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90" windowWidth="13995" windowHeight="8190" activeTab="4"/>
  </bookViews>
  <sheets>
    <sheet name="Appel offre" sheetId="3" r:id="rId1"/>
    <sheet name="Devis" sheetId="20" r:id="rId2"/>
    <sheet name="Comparatif" sheetId="19" r:id="rId3"/>
    <sheet name="GSB" sheetId="10" r:id="rId4"/>
    <sheet name="table produits" sheetId="2" r:id="rId5"/>
    <sheet name="table divers" sheetId="4" r:id="rId6"/>
  </sheets>
  <definedNames>
    <definedName name="_xlnm._FilterDatabase" localSheetId="0" hidden="1">'Appel offre'!$A$4:$C$42</definedName>
    <definedName name="_xlnm._FilterDatabase" localSheetId="1" hidden="1">Devis!$A$10:$C$48</definedName>
    <definedName name="_xlnm._FilterDatabase" localSheetId="3" hidden="1">GSB!$A$5:$C$96</definedName>
    <definedName name="agence">'table divers'!$F$3:$F$27</definedName>
    <definedName name="articles">'table produits'!$A$3:$A$499</definedName>
    <definedName name="fournisseur" comment="liste des fournisseurs">'table divers'!$A$3:$A$31</definedName>
    <definedName name="Fournisseur2">'Appel offre'!$H$5:$S$5</definedName>
  </definedNames>
  <calcPr calcId="145621"/>
</workbook>
</file>

<file path=xl/calcChain.xml><?xml version="1.0" encoding="utf-8"?>
<calcChain xmlns="http://schemas.openxmlformats.org/spreadsheetml/2006/main">
  <c r="A12" i="20" l="1"/>
  <c r="E11" i="10" l="1"/>
  <c r="E9" i="10"/>
  <c r="E8" i="10"/>
  <c r="E13" i="10"/>
  <c r="E14" i="10"/>
  <c r="E15" i="10"/>
  <c r="D8" i="3"/>
  <c r="D14" i="20"/>
  <c r="D9" i="3"/>
  <c r="D15" i="20"/>
  <c r="D10" i="3"/>
  <c r="D11" i="3"/>
  <c r="D17" i="20"/>
  <c r="D12" i="3"/>
  <c r="D18" i="20"/>
  <c r="D13" i="3"/>
  <c r="D19" i="20"/>
  <c r="D14" i="3"/>
  <c r="D20" i="20"/>
  <c r="D15" i="3"/>
  <c r="D21" i="20"/>
  <c r="D16" i="3"/>
  <c r="D22" i="20"/>
  <c r="D17" i="3"/>
  <c r="D23" i="20"/>
  <c r="D18" i="3"/>
  <c r="D24" i="20"/>
  <c r="D19" i="3"/>
  <c r="D25" i="20"/>
  <c r="D20" i="3"/>
  <c r="D26" i="20"/>
  <c r="D21" i="3"/>
  <c r="D27" i="20"/>
  <c r="D22" i="3"/>
  <c r="D28" i="20"/>
  <c r="D23" i="3"/>
  <c r="D29" i="20"/>
  <c r="D24" i="3"/>
  <c r="D30" i="20"/>
  <c r="D25" i="3"/>
  <c r="D31" i="20"/>
  <c r="D26" i="3"/>
  <c r="D32" i="20"/>
  <c r="D27" i="3"/>
  <c r="D33" i="20"/>
  <c r="D28" i="3"/>
  <c r="D34" i="20"/>
  <c r="D29" i="3"/>
  <c r="D35" i="20"/>
  <c r="D30" i="3"/>
  <c r="D36" i="20"/>
  <c r="D31" i="3"/>
  <c r="D37" i="20"/>
  <c r="D32" i="3"/>
  <c r="D38" i="20"/>
  <c r="D33" i="3"/>
  <c r="D39" i="20"/>
  <c r="D34" i="3"/>
  <c r="D40" i="20"/>
  <c r="D35" i="3"/>
  <c r="D41" i="20"/>
  <c r="D36" i="3"/>
  <c r="D42" i="20"/>
  <c r="D37" i="3"/>
  <c r="D43" i="20"/>
  <c r="D38" i="3"/>
  <c r="D44" i="20"/>
  <c r="D39" i="3"/>
  <c r="D45" i="20"/>
  <c r="D40" i="3"/>
  <c r="D46" i="20"/>
  <c r="D41" i="3"/>
  <c r="D47" i="20"/>
  <c r="D42" i="3"/>
  <c r="D48" i="20"/>
  <c r="D43" i="3"/>
  <c r="D49" i="20"/>
  <c r="D44" i="3"/>
  <c r="D50" i="20"/>
  <c r="D45" i="3"/>
  <c r="D51" i="20"/>
  <c r="D46" i="3"/>
  <c r="D52" i="20"/>
  <c r="D47" i="3"/>
  <c r="D53" i="20"/>
  <c r="D48" i="3"/>
  <c r="D54" i="20"/>
  <c r="D49" i="3"/>
  <c r="D55" i="20"/>
  <c r="D50" i="3"/>
  <c r="D56" i="20"/>
  <c r="D51" i="3"/>
  <c r="D57" i="20"/>
  <c r="D52" i="3"/>
  <c r="D58" i="20"/>
  <c r="D53" i="3"/>
  <c r="D59" i="20"/>
  <c r="D54" i="3"/>
  <c r="D60" i="20"/>
  <c r="D7" i="3"/>
  <c r="E7" i="3"/>
  <c r="E13" i="20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7" i="3"/>
  <c r="A14" i="20"/>
  <c r="B14" i="20"/>
  <c r="A15" i="20"/>
  <c r="B15" i="20"/>
  <c r="A16" i="20"/>
  <c r="B16" i="20"/>
  <c r="A17" i="20"/>
  <c r="B17" i="20"/>
  <c r="A18" i="20"/>
  <c r="B18" i="20"/>
  <c r="A19" i="20"/>
  <c r="B19" i="20"/>
  <c r="A20" i="20"/>
  <c r="B20" i="20"/>
  <c r="A21" i="20"/>
  <c r="B21" i="20"/>
  <c r="A22" i="20"/>
  <c r="B22" i="20"/>
  <c r="A23" i="20"/>
  <c r="B23" i="20"/>
  <c r="A24" i="20"/>
  <c r="B24" i="20"/>
  <c r="A25" i="20"/>
  <c r="B25" i="20"/>
  <c r="A26" i="20"/>
  <c r="B26" i="20"/>
  <c r="A27" i="20"/>
  <c r="B27" i="20"/>
  <c r="A28" i="20"/>
  <c r="B28" i="20"/>
  <c r="A29" i="20"/>
  <c r="B29" i="20"/>
  <c r="A30" i="20"/>
  <c r="B30" i="20"/>
  <c r="A31" i="20"/>
  <c r="B31" i="20"/>
  <c r="A32" i="20"/>
  <c r="B32" i="20"/>
  <c r="A33" i="20"/>
  <c r="B33" i="20"/>
  <c r="A34" i="20"/>
  <c r="B34" i="20"/>
  <c r="A35" i="20"/>
  <c r="B35" i="20"/>
  <c r="A36" i="20"/>
  <c r="B36" i="20"/>
  <c r="A37" i="20"/>
  <c r="B37" i="20"/>
  <c r="A38" i="20"/>
  <c r="B38" i="20"/>
  <c r="A39" i="20"/>
  <c r="B39" i="20"/>
  <c r="A40" i="20"/>
  <c r="B40" i="20"/>
  <c r="A41" i="20"/>
  <c r="B41" i="20"/>
  <c r="A42" i="20"/>
  <c r="B42" i="20"/>
  <c r="A43" i="20"/>
  <c r="B43" i="20"/>
  <c r="A44" i="20"/>
  <c r="B44" i="20"/>
  <c r="A45" i="20"/>
  <c r="B45" i="20"/>
  <c r="A46" i="20"/>
  <c r="B46" i="20"/>
  <c r="A47" i="20"/>
  <c r="B47" i="20"/>
  <c r="A48" i="20"/>
  <c r="B48" i="20"/>
  <c r="A49" i="20"/>
  <c r="B49" i="20"/>
  <c r="A50" i="20"/>
  <c r="B50" i="20"/>
  <c r="A51" i="20"/>
  <c r="B51" i="20"/>
  <c r="A52" i="20"/>
  <c r="B52" i="20"/>
  <c r="A53" i="20"/>
  <c r="B53" i="20"/>
  <c r="A54" i="20"/>
  <c r="B54" i="20"/>
  <c r="A55" i="20"/>
  <c r="B55" i="20"/>
  <c r="A56" i="20"/>
  <c r="B56" i="20"/>
  <c r="A57" i="20"/>
  <c r="B57" i="20"/>
  <c r="A58" i="20"/>
  <c r="B58" i="20"/>
  <c r="A59" i="20"/>
  <c r="B59" i="20"/>
  <c r="A60" i="20"/>
  <c r="B60" i="20"/>
  <c r="C9" i="19"/>
  <c r="C11" i="19"/>
  <c r="C15" i="19"/>
  <c r="C16" i="19"/>
  <c r="C17" i="19"/>
  <c r="C18" i="19"/>
  <c r="C19" i="19"/>
  <c r="C20" i="19"/>
  <c r="C21" i="19"/>
  <c r="C22" i="19"/>
  <c r="C23" i="19"/>
  <c r="C24" i="19"/>
  <c r="C25" i="19"/>
  <c r="C26" i="19"/>
  <c r="C27" i="19"/>
  <c r="C28" i="19"/>
  <c r="C29" i="19"/>
  <c r="C30" i="19"/>
  <c r="C31" i="19"/>
  <c r="C32" i="19"/>
  <c r="C33" i="19"/>
  <c r="C34" i="19"/>
  <c r="C35" i="19"/>
  <c r="C36" i="19"/>
  <c r="C37" i="19"/>
  <c r="C38" i="19"/>
  <c r="C39" i="19"/>
  <c r="C40" i="19"/>
  <c r="C41" i="19"/>
  <c r="C42" i="19"/>
  <c r="C43" i="19"/>
  <c r="C44" i="19"/>
  <c r="C45" i="19"/>
  <c r="C46" i="19"/>
  <c r="C47" i="19"/>
  <c r="C48" i="19"/>
  <c r="C49" i="19"/>
  <c r="C50" i="19"/>
  <c r="C51" i="19"/>
  <c r="C52" i="19"/>
  <c r="C53" i="19"/>
  <c r="C54" i="19"/>
  <c r="C55" i="19"/>
  <c r="C56" i="19"/>
  <c r="C57" i="19"/>
  <c r="C58" i="19"/>
  <c r="C59" i="19"/>
  <c r="C60" i="19"/>
  <c r="C61" i="19"/>
  <c r="C62" i="19"/>
  <c r="C63" i="19"/>
  <c r="C64" i="19"/>
  <c r="C65" i="19"/>
  <c r="C66" i="19"/>
  <c r="C67" i="19"/>
  <c r="C68" i="19"/>
  <c r="C69" i="19"/>
  <c r="C70" i="19"/>
  <c r="C71" i="19"/>
  <c r="C72" i="19"/>
  <c r="C73" i="19"/>
  <c r="C74" i="19"/>
  <c r="C75" i="19"/>
  <c r="C76" i="19"/>
  <c r="C77" i="19"/>
  <c r="C78" i="19"/>
  <c r="C79" i="19"/>
  <c r="C80" i="19"/>
  <c r="C81" i="19"/>
  <c r="C82" i="19"/>
  <c r="C83" i="19"/>
  <c r="C84" i="19"/>
  <c r="C85" i="19"/>
  <c r="C86" i="19"/>
  <c r="C87" i="19"/>
  <c r="C88" i="19"/>
  <c r="C89" i="19"/>
  <c r="C90" i="19"/>
  <c r="C91" i="19"/>
  <c r="C92" i="19"/>
  <c r="C93" i="19"/>
  <c r="C94" i="19"/>
  <c r="C95" i="19"/>
  <c r="C96" i="19"/>
  <c r="C97" i="19"/>
  <c r="C98" i="19"/>
  <c r="C99" i="19"/>
  <c r="C100" i="19"/>
  <c r="C101" i="19"/>
  <c r="C102" i="19"/>
  <c r="C103" i="19"/>
  <c r="C104" i="19"/>
  <c r="C105" i="19"/>
  <c r="C106" i="19"/>
  <c r="C107" i="19"/>
  <c r="C108" i="19"/>
  <c r="C109" i="19"/>
  <c r="C110" i="19"/>
  <c r="C111" i="19"/>
  <c r="C112" i="19"/>
  <c r="C113" i="19"/>
  <c r="C114" i="19"/>
  <c r="C115" i="19"/>
  <c r="C116" i="19"/>
  <c r="C117" i="19"/>
  <c r="C118" i="19"/>
  <c r="C119" i="19"/>
  <c r="C120" i="19"/>
  <c r="C121" i="19"/>
  <c r="C122" i="19"/>
  <c r="C123" i="19"/>
  <c r="C124" i="19"/>
  <c r="C125" i="19"/>
  <c r="C126" i="19"/>
  <c r="C127" i="19"/>
  <c r="C128" i="19"/>
  <c r="C129" i="19"/>
  <c r="C130" i="19"/>
  <c r="C131" i="19"/>
  <c r="C132" i="19"/>
  <c r="C133" i="19"/>
  <c r="C134" i="19"/>
  <c r="C135" i="19"/>
  <c r="C136" i="19"/>
  <c r="C137" i="19"/>
  <c r="C138" i="19"/>
  <c r="C139" i="19"/>
  <c r="C140" i="19"/>
  <c r="C141" i="19"/>
  <c r="C142" i="19"/>
  <c r="C143" i="19"/>
  <c r="C144" i="19"/>
  <c r="C145" i="19"/>
  <c r="C146" i="19"/>
  <c r="C147" i="19"/>
  <c r="C148" i="19"/>
  <c r="C149" i="19"/>
  <c r="C150" i="19"/>
  <c r="C151" i="19"/>
  <c r="C152" i="19"/>
  <c r="C153" i="19"/>
  <c r="C154" i="19"/>
  <c r="C155" i="19"/>
  <c r="C156" i="19"/>
  <c r="C157" i="19"/>
  <c r="C158" i="19"/>
  <c r="C159" i="19"/>
  <c r="C160" i="19"/>
  <c r="C161" i="19"/>
  <c r="C162" i="19"/>
  <c r="C163" i="19"/>
  <c r="C164" i="19"/>
  <c r="C165" i="19"/>
  <c r="C166" i="19"/>
  <c r="C167" i="19"/>
  <c r="C168" i="19"/>
  <c r="C169" i="19"/>
  <c r="C170" i="19"/>
  <c r="C171" i="19"/>
  <c r="C172" i="19"/>
  <c r="C173" i="19"/>
  <c r="C174" i="19"/>
  <c r="C175" i="19"/>
  <c r="C176" i="19"/>
  <c r="C177" i="19"/>
  <c r="C178" i="19"/>
  <c r="C179" i="19"/>
  <c r="C180" i="19"/>
  <c r="C181" i="19"/>
  <c r="C182" i="19"/>
  <c r="C183" i="19"/>
  <c r="C184" i="19"/>
  <c r="C185" i="19"/>
  <c r="C186" i="19"/>
  <c r="C187" i="19"/>
  <c r="C188" i="19"/>
  <c r="C189" i="19"/>
  <c r="C190" i="19"/>
  <c r="C191" i="19"/>
  <c r="C192" i="19"/>
  <c r="C193" i="19"/>
  <c r="C194" i="19"/>
  <c r="C195" i="19"/>
  <c r="C196" i="19"/>
  <c r="C197" i="19"/>
  <c r="C198" i="19"/>
  <c r="C199" i="19"/>
  <c r="C200" i="19"/>
  <c r="C201" i="19"/>
  <c r="C202" i="19"/>
  <c r="C203" i="19"/>
  <c r="C204" i="19"/>
  <c r="C205" i="19"/>
  <c r="C206" i="19"/>
  <c r="C207" i="19"/>
  <c r="C208" i="19"/>
  <c r="C209" i="19"/>
  <c r="C210" i="19"/>
  <c r="C211" i="19"/>
  <c r="C212" i="19"/>
  <c r="C213" i="19"/>
  <c r="C214" i="19"/>
  <c r="C215" i="19"/>
  <c r="C216" i="19"/>
  <c r="C217" i="19"/>
  <c r="C218" i="19"/>
  <c r="C219" i="19"/>
  <c r="C220" i="19"/>
  <c r="C221" i="19"/>
  <c r="C222" i="19"/>
  <c r="C223" i="19"/>
  <c r="C224" i="19"/>
  <c r="C225" i="19"/>
  <c r="C226" i="19"/>
  <c r="C227" i="19"/>
  <c r="C228" i="19"/>
  <c r="C229" i="19"/>
  <c r="C230" i="19"/>
  <c r="C231" i="19"/>
  <c r="C232" i="19"/>
  <c r="C233" i="19"/>
  <c r="C234" i="19"/>
  <c r="C235" i="19"/>
  <c r="C236" i="19"/>
  <c r="C237" i="19"/>
  <c r="C238" i="19"/>
  <c r="C239" i="19"/>
  <c r="C240" i="19"/>
  <c r="C241" i="19"/>
  <c r="C242" i="19"/>
  <c r="C243" i="19"/>
  <c r="C244" i="19"/>
  <c r="C245" i="19"/>
  <c r="C246" i="19"/>
  <c r="C247" i="19"/>
  <c r="C248" i="19"/>
  <c r="C249" i="19"/>
  <c r="C250" i="19"/>
  <c r="C251" i="19"/>
  <c r="C252" i="19"/>
  <c r="C253" i="19"/>
  <c r="C254" i="19"/>
  <c r="C255" i="19"/>
  <c r="C256" i="19"/>
  <c r="C257" i="19"/>
  <c r="C258" i="19"/>
  <c r="C259" i="19"/>
  <c r="C260" i="19"/>
  <c r="C261" i="19"/>
  <c r="C262" i="19"/>
  <c r="C263" i="19"/>
  <c r="C264" i="19"/>
  <c r="C265" i="19"/>
  <c r="C266" i="19"/>
  <c r="C267" i="19"/>
  <c r="C268" i="19"/>
  <c r="C269" i="19"/>
  <c r="C270" i="19"/>
  <c r="C271" i="19"/>
  <c r="C272" i="19"/>
  <c r="C273" i="19"/>
  <c r="C274" i="19"/>
  <c r="C275" i="19"/>
  <c r="C276" i="19"/>
  <c r="C277" i="19"/>
  <c r="C278" i="19"/>
  <c r="C279" i="19"/>
  <c r="C280" i="19"/>
  <c r="C281" i="19"/>
  <c r="C282" i="19"/>
  <c r="C283" i="19"/>
  <c r="C284" i="19"/>
  <c r="C285" i="19"/>
  <c r="C286" i="19"/>
  <c r="C287" i="19"/>
  <c r="C288" i="19"/>
  <c r="C289" i="19"/>
  <c r="C290" i="19"/>
  <c r="C291" i="19"/>
  <c r="C292" i="19"/>
  <c r="C293" i="19"/>
  <c r="C294" i="19"/>
  <c r="C295" i="19"/>
  <c r="C296" i="19"/>
  <c r="C297" i="19"/>
  <c r="C298" i="19"/>
  <c r="C299" i="19"/>
  <c r="C300" i="19"/>
  <c r="C301" i="19"/>
  <c r="C302" i="19"/>
  <c r="C303" i="19"/>
  <c r="C304" i="19"/>
  <c r="C305" i="19"/>
  <c r="C306" i="19"/>
  <c r="C307" i="19"/>
  <c r="C308" i="19"/>
  <c r="C309" i="19"/>
  <c r="C310" i="19"/>
  <c r="C311" i="19"/>
  <c r="C312" i="19"/>
  <c r="C313" i="19"/>
  <c r="C314" i="19"/>
  <c r="C315" i="19"/>
  <c r="C316" i="19"/>
  <c r="C317" i="19"/>
  <c r="C318" i="19"/>
  <c r="C319" i="19"/>
  <c r="C320" i="19"/>
  <c r="C321" i="19"/>
  <c r="C322" i="19"/>
  <c r="C323" i="19"/>
  <c r="C324" i="19"/>
  <c r="C325" i="19"/>
  <c r="C326" i="19"/>
  <c r="C327" i="19"/>
  <c r="C328" i="19"/>
  <c r="C329" i="19"/>
  <c r="C330" i="19"/>
  <c r="C331" i="19"/>
  <c r="C332" i="19"/>
  <c r="C333" i="19"/>
  <c r="C334" i="19"/>
  <c r="C335" i="19"/>
  <c r="C336" i="19"/>
  <c r="C337" i="19"/>
  <c r="C338" i="19"/>
  <c r="C339" i="19"/>
  <c r="C340" i="19"/>
  <c r="C341" i="19"/>
  <c r="C342" i="19"/>
  <c r="C343" i="19"/>
  <c r="C344" i="19"/>
  <c r="C345" i="19"/>
  <c r="C346" i="19"/>
  <c r="C347" i="19"/>
  <c r="C348" i="19"/>
  <c r="C349" i="19"/>
  <c r="C350" i="19"/>
  <c r="C351" i="19"/>
  <c r="C352" i="19"/>
  <c r="C353" i="19"/>
  <c r="C354" i="19"/>
  <c r="C355" i="19"/>
  <c r="C356" i="19"/>
  <c r="C357" i="19"/>
  <c r="C358" i="19"/>
  <c r="C359" i="19"/>
  <c r="C360" i="19"/>
  <c r="C361" i="19"/>
  <c r="C362" i="19"/>
  <c r="C363" i="19"/>
  <c r="C364" i="19"/>
  <c r="C365" i="19"/>
  <c r="C366" i="19"/>
  <c r="C367" i="19"/>
  <c r="C368" i="19"/>
  <c r="C369" i="19"/>
  <c r="C370" i="19"/>
  <c r="C371" i="19"/>
  <c r="C372" i="19"/>
  <c r="C373" i="19"/>
  <c r="C374" i="19"/>
  <c r="C375" i="19"/>
  <c r="C376" i="19"/>
  <c r="C377" i="19"/>
  <c r="C378" i="19"/>
  <c r="C379" i="19"/>
  <c r="C380" i="19"/>
  <c r="C381" i="19"/>
  <c r="C382" i="19"/>
  <c r="C383" i="19"/>
  <c r="C384" i="19"/>
  <c r="C385" i="19"/>
  <c r="C386" i="19"/>
  <c r="C387" i="19"/>
  <c r="C388" i="19"/>
  <c r="C389" i="19"/>
  <c r="C390" i="19"/>
  <c r="C391" i="19"/>
  <c r="C392" i="19"/>
  <c r="C393" i="19"/>
  <c r="C394" i="19"/>
  <c r="C395" i="19"/>
  <c r="C396" i="19"/>
  <c r="C397" i="19"/>
  <c r="C398" i="19"/>
  <c r="C399" i="19"/>
  <c r="C400" i="19"/>
  <c r="C401" i="19"/>
  <c r="C402" i="19"/>
  <c r="C403" i="19"/>
  <c r="C404" i="19"/>
  <c r="C405" i="19"/>
  <c r="C406" i="19"/>
  <c r="C407" i="19"/>
  <c r="C408" i="19"/>
  <c r="C409" i="19"/>
  <c r="C410" i="19"/>
  <c r="C411" i="19"/>
  <c r="C412" i="19"/>
  <c r="C413" i="19"/>
  <c r="C414" i="19"/>
  <c r="C415" i="19"/>
  <c r="C416" i="19"/>
  <c r="C417" i="19"/>
  <c r="C418" i="19"/>
  <c r="C419" i="19"/>
  <c r="C420" i="19"/>
  <c r="C421" i="19"/>
  <c r="C422" i="19"/>
  <c r="C423" i="19"/>
  <c r="C424" i="19"/>
  <c r="C425" i="19"/>
  <c r="C426" i="19"/>
  <c r="C427" i="19"/>
  <c r="C428" i="19"/>
  <c r="C429" i="19"/>
  <c r="C430" i="19"/>
  <c r="C431" i="19"/>
  <c r="C432" i="19"/>
  <c r="C433" i="19"/>
  <c r="C434" i="19"/>
  <c r="C435" i="19"/>
  <c r="C436" i="19"/>
  <c r="C437" i="19"/>
  <c r="C438" i="19"/>
  <c r="C439" i="19"/>
  <c r="C440" i="19"/>
  <c r="C441" i="19"/>
  <c r="C442" i="19"/>
  <c r="C443" i="19"/>
  <c r="C444" i="19"/>
  <c r="C445" i="19"/>
  <c r="C446" i="19"/>
  <c r="C447" i="19"/>
  <c r="C448" i="19"/>
  <c r="C449" i="19"/>
  <c r="C450" i="19"/>
  <c r="C451" i="19"/>
  <c r="C452" i="19"/>
  <c r="C453" i="19"/>
  <c r="C454" i="19"/>
  <c r="C455" i="19"/>
  <c r="C456" i="19"/>
  <c r="C457" i="19"/>
  <c r="C458" i="19"/>
  <c r="C459" i="19"/>
  <c r="C460" i="19"/>
  <c r="C461" i="19"/>
  <c r="C462" i="19"/>
  <c r="C463" i="19"/>
  <c r="C464" i="19"/>
  <c r="C465" i="19"/>
  <c r="C466" i="19"/>
  <c r="C467" i="19"/>
  <c r="C468" i="19"/>
  <c r="C469" i="19"/>
  <c r="C470" i="19"/>
  <c r="C471" i="19"/>
  <c r="C472" i="19"/>
  <c r="C473" i="19"/>
  <c r="C474" i="19"/>
  <c r="C475" i="19"/>
  <c r="C476" i="19"/>
  <c r="C477" i="19"/>
  <c r="C478" i="19"/>
  <c r="C479" i="19"/>
  <c r="C480" i="19"/>
  <c r="C481" i="19"/>
  <c r="C482" i="19"/>
  <c r="C483" i="19"/>
  <c r="C484" i="19"/>
  <c r="C485" i="19"/>
  <c r="C486" i="19"/>
  <c r="C487" i="19"/>
  <c r="C488" i="19"/>
  <c r="C489" i="19"/>
  <c r="C490" i="19"/>
  <c r="C491" i="19"/>
  <c r="C492" i="19"/>
  <c r="C493" i="19"/>
  <c r="C494" i="19"/>
  <c r="C495" i="19"/>
  <c r="C496" i="19"/>
  <c r="C497" i="19"/>
  <c r="C498" i="19"/>
  <c r="C499" i="19"/>
  <c r="C500" i="19"/>
  <c r="C6" i="19"/>
  <c r="F7" i="3"/>
  <c r="F8" i="10"/>
  <c r="C7" i="19"/>
  <c r="F9" i="10"/>
  <c r="C8" i="19"/>
  <c r="F10" i="10"/>
  <c r="F11" i="10"/>
  <c r="C10" i="19"/>
  <c r="F12" i="10"/>
  <c r="F13" i="10"/>
  <c r="C12" i="19"/>
  <c r="F14" i="10"/>
  <c r="C13" i="19"/>
  <c r="F15" i="10"/>
  <c r="C14" i="19"/>
  <c r="F16" i="10"/>
  <c r="F17" i="10"/>
  <c r="F18" i="10"/>
  <c r="F19" i="10"/>
  <c r="F20" i="10"/>
  <c r="F21" i="10"/>
  <c r="F22" i="10"/>
  <c r="F23" i="10"/>
  <c r="F24" i="10"/>
  <c r="F25" i="10"/>
  <c r="F26" i="10"/>
  <c r="F27" i="10"/>
  <c r="F28" i="10"/>
  <c r="F29" i="10"/>
  <c r="F30" i="10"/>
  <c r="F31" i="10"/>
  <c r="F32" i="10"/>
  <c r="F33" i="10"/>
  <c r="F34" i="10"/>
  <c r="F35" i="10"/>
  <c r="F36" i="10"/>
  <c r="F37" i="10"/>
  <c r="F38" i="10"/>
  <c r="F39" i="10"/>
  <c r="F40" i="10"/>
  <c r="F41" i="10"/>
  <c r="F42" i="10"/>
  <c r="F43" i="10"/>
  <c r="F44" i="10"/>
  <c r="F45" i="10"/>
  <c r="F46" i="10"/>
  <c r="F47" i="10"/>
  <c r="F48" i="10"/>
  <c r="F49" i="10"/>
  <c r="F50" i="10"/>
  <c r="F51" i="10"/>
  <c r="F52" i="10"/>
  <c r="F53" i="10"/>
  <c r="F54" i="10"/>
  <c r="F55" i="10"/>
  <c r="F56" i="10"/>
  <c r="F57" i="10"/>
  <c r="F58" i="10"/>
  <c r="F59" i="10"/>
  <c r="F60" i="10"/>
  <c r="F61" i="10"/>
  <c r="F62" i="10"/>
  <c r="F63" i="10"/>
  <c r="F64" i="10"/>
  <c r="F65" i="10"/>
  <c r="F66" i="10"/>
  <c r="F67" i="10"/>
  <c r="F68" i="10"/>
  <c r="F69" i="10"/>
  <c r="F70" i="10"/>
  <c r="F71" i="10"/>
  <c r="F72" i="10"/>
  <c r="F73" i="10"/>
  <c r="F74" i="10"/>
  <c r="F75" i="10"/>
  <c r="F76" i="10"/>
  <c r="F77" i="10"/>
  <c r="F78" i="10"/>
  <c r="F79" i="10"/>
  <c r="F80" i="10"/>
  <c r="F81" i="10"/>
  <c r="F82" i="10"/>
  <c r="F83" i="10"/>
  <c r="F84" i="10"/>
  <c r="F85" i="10"/>
  <c r="F86" i="10"/>
  <c r="F87" i="10"/>
  <c r="F88" i="10"/>
  <c r="F89" i="10"/>
  <c r="F90" i="10"/>
  <c r="F91" i="10"/>
  <c r="F92" i="10"/>
  <c r="F93" i="10"/>
  <c r="F94" i="10"/>
  <c r="F95" i="10"/>
  <c r="F96" i="10"/>
  <c r="F97" i="10"/>
  <c r="F98" i="10"/>
  <c r="F99" i="10"/>
  <c r="F100" i="10"/>
  <c r="F101" i="10"/>
  <c r="F102" i="10"/>
  <c r="F103" i="10"/>
  <c r="F104" i="10"/>
  <c r="F105" i="10"/>
  <c r="F106" i="10"/>
  <c r="F107" i="10"/>
  <c r="F108" i="10"/>
  <c r="F109" i="10"/>
  <c r="F110" i="10"/>
  <c r="F111" i="10"/>
  <c r="F112" i="10"/>
  <c r="F113" i="10"/>
  <c r="F114" i="10"/>
  <c r="F115" i="10"/>
  <c r="F116" i="10"/>
  <c r="F117" i="10"/>
  <c r="F118" i="10"/>
  <c r="F119" i="10"/>
  <c r="F120" i="10"/>
  <c r="F121" i="10"/>
  <c r="F122" i="10"/>
  <c r="F123" i="10"/>
  <c r="F124" i="10"/>
  <c r="F125" i="10"/>
  <c r="F126" i="10"/>
  <c r="F127" i="10"/>
  <c r="F128" i="10"/>
  <c r="F129" i="10"/>
  <c r="F130" i="10"/>
  <c r="F131" i="10"/>
  <c r="F132" i="10"/>
  <c r="F133" i="10"/>
  <c r="F134" i="10"/>
  <c r="F135" i="10"/>
  <c r="F136" i="10"/>
  <c r="F137" i="10"/>
  <c r="F138" i="10"/>
  <c r="F139" i="10"/>
  <c r="F140" i="10"/>
  <c r="F141" i="10"/>
  <c r="F142" i="10"/>
  <c r="F143" i="10"/>
  <c r="F144" i="10"/>
  <c r="F145" i="10"/>
  <c r="F146" i="10"/>
  <c r="F147" i="10"/>
  <c r="F148" i="10"/>
  <c r="F149" i="10"/>
  <c r="F150" i="10"/>
  <c r="F151" i="10"/>
  <c r="F152" i="10"/>
  <c r="F153" i="10"/>
  <c r="F154" i="10"/>
  <c r="F155" i="10"/>
  <c r="F156" i="10"/>
  <c r="F157" i="10"/>
  <c r="F158" i="10"/>
  <c r="F159" i="10"/>
  <c r="F160" i="10"/>
  <c r="F161" i="10"/>
  <c r="F162" i="10"/>
  <c r="F163" i="10"/>
  <c r="F164" i="10"/>
  <c r="F165" i="10"/>
  <c r="F166" i="10"/>
  <c r="F167" i="10"/>
  <c r="F168" i="10"/>
  <c r="F169" i="10"/>
  <c r="F170" i="10"/>
  <c r="F171" i="10"/>
  <c r="F172" i="10"/>
  <c r="F173" i="10"/>
  <c r="F174" i="10"/>
  <c r="F175" i="10"/>
  <c r="F176" i="10"/>
  <c r="F177" i="10"/>
  <c r="F178" i="10"/>
  <c r="F179" i="10"/>
  <c r="F180" i="10"/>
  <c r="F181" i="10"/>
  <c r="F182" i="10"/>
  <c r="F183" i="10"/>
  <c r="F184" i="10"/>
  <c r="F185" i="10"/>
  <c r="F186" i="10"/>
  <c r="F187" i="10"/>
  <c r="F188" i="10"/>
  <c r="F189" i="10"/>
  <c r="F190" i="10"/>
  <c r="F191" i="10"/>
  <c r="F192" i="10"/>
  <c r="F193" i="10"/>
  <c r="F194" i="10"/>
  <c r="F195" i="10"/>
  <c r="F196" i="10"/>
  <c r="F197" i="10"/>
  <c r="F198" i="10"/>
  <c r="F199" i="10"/>
  <c r="F200" i="10"/>
  <c r="F201" i="10"/>
  <c r="F202" i="10"/>
  <c r="F203" i="10"/>
  <c r="F204" i="10"/>
  <c r="F205" i="10"/>
  <c r="F206" i="10"/>
  <c r="F207" i="10"/>
  <c r="F208" i="10"/>
  <c r="F209" i="10"/>
  <c r="F210" i="10"/>
  <c r="F211" i="10"/>
  <c r="F212" i="10"/>
  <c r="F213" i="10"/>
  <c r="F214" i="10"/>
  <c r="F215" i="10"/>
  <c r="F216" i="10"/>
  <c r="F217" i="10"/>
  <c r="F218" i="10"/>
  <c r="F219" i="10"/>
  <c r="F220" i="10"/>
  <c r="F221" i="10"/>
  <c r="F222" i="10"/>
  <c r="F223" i="10"/>
  <c r="F224" i="10"/>
  <c r="F225" i="10"/>
  <c r="F226" i="10"/>
  <c r="F227" i="10"/>
  <c r="F228" i="10"/>
  <c r="F229" i="10"/>
  <c r="F230" i="10"/>
  <c r="F231" i="10"/>
  <c r="F232" i="10"/>
  <c r="F233" i="10"/>
  <c r="F234" i="10"/>
  <c r="F235" i="10"/>
  <c r="F236" i="10"/>
  <c r="F237" i="10"/>
  <c r="F238" i="10"/>
  <c r="F239" i="10"/>
  <c r="F240" i="10"/>
  <c r="F241" i="10"/>
  <c r="F242" i="10"/>
  <c r="F243" i="10"/>
  <c r="F244" i="10"/>
  <c r="F245" i="10"/>
  <c r="F246" i="10"/>
  <c r="F247" i="10"/>
  <c r="F248" i="10"/>
  <c r="F249" i="10"/>
  <c r="F250" i="10"/>
  <c r="F251" i="10"/>
  <c r="F252" i="10"/>
  <c r="F253" i="10"/>
  <c r="F254" i="10"/>
  <c r="F255" i="10"/>
  <c r="F256" i="10"/>
  <c r="F257" i="10"/>
  <c r="F258" i="10"/>
  <c r="F259" i="10"/>
  <c r="F260" i="10"/>
  <c r="F261" i="10"/>
  <c r="F262" i="10"/>
  <c r="F263" i="10"/>
  <c r="F264" i="10"/>
  <c r="F265" i="10"/>
  <c r="F266" i="10"/>
  <c r="F267" i="10"/>
  <c r="F268" i="10"/>
  <c r="F269" i="10"/>
  <c r="F270" i="10"/>
  <c r="F271" i="10"/>
  <c r="F272" i="10"/>
  <c r="F273" i="10"/>
  <c r="F274" i="10"/>
  <c r="F275" i="10"/>
  <c r="F276" i="10"/>
  <c r="F277" i="10"/>
  <c r="F278" i="10"/>
  <c r="F279" i="10"/>
  <c r="F280" i="10"/>
  <c r="F281" i="10"/>
  <c r="F282" i="10"/>
  <c r="F283" i="10"/>
  <c r="F284" i="10"/>
  <c r="F285" i="10"/>
  <c r="F286" i="10"/>
  <c r="F287" i="10"/>
  <c r="F288" i="10"/>
  <c r="F289" i="10"/>
  <c r="F290" i="10"/>
  <c r="F291" i="10"/>
  <c r="F292" i="10"/>
  <c r="F293" i="10"/>
  <c r="F294" i="10"/>
  <c r="F295" i="10"/>
  <c r="F296" i="10"/>
  <c r="F297" i="10"/>
  <c r="F298" i="10"/>
  <c r="F299" i="10"/>
  <c r="F300" i="10"/>
  <c r="F301" i="10"/>
  <c r="F302" i="10"/>
  <c r="F303" i="10"/>
  <c r="F304" i="10"/>
  <c r="F305" i="10"/>
  <c r="F306" i="10"/>
  <c r="F307" i="10"/>
  <c r="F308" i="10"/>
  <c r="F309" i="10"/>
  <c r="F310" i="10"/>
  <c r="F311" i="10"/>
  <c r="F312" i="10"/>
  <c r="F313" i="10"/>
  <c r="F314" i="10"/>
  <c r="F315" i="10"/>
  <c r="F316" i="10"/>
  <c r="F317" i="10"/>
  <c r="F318" i="10"/>
  <c r="F319" i="10"/>
  <c r="F320" i="10"/>
  <c r="F321" i="10"/>
  <c r="F322" i="10"/>
  <c r="F323" i="10"/>
  <c r="F324" i="10"/>
  <c r="F325" i="10"/>
  <c r="F326" i="10"/>
  <c r="F327" i="10"/>
  <c r="F328" i="10"/>
  <c r="F329" i="10"/>
  <c r="F330" i="10"/>
  <c r="F331" i="10"/>
  <c r="F332" i="10"/>
  <c r="F333" i="10"/>
  <c r="F334" i="10"/>
  <c r="F335" i="10"/>
  <c r="F336" i="10"/>
  <c r="F337" i="10"/>
  <c r="F338" i="10"/>
  <c r="F339" i="10"/>
  <c r="F340" i="10"/>
  <c r="F341" i="10"/>
  <c r="F342" i="10"/>
  <c r="F343" i="10"/>
  <c r="F344" i="10"/>
  <c r="F345" i="10"/>
  <c r="F346" i="10"/>
  <c r="F347" i="10"/>
  <c r="F348" i="10"/>
  <c r="F349" i="10"/>
  <c r="F350" i="10"/>
  <c r="F351" i="10"/>
  <c r="F352" i="10"/>
  <c r="F353" i="10"/>
  <c r="F354" i="10"/>
  <c r="F355" i="10"/>
  <c r="F356" i="10"/>
  <c r="F357" i="10"/>
  <c r="F358" i="10"/>
  <c r="F359" i="10"/>
  <c r="F360" i="10"/>
  <c r="F361" i="10"/>
  <c r="F362" i="10"/>
  <c r="F363" i="10"/>
  <c r="F364" i="10"/>
  <c r="F365" i="10"/>
  <c r="F366" i="10"/>
  <c r="F367" i="10"/>
  <c r="F368" i="10"/>
  <c r="F369" i="10"/>
  <c r="F370" i="10"/>
  <c r="F371" i="10"/>
  <c r="F372" i="10"/>
  <c r="F373" i="10"/>
  <c r="F374" i="10"/>
  <c r="F375" i="10"/>
  <c r="F376" i="10"/>
  <c r="F377" i="10"/>
  <c r="F378" i="10"/>
  <c r="F379" i="10"/>
  <c r="F380" i="10"/>
  <c r="F381" i="10"/>
  <c r="F382" i="10"/>
  <c r="F383" i="10"/>
  <c r="F384" i="10"/>
  <c r="F385" i="10"/>
  <c r="F386" i="10"/>
  <c r="F387" i="10"/>
  <c r="F388" i="10"/>
  <c r="F389" i="10"/>
  <c r="F390" i="10"/>
  <c r="F391" i="10"/>
  <c r="F392" i="10"/>
  <c r="F393" i="10"/>
  <c r="F394" i="10"/>
  <c r="F395" i="10"/>
  <c r="F396" i="10"/>
  <c r="F397" i="10"/>
  <c r="F398" i="10"/>
  <c r="F399" i="10"/>
  <c r="F400" i="10"/>
  <c r="F401" i="10"/>
  <c r="F402" i="10"/>
  <c r="F403" i="10"/>
  <c r="F404" i="10"/>
  <c r="F405" i="10"/>
  <c r="F406" i="10"/>
  <c r="F407" i="10"/>
  <c r="F408" i="10"/>
  <c r="F409" i="10"/>
  <c r="F410" i="10"/>
  <c r="F411" i="10"/>
  <c r="F412" i="10"/>
  <c r="F413" i="10"/>
  <c r="F414" i="10"/>
  <c r="F415" i="10"/>
  <c r="F416" i="10"/>
  <c r="F417" i="10"/>
  <c r="F418" i="10"/>
  <c r="F419" i="10"/>
  <c r="F420" i="10"/>
  <c r="F421" i="10"/>
  <c r="F422" i="10"/>
  <c r="F423" i="10"/>
  <c r="F424" i="10"/>
  <c r="F425" i="10"/>
  <c r="F426" i="10"/>
  <c r="F427" i="10"/>
  <c r="F428" i="10"/>
  <c r="F429" i="10"/>
  <c r="F430" i="10"/>
  <c r="F431" i="10"/>
  <c r="F432" i="10"/>
  <c r="F433" i="10"/>
  <c r="F434" i="10"/>
  <c r="F435" i="10"/>
  <c r="F436" i="10"/>
  <c r="F437" i="10"/>
  <c r="F438" i="10"/>
  <c r="F439" i="10"/>
  <c r="F440" i="10"/>
  <c r="F441" i="10"/>
  <c r="F442" i="10"/>
  <c r="F443" i="10"/>
  <c r="F444" i="10"/>
  <c r="F445" i="10"/>
  <c r="F446" i="10"/>
  <c r="F447" i="10"/>
  <c r="F448" i="10"/>
  <c r="F449" i="10"/>
  <c r="F450" i="10"/>
  <c r="F451" i="10"/>
  <c r="F452" i="10"/>
  <c r="F453" i="10"/>
  <c r="F454" i="10"/>
  <c r="F455" i="10"/>
  <c r="F456" i="10"/>
  <c r="F457" i="10"/>
  <c r="F458" i="10"/>
  <c r="F459" i="10"/>
  <c r="F460" i="10"/>
  <c r="F461" i="10"/>
  <c r="F462" i="10"/>
  <c r="F463" i="10"/>
  <c r="F464" i="10"/>
  <c r="F465" i="10"/>
  <c r="F466" i="10"/>
  <c r="F467" i="10"/>
  <c r="F468" i="10"/>
  <c r="F469" i="10"/>
  <c r="F470" i="10"/>
  <c r="F471" i="10"/>
  <c r="F472" i="10"/>
  <c r="F473" i="10"/>
  <c r="F474" i="10"/>
  <c r="F475" i="10"/>
  <c r="F476" i="10"/>
  <c r="F477" i="10"/>
  <c r="F478" i="10"/>
  <c r="F479" i="10"/>
  <c r="F480" i="10"/>
  <c r="F481" i="10"/>
  <c r="F482" i="10"/>
  <c r="F483" i="10"/>
  <c r="F484" i="10"/>
  <c r="F485" i="10"/>
  <c r="F486" i="10"/>
  <c r="F487" i="10"/>
  <c r="F488" i="10"/>
  <c r="F489" i="10"/>
  <c r="F490" i="10"/>
  <c r="F491" i="10"/>
  <c r="F492" i="10"/>
  <c r="F493" i="10"/>
  <c r="F494" i="10"/>
  <c r="F495" i="10"/>
  <c r="F496" i="10"/>
  <c r="F497" i="10"/>
  <c r="F498" i="10"/>
  <c r="F499" i="10"/>
  <c r="F500" i="10"/>
  <c r="F501" i="10"/>
  <c r="F502" i="10"/>
  <c r="F503" i="10"/>
  <c r="F504" i="10"/>
  <c r="F505" i="10"/>
  <c r="F506" i="10"/>
  <c r="F7" i="10"/>
  <c r="E69" i="10"/>
  <c r="E67" i="10"/>
  <c r="E64" i="10"/>
  <c r="E63" i="10"/>
  <c r="E55" i="10"/>
  <c r="E47" i="10"/>
  <c r="E46" i="10"/>
  <c r="E45" i="10"/>
  <c r="E44" i="10"/>
  <c r="E43" i="10"/>
  <c r="E41" i="10"/>
  <c r="E40" i="10"/>
  <c r="E39" i="10"/>
  <c r="E38" i="10"/>
  <c r="E37" i="10"/>
  <c r="E36" i="10"/>
  <c r="E35" i="10"/>
  <c r="E33" i="10"/>
  <c r="E32" i="10"/>
  <c r="E31" i="10"/>
  <c r="E30" i="10"/>
  <c r="E28" i="10"/>
  <c r="E26" i="10"/>
  <c r="E23" i="10"/>
  <c r="E22" i="10"/>
  <c r="E21" i="10"/>
  <c r="E20" i="10"/>
  <c r="E19" i="10"/>
  <c r="E18" i="10"/>
  <c r="E17" i="10"/>
  <c r="E12" i="10"/>
  <c r="E10" i="10"/>
  <c r="E7" i="10"/>
  <c r="B13" i="20"/>
  <c r="A13" i="20"/>
  <c r="C35" i="10"/>
  <c r="D50" i="10"/>
  <c r="D67" i="10"/>
  <c r="D66" i="10"/>
  <c r="D58" i="10"/>
  <c r="D17" i="10"/>
  <c r="D19" i="10"/>
  <c r="D23" i="10"/>
  <c r="D21" i="10"/>
  <c r="D15" i="10"/>
  <c r="B8" i="10"/>
  <c r="B9" i="10"/>
  <c r="B10" i="10"/>
  <c r="B11" i="10"/>
  <c r="B12" i="10"/>
  <c r="B13" i="10"/>
  <c r="B14" i="10"/>
  <c r="B15" i="10"/>
  <c r="B16" i="10"/>
  <c r="B17" i="10"/>
  <c r="B18" i="10"/>
  <c r="B19" i="10"/>
  <c r="B20" i="10"/>
  <c r="B21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35" i="10"/>
  <c r="B36" i="10"/>
  <c r="B37" i="10"/>
  <c r="B38" i="10"/>
  <c r="B39" i="10"/>
  <c r="B40" i="10"/>
  <c r="B41" i="10"/>
  <c r="B42" i="10"/>
  <c r="B43" i="10"/>
  <c r="B44" i="10"/>
  <c r="B45" i="10"/>
  <c r="B46" i="10"/>
  <c r="B47" i="10"/>
  <c r="B48" i="10"/>
  <c r="B49" i="10"/>
  <c r="B50" i="10"/>
  <c r="B51" i="10"/>
  <c r="B52" i="10"/>
  <c r="B53" i="10"/>
  <c r="B54" i="10"/>
  <c r="B55" i="10"/>
  <c r="B56" i="10"/>
  <c r="B57" i="10"/>
  <c r="B58" i="10"/>
  <c r="B59" i="10"/>
  <c r="B60" i="10"/>
  <c r="B61" i="10"/>
  <c r="B62" i="10"/>
  <c r="B63" i="10"/>
  <c r="B64" i="10"/>
  <c r="B65" i="10"/>
  <c r="B66" i="10"/>
  <c r="B67" i="10"/>
  <c r="B68" i="10"/>
  <c r="B69" i="10"/>
  <c r="B70" i="10"/>
  <c r="B71" i="10"/>
  <c r="B72" i="10"/>
  <c r="B73" i="10"/>
  <c r="B74" i="10"/>
  <c r="B75" i="10"/>
  <c r="B76" i="10"/>
  <c r="B77" i="10"/>
  <c r="B78" i="10"/>
  <c r="B79" i="10"/>
  <c r="B80" i="10"/>
  <c r="B81" i="10"/>
  <c r="B82" i="10"/>
  <c r="B83" i="10"/>
  <c r="B84" i="10"/>
  <c r="B85" i="10"/>
  <c r="B86" i="10"/>
  <c r="B87" i="10"/>
  <c r="B88" i="10"/>
  <c r="B89" i="10"/>
  <c r="B90" i="10"/>
  <c r="B91" i="10"/>
  <c r="B92" i="10"/>
  <c r="B93" i="10"/>
  <c r="B94" i="10"/>
  <c r="B95" i="10"/>
  <c r="B96" i="10"/>
  <c r="B97" i="10"/>
  <c r="B98" i="10"/>
  <c r="B99" i="10"/>
  <c r="B100" i="10"/>
  <c r="B101" i="10"/>
  <c r="B102" i="10"/>
  <c r="B103" i="10"/>
  <c r="B104" i="10"/>
  <c r="B105" i="10"/>
  <c r="B106" i="10"/>
  <c r="B107" i="10"/>
  <c r="B108" i="10"/>
  <c r="B109" i="10"/>
  <c r="B110" i="10"/>
  <c r="B111" i="10"/>
  <c r="B112" i="10"/>
  <c r="B113" i="10"/>
  <c r="B114" i="10"/>
  <c r="B115" i="10"/>
  <c r="B116" i="10"/>
  <c r="B117" i="10"/>
  <c r="B118" i="10"/>
  <c r="B119" i="10"/>
  <c r="B120" i="10"/>
  <c r="B121" i="10"/>
  <c r="B122" i="10"/>
  <c r="B123" i="10"/>
  <c r="B124" i="10"/>
  <c r="B125" i="10"/>
  <c r="B126" i="10"/>
  <c r="B127" i="10"/>
  <c r="B128" i="10"/>
  <c r="B129" i="10"/>
  <c r="B130" i="10"/>
  <c r="B131" i="10"/>
  <c r="B132" i="10"/>
  <c r="B133" i="10"/>
  <c r="B134" i="10"/>
  <c r="B135" i="10"/>
  <c r="B136" i="10"/>
  <c r="B137" i="10"/>
  <c r="B138" i="10"/>
  <c r="B139" i="10"/>
  <c r="B140" i="10"/>
  <c r="B141" i="10"/>
  <c r="B142" i="10"/>
  <c r="B143" i="10"/>
  <c r="B144" i="10"/>
  <c r="B145" i="10"/>
  <c r="B146" i="10"/>
  <c r="B147" i="10"/>
  <c r="B148" i="10"/>
  <c r="B149" i="10"/>
  <c r="B150" i="10"/>
  <c r="B151" i="10"/>
  <c r="B152" i="10"/>
  <c r="B153" i="10"/>
  <c r="B154" i="10"/>
  <c r="B155" i="10"/>
  <c r="B156" i="10"/>
  <c r="B157" i="10"/>
  <c r="B158" i="10"/>
  <c r="B159" i="10"/>
  <c r="B160" i="10"/>
  <c r="B161" i="10"/>
  <c r="B162" i="10"/>
  <c r="B163" i="10"/>
  <c r="B164" i="10"/>
  <c r="B165" i="10"/>
  <c r="B166" i="10"/>
  <c r="B167" i="10"/>
  <c r="B168" i="10"/>
  <c r="B169" i="10"/>
  <c r="B170" i="10"/>
  <c r="B171" i="10"/>
  <c r="B172" i="10"/>
  <c r="B173" i="10"/>
  <c r="B174" i="10"/>
  <c r="B175" i="10"/>
  <c r="B176" i="10"/>
  <c r="B177" i="10"/>
  <c r="B178" i="10"/>
  <c r="B179" i="10"/>
  <c r="B180" i="10"/>
  <c r="B181" i="10"/>
  <c r="B182" i="10"/>
  <c r="B183" i="10"/>
  <c r="B184" i="10"/>
  <c r="B185" i="10"/>
  <c r="B186" i="10"/>
  <c r="B187" i="10"/>
  <c r="B188" i="10"/>
  <c r="B189" i="10"/>
  <c r="B190" i="10"/>
  <c r="B191" i="10"/>
  <c r="B192" i="10"/>
  <c r="B193" i="10"/>
  <c r="B194" i="10"/>
  <c r="B195" i="10"/>
  <c r="B196" i="10"/>
  <c r="B197" i="10"/>
  <c r="B198" i="10"/>
  <c r="B199" i="10"/>
  <c r="B200" i="10"/>
  <c r="B201" i="10"/>
  <c r="B202" i="10"/>
  <c r="B203" i="10"/>
  <c r="B204" i="10"/>
  <c r="B205" i="10"/>
  <c r="B206" i="10"/>
  <c r="B207" i="10"/>
  <c r="B208" i="10"/>
  <c r="B209" i="10"/>
  <c r="B210" i="10"/>
  <c r="B211" i="10"/>
  <c r="B212" i="10"/>
  <c r="B213" i="10"/>
  <c r="B214" i="10"/>
  <c r="B215" i="10"/>
  <c r="B216" i="10"/>
  <c r="B217" i="10"/>
  <c r="B218" i="10"/>
  <c r="B219" i="10"/>
  <c r="B220" i="10"/>
  <c r="B221" i="10"/>
  <c r="B222" i="10"/>
  <c r="B223" i="10"/>
  <c r="B224" i="10"/>
  <c r="B225" i="10"/>
  <c r="B226" i="10"/>
  <c r="B227" i="10"/>
  <c r="B228" i="10"/>
  <c r="B229" i="10"/>
  <c r="B230" i="10"/>
  <c r="B231" i="10"/>
  <c r="B232" i="10"/>
  <c r="B233" i="10"/>
  <c r="B234" i="10"/>
  <c r="B235" i="10"/>
  <c r="B236" i="10"/>
  <c r="B237" i="10"/>
  <c r="B238" i="10"/>
  <c r="B239" i="10"/>
  <c r="B240" i="10"/>
  <c r="B241" i="10"/>
  <c r="B242" i="10"/>
  <c r="B243" i="10"/>
  <c r="B244" i="10"/>
  <c r="B245" i="10"/>
  <c r="B246" i="10"/>
  <c r="B247" i="10"/>
  <c r="B248" i="10"/>
  <c r="B249" i="10"/>
  <c r="B250" i="10"/>
  <c r="B251" i="10"/>
  <c r="B252" i="10"/>
  <c r="B253" i="10"/>
  <c r="B254" i="10"/>
  <c r="B255" i="10"/>
  <c r="B256" i="10"/>
  <c r="B257" i="10"/>
  <c r="B258" i="10"/>
  <c r="B259" i="10"/>
  <c r="B260" i="10"/>
  <c r="B261" i="10"/>
  <c r="B262" i="10"/>
  <c r="B263" i="10"/>
  <c r="B264" i="10"/>
  <c r="B265" i="10"/>
  <c r="B266" i="10"/>
  <c r="B267" i="10"/>
  <c r="B268" i="10"/>
  <c r="B269" i="10"/>
  <c r="B270" i="10"/>
  <c r="B271" i="10"/>
  <c r="B272" i="10"/>
  <c r="B273" i="10"/>
  <c r="B274" i="10"/>
  <c r="B275" i="10"/>
  <c r="B276" i="10"/>
  <c r="B277" i="10"/>
  <c r="B278" i="10"/>
  <c r="B279" i="10"/>
  <c r="B280" i="10"/>
  <c r="B281" i="10"/>
  <c r="B282" i="10"/>
  <c r="B283" i="10"/>
  <c r="B284" i="10"/>
  <c r="B285" i="10"/>
  <c r="B286" i="10"/>
  <c r="B287" i="10"/>
  <c r="B288" i="10"/>
  <c r="B289" i="10"/>
  <c r="B290" i="10"/>
  <c r="B291" i="10"/>
  <c r="B292" i="10"/>
  <c r="B293" i="10"/>
  <c r="B294" i="10"/>
  <c r="B295" i="10"/>
  <c r="B296" i="10"/>
  <c r="B297" i="10"/>
  <c r="B298" i="10"/>
  <c r="B299" i="10"/>
  <c r="B300" i="10"/>
  <c r="B301" i="10"/>
  <c r="B302" i="10"/>
  <c r="B303" i="10"/>
  <c r="B304" i="10"/>
  <c r="B305" i="10"/>
  <c r="B306" i="10"/>
  <c r="B307" i="10"/>
  <c r="B308" i="10"/>
  <c r="B309" i="10"/>
  <c r="B310" i="10"/>
  <c r="B311" i="10"/>
  <c r="B312" i="10"/>
  <c r="B313" i="10"/>
  <c r="B314" i="10"/>
  <c r="B315" i="10"/>
  <c r="B316" i="10"/>
  <c r="B317" i="10"/>
  <c r="B318" i="10"/>
  <c r="B319" i="10"/>
  <c r="B320" i="10"/>
  <c r="B321" i="10"/>
  <c r="B322" i="10"/>
  <c r="B323" i="10"/>
  <c r="B324" i="10"/>
  <c r="B325" i="10"/>
  <c r="B326" i="10"/>
  <c r="B327" i="10"/>
  <c r="B328" i="10"/>
  <c r="B329" i="10"/>
  <c r="B330" i="10"/>
  <c r="B331" i="10"/>
  <c r="B332" i="10"/>
  <c r="B333" i="10"/>
  <c r="B334" i="10"/>
  <c r="B335" i="10"/>
  <c r="B336" i="10"/>
  <c r="B337" i="10"/>
  <c r="B338" i="10"/>
  <c r="B339" i="10"/>
  <c r="B340" i="10"/>
  <c r="B341" i="10"/>
  <c r="B342" i="10"/>
  <c r="B343" i="10"/>
  <c r="B344" i="10"/>
  <c r="B345" i="10"/>
  <c r="B346" i="10"/>
  <c r="B347" i="10"/>
  <c r="B348" i="10"/>
  <c r="B349" i="10"/>
  <c r="B350" i="10"/>
  <c r="B351" i="10"/>
  <c r="B352" i="10"/>
  <c r="B353" i="10"/>
  <c r="B354" i="10"/>
  <c r="B355" i="10"/>
  <c r="B356" i="10"/>
  <c r="B357" i="10"/>
  <c r="B358" i="10"/>
  <c r="B359" i="10"/>
  <c r="B360" i="10"/>
  <c r="B361" i="10"/>
  <c r="B362" i="10"/>
  <c r="B363" i="10"/>
  <c r="B364" i="10"/>
  <c r="B365" i="10"/>
  <c r="B366" i="10"/>
  <c r="B367" i="10"/>
  <c r="B368" i="10"/>
  <c r="B369" i="10"/>
  <c r="B370" i="10"/>
  <c r="B371" i="10"/>
  <c r="B372" i="10"/>
  <c r="B373" i="10"/>
  <c r="B374" i="10"/>
  <c r="B375" i="10"/>
  <c r="B376" i="10"/>
  <c r="B377" i="10"/>
  <c r="B378" i="10"/>
  <c r="B379" i="10"/>
  <c r="B380" i="10"/>
  <c r="B381" i="10"/>
  <c r="B382" i="10"/>
  <c r="B383" i="10"/>
  <c r="B384" i="10"/>
  <c r="B385" i="10"/>
  <c r="B386" i="10"/>
  <c r="B387" i="10"/>
  <c r="B388" i="10"/>
  <c r="B389" i="10"/>
  <c r="B390" i="10"/>
  <c r="B391" i="10"/>
  <c r="B392" i="10"/>
  <c r="B393" i="10"/>
  <c r="B394" i="10"/>
  <c r="B395" i="10"/>
  <c r="B396" i="10"/>
  <c r="B397" i="10"/>
  <c r="B398" i="10"/>
  <c r="B399" i="10"/>
  <c r="B400" i="10"/>
  <c r="B401" i="10"/>
  <c r="B402" i="10"/>
  <c r="B403" i="10"/>
  <c r="B404" i="10"/>
  <c r="B405" i="10"/>
  <c r="B406" i="10"/>
  <c r="B407" i="10"/>
  <c r="B408" i="10"/>
  <c r="B409" i="10"/>
  <c r="B410" i="10"/>
  <c r="B411" i="10"/>
  <c r="B412" i="10"/>
  <c r="B413" i="10"/>
  <c r="B414" i="10"/>
  <c r="B415" i="10"/>
  <c r="B416" i="10"/>
  <c r="B417" i="10"/>
  <c r="B418" i="10"/>
  <c r="B419" i="10"/>
  <c r="B420" i="10"/>
  <c r="B421" i="10"/>
  <c r="B422" i="10"/>
  <c r="B423" i="10"/>
  <c r="B424" i="10"/>
  <c r="B425" i="10"/>
  <c r="B426" i="10"/>
  <c r="B427" i="10"/>
  <c r="B428" i="10"/>
  <c r="B429" i="10"/>
  <c r="B430" i="10"/>
  <c r="B431" i="10"/>
  <c r="B432" i="10"/>
  <c r="B433" i="10"/>
  <c r="B434" i="10"/>
  <c r="B435" i="10"/>
  <c r="B436" i="10"/>
  <c r="B437" i="10"/>
  <c r="B438" i="10"/>
  <c r="B439" i="10"/>
  <c r="B440" i="10"/>
  <c r="B441" i="10"/>
  <c r="B442" i="10"/>
  <c r="B443" i="10"/>
  <c r="B444" i="10"/>
  <c r="B445" i="10"/>
  <c r="B446" i="10"/>
  <c r="B447" i="10"/>
  <c r="B448" i="10"/>
  <c r="B449" i="10"/>
  <c r="B450" i="10"/>
  <c r="B451" i="10"/>
  <c r="B452" i="10"/>
  <c r="B453" i="10"/>
  <c r="B454" i="10"/>
  <c r="B455" i="10"/>
  <c r="B456" i="10"/>
  <c r="B457" i="10"/>
  <c r="B458" i="10"/>
  <c r="B459" i="10"/>
  <c r="B460" i="10"/>
  <c r="B461" i="10"/>
  <c r="B462" i="10"/>
  <c r="B463" i="10"/>
  <c r="B464" i="10"/>
  <c r="B465" i="10"/>
  <c r="B466" i="10"/>
  <c r="B467" i="10"/>
  <c r="B468" i="10"/>
  <c r="B469" i="10"/>
  <c r="B470" i="10"/>
  <c r="B471" i="10"/>
  <c r="B472" i="10"/>
  <c r="B473" i="10"/>
  <c r="B474" i="10"/>
  <c r="B475" i="10"/>
  <c r="B476" i="10"/>
  <c r="B477" i="10"/>
  <c r="B478" i="10"/>
  <c r="B479" i="10"/>
  <c r="B480" i="10"/>
  <c r="B481" i="10"/>
  <c r="B482" i="10"/>
  <c r="B483" i="10"/>
  <c r="B484" i="10"/>
  <c r="B485" i="10"/>
  <c r="B486" i="10"/>
  <c r="B487" i="10"/>
  <c r="B488" i="10"/>
  <c r="B489" i="10"/>
  <c r="B490" i="10"/>
  <c r="B491" i="10"/>
  <c r="B492" i="10"/>
  <c r="B493" i="10"/>
  <c r="B494" i="10"/>
  <c r="B495" i="10"/>
  <c r="B496" i="10"/>
  <c r="B497" i="10"/>
  <c r="B498" i="10"/>
  <c r="B499" i="10"/>
  <c r="B500" i="10"/>
  <c r="B501" i="10"/>
  <c r="B502" i="10"/>
  <c r="B503" i="10"/>
  <c r="B504" i="10"/>
  <c r="B505" i="10"/>
  <c r="B506" i="10"/>
  <c r="C14" i="20"/>
  <c r="C16" i="20"/>
  <c r="C17" i="20"/>
  <c r="C18" i="20"/>
  <c r="C19" i="20"/>
  <c r="C20" i="20"/>
  <c r="C23" i="20"/>
  <c r="C26" i="20"/>
  <c r="C27" i="20"/>
  <c r="C28" i="20"/>
  <c r="C29" i="20"/>
  <c r="C30" i="20"/>
  <c r="C31" i="20"/>
  <c r="C32" i="20"/>
  <c r="C33" i="20"/>
  <c r="C34" i="20"/>
  <c r="C35" i="20"/>
  <c r="C36" i="20"/>
  <c r="C37" i="20"/>
  <c r="C38" i="20"/>
  <c r="C39" i="20"/>
  <c r="C40" i="20"/>
  <c r="C41" i="20"/>
  <c r="C42" i="20"/>
  <c r="C43" i="20"/>
  <c r="C44" i="20"/>
  <c r="C45" i="20"/>
  <c r="C46" i="20"/>
  <c r="C47" i="20"/>
  <c r="C48" i="20"/>
  <c r="C49" i="20"/>
  <c r="C50" i="20"/>
  <c r="C51" i="20"/>
  <c r="C53" i="20"/>
  <c r="C54" i="20"/>
  <c r="C55" i="20"/>
  <c r="C56" i="20"/>
  <c r="C57" i="20"/>
  <c r="C58" i="20"/>
  <c r="C59" i="20"/>
  <c r="C60" i="20"/>
  <c r="C15" i="20"/>
  <c r="F15" i="3"/>
  <c r="G15" i="3"/>
  <c r="F10" i="3"/>
  <c r="F11" i="3"/>
  <c r="G11" i="3"/>
  <c r="F12" i="3"/>
  <c r="G12" i="3"/>
  <c r="F13" i="3"/>
  <c r="G13" i="3"/>
  <c r="F16" i="3"/>
  <c r="G16" i="3"/>
  <c r="F17" i="3"/>
  <c r="F19" i="3"/>
  <c r="G19" i="3"/>
  <c r="F20" i="3"/>
  <c r="G20" i="3"/>
  <c r="F21" i="3"/>
  <c r="G21" i="3"/>
  <c r="F23" i="3"/>
  <c r="G23" i="3"/>
  <c r="F24" i="3"/>
  <c r="G24" i="3"/>
  <c r="F25" i="3"/>
  <c r="G25" i="3"/>
  <c r="F26" i="3"/>
  <c r="G26" i="3"/>
  <c r="F27" i="3"/>
  <c r="G27" i="3"/>
  <c r="F28" i="3"/>
  <c r="G28" i="3"/>
  <c r="F29" i="3"/>
  <c r="G29" i="3"/>
  <c r="F30" i="3"/>
  <c r="G30" i="3"/>
  <c r="F31" i="3"/>
  <c r="G31" i="3"/>
  <c r="F32" i="3"/>
  <c r="G32" i="3"/>
  <c r="F33" i="3"/>
  <c r="G33" i="3"/>
  <c r="F34" i="3"/>
  <c r="G34" i="3"/>
  <c r="F35" i="3"/>
  <c r="G35" i="3"/>
  <c r="F36" i="3"/>
  <c r="G36" i="3"/>
  <c r="F37" i="3"/>
  <c r="G37" i="3"/>
  <c r="F38" i="3"/>
  <c r="G38" i="3"/>
  <c r="F39" i="3"/>
  <c r="G39" i="3"/>
  <c r="F40" i="3"/>
  <c r="G40" i="3"/>
  <c r="F41" i="3"/>
  <c r="G41" i="3"/>
  <c r="F42" i="3"/>
  <c r="G42" i="3"/>
  <c r="F43" i="3"/>
  <c r="G43" i="3"/>
  <c r="F44" i="3"/>
  <c r="G44" i="3"/>
  <c r="F45" i="3"/>
  <c r="G45" i="3"/>
  <c r="F46" i="3"/>
  <c r="G46" i="3"/>
  <c r="F47" i="3"/>
  <c r="G47" i="3"/>
  <c r="F48" i="3"/>
  <c r="G48" i="3"/>
  <c r="F49" i="3"/>
  <c r="G49" i="3"/>
  <c r="F50" i="3"/>
  <c r="G50" i="3"/>
  <c r="F51" i="3"/>
  <c r="G51" i="3"/>
  <c r="F52" i="3"/>
  <c r="G52" i="3"/>
  <c r="F53" i="3"/>
  <c r="G53" i="3"/>
  <c r="F54" i="3"/>
  <c r="G54" i="3"/>
  <c r="G56" i="3" s="1"/>
  <c r="B7" i="10"/>
  <c r="F9" i="3"/>
  <c r="B507" i="10"/>
  <c r="F22" i="3"/>
  <c r="G22" i="3"/>
  <c r="F18" i="3"/>
  <c r="G18" i="3"/>
  <c r="F14" i="3"/>
  <c r="G14" i="3"/>
  <c r="C22" i="20"/>
  <c r="F8" i="3"/>
  <c r="G8" i="3"/>
  <c r="E17" i="3"/>
  <c r="G17" i="3"/>
  <c r="E10" i="3"/>
  <c r="E16" i="20"/>
  <c r="D16" i="20"/>
  <c r="C13" i="20"/>
  <c r="C24" i="20"/>
  <c r="C21" i="20"/>
  <c r="C52" i="20"/>
  <c r="C25" i="20"/>
  <c r="E23" i="20"/>
  <c r="E8" i="3"/>
  <c r="E14" i="20"/>
  <c r="G10" i="3"/>
  <c r="E54" i="3"/>
  <c r="E60" i="20"/>
  <c r="E52" i="3"/>
  <c r="E58" i="20"/>
  <c r="E50" i="3"/>
  <c r="E56" i="20"/>
  <c r="E48" i="3"/>
  <c r="E54" i="20"/>
  <c r="E46" i="3"/>
  <c r="E52" i="20"/>
  <c r="E44" i="3"/>
  <c r="E50" i="20"/>
  <c r="E42" i="3"/>
  <c r="E48" i="20"/>
  <c r="E40" i="3"/>
  <c r="E46" i="20"/>
  <c r="E38" i="3"/>
  <c r="E44" i="20"/>
  <c r="E36" i="3"/>
  <c r="E42" i="20"/>
  <c r="E34" i="3"/>
  <c r="E40" i="20"/>
  <c r="E32" i="3"/>
  <c r="E38" i="20"/>
  <c r="E30" i="3"/>
  <c r="E36" i="20"/>
  <c r="E28" i="3"/>
  <c r="E34" i="20"/>
  <c r="E26" i="3"/>
  <c r="E32" i="20"/>
  <c r="E24" i="3"/>
  <c r="E30" i="20"/>
  <c r="E22" i="3"/>
  <c r="E28" i="20"/>
  <c r="E20" i="3"/>
  <c r="E26" i="20"/>
  <c r="E18" i="3"/>
  <c r="E24" i="20"/>
  <c r="E15" i="3"/>
  <c r="E21" i="20"/>
  <c r="E13" i="3"/>
  <c r="E19" i="20"/>
  <c r="E11" i="3"/>
  <c r="E17" i="20"/>
  <c r="D13" i="20"/>
  <c r="E53" i="3"/>
  <c r="E59" i="20"/>
  <c r="E51" i="3"/>
  <c r="E57" i="20"/>
  <c r="E49" i="3"/>
  <c r="E55" i="20"/>
  <c r="E47" i="3"/>
  <c r="E53" i="20"/>
  <c r="E45" i="3"/>
  <c r="E51" i="20"/>
  <c r="E43" i="3"/>
  <c r="E49" i="20"/>
  <c r="E41" i="3"/>
  <c r="E47" i="20"/>
  <c r="E39" i="3"/>
  <c r="E45" i="20"/>
  <c r="E37" i="3"/>
  <c r="E43" i="20"/>
  <c r="E35" i="3"/>
  <c r="E41" i="20"/>
  <c r="E33" i="3"/>
  <c r="E39" i="20"/>
  <c r="E31" i="3"/>
  <c r="E37" i="20"/>
  <c r="E29" i="3"/>
  <c r="E35" i="20"/>
  <c r="E27" i="3"/>
  <c r="E33" i="20"/>
  <c r="E25" i="3"/>
  <c r="E31" i="20"/>
  <c r="E23" i="3"/>
  <c r="E29" i="20"/>
  <c r="E21" i="3"/>
  <c r="E27" i="20"/>
  <c r="E19" i="3"/>
  <c r="E25" i="20"/>
  <c r="E16" i="3"/>
  <c r="E22" i="20"/>
  <c r="E14" i="3"/>
  <c r="E20" i="20"/>
  <c r="E12" i="3"/>
  <c r="E18" i="20"/>
  <c r="E9" i="3"/>
  <c r="E15" i="20"/>
  <c r="G7" i="3"/>
  <c r="G9" i="3"/>
  <c r="D452" i="19"/>
  <c r="D465" i="19"/>
  <c r="G186" i="19"/>
  <c r="N196" i="19"/>
  <c r="D360" i="19"/>
  <c r="G168" i="19"/>
  <c r="G201" i="19"/>
  <c r="F19" i="20"/>
  <c r="M192" i="19"/>
  <c r="K57" i="19"/>
  <c r="D252" i="19"/>
  <c r="F82" i="19"/>
  <c r="G39" i="19"/>
  <c r="M75" i="19"/>
  <c r="N215" i="19"/>
  <c r="M33" i="19"/>
  <c r="I136" i="19"/>
  <c r="D230" i="19"/>
  <c r="D243" i="19"/>
  <c r="D72" i="19"/>
  <c r="K61" i="19"/>
  <c r="J16" i="19"/>
  <c r="D142" i="19"/>
  <c r="M102" i="19"/>
  <c r="I185" i="19"/>
  <c r="D459" i="19"/>
  <c r="E97" i="19"/>
  <c r="K62" i="19"/>
  <c r="M239" i="19"/>
  <c r="J115" i="19"/>
  <c r="D139" i="19"/>
  <c r="M28" i="19"/>
  <c r="H31" i="3"/>
  <c r="N144" i="19"/>
  <c r="D247" i="19"/>
  <c r="H32" i="3"/>
  <c r="M145" i="19"/>
  <c r="K45" i="19"/>
  <c r="I135" i="19"/>
  <c r="D121" i="19"/>
  <c r="G41" i="19"/>
  <c r="M66" i="19"/>
  <c r="F50" i="20"/>
  <c r="F43" i="20"/>
  <c r="D298" i="19"/>
  <c r="I103" i="19"/>
  <c r="D118" i="19"/>
  <c r="D433" i="19"/>
  <c r="F34" i="20"/>
  <c r="K162" i="19"/>
  <c r="D159" i="19"/>
  <c r="H11" i="19"/>
  <c r="J329" i="19"/>
  <c r="D431" i="19"/>
  <c r="L67" i="19"/>
  <c r="E28" i="19"/>
  <c r="D363" i="19"/>
  <c r="N68" i="19"/>
  <c r="D32" i="19"/>
  <c r="D115" i="19"/>
  <c r="L61" i="19"/>
  <c r="E105" i="19"/>
  <c r="H70" i="19"/>
  <c r="F168" i="19"/>
  <c r="D327" i="19"/>
  <c r="D313" i="19"/>
  <c r="D76" i="19"/>
  <c r="D237" i="19"/>
  <c r="J283" i="19"/>
  <c r="N31" i="19"/>
  <c r="L130" i="19"/>
  <c r="D95" i="19"/>
  <c r="I277" i="19"/>
  <c r="D138" i="19"/>
  <c r="D214" i="19"/>
  <c r="L335" i="19"/>
  <c r="G89" i="19"/>
  <c r="J220" i="19"/>
  <c r="E197" i="19"/>
  <c r="L154" i="19"/>
  <c r="L35" i="19"/>
  <c r="D227" i="19"/>
  <c r="G47" i="19"/>
  <c r="M314" i="19"/>
  <c r="D414" i="19"/>
  <c r="F51" i="20"/>
  <c r="D149" i="19"/>
  <c r="I374" i="19"/>
  <c r="L302" i="19"/>
  <c r="D260" i="19"/>
  <c r="I7" i="19"/>
  <c r="D108" i="19"/>
  <c r="J48" i="19"/>
  <c r="E144" i="19"/>
  <c r="L156" i="19"/>
  <c r="F224" i="19"/>
  <c r="K108" i="19"/>
  <c r="D229" i="19"/>
  <c r="N59" i="19"/>
  <c r="H82" i="19"/>
  <c r="G147" i="19"/>
  <c r="K145" i="19"/>
  <c r="H35" i="3"/>
  <c r="D234" i="19"/>
  <c r="D365" i="19"/>
  <c r="D119" i="19"/>
  <c r="I17" i="19"/>
  <c r="I133" i="19"/>
  <c r="G80" i="19"/>
  <c r="F176" i="19"/>
  <c r="L306" i="19"/>
  <c r="D257" i="19"/>
  <c r="D117" i="19"/>
  <c r="F93" i="19"/>
  <c r="E17" i="19"/>
  <c r="D141" i="19"/>
  <c r="K168" i="19"/>
  <c r="J60" i="19"/>
  <c r="M134" i="19"/>
  <c r="D39" i="19"/>
  <c r="H161" i="19"/>
  <c r="E98" i="19"/>
  <c r="D440" i="19"/>
  <c r="D389" i="19"/>
  <c r="H97" i="19"/>
  <c r="D345" i="19"/>
  <c r="H214" i="19"/>
  <c r="J40" i="19"/>
  <c r="H46" i="3"/>
  <c r="D162" i="19"/>
  <c r="L46" i="19"/>
  <c r="K103" i="19"/>
  <c r="K23" i="19"/>
  <c r="L51" i="19"/>
  <c r="G106" i="19"/>
  <c r="D317" i="19"/>
  <c r="D175" i="19"/>
  <c r="D413" i="19"/>
  <c r="D98" i="19"/>
  <c r="D116" i="19"/>
  <c r="L253" i="19"/>
  <c r="H186" i="19"/>
  <c r="L170" i="19"/>
  <c r="M79" i="19"/>
  <c r="D50" i="19"/>
  <c r="E231" i="19"/>
  <c r="G135" i="19"/>
  <c r="G48" i="19"/>
  <c r="D239" i="19"/>
  <c r="F117" i="19"/>
  <c r="I75" i="19"/>
  <c r="J161" i="19"/>
  <c r="D181" i="19"/>
  <c r="D266" i="19"/>
  <c r="L138" i="19"/>
  <c r="D390" i="19"/>
  <c r="E259" i="19"/>
  <c r="H116" i="19"/>
  <c r="H203" i="19"/>
  <c r="F57" i="20"/>
  <c r="H119" i="19"/>
  <c r="M249" i="19"/>
  <c r="D303" i="19"/>
  <c r="D168" i="19"/>
  <c r="D296" i="19"/>
  <c r="H98" i="19"/>
  <c r="I48" i="19"/>
  <c r="D397" i="19"/>
  <c r="H71" i="19"/>
  <c r="D225" i="19"/>
  <c r="D468" i="19"/>
  <c r="D436" i="19"/>
  <c r="H274" i="19"/>
  <c r="E207" i="19"/>
  <c r="I258" i="19"/>
  <c r="E12" i="19"/>
  <c r="H47" i="3"/>
  <c r="F33" i="20"/>
  <c r="F17" i="19"/>
  <c r="E51" i="19"/>
  <c r="L75" i="19"/>
  <c r="L291" i="19"/>
  <c r="F47" i="20"/>
  <c r="G83" i="19"/>
  <c r="N74" i="19"/>
  <c r="D489" i="19"/>
  <c r="K115" i="19"/>
  <c r="E279" i="19"/>
  <c r="H213" i="19"/>
  <c r="G67" i="19"/>
  <c r="E99" i="19"/>
  <c r="H26" i="3"/>
  <c r="D148" i="19"/>
  <c r="H41" i="3"/>
  <c r="M219" i="19"/>
  <c r="D285" i="19"/>
  <c r="F21" i="20"/>
  <c r="H114" i="19"/>
  <c r="H85" i="19"/>
  <c r="D392" i="19"/>
  <c r="I148" i="19"/>
  <c r="H64" i="19"/>
  <c r="F77" i="19"/>
  <c r="I85" i="19"/>
  <c r="I60" i="19"/>
  <c r="D29" i="19"/>
  <c r="D415" i="19"/>
  <c r="D209" i="19"/>
  <c r="E76" i="19"/>
  <c r="H63" i="19"/>
  <c r="D347" i="19"/>
  <c r="N86" i="19"/>
  <c r="N78" i="19"/>
  <c r="D183" i="19"/>
  <c r="M57" i="19"/>
  <c r="J8" i="19"/>
  <c r="H18" i="3"/>
  <c r="D287" i="19"/>
  <c r="G16" i="19"/>
  <c r="F22" i="19"/>
  <c r="M77" i="19"/>
  <c r="D198" i="19"/>
  <c r="D188" i="19"/>
  <c r="D306" i="19"/>
  <c r="L117" i="19"/>
  <c r="F20" i="20"/>
  <c r="D408" i="19"/>
  <c r="D189" i="19"/>
  <c r="L37" i="19"/>
  <c r="L53" i="19"/>
  <c r="I118" i="19"/>
  <c r="H10" i="3"/>
  <c r="D223" i="19"/>
  <c r="D195" i="19"/>
  <c r="E155" i="19"/>
  <c r="D21" i="19"/>
  <c r="J209" i="19"/>
  <c r="D254" i="19"/>
  <c r="K104" i="19"/>
  <c r="D226" i="19"/>
  <c r="F9" i="19"/>
  <c r="D334" i="19"/>
  <c r="D62" i="19"/>
  <c r="D180" i="19"/>
  <c r="D122" i="19"/>
  <c r="L103" i="19"/>
  <c r="H149" i="19"/>
  <c r="D350" i="19"/>
  <c r="H33" i="19"/>
  <c r="I12" i="19"/>
  <c r="F143" i="19"/>
  <c r="H105" i="19"/>
  <c r="F18" i="19"/>
  <c r="D131" i="19"/>
  <c r="N222" i="19"/>
  <c r="F242" i="19"/>
  <c r="H112" i="19"/>
  <c r="D346" i="19"/>
  <c r="D235" i="19"/>
  <c r="G330" i="19"/>
  <c r="D450" i="19"/>
  <c r="D248" i="19"/>
  <c r="H26" i="19"/>
  <c r="D11" i="19"/>
  <c r="F48" i="20"/>
  <c r="I104" i="19"/>
  <c r="F246" i="19"/>
  <c r="F64" i="19"/>
  <c r="N330" i="19"/>
  <c r="F35" i="20"/>
  <c r="D472" i="19"/>
  <c r="N131" i="19"/>
  <c r="G62" i="19"/>
  <c r="H33" i="3"/>
  <c r="M225" i="19"/>
  <c r="F70" i="19"/>
  <c r="E21" i="19"/>
  <c r="F11" i="19"/>
  <c r="D382" i="19"/>
  <c r="J168" i="19"/>
  <c r="D176" i="19"/>
  <c r="J106" i="19"/>
  <c r="H159" i="19"/>
  <c r="M197" i="19"/>
  <c r="F360" i="19"/>
  <c r="F59" i="19"/>
  <c r="E125" i="19"/>
  <c r="H49" i="3"/>
  <c r="I87" i="19"/>
  <c r="D312" i="19"/>
  <c r="J211" i="19"/>
  <c r="E230" i="19"/>
  <c r="D31" i="19"/>
  <c r="D212" i="19"/>
  <c r="L229" i="19"/>
  <c r="D245" i="19"/>
  <c r="D457" i="19"/>
  <c r="K7" i="19"/>
  <c r="M202" i="19"/>
  <c r="N39" i="19"/>
  <c r="D485" i="19"/>
  <c r="D87" i="19"/>
  <c r="L80" i="19"/>
  <c r="N175" i="19"/>
  <c r="E209" i="19"/>
  <c r="K12" i="19"/>
  <c r="D333" i="19"/>
  <c r="E43" i="19"/>
  <c r="L86" i="19"/>
  <c r="D447" i="19"/>
  <c r="D9" i="19"/>
  <c r="D375" i="19"/>
  <c r="E261" i="19"/>
  <c r="H304" i="19"/>
  <c r="K21" i="19"/>
  <c r="D197" i="19"/>
  <c r="D103" i="19"/>
  <c r="D99" i="19"/>
  <c r="G232" i="19"/>
  <c r="H180" i="19"/>
  <c r="J147" i="19"/>
  <c r="I29" i="19"/>
  <c r="J44" i="19"/>
  <c r="G69" i="19"/>
  <c r="F39" i="19"/>
  <c r="H90" i="19"/>
  <c r="D251" i="19"/>
  <c r="D194" i="19"/>
  <c r="P9" i="3"/>
  <c r="L270" i="19"/>
  <c r="K63" i="19"/>
  <c r="D487" i="19"/>
  <c r="M116" i="19"/>
  <c r="E66" i="19"/>
  <c r="D370" i="19"/>
  <c r="D418" i="19"/>
  <c r="F40" i="20"/>
  <c r="H43" i="3"/>
  <c r="D324" i="19"/>
  <c r="D373" i="19"/>
  <c r="H167" i="19"/>
  <c r="D344" i="19"/>
  <c r="E58" i="19"/>
  <c r="G95" i="19"/>
  <c r="D43" i="19"/>
  <c r="E236" i="19"/>
  <c r="K212" i="19"/>
  <c r="L186" i="19"/>
  <c r="D201" i="19"/>
  <c r="D374" i="19"/>
  <c r="D232" i="19"/>
  <c r="D54" i="19"/>
  <c r="K40" i="19"/>
  <c r="D393" i="19"/>
  <c r="J99" i="19"/>
  <c r="I32" i="19"/>
  <c r="D71" i="19"/>
  <c r="D461" i="19"/>
  <c r="E111" i="19"/>
  <c r="M296" i="19"/>
  <c r="I65" i="19"/>
  <c r="I106" i="19"/>
  <c r="I56" i="19"/>
  <c r="E81" i="19"/>
  <c r="K112" i="19"/>
  <c r="D384" i="19"/>
  <c r="I242" i="19"/>
  <c r="D391" i="19"/>
  <c r="N186" i="19"/>
  <c r="E78" i="19"/>
  <c r="D411" i="19"/>
  <c r="E90" i="19"/>
  <c r="F25" i="19"/>
  <c r="J123" i="19"/>
  <c r="D36" i="19"/>
  <c r="I235" i="19"/>
  <c r="E323" i="19"/>
  <c r="M283" i="19"/>
  <c r="J366" i="19"/>
  <c r="I63" i="19"/>
  <c r="D342" i="19"/>
  <c r="D274" i="19"/>
  <c r="N113" i="19"/>
  <c r="I140" i="19"/>
  <c r="L28" i="19"/>
  <c r="D163" i="19"/>
  <c r="D186" i="19"/>
  <c r="D444" i="19"/>
  <c r="D82" i="19"/>
  <c r="D416" i="19"/>
  <c r="I204" i="19"/>
  <c r="L160" i="19"/>
  <c r="G10" i="19"/>
  <c r="G182" i="19"/>
  <c r="K44" i="19"/>
  <c r="D44" i="19"/>
  <c r="M165" i="19"/>
  <c r="D199" i="19"/>
  <c r="F42" i="20"/>
  <c r="D499" i="19"/>
  <c r="D111" i="19"/>
  <c r="D300" i="19"/>
  <c r="M37" i="19"/>
  <c r="I27" i="19"/>
  <c r="D12" i="19"/>
  <c r="K151" i="19"/>
  <c r="N193" i="19"/>
  <c r="D134" i="19"/>
  <c r="E201" i="19"/>
  <c r="L113" i="19"/>
  <c r="N295" i="19"/>
  <c r="D494" i="19"/>
  <c r="D151" i="19"/>
  <c r="J54" i="19"/>
  <c r="D381" i="19"/>
  <c r="I20" i="19"/>
  <c r="D167" i="19"/>
  <c r="D388" i="19"/>
  <c r="D104" i="19"/>
  <c r="F41" i="20"/>
  <c r="J78" i="19"/>
  <c r="I58" i="19"/>
  <c r="F113" i="19"/>
  <c r="D17" i="19"/>
  <c r="K146" i="19"/>
  <c r="D196" i="19"/>
  <c r="I267" i="19"/>
  <c r="L56" i="19"/>
  <c r="I202" i="19"/>
  <c r="D268" i="19"/>
  <c r="G114" i="19"/>
  <c r="E265" i="19"/>
  <c r="I73" i="19"/>
  <c r="G423" i="19"/>
  <c r="D154" i="19"/>
  <c r="D328" i="19"/>
  <c r="I180" i="19"/>
  <c r="J46" i="19"/>
  <c r="D193" i="19"/>
  <c r="D102" i="19"/>
  <c r="H91" i="19"/>
  <c r="N19" i="19"/>
  <c r="E112" i="19"/>
  <c r="D366" i="19"/>
  <c r="L111" i="19"/>
  <c r="L39" i="19"/>
  <c r="D294" i="19"/>
  <c r="E116" i="19"/>
  <c r="K87" i="19"/>
  <c r="D204" i="19"/>
  <c r="D399" i="19"/>
  <c r="H11" i="3"/>
  <c r="D171" i="19"/>
  <c r="D185" i="19"/>
  <c r="L93" i="19"/>
  <c r="I51" i="19"/>
  <c r="D432" i="19"/>
  <c r="N55" i="19"/>
  <c r="F54" i="20"/>
  <c r="L23" i="19"/>
  <c r="K79" i="19"/>
  <c r="D144" i="19"/>
  <c r="F28" i="20"/>
  <c r="F49" i="19"/>
  <c r="J59" i="19"/>
  <c r="G50" i="19"/>
  <c r="D270" i="19"/>
  <c r="H28" i="19"/>
  <c r="J49" i="19"/>
  <c r="D222" i="19"/>
  <c r="J203" i="19"/>
  <c r="L59" i="19"/>
  <c r="D109" i="19"/>
  <c r="M87" i="19"/>
  <c r="L140" i="19"/>
  <c r="J95" i="19"/>
  <c r="D442" i="19"/>
  <c r="K41" i="19"/>
  <c r="D66" i="19"/>
  <c r="D402" i="19"/>
  <c r="D58" i="19"/>
  <c r="E257" i="19"/>
  <c r="D125" i="19"/>
  <c r="D35" i="19"/>
  <c r="K100" i="19"/>
  <c r="D155" i="19"/>
  <c r="J72" i="19"/>
  <c r="I147" i="19"/>
  <c r="G141" i="19"/>
  <c r="N64" i="19"/>
  <c r="I40" i="19"/>
  <c r="L17" i="19"/>
  <c r="D299" i="19"/>
  <c r="I54" i="19"/>
  <c r="F61" i="19"/>
  <c r="N42" i="19"/>
  <c r="K82" i="19"/>
  <c r="F162" i="19"/>
  <c r="F42" i="19"/>
  <c r="D83" i="19"/>
  <c r="G111" i="19"/>
  <c r="I142" i="19"/>
  <c r="D404" i="19"/>
  <c r="I186" i="19"/>
  <c r="L26" i="19"/>
  <c r="J120" i="19"/>
  <c r="D351" i="19"/>
  <c r="L155" i="19"/>
  <c r="J178" i="19"/>
  <c r="N37" i="19"/>
  <c r="N145" i="19"/>
  <c r="J30" i="19"/>
  <c r="H24" i="3"/>
  <c r="D200" i="19"/>
  <c r="F48" i="19"/>
  <c r="D455" i="19"/>
  <c r="D135" i="19"/>
  <c r="M59" i="19"/>
  <c r="M113" i="19"/>
  <c r="D61" i="19"/>
  <c r="E63" i="19"/>
  <c r="H89" i="19"/>
  <c r="L87" i="19"/>
  <c r="D339" i="19"/>
  <c r="N243" i="19"/>
  <c r="D439" i="19"/>
  <c r="D136" i="19"/>
  <c r="N14" i="3"/>
  <c r="E11" i="19"/>
  <c r="F44" i="20"/>
  <c r="L70" i="19"/>
  <c r="D338" i="19"/>
  <c r="D84" i="19"/>
  <c r="D145" i="19"/>
  <c r="E13" i="19"/>
  <c r="H88" i="19"/>
  <c r="H169" i="19"/>
  <c r="D219" i="19"/>
  <c r="D406" i="19"/>
  <c r="G123" i="19"/>
  <c r="H132" i="19"/>
  <c r="D164" i="19"/>
  <c r="E115" i="19"/>
  <c r="D478" i="19"/>
  <c r="M15" i="19"/>
  <c r="D127" i="19"/>
  <c r="I285" i="19"/>
  <c r="E179" i="19"/>
  <c r="G212" i="19"/>
  <c r="L44" i="19"/>
  <c r="E72" i="19"/>
  <c r="K171" i="19"/>
  <c r="D55" i="19"/>
  <c r="D213" i="19"/>
  <c r="L97" i="19"/>
  <c r="M110" i="19"/>
  <c r="F212" i="19"/>
  <c r="D322" i="19"/>
  <c r="N8" i="3"/>
  <c r="M242" i="19"/>
  <c r="D178" i="19"/>
  <c r="G82" i="19"/>
  <c r="D488" i="19"/>
  <c r="N217" i="19"/>
  <c r="M201" i="19"/>
  <c r="H181" i="19"/>
  <c r="K239" i="19"/>
  <c r="G245" i="19"/>
  <c r="L94" i="19"/>
  <c r="D456" i="19"/>
  <c r="L20" i="19"/>
  <c r="G23" i="19"/>
  <c r="I76" i="19"/>
  <c r="H13" i="3"/>
  <c r="D309" i="19"/>
  <c r="I38" i="19"/>
  <c r="L210" i="19"/>
  <c r="K127" i="19"/>
  <c r="D16" i="19"/>
  <c r="H23" i="3"/>
  <c r="E184" i="19"/>
  <c r="K126" i="19"/>
  <c r="N207" i="19"/>
  <c r="N146" i="19"/>
  <c r="D377" i="19"/>
  <c r="H121" i="19"/>
  <c r="D187" i="19"/>
  <c r="M151" i="19"/>
  <c r="F157" i="19"/>
  <c r="D18" i="19"/>
  <c r="L143" i="19"/>
  <c r="D238" i="19"/>
  <c r="D460" i="19"/>
  <c r="H7" i="3"/>
  <c r="J252" i="19"/>
  <c r="M215" i="19"/>
  <c r="L52" i="19"/>
  <c r="J238" i="19"/>
  <c r="K36" i="19"/>
  <c r="D272" i="19"/>
  <c r="D476" i="19"/>
  <c r="D89" i="19"/>
  <c r="N105" i="19"/>
  <c r="M43" i="19"/>
  <c r="G108" i="19"/>
  <c r="M93" i="19"/>
  <c r="D34" i="19"/>
  <c r="D320" i="19"/>
  <c r="H155" i="19"/>
  <c r="D325" i="19"/>
  <c r="N49" i="19"/>
  <c r="D52" i="19"/>
  <c r="G427" i="19"/>
  <c r="D73" i="19"/>
  <c r="I144" i="19"/>
  <c r="J21" i="19"/>
  <c r="L209" i="19"/>
  <c r="D336" i="19"/>
  <c r="F53" i="20"/>
  <c r="D67" i="19"/>
  <c r="H9" i="3"/>
  <c r="E109" i="19"/>
  <c r="D379" i="19"/>
  <c r="G32" i="19"/>
  <c r="K29" i="19"/>
  <c r="J159" i="19"/>
  <c r="F14" i="20"/>
  <c r="K48" i="19"/>
  <c r="D284" i="19"/>
  <c r="I28" i="19"/>
  <c r="H38" i="3"/>
  <c r="G145" i="19"/>
  <c r="D423" i="19"/>
  <c r="L72" i="19"/>
  <c r="H8" i="19"/>
  <c r="D20" i="19"/>
  <c r="N236" i="19"/>
  <c r="K176" i="19"/>
  <c r="N88" i="19"/>
  <c r="F58" i="20"/>
  <c r="F36" i="20"/>
  <c r="K25" i="19"/>
  <c r="F43" i="19"/>
  <c r="H22" i="19"/>
  <c r="D463" i="19"/>
  <c r="K292" i="19"/>
  <c r="H75" i="19"/>
  <c r="D367" i="19"/>
  <c r="H15" i="19"/>
  <c r="D438" i="19"/>
  <c r="D289" i="19"/>
  <c r="F146" i="19"/>
  <c r="D297" i="19"/>
  <c r="D474" i="19"/>
  <c r="D7" i="19"/>
  <c r="K88" i="19"/>
  <c r="F159" i="19"/>
  <c r="L304" i="19"/>
  <c r="K31" i="19"/>
  <c r="N148" i="19"/>
  <c r="M103" i="19"/>
  <c r="E26" i="19"/>
  <c r="D140" i="19"/>
  <c r="D395" i="19"/>
  <c r="F17" i="20"/>
  <c r="E33" i="19"/>
  <c r="F100" i="19"/>
  <c r="F49" i="20"/>
  <c r="D107" i="19"/>
  <c r="D177" i="19"/>
  <c r="D290" i="19"/>
  <c r="K283" i="19"/>
  <c r="D246" i="19"/>
  <c r="H138" i="19"/>
  <c r="J9" i="19"/>
  <c r="D152" i="19"/>
  <c r="M267" i="19"/>
  <c r="N13" i="3"/>
  <c r="N38" i="19"/>
  <c r="D422" i="19"/>
  <c r="D435" i="19"/>
  <c r="F29" i="20"/>
  <c r="N90" i="19"/>
  <c r="H110" i="19"/>
  <c r="D261" i="19"/>
  <c r="L42" i="19"/>
  <c r="K39" i="19"/>
  <c r="D123" i="19"/>
  <c r="D335" i="19"/>
  <c r="G11" i="19"/>
  <c r="L300" i="19"/>
  <c r="K60" i="19"/>
  <c r="D262" i="19"/>
  <c r="N189" i="19"/>
  <c r="D362" i="19"/>
  <c r="L195" i="19"/>
  <c r="K59" i="19"/>
  <c r="D400" i="19"/>
  <c r="K148" i="19"/>
  <c r="H8" i="3"/>
  <c r="D75" i="19"/>
  <c r="F22" i="20"/>
  <c r="F32" i="20"/>
  <c r="D110" i="19"/>
  <c r="I193" i="19"/>
  <c r="E152" i="19"/>
  <c r="D100" i="19"/>
  <c r="F53" i="19"/>
  <c r="F63" i="19"/>
  <c r="D241" i="19"/>
  <c r="I181" i="19"/>
  <c r="D264" i="19"/>
  <c r="D45" i="19"/>
  <c r="N67" i="19"/>
  <c r="D407" i="19"/>
  <c r="D33" i="19"/>
  <c r="D129" i="19"/>
  <c r="H54" i="3"/>
  <c r="K177" i="19"/>
  <c r="D158" i="19"/>
  <c r="I97" i="19"/>
  <c r="G417" i="19"/>
  <c r="D40" i="19"/>
  <c r="J17" i="19"/>
  <c r="D191" i="19"/>
  <c r="I16" i="19"/>
  <c r="D356" i="19"/>
  <c r="N12" i="3"/>
  <c r="D292" i="19"/>
  <c r="M46" i="19"/>
  <c r="D337" i="19"/>
  <c r="F24" i="19"/>
  <c r="D63" i="19"/>
  <c r="D70" i="19"/>
  <c r="F86" i="19"/>
  <c r="D211" i="19"/>
  <c r="J98" i="19"/>
  <c r="D310" i="19"/>
  <c r="D427" i="19"/>
  <c r="K46" i="19"/>
  <c r="D437" i="19"/>
  <c r="H12" i="3"/>
  <c r="D473" i="19"/>
  <c r="D359" i="19"/>
  <c r="D352" i="19"/>
  <c r="H52" i="19"/>
  <c r="D59" i="19"/>
  <c r="D441" i="19"/>
  <c r="F45" i="20"/>
  <c r="N10" i="3"/>
  <c r="D161" i="19"/>
  <c r="K293" i="19"/>
  <c r="G210" i="19"/>
  <c r="M139" i="19"/>
  <c r="K34" i="19"/>
  <c r="N116" i="19"/>
  <c r="H216" i="19"/>
  <c r="D56" i="19"/>
  <c r="F58" i="19"/>
  <c r="D396" i="19"/>
  <c r="K154" i="19"/>
  <c r="D387" i="19"/>
  <c r="J219" i="19"/>
  <c r="H100" i="19"/>
  <c r="H25" i="3"/>
  <c r="N65" i="19"/>
  <c r="D341" i="19"/>
  <c r="N204" i="19"/>
  <c r="D216" i="19"/>
  <c r="K190" i="19"/>
  <c r="N133" i="19"/>
  <c r="J105" i="19"/>
  <c r="N159" i="19"/>
  <c r="F27" i="20"/>
  <c r="G25" i="19"/>
  <c r="D398" i="19"/>
  <c r="J170" i="19"/>
  <c r="H498" i="19"/>
  <c r="L123" i="19"/>
  <c r="J65" i="19"/>
  <c r="D146" i="19"/>
  <c r="J38" i="19"/>
  <c r="K196" i="19"/>
  <c r="H166" i="19"/>
  <c r="D276" i="19"/>
  <c r="L54" i="19"/>
  <c r="E95" i="19"/>
  <c r="I158" i="19"/>
  <c r="D445" i="19"/>
  <c r="G92" i="19"/>
  <c r="D42" i="19"/>
  <c r="F26" i="20"/>
  <c r="D132" i="19"/>
  <c r="F221" i="19"/>
  <c r="F55" i="20"/>
  <c r="D434" i="19"/>
  <c r="D493" i="19"/>
  <c r="D421" i="19"/>
  <c r="G228" i="19"/>
  <c r="E223" i="19"/>
  <c r="K170" i="19"/>
  <c r="M212" i="19"/>
  <c r="D126" i="19"/>
  <c r="D279" i="19"/>
  <c r="F194" i="19"/>
  <c r="K123" i="19"/>
  <c r="D332" i="19"/>
  <c r="L100" i="19"/>
  <c r="F39" i="20"/>
  <c r="J140" i="19"/>
  <c r="H143" i="19"/>
  <c r="L204" i="19"/>
  <c r="D170" i="19"/>
  <c r="D23" i="19"/>
  <c r="E23" i="19"/>
  <c r="D258" i="19"/>
  <c r="J500" i="19"/>
  <c r="K195" i="19"/>
  <c r="I245" i="19"/>
  <c r="K42" i="19"/>
  <c r="D419" i="19"/>
  <c r="D417" i="19"/>
  <c r="D6" i="19"/>
  <c r="G75" i="19"/>
  <c r="J429" i="19"/>
  <c r="D458" i="19"/>
  <c r="H50" i="19"/>
  <c r="E18" i="19"/>
  <c r="D467" i="19"/>
  <c r="M41" i="19"/>
  <c r="D80" i="19"/>
  <c r="H14" i="3"/>
  <c r="D326" i="19"/>
  <c r="D221" i="19"/>
  <c r="I365" i="19"/>
  <c r="F56" i="20"/>
  <c r="H17" i="3"/>
  <c r="F46" i="20"/>
  <c r="N27" i="19"/>
  <c r="J74" i="19"/>
  <c r="D376" i="19"/>
  <c r="M114" i="19"/>
  <c r="D368" i="19"/>
  <c r="D130" i="19"/>
  <c r="D464" i="19"/>
  <c r="D449" i="19"/>
  <c r="J14" i="19"/>
  <c r="D355" i="19"/>
  <c r="D256" i="19"/>
  <c r="I442" i="19"/>
  <c r="I39" i="19"/>
  <c r="D65" i="19"/>
  <c r="D403" i="19"/>
  <c r="D192" i="19"/>
  <c r="N11" i="3"/>
  <c r="D105" i="19"/>
  <c r="D349" i="19"/>
  <c r="H39" i="3"/>
  <c r="N101" i="19"/>
  <c r="D60" i="19"/>
  <c r="D215" i="19"/>
  <c r="K9" i="19"/>
  <c r="F24" i="20"/>
  <c r="N328" i="19"/>
  <c r="D173" i="19"/>
  <c r="D497" i="19"/>
  <c r="K70" i="19"/>
  <c r="D217" i="19"/>
  <c r="K96" i="19"/>
  <c r="L227" i="19"/>
  <c r="D190" i="19"/>
  <c r="I188" i="19"/>
  <c r="H48" i="3"/>
  <c r="H53" i="3"/>
  <c r="D278" i="19"/>
  <c r="I55" i="19"/>
  <c r="F37" i="20"/>
  <c r="N9" i="3"/>
  <c r="D380" i="19"/>
  <c r="K124" i="19"/>
  <c r="M161" i="19"/>
  <c r="J110" i="19"/>
  <c r="L193" i="19"/>
  <c r="D57" i="19"/>
  <c r="I15" i="19"/>
  <c r="D24" i="19"/>
  <c r="D277" i="19"/>
  <c r="N24" i="19"/>
  <c r="E143" i="19"/>
  <c r="M420" i="19"/>
  <c r="D462" i="19"/>
  <c r="G34" i="19"/>
  <c r="D172" i="19"/>
  <c r="F271" i="19"/>
  <c r="M146" i="19"/>
  <c r="M101" i="19"/>
  <c r="M173" i="19"/>
  <c r="N136" i="19"/>
  <c r="M179" i="19"/>
  <c r="H42" i="3"/>
  <c r="F60" i="20"/>
  <c r="D293" i="19"/>
  <c r="G55" i="19"/>
  <c r="E55" i="19"/>
  <c r="F471" i="19"/>
  <c r="D371" i="19"/>
  <c r="N99" i="19"/>
  <c r="J321" i="19"/>
  <c r="M96" i="19"/>
  <c r="F115" i="19"/>
  <c r="I219" i="19"/>
  <c r="H77" i="19"/>
  <c r="H59" i="19"/>
  <c r="H194" i="19"/>
  <c r="D112" i="19"/>
  <c r="G78" i="19"/>
  <c r="F88" i="19"/>
  <c r="H7" i="19"/>
  <c r="F112" i="19"/>
  <c r="D10" i="19"/>
  <c r="K72" i="19"/>
  <c r="I179" i="19"/>
  <c r="D291" i="19"/>
  <c r="J134" i="19"/>
  <c r="H57" i="19"/>
  <c r="G97" i="19"/>
  <c r="J479" i="19"/>
  <c r="H241" i="19"/>
  <c r="J389" i="19"/>
  <c r="D137" i="19"/>
  <c r="G12" i="19"/>
  <c r="D160" i="19"/>
  <c r="M64" i="19"/>
  <c r="H128" i="19"/>
  <c r="L36" i="19"/>
  <c r="L120" i="19"/>
  <c r="N361" i="19"/>
  <c r="N50" i="19"/>
  <c r="N248" i="19"/>
  <c r="F44" i="19"/>
  <c r="N16" i="19"/>
  <c r="D78" i="19"/>
  <c r="N40" i="19"/>
  <c r="E151" i="19"/>
  <c r="N242" i="19"/>
  <c r="E269" i="19"/>
  <c r="M356" i="19"/>
  <c r="J332" i="19"/>
  <c r="N26" i="19"/>
  <c r="D288" i="19"/>
  <c r="J73" i="19"/>
  <c r="D481" i="19"/>
  <c r="H46" i="19"/>
  <c r="H330" i="19"/>
  <c r="D302" i="19"/>
  <c r="E47" i="19"/>
  <c r="M456" i="19"/>
  <c r="H37" i="3"/>
  <c r="D271" i="19"/>
  <c r="D259" i="19"/>
  <c r="K435" i="19"/>
  <c r="D26" i="19"/>
  <c r="J155" i="19"/>
  <c r="D331" i="19"/>
  <c r="E45" i="19"/>
  <c r="N22" i="19"/>
  <c r="N395" i="19"/>
  <c r="J92" i="19"/>
  <c r="I23" i="19"/>
  <c r="M20" i="19"/>
  <c r="H113" i="19"/>
  <c r="F23" i="19"/>
  <c r="I333" i="19"/>
  <c r="F125" i="19"/>
  <c r="M83" i="19"/>
  <c r="J204" i="19"/>
  <c r="J94" i="19"/>
  <c r="L58" i="19"/>
  <c r="F13" i="19"/>
  <c r="F29" i="19"/>
  <c r="H95" i="19"/>
  <c r="K97" i="19"/>
  <c r="D483" i="19"/>
  <c r="H45" i="3"/>
  <c r="H141" i="19"/>
  <c r="K122" i="19"/>
  <c r="J322" i="19"/>
  <c r="G225" i="19"/>
  <c r="F299" i="19"/>
  <c r="F141" i="19"/>
  <c r="D372" i="19"/>
  <c r="J165" i="19"/>
  <c r="I81" i="19"/>
  <c r="J250" i="19"/>
  <c r="G21" i="19"/>
  <c r="E199" i="19"/>
  <c r="N21" i="19"/>
  <c r="I191" i="19"/>
  <c r="L159" i="19"/>
  <c r="G74" i="19"/>
  <c r="I13" i="19"/>
  <c r="G131" i="19"/>
  <c r="D424" i="19"/>
  <c r="D77" i="19"/>
  <c r="M193" i="19"/>
  <c r="I216" i="19"/>
  <c r="E39" i="19"/>
  <c r="N77" i="19"/>
  <c r="D357" i="19"/>
  <c r="N147" i="19"/>
  <c r="F52" i="20"/>
  <c r="M55" i="19"/>
  <c r="K15" i="19"/>
  <c r="F30" i="20"/>
  <c r="E41" i="19"/>
  <c r="N127" i="19"/>
  <c r="D348" i="19"/>
  <c r="N57" i="19"/>
  <c r="J26" i="19"/>
  <c r="D64" i="19"/>
  <c r="K199" i="19"/>
  <c r="H133" i="19"/>
  <c r="E130" i="19"/>
  <c r="H9" i="19"/>
  <c r="J179" i="19"/>
  <c r="G207" i="19"/>
  <c r="I21" i="19"/>
  <c r="M407" i="19"/>
  <c r="F116" i="19"/>
  <c r="D451" i="19"/>
  <c r="M45" i="19"/>
  <c r="F118" i="19"/>
  <c r="D203" i="19"/>
  <c r="H27" i="3"/>
  <c r="L63" i="19"/>
  <c r="E64" i="19"/>
  <c r="D86" i="19"/>
  <c r="D147" i="19"/>
  <c r="F81" i="19"/>
  <c r="F51" i="19"/>
  <c r="D269" i="19"/>
  <c r="D174" i="19"/>
  <c r="G13" i="19"/>
  <c r="G211" i="19"/>
  <c r="L114" i="19"/>
  <c r="E211" i="19"/>
  <c r="K125" i="19"/>
  <c r="K90" i="19"/>
  <c r="J88" i="19"/>
  <c r="M17" i="19"/>
  <c r="M246" i="19"/>
  <c r="H124" i="19"/>
  <c r="H51" i="19"/>
  <c r="L83" i="19"/>
  <c r="D286" i="19"/>
  <c r="I125" i="19"/>
  <c r="I42" i="19"/>
  <c r="M166" i="19"/>
  <c r="M50" i="19"/>
  <c r="M108" i="19"/>
  <c r="K19" i="19"/>
  <c r="K186" i="19"/>
  <c r="F20" i="19"/>
  <c r="D401" i="19"/>
  <c r="H207" i="19"/>
  <c r="J218" i="19"/>
  <c r="H58" i="19"/>
  <c r="H111" i="19"/>
  <c r="M122" i="19"/>
  <c r="L136" i="19"/>
  <c r="M105" i="19"/>
  <c r="M21" i="19"/>
  <c r="G77" i="19"/>
  <c r="M118" i="19"/>
  <c r="L175" i="19"/>
  <c r="I165" i="19"/>
  <c r="J10" i="19"/>
  <c r="I269" i="19"/>
  <c r="I102" i="19"/>
  <c r="H147" i="19"/>
  <c r="G53" i="19"/>
  <c r="D353" i="19"/>
  <c r="D85" i="19"/>
  <c r="F158" i="19"/>
  <c r="N141" i="19"/>
  <c r="G59" i="19"/>
  <c r="E62" i="19"/>
  <c r="D253" i="19"/>
  <c r="M74" i="19"/>
  <c r="L166" i="19"/>
  <c r="J62" i="19"/>
  <c r="L165" i="19"/>
  <c r="D311" i="19"/>
  <c r="D446" i="19"/>
  <c r="I293" i="19"/>
  <c r="E34" i="19"/>
  <c r="D179" i="19"/>
  <c r="L199" i="19"/>
  <c r="I10" i="19"/>
  <c r="G193" i="19"/>
  <c r="R22" i="3"/>
  <c r="G185" i="19"/>
  <c r="G255" i="19"/>
  <c r="F38" i="20"/>
  <c r="H29" i="3"/>
  <c r="L217" i="19"/>
  <c r="J34" i="19"/>
  <c r="M119" i="19"/>
  <c r="F55" i="19"/>
  <c r="H50" i="3"/>
  <c r="I137" i="19"/>
  <c r="L216" i="19"/>
  <c r="F133" i="19"/>
  <c r="L381" i="19"/>
  <c r="M36" i="19"/>
  <c r="L107" i="19"/>
  <c r="N166" i="19"/>
  <c r="G338" i="19"/>
  <c r="H270" i="19"/>
  <c r="G155" i="19"/>
  <c r="D69" i="19"/>
  <c r="N32" i="19"/>
  <c r="F300" i="19"/>
  <c r="N436" i="19"/>
  <c r="E221" i="19"/>
  <c r="G121" i="19"/>
  <c r="D500" i="19"/>
  <c r="K65" i="19"/>
  <c r="I14" i="19"/>
  <c r="H60" i="19"/>
  <c r="M178" i="19"/>
  <c r="J191" i="19"/>
  <c r="M152" i="19"/>
  <c r="D169" i="19"/>
  <c r="J137" i="19"/>
  <c r="N97" i="19"/>
  <c r="G129" i="19"/>
  <c r="F21" i="19"/>
  <c r="H99" i="19"/>
  <c r="N62" i="19"/>
  <c r="I153" i="19"/>
  <c r="H200" i="19"/>
  <c r="M131" i="19"/>
  <c r="E238" i="19"/>
  <c r="D425" i="19"/>
  <c r="H316" i="19"/>
  <c r="G37" i="19"/>
  <c r="J79" i="19"/>
  <c r="J164" i="19"/>
  <c r="F98" i="19"/>
  <c r="G104" i="19"/>
  <c r="D157" i="19"/>
  <c r="M84" i="19"/>
  <c r="N119" i="19"/>
  <c r="F8" i="19"/>
  <c r="L343" i="19"/>
  <c r="G150" i="19"/>
  <c r="D202" i="19"/>
  <c r="F324" i="19"/>
  <c r="L34" i="19"/>
  <c r="F71" i="19"/>
  <c r="N289" i="19"/>
  <c r="G172" i="19"/>
  <c r="K260" i="19"/>
  <c r="F178" i="19"/>
  <c r="N165" i="19"/>
  <c r="F126" i="19"/>
  <c r="M184" i="19"/>
  <c r="N35" i="19"/>
  <c r="D49" i="19"/>
  <c r="J143" i="19"/>
  <c r="K264" i="19"/>
  <c r="D490" i="19"/>
  <c r="N129" i="19"/>
  <c r="K8" i="19"/>
  <c r="K91" i="19"/>
  <c r="L122" i="19"/>
  <c r="K38" i="19"/>
  <c r="M82" i="19"/>
  <c r="E132" i="19"/>
  <c r="D74" i="19"/>
  <c r="J199" i="19"/>
  <c r="E36" i="19"/>
  <c r="F164" i="19"/>
  <c r="M191" i="19"/>
  <c r="D250" i="19"/>
  <c r="F25" i="20"/>
  <c r="H96" i="19"/>
  <c r="D340" i="19"/>
  <c r="D91" i="19"/>
  <c r="E68" i="19"/>
  <c r="N180" i="19"/>
  <c r="G259" i="19"/>
  <c r="J39" i="19"/>
  <c r="D420" i="19"/>
  <c r="N51" i="19"/>
  <c r="D394" i="19"/>
  <c r="D495" i="19"/>
  <c r="I96" i="19"/>
  <c r="E327" i="19"/>
  <c r="L188" i="19"/>
  <c r="N54" i="19"/>
  <c r="I64" i="19"/>
  <c r="J253" i="19"/>
  <c r="N323" i="19"/>
  <c r="M32" i="19"/>
  <c r="K338" i="19"/>
  <c r="D315" i="19"/>
  <c r="M88" i="19"/>
  <c r="H30" i="3"/>
  <c r="E219" i="19"/>
  <c r="D329" i="19"/>
  <c r="G116" i="19"/>
  <c r="N63" i="19"/>
  <c r="E38" i="19"/>
  <c r="H41" i="19"/>
  <c r="K187" i="19"/>
  <c r="J156" i="19"/>
  <c r="N30" i="19"/>
  <c r="M200" i="19"/>
  <c r="H136" i="19"/>
  <c r="M18" i="19"/>
  <c r="E92" i="19"/>
  <c r="N18" i="19"/>
  <c r="K433" i="19"/>
  <c r="E37" i="19"/>
  <c r="K207" i="19"/>
  <c r="N327" i="19"/>
  <c r="N362" i="19"/>
  <c r="E129" i="19"/>
  <c r="D386" i="19"/>
  <c r="I154" i="19"/>
  <c r="E100" i="19"/>
  <c r="E102" i="19"/>
  <c r="H171" i="19"/>
  <c r="I143" i="19"/>
  <c r="D410" i="19"/>
  <c r="F231" i="19"/>
  <c r="I26" i="19"/>
  <c r="E212" i="19"/>
  <c r="E120" i="19"/>
  <c r="E108" i="19"/>
  <c r="M78" i="19"/>
  <c r="N181" i="19"/>
  <c r="N202" i="19"/>
  <c r="I273" i="19"/>
  <c r="F95" i="19"/>
  <c r="H402" i="19"/>
  <c r="J66" i="19"/>
  <c r="D470" i="19"/>
  <c r="N200" i="19"/>
  <c r="L21" i="19"/>
  <c r="M27" i="19"/>
  <c r="L55" i="19"/>
  <c r="M89" i="19"/>
  <c r="L126" i="19"/>
  <c r="E228" i="19"/>
  <c r="J76" i="19"/>
  <c r="I92" i="19"/>
  <c r="D92" i="19"/>
  <c r="E220" i="19"/>
  <c r="H359" i="19"/>
  <c r="J63" i="19"/>
  <c r="J162" i="19"/>
  <c r="K99" i="19"/>
  <c r="F59" i="20"/>
  <c r="K223" i="19"/>
  <c r="D484" i="19"/>
  <c r="D244" i="19"/>
  <c r="L88" i="19"/>
  <c r="L62" i="19"/>
  <c r="J45" i="3"/>
  <c r="G275" i="19"/>
  <c r="M25" i="19"/>
  <c r="M71" i="19"/>
  <c r="H153" i="19"/>
  <c r="K78" i="19"/>
  <c r="G314" i="19"/>
  <c r="M176" i="19"/>
  <c r="N117" i="19"/>
  <c r="N153" i="19"/>
  <c r="M72" i="19"/>
  <c r="D280" i="19"/>
  <c r="K16" i="19"/>
  <c r="N28" i="19"/>
  <c r="K54" i="19"/>
  <c r="D471" i="19"/>
  <c r="I19" i="19"/>
  <c r="M111" i="19"/>
  <c r="H28" i="3"/>
  <c r="D491" i="19"/>
  <c r="D330" i="19"/>
  <c r="L76" i="19"/>
  <c r="N171" i="19"/>
  <c r="E149" i="19"/>
  <c r="G153" i="19"/>
  <c r="J82" i="19"/>
  <c r="N199" i="19"/>
  <c r="M448" i="19"/>
  <c r="N134" i="19"/>
  <c r="J228" i="19"/>
  <c r="L29" i="19"/>
  <c r="I57" i="19"/>
  <c r="J289" i="19"/>
  <c r="L12" i="19"/>
  <c r="H142" i="19"/>
  <c r="D47" i="19"/>
  <c r="L77" i="19"/>
  <c r="F62" i="19"/>
  <c r="H120" i="19"/>
  <c r="H152" i="19"/>
  <c r="G31" i="19"/>
  <c r="G22" i="19"/>
  <c r="F37" i="19"/>
  <c r="K93" i="19"/>
  <c r="D265" i="19"/>
  <c r="J233" i="19"/>
  <c r="H106" i="19"/>
  <c r="M341" i="19"/>
  <c r="N56" i="19"/>
  <c r="E348" i="19"/>
  <c r="L119" i="19"/>
  <c r="K53" i="19"/>
  <c r="J113" i="19"/>
  <c r="H361" i="19"/>
  <c r="K156" i="19"/>
  <c r="E264" i="19"/>
  <c r="E222" i="19"/>
  <c r="N270" i="19"/>
  <c r="F75" i="19"/>
  <c r="L95" i="19"/>
  <c r="J89" i="19"/>
  <c r="G242" i="19"/>
  <c r="F205" i="19"/>
  <c r="H409" i="19"/>
  <c r="G130" i="19"/>
  <c r="G29" i="19"/>
  <c r="N121" i="19"/>
  <c r="M99" i="19"/>
  <c r="M124" i="19"/>
  <c r="M180" i="19"/>
  <c r="E48" i="19"/>
  <c r="D68" i="19"/>
  <c r="L141" i="19"/>
  <c r="G348" i="19"/>
  <c r="L262" i="19"/>
  <c r="D19" i="19"/>
  <c r="K281" i="19"/>
  <c r="F290" i="19"/>
  <c r="D477" i="19"/>
  <c r="H43" i="19"/>
  <c r="D22" i="19"/>
  <c r="D25" i="19"/>
  <c r="D27" i="19"/>
  <c r="H303" i="19"/>
  <c r="M11" i="19"/>
  <c r="E408" i="19"/>
  <c r="K30" i="19"/>
  <c r="F68" i="19"/>
  <c r="I30" i="19"/>
  <c r="F97" i="19"/>
  <c r="D208" i="19"/>
  <c r="I479" i="19"/>
  <c r="D218" i="19"/>
  <c r="G9" i="19"/>
  <c r="K111" i="19"/>
  <c r="D498" i="19"/>
  <c r="E77" i="19"/>
  <c r="D182" i="19"/>
  <c r="M159" i="19"/>
  <c r="H21" i="3"/>
  <c r="H146" i="19"/>
  <c r="I113" i="19"/>
  <c r="N298" i="19"/>
  <c r="K202" i="19"/>
  <c r="G96" i="19"/>
  <c r="N109" i="19"/>
  <c r="L71" i="19"/>
  <c r="D308" i="19"/>
  <c r="H44" i="19"/>
  <c r="D8" i="19"/>
  <c r="D242" i="19"/>
  <c r="I264" i="19"/>
  <c r="D281" i="19"/>
  <c r="E15" i="19"/>
  <c r="L148" i="19"/>
  <c r="E54" i="19"/>
  <c r="F12" i="19"/>
  <c r="I410" i="19"/>
  <c r="E101" i="19"/>
  <c r="N334" i="19"/>
  <c r="L460" i="19"/>
  <c r="D240" i="19"/>
  <c r="D94" i="19"/>
  <c r="F163" i="19"/>
  <c r="I150" i="19"/>
  <c r="J360" i="19"/>
  <c r="G35" i="19"/>
  <c r="E61" i="19"/>
  <c r="G269" i="19"/>
  <c r="L8" i="19"/>
  <c r="H39" i="19"/>
  <c r="L9" i="19"/>
  <c r="K294" i="19"/>
  <c r="H144" i="19"/>
  <c r="M73" i="19"/>
  <c r="D46" i="19"/>
  <c r="L32" i="19"/>
  <c r="D30" i="19"/>
  <c r="I129" i="19"/>
  <c r="N264" i="19"/>
  <c r="F486" i="19"/>
  <c r="N359" i="19"/>
  <c r="N179" i="19"/>
  <c r="N61" i="19"/>
  <c r="H295" i="19"/>
  <c r="L190" i="19"/>
  <c r="M115" i="19"/>
  <c r="L134" i="19"/>
  <c r="G117" i="19"/>
  <c r="H192" i="19"/>
  <c r="I157" i="19"/>
  <c r="D466" i="19"/>
  <c r="G72" i="19"/>
  <c r="E19" i="19"/>
  <c r="R17" i="3"/>
  <c r="F72" i="19"/>
  <c r="I455" i="19"/>
  <c r="H67" i="19"/>
  <c r="M258" i="19"/>
  <c r="N173" i="19"/>
  <c r="L288" i="19"/>
  <c r="G157" i="19"/>
  <c r="I262" i="19"/>
  <c r="E110" i="19"/>
  <c r="D378" i="19"/>
  <c r="F291" i="19"/>
  <c r="L40" i="19"/>
  <c r="H20" i="3"/>
  <c r="F175" i="19"/>
  <c r="E96" i="19"/>
  <c r="I11" i="19"/>
  <c r="D428" i="19"/>
  <c r="K47" i="19"/>
  <c r="K200" i="19"/>
  <c r="H47" i="19"/>
  <c r="K17" i="19"/>
  <c r="D454" i="19"/>
  <c r="D282" i="19"/>
  <c r="D206" i="19"/>
  <c r="I59" i="19"/>
  <c r="D96" i="19"/>
  <c r="M284" i="19"/>
  <c r="L30" i="19"/>
  <c r="D469" i="19"/>
  <c r="J144" i="19"/>
  <c r="G24" i="19"/>
  <c r="E252" i="19"/>
  <c r="G52" i="19"/>
  <c r="D81" i="19"/>
  <c r="E142" i="19"/>
  <c r="D305" i="19"/>
  <c r="J124" i="19"/>
  <c r="M22" i="19"/>
  <c r="K288" i="19"/>
  <c r="K56" i="19"/>
  <c r="D361" i="19"/>
  <c r="H10" i="19"/>
  <c r="H53" i="19"/>
  <c r="J35" i="19"/>
  <c r="I95" i="19"/>
  <c r="I99" i="19"/>
  <c r="L321" i="19"/>
  <c r="M195" i="19"/>
  <c r="L19" i="19"/>
  <c r="I101" i="19"/>
  <c r="M174" i="19"/>
  <c r="J142" i="19"/>
  <c r="E70" i="19"/>
  <c r="D53" i="19"/>
  <c r="L309" i="19"/>
  <c r="H102" i="19"/>
  <c r="L60" i="19"/>
  <c r="E460" i="19"/>
  <c r="F92" i="19"/>
  <c r="D492" i="19"/>
  <c r="K119" i="19"/>
  <c r="M216" i="19"/>
  <c r="D283" i="19"/>
  <c r="E118" i="19"/>
  <c r="D426" i="19"/>
  <c r="L49" i="19"/>
  <c r="G244" i="19"/>
  <c r="G94" i="19"/>
  <c r="H212" i="19"/>
  <c r="I127" i="19"/>
  <c r="M31" i="19"/>
  <c r="F152" i="19"/>
  <c r="N92" i="19"/>
  <c r="H34" i="3"/>
  <c r="D316" i="19"/>
  <c r="F32" i="19"/>
  <c r="J294" i="19"/>
  <c r="K210" i="19"/>
  <c r="L202" i="19"/>
  <c r="J54" i="3"/>
  <c r="N394" i="19"/>
  <c r="N115" i="19"/>
  <c r="K134" i="19"/>
  <c r="D301" i="19"/>
  <c r="J333" i="19"/>
  <c r="G139" i="19"/>
  <c r="N265" i="19"/>
  <c r="J224" i="19"/>
  <c r="J91" i="19"/>
  <c r="N124" i="19"/>
  <c r="M172" i="19"/>
  <c r="J223" i="19"/>
  <c r="H160" i="19"/>
  <c r="E175" i="19"/>
  <c r="L96" i="19"/>
  <c r="N183" i="19"/>
  <c r="M62" i="19"/>
  <c r="N238" i="19"/>
  <c r="D496" i="19"/>
  <c r="J23" i="19"/>
  <c r="D166" i="19"/>
  <c r="D114" i="19"/>
  <c r="E147" i="19"/>
  <c r="D79" i="19"/>
  <c r="F245" i="19"/>
  <c r="D249" i="19"/>
  <c r="G200" i="19"/>
  <c r="D409" i="19"/>
  <c r="H296" i="19"/>
  <c r="M307" i="19"/>
  <c r="M12" i="19"/>
  <c r="D15" i="19"/>
  <c r="J45" i="19"/>
  <c r="J125" i="19"/>
  <c r="D90" i="19"/>
  <c r="L242" i="19"/>
  <c r="F149" i="19"/>
  <c r="K204" i="19"/>
  <c r="M390" i="19"/>
  <c r="I278" i="19"/>
  <c r="K71" i="19"/>
  <c r="K282" i="19"/>
  <c r="L187" i="19"/>
  <c r="G45" i="19"/>
  <c r="I74" i="19"/>
  <c r="I37" i="19"/>
  <c r="D150" i="19"/>
  <c r="L239" i="19"/>
  <c r="M100" i="19"/>
  <c r="L68" i="19"/>
  <c r="D113" i="19"/>
  <c r="G137" i="19"/>
  <c r="M86" i="19"/>
  <c r="I86" i="19"/>
  <c r="H217" i="19"/>
  <c r="F54" i="19"/>
  <c r="L45" i="19"/>
  <c r="L84" i="19"/>
  <c r="D231" i="19"/>
  <c r="K26" i="19"/>
  <c r="H15" i="3"/>
  <c r="N484" i="19"/>
  <c r="H131" i="19"/>
  <c r="G142" i="19"/>
  <c r="N71" i="19"/>
  <c r="N102" i="19"/>
  <c r="D430" i="19"/>
  <c r="K277" i="19"/>
  <c r="N12" i="19"/>
  <c r="N87" i="19"/>
  <c r="G262" i="19"/>
  <c r="F240" i="19"/>
  <c r="M38" i="19"/>
  <c r="H156" i="19"/>
  <c r="H187" i="19"/>
  <c r="G68" i="19"/>
  <c r="E246" i="19"/>
  <c r="F83" i="19"/>
  <c r="I61" i="19"/>
  <c r="G352" i="19"/>
  <c r="I62" i="19"/>
  <c r="M157" i="19"/>
  <c r="G167" i="19"/>
  <c r="L416" i="19"/>
  <c r="F319" i="19"/>
  <c r="G311" i="19"/>
  <c r="E10" i="19"/>
  <c r="R54" i="3"/>
  <c r="G136" i="19"/>
  <c r="J260" i="19"/>
  <c r="H184" i="19"/>
  <c r="E136" i="19"/>
  <c r="K33" i="19"/>
  <c r="K18" i="19"/>
  <c r="H298" i="19"/>
  <c r="M76" i="19"/>
  <c r="F31" i="20"/>
  <c r="G140" i="19"/>
  <c r="N8" i="19"/>
  <c r="G233" i="19"/>
  <c r="L133" i="19"/>
  <c r="N348" i="19"/>
  <c r="N70" i="19"/>
  <c r="N13" i="19"/>
  <c r="D383" i="19"/>
  <c r="L236" i="19"/>
  <c r="H117" i="19"/>
  <c r="L65" i="19"/>
  <c r="D412" i="19"/>
  <c r="E32" i="19"/>
  <c r="F14" i="19"/>
  <c r="R46" i="3"/>
  <c r="N168" i="19"/>
  <c r="G122" i="19"/>
  <c r="I168" i="19"/>
  <c r="L115" i="19"/>
  <c r="H83" i="19"/>
  <c r="H420" i="19"/>
  <c r="H269" i="19"/>
  <c r="F109" i="19"/>
  <c r="H56" i="19"/>
  <c r="D207" i="19"/>
  <c r="H318" i="19"/>
  <c r="N125" i="19"/>
  <c r="E258" i="19"/>
  <c r="E113" i="19"/>
  <c r="L178" i="19"/>
  <c r="J193" i="19"/>
  <c r="L139" i="19"/>
  <c r="L64" i="19"/>
  <c r="H22" i="3"/>
  <c r="F129" i="19"/>
  <c r="E104" i="19"/>
  <c r="H36" i="19"/>
  <c r="H12" i="19"/>
  <c r="G115" i="19"/>
  <c r="K75" i="19"/>
  <c r="J15" i="19"/>
  <c r="K297" i="19"/>
  <c r="H323" i="19"/>
  <c r="I47" i="19"/>
  <c r="L290" i="19"/>
  <c r="D385" i="19"/>
  <c r="D323" i="19"/>
  <c r="D475" i="19"/>
  <c r="F45" i="19"/>
  <c r="H32" i="19"/>
  <c r="H182" i="19"/>
  <c r="G213" i="19"/>
  <c r="H209" i="19"/>
  <c r="H328" i="19"/>
  <c r="D48" i="19"/>
  <c r="H135" i="19"/>
  <c r="D304" i="19"/>
  <c r="J152" i="19"/>
  <c r="N128" i="19"/>
  <c r="G98" i="19"/>
  <c r="N60" i="19"/>
  <c r="F26" i="19"/>
  <c r="I109" i="19"/>
  <c r="J33" i="19"/>
  <c r="M48" i="19"/>
  <c r="D233" i="19"/>
  <c r="L11" i="19"/>
  <c r="D364" i="19"/>
  <c r="N267" i="19"/>
  <c r="I238" i="19"/>
  <c r="F344" i="19"/>
  <c r="I35" i="19"/>
  <c r="H44" i="3"/>
  <c r="N132" i="19"/>
  <c r="D156" i="19"/>
  <c r="J29" i="19"/>
  <c r="I145" i="19"/>
  <c r="D210" i="19"/>
  <c r="L109" i="19"/>
  <c r="K174" i="19"/>
  <c r="H281" i="19"/>
  <c r="G125" i="19"/>
  <c r="E186" i="19"/>
  <c r="D37" i="19"/>
  <c r="L445" i="19"/>
  <c r="F262" i="19"/>
  <c r="M7" i="19"/>
  <c r="J146" i="19"/>
  <c r="E189" i="19"/>
  <c r="G238" i="19"/>
  <c r="H343" i="19"/>
  <c r="L38" i="19"/>
  <c r="F227" i="19"/>
  <c r="F40" i="19"/>
  <c r="N343" i="19"/>
  <c r="J145" i="19"/>
  <c r="M175" i="19"/>
  <c r="I107" i="19"/>
  <c r="D405" i="19"/>
  <c r="D106" i="19"/>
  <c r="M218" i="19"/>
  <c r="D482" i="19"/>
  <c r="N98" i="19"/>
  <c r="H315" i="19"/>
  <c r="H36" i="3"/>
  <c r="G44" i="19"/>
  <c r="M143" i="19"/>
  <c r="L13" i="19"/>
  <c r="D41" i="19"/>
  <c r="H38" i="19"/>
  <c r="I291" i="19"/>
  <c r="K272" i="19"/>
  <c r="J201" i="19"/>
  <c r="K117" i="19"/>
  <c r="E119" i="19"/>
  <c r="M361" i="19"/>
  <c r="G188" i="19"/>
  <c r="F219" i="19"/>
  <c r="D358" i="19"/>
  <c r="K337" i="19"/>
  <c r="E88" i="19"/>
  <c r="E268" i="19"/>
  <c r="M19" i="19"/>
  <c r="M148" i="19"/>
  <c r="N135" i="19"/>
  <c r="D14" i="19"/>
  <c r="M187" i="19"/>
  <c r="F35" i="19"/>
  <c r="G209" i="19"/>
  <c r="M240" i="19"/>
  <c r="F134" i="19"/>
  <c r="H51" i="3"/>
  <c r="G149" i="19"/>
  <c r="G424" i="19"/>
  <c r="N94" i="19"/>
  <c r="F180" i="19"/>
  <c r="H16" i="3"/>
  <c r="J11" i="19"/>
  <c r="E183" i="19"/>
  <c r="E274" i="19"/>
  <c r="R19" i="3"/>
  <c r="G441" i="19"/>
  <c r="E173" i="19"/>
  <c r="M379" i="19"/>
  <c r="G475" i="19"/>
  <c r="K159" i="19"/>
  <c r="H468" i="19"/>
  <c r="M303" i="19"/>
  <c r="N40" i="3"/>
  <c r="K173" i="19"/>
  <c r="G43" i="19"/>
  <c r="G170" i="19"/>
  <c r="K221" i="19"/>
  <c r="F33" i="19"/>
  <c r="M494" i="19"/>
  <c r="H94" i="19"/>
  <c r="F325" i="19"/>
  <c r="H238" i="19"/>
  <c r="K166" i="19"/>
  <c r="J221" i="19"/>
  <c r="J121" i="19"/>
  <c r="K319" i="19"/>
  <c r="H249" i="19"/>
  <c r="I224" i="19"/>
  <c r="E135" i="19"/>
  <c r="P15" i="3"/>
  <c r="P34" i="3"/>
  <c r="L7" i="3"/>
  <c r="M168" i="19"/>
  <c r="G263" i="19"/>
  <c r="J70" i="19"/>
  <c r="E295" i="19"/>
  <c r="E215" i="19"/>
  <c r="J20" i="19"/>
  <c r="I8" i="19"/>
  <c r="K231" i="19"/>
  <c r="G26" i="19"/>
  <c r="G227" i="19"/>
  <c r="L22" i="19"/>
  <c r="L158" i="19"/>
  <c r="K131" i="19"/>
  <c r="N19" i="3"/>
  <c r="D153" i="19"/>
  <c r="M292" i="19"/>
  <c r="K95" i="19"/>
  <c r="L328" i="19"/>
  <c r="K73" i="19"/>
  <c r="N126" i="19"/>
  <c r="K331" i="19"/>
  <c r="N137" i="19"/>
  <c r="G183" i="19"/>
  <c r="J136" i="19"/>
  <c r="L145" i="19"/>
  <c r="E131" i="19"/>
  <c r="F297" i="19"/>
  <c r="E30" i="19"/>
  <c r="I126" i="19"/>
  <c r="M10" i="19"/>
  <c r="D28" i="19"/>
  <c r="N29" i="19"/>
  <c r="I43" i="19"/>
  <c r="M209" i="19"/>
  <c r="L316" i="19"/>
  <c r="F303" i="19"/>
  <c r="K169" i="19"/>
  <c r="K482" i="19"/>
  <c r="F65" i="19"/>
  <c r="I247" i="19"/>
  <c r="J77" i="19"/>
  <c r="J301" i="19"/>
  <c r="K143" i="19"/>
  <c r="N404" i="19"/>
  <c r="L285" i="19"/>
  <c r="L112" i="19"/>
  <c r="I443" i="19"/>
  <c r="I347" i="19"/>
  <c r="E71" i="19"/>
  <c r="H172" i="19"/>
  <c r="D38" i="19"/>
  <c r="R36" i="3"/>
  <c r="E82" i="19"/>
  <c r="J58" i="19"/>
  <c r="I98" i="19"/>
  <c r="M226" i="19"/>
  <c r="F114" i="19"/>
  <c r="H150" i="19"/>
  <c r="N296" i="19"/>
  <c r="N75" i="19"/>
  <c r="I146" i="19"/>
  <c r="L74" i="19"/>
  <c r="N368" i="19"/>
  <c r="J291" i="19"/>
  <c r="E254" i="19"/>
  <c r="G61" i="19"/>
  <c r="G290" i="19"/>
  <c r="G56" i="19"/>
  <c r="G144" i="19"/>
  <c r="G371" i="19"/>
  <c r="H27" i="19"/>
  <c r="L232" i="19"/>
  <c r="J310" i="19"/>
  <c r="I401" i="19"/>
  <c r="G392" i="19"/>
  <c r="K310" i="19"/>
  <c r="N469" i="19"/>
  <c r="G271" i="19"/>
  <c r="N340" i="19"/>
  <c r="L298" i="19"/>
  <c r="J244" i="19"/>
  <c r="I232" i="19"/>
  <c r="E478" i="19"/>
  <c r="G313" i="19"/>
  <c r="H35" i="19"/>
  <c r="F41" i="19"/>
  <c r="H40" i="19"/>
  <c r="M39" i="19"/>
  <c r="J138" i="19"/>
  <c r="N14" i="19"/>
  <c r="D321" i="19"/>
  <c r="H282" i="19"/>
  <c r="L157" i="19"/>
  <c r="D295" i="19"/>
  <c r="F237" i="19"/>
  <c r="E141" i="19"/>
  <c r="H163" i="19"/>
  <c r="J28" i="19"/>
  <c r="M58" i="19"/>
  <c r="H223" i="19"/>
  <c r="H435" i="19"/>
  <c r="F139" i="19"/>
  <c r="F47" i="19"/>
  <c r="J135" i="19"/>
  <c r="F307" i="19"/>
  <c r="F193" i="19"/>
  <c r="I84" i="19"/>
  <c r="K324" i="19"/>
  <c r="F7" i="19"/>
  <c r="H16" i="19"/>
  <c r="I171" i="19"/>
  <c r="H250" i="19"/>
  <c r="G397" i="19"/>
  <c r="M368" i="19"/>
  <c r="H445" i="19"/>
  <c r="F460" i="19"/>
  <c r="G6" i="19"/>
  <c r="K446" i="19"/>
  <c r="M90" i="19"/>
  <c r="H222" i="19"/>
  <c r="K312" i="19"/>
  <c r="M199" i="19"/>
  <c r="I134" i="19"/>
  <c r="M177" i="19"/>
  <c r="F16" i="20"/>
  <c r="I265" i="19"/>
  <c r="M409" i="19"/>
  <c r="F96" i="19"/>
  <c r="E225" i="19"/>
  <c r="L252" i="19"/>
  <c r="E170" i="19"/>
  <c r="I93" i="19"/>
  <c r="N192" i="19"/>
  <c r="N118" i="19"/>
  <c r="G194" i="19"/>
  <c r="M297" i="19"/>
  <c r="I334" i="19"/>
  <c r="K152" i="19"/>
  <c r="G192" i="19"/>
  <c r="K328" i="19"/>
  <c r="K198" i="19"/>
  <c r="N20" i="19"/>
  <c r="G484" i="19"/>
  <c r="H74" i="19"/>
  <c r="F31" i="19"/>
  <c r="H252" i="19"/>
  <c r="J141" i="19"/>
  <c r="K178" i="19"/>
  <c r="H195" i="19"/>
  <c r="M384" i="19"/>
  <c r="F153" i="19"/>
  <c r="E185" i="19"/>
  <c r="E24" i="19"/>
  <c r="N465" i="19"/>
  <c r="D93" i="19"/>
  <c r="G60" i="19"/>
  <c r="D101" i="19"/>
  <c r="I24" i="19"/>
  <c r="D267" i="19"/>
  <c r="L153" i="19"/>
  <c r="F226" i="19"/>
  <c r="F131" i="19"/>
  <c r="I283" i="19"/>
  <c r="K83" i="19"/>
  <c r="E91" i="19"/>
  <c r="R21" i="3"/>
  <c r="H218" i="19"/>
  <c r="K157" i="19"/>
  <c r="F67" i="19"/>
  <c r="F80" i="19"/>
  <c r="F195" i="19"/>
  <c r="K167" i="19"/>
  <c r="E44" i="19"/>
  <c r="L105" i="19"/>
  <c r="E287" i="19"/>
  <c r="L121" i="19"/>
  <c r="I120" i="19"/>
  <c r="L7" i="19"/>
  <c r="E405" i="19"/>
  <c r="L440" i="19"/>
  <c r="E16" i="19"/>
  <c r="I166" i="19"/>
  <c r="N46" i="19"/>
  <c r="K133" i="19"/>
  <c r="D318" i="19"/>
  <c r="E281" i="19"/>
  <c r="G65" i="19"/>
  <c r="N224" i="19"/>
  <c r="J85" i="19"/>
  <c r="L127" i="19"/>
  <c r="I241" i="19"/>
  <c r="H208" i="19"/>
  <c r="H245" i="19"/>
  <c r="L325" i="19"/>
  <c r="M388" i="19"/>
  <c r="H170" i="19"/>
  <c r="F101" i="19"/>
  <c r="K118" i="19"/>
  <c r="J195" i="19"/>
  <c r="G433" i="19"/>
  <c r="K443" i="19"/>
  <c r="L408" i="19"/>
  <c r="N452" i="19"/>
  <c r="K359" i="19"/>
  <c r="H290" i="19"/>
  <c r="I121" i="19"/>
  <c r="M144" i="19"/>
  <c r="L255" i="19"/>
  <c r="K58" i="19"/>
  <c r="K205" i="19"/>
  <c r="J184" i="19"/>
  <c r="M47" i="19"/>
  <c r="H87" i="19"/>
  <c r="K172" i="19"/>
  <c r="G38" i="19"/>
  <c r="I284" i="19"/>
  <c r="N11" i="19"/>
  <c r="K185" i="19"/>
  <c r="D120" i="19"/>
  <c r="J254" i="19"/>
  <c r="H179" i="19"/>
  <c r="I182" i="19"/>
  <c r="L164" i="19"/>
  <c r="E42" i="19"/>
  <c r="E227" i="19"/>
  <c r="J108" i="19"/>
  <c r="L27" i="19"/>
  <c r="J104" i="19"/>
  <c r="F257" i="19"/>
  <c r="N284" i="19"/>
  <c r="E256" i="19"/>
  <c r="E226" i="19"/>
  <c r="M374" i="19"/>
  <c r="G376" i="19"/>
  <c r="M487" i="19"/>
  <c r="L110" i="19"/>
  <c r="H76" i="19"/>
  <c r="H191" i="19"/>
  <c r="E297" i="19"/>
  <c r="J266" i="19"/>
  <c r="R24" i="3"/>
  <c r="G112" i="19"/>
  <c r="E49" i="19"/>
  <c r="M136" i="19"/>
  <c r="N47" i="19"/>
  <c r="J247" i="19"/>
  <c r="E86" i="19"/>
  <c r="K68" i="19"/>
  <c r="N157" i="19"/>
  <c r="L33" i="19"/>
  <c r="H73" i="19"/>
  <c r="N375" i="19"/>
  <c r="I307" i="19"/>
  <c r="H55" i="19"/>
  <c r="L18" i="19"/>
  <c r="M188" i="19"/>
  <c r="H248" i="19"/>
  <c r="K214" i="19"/>
  <c r="F66" i="19"/>
  <c r="F470" i="19"/>
  <c r="M207" i="19"/>
  <c r="N286" i="19"/>
  <c r="E253" i="19"/>
  <c r="G310" i="19"/>
  <c r="J13" i="19"/>
  <c r="F336" i="19"/>
  <c r="M141" i="19"/>
  <c r="M125" i="19"/>
  <c r="K28" i="19"/>
  <c r="I233" i="19"/>
  <c r="F104" i="19"/>
  <c r="J61" i="19"/>
  <c r="K215" i="19"/>
  <c r="F225" i="19"/>
  <c r="K106" i="19"/>
  <c r="K255" i="19"/>
  <c r="N25" i="3"/>
  <c r="F451" i="19"/>
  <c r="L102" i="19"/>
  <c r="I9" i="19"/>
  <c r="K64" i="19"/>
  <c r="D343" i="19"/>
  <c r="H422" i="19"/>
  <c r="E314" i="19"/>
  <c r="J212" i="19"/>
  <c r="G169" i="19"/>
  <c r="I239" i="19"/>
  <c r="I297" i="19"/>
  <c r="F174" i="19"/>
  <c r="L245" i="19"/>
  <c r="E431" i="19"/>
  <c r="F79" i="19"/>
  <c r="L89" i="19"/>
  <c r="L192" i="19"/>
  <c r="F38" i="19"/>
  <c r="E187" i="19"/>
  <c r="G163" i="19"/>
  <c r="L15" i="19"/>
  <c r="L31" i="19"/>
  <c r="E416" i="19"/>
  <c r="J216" i="19"/>
  <c r="F447" i="19"/>
  <c r="G198" i="19"/>
  <c r="J41" i="19"/>
  <c r="M106" i="19"/>
  <c r="H244" i="19"/>
  <c r="N261" i="19"/>
  <c r="J18" i="19"/>
  <c r="E311" i="19"/>
  <c r="L333" i="19"/>
  <c r="K250" i="19"/>
  <c r="J445" i="19"/>
  <c r="H61" i="19"/>
  <c r="F122" i="19"/>
  <c r="J12" i="19"/>
  <c r="H273" i="19"/>
  <c r="M316" i="19"/>
  <c r="E192" i="19"/>
  <c r="E94" i="19"/>
  <c r="K438" i="19"/>
  <c r="M132" i="19"/>
  <c r="G175" i="19"/>
  <c r="J128" i="19"/>
  <c r="M481" i="19"/>
  <c r="R15" i="3"/>
  <c r="J197" i="19"/>
  <c r="M264" i="19"/>
  <c r="J207" i="19"/>
  <c r="M261" i="19"/>
  <c r="F352" i="19"/>
  <c r="G347" i="19"/>
  <c r="G219" i="19"/>
  <c r="L30" i="3"/>
  <c r="E40" i="19"/>
  <c r="F235" i="19"/>
  <c r="F356" i="19"/>
  <c r="M121" i="19"/>
  <c r="G469" i="19"/>
  <c r="D224" i="19"/>
  <c r="L276" i="19"/>
  <c r="J119" i="19"/>
  <c r="M95" i="19"/>
  <c r="N48" i="19"/>
  <c r="D124" i="19"/>
  <c r="K113" i="19"/>
  <c r="D369" i="19"/>
  <c r="I82" i="19"/>
  <c r="F46" i="19"/>
  <c r="L85" i="19"/>
  <c r="N285" i="19"/>
  <c r="G99" i="19"/>
  <c r="E449" i="19"/>
  <c r="J111" i="19"/>
  <c r="F148" i="19"/>
  <c r="M275" i="19"/>
  <c r="N391" i="19"/>
  <c r="E174" i="19"/>
  <c r="K201" i="19"/>
  <c r="N483" i="19"/>
  <c r="H338" i="19"/>
  <c r="K286" i="19"/>
  <c r="J177" i="19"/>
  <c r="E399" i="19"/>
  <c r="N163" i="19"/>
  <c r="E384" i="19"/>
  <c r="F161" i="19"/>
  <c r="F140" i="19"/>
  <c r="G158" i="19"/>
  <c r="F289" i="19"/>
  <c r="J334" i="19"/>
  <c r="E321" i="19"/>
  <c r="J126" i="19"/>
  <c r="J139" i="19"/>
  <c r="N34" i="3"/>
  <c r="K20" i="19"/>
  <c r="N80" i="19"/>
  <c r="H177" i="19"/>
  <c r="J166" i="19"/>
  <c r="L25" i="19"/>
  <c r="N254" i="19"/>
  <c r="G243" i="19"/>
  <c r="M35" i="19"/>
  <c r="M123" i="19"/>
  <c r="G459" i="19"/>
  <c r="L450" i="19"/>
  <c r="E162" i="19"/>
  <c r="G449" i="19"/>
  <c r="J451" i="19"/>
  <c r="K218" i="19"/>
  <c r="N280" i="19"/>
  <c r="H401" i="19"/>
  <c r="I309" i="19"/>
  <c r="E432" i="19"/>
  <c r="E308" i="19"/>
  <c r="E284" i="19"/>
  <c r="J69" i="19"/>
  <c r="L10" i="19"/>
  <c r="G81" i="19"/>
  <c r="I41" i="19"/>
  <c r="H137" i="19"/>
  <c r="L457" i="19"/>
  <c r="E337" i="19"/>
  <c r="G84" i="19"/>
  <c r="G222" i="19"/>
  <c r="J261" i="19"/>
  <c r="J272" i="19"/>
  <c r="F69" i="19"/>
  <c r="F328" i="19"/>
  <c r="G105" i="19"/>
  <c r="I298" i="19"/>
  <c r="D273" i="19"/>
  <c r="M140" i="19"/>
  <c r="M300" i="19"/>
  <c r="J268" i="19"/>
  <c r="J237" i="19"/>
  <c r="N93" i="19"/>
  <c r="G85" i="19"/>
  <c r="M186" i="19"/>
  <c r="G8" i="19"/>
  <c r="N41" i="19"/>
  <c r="F279" i="19"/>
  <c r="M282" i="19"/>
  <c r="E35" i="19"/>
  <c r="M68" i="19"/>
  <c r="N257" i="19"/>
  <c r="M23" i="19"/>
  <c r="F208" i="19"/>
  <c r="K489" i="19"/>
  <c r="M129" i="19"/>
  <c r="L196" i="19"/>
  <c r="F190" i="19"/>
  <c r="K94" i="19"/>
  <c r="F121" i="19"/>
  <c r="E171" i="19"/>
  <c r="K130" i="19"/>
  <c r="E301" i="19"/>
  <c r="I72" i="19"/>
  <c r="E172" i="19"/>
  <c r="E148" i="19"/>
  <c r="J196" i="19"/>
  <c r="D275" i="19"/>
  <c r="L323" i="19"/>
  <c r="M8" i="19"/>
  <c r="F198" i="19"/>
  <c r="N226" i="19"/>
  <c r="N100" i="19"/>
  <c r="L233" i="19"/>
  <c r="E158" i="19"/>
  <c r="E439" i="19"/>
  <c r="I18" i="19"/>
  <c r="H465" i="19"/>
  <c r="K349" i="19"/>
  <c r="J132" i="19"/>
  <c r="H293" i="19"/>
  <c r="N203" i="19"/>
  <c r="G364" i="19"/>
  <c r="G419" i="19"/>
  <c r="M34" i="19"/>
  <c r="I151" i="19"/>
  <c r="G138" i="19"/>
  <c r="I173" i="19"/>
  <c r="H391" i="19"/>
  <c r="G18" i="19"/>
  <c r="F78" i="19"/>
  <c r="E380" i="19"/>
  <c r="E134" i="19"/>
  <c r="D51" i="19"/>
  <c r="I50" i="19"/>
  <c r="F99" i="19"/>
  <c r="E168" i="19"/>
  <c r="G247" i="19"/>
  <c r="J356" i="19"/>
  <c r="F18" i="20"/>
  <c r="M416" i="19"/>
  <c r="K149" i="19"/>
  <c r="D314" i="19"/>
  <c r="K76" i="19"/>
  <c r="H42" i="19"/>
  <c r="D307" i="19"/>
  <c r="K86" i="19"/>
  <c r="N169" i="19"/>
  <c r="K476" i="19"/>
  <c r="I132" i="19"/>
  <c r="G363" i="19"/>
  <c r="F91" i="19"/>
  <c r="E248" i="19"/>
  <c r="G152" i="19"/>
  <c r="L223" i="19"/>
  <c r="F27" i="19"/>
  <c r="G196" i="19"/>
  <c r="K326" i="19"/>
  <c r="N172" i="19"/>
  <c r="J154" i="19"/>
  <c r="N43" i="19"/>
  <c r="N34" i="19"/>
  <c r="J36" i="3"/>
  <c r="I88" i="19"/>
  <c r="H288" i="19"/>
  <c r="J37" i="19"/>
  <c r="G270" i="19"/>
  <c r="N52" i="19"/>
  <c r="F191" i="19"/>
  <c r="N223" i="19"/>
  <c r="H65" i="19"/>
  <c r="I321" i="19"/>
  <c r="E8" i="19"/>
  <c r="E193" i="19"/>
  <c r="K301" i="19"/>
  <c r="N91" i="19"/>
  <c r="E277" i="19"/>
  <c r="D453" i="19"/>
  <c r="M380" i="19"/>
  <c r="F19" i="19"/>
  <c r="J103" i="19"/>
  <c r="K137" i="19"/>
  <c r="I469" i="19"/>
  <c r="F124" i="19"/>
  <c r="N190" i="19"/>
  <c r="E324" i="19"/>
  <c r="L380" i="19"/>
  <c r="E150" i="19"/>
  <c r="F273" i="19"/>
  <c r="G293" i="19"/>
  <c r="J47" i="3"/>
  <c r="K246" i="19"/>
  <c r="G49" i="19"/>
  <c r="L219" i="19"/>
  <c r="F267" i="19"/>
  <c r="N151" i="19"/>
  <c r="J90" i="19"/>
  <c r="N155" i="19"/>
  <c r="M138" i="19"/>
  <c r="L355" i="19"/>
  <c r="I79" i="19"/>
  <c r="J222" i="19"/>
  <c r="E126" i="19"/>
  <c r="J210" i="19"/>
  <c r="H30" i="19"/>
  <c r="N53" i="19"/>
  <c r="K69" i="19"/>
  <c r="E53" i="19"/>
  <c r="L142" i="19"/>
  <c r="E307" i="19"/>
  <c r="N58" i="19"/>
  <c r="D88" i="19"/>
  <c r="N17" i="19"/>
  <c r="L131" i="19"/>
  <c r="K378" i="19"/>
  <c r="D97" i="19"/>
  <c r="J102" i="19"/>
  <c r="E46" i="19"/>
  <c r="N156" i="19"/>
  <c r="I476" i="19"/>
  <c r="K10" i="19"/>
  <c r="H457" i="19"/>
  <c r="L198" i="19"/>
  <c r="F494" i="19"/>
  <c r="F259" i="19"/>
  <c r="G58" i="19"/>
  <c r="J22" i="19"/>
  <c r="L169" i="19"/>
  <c r="D205" i="19"/>
  <c r="L477" i="19"/>
  <c r="D143" i="19"/>
  <c r="J262" i="19"/>
  <c r="E177" i="19"/>
  <c r="H101" i="19"/>
  <c r="D443" i="19"/>
  <c r="E214" i="19"/>
  <c r="M135" i="19"/>
  <c r="G159" i="19"/>
  <c r="N154" i="19"/>
  <c r="K342" i="19"/>
  <c r="K213" i="19"/>
  <c r="L92" i="19"/>
  <c r="N495" i="19"/>
  <c r="J27" i="19"/>
  <c r="G126" i="19"/>
  <c r="I45" i="19"/>
  <c r="J217" i="19"/>
  <c r="I296" i="19"/>
  <c r="N152" i="19"/>
  <c r="F392" i="19"/>
  <c r="N410" i="19"/>
  <c r="I385" i="19"/>
  <c r="G90" i="19"/>
  <c r="K267" i="19"/>
  <c r="K227" i="19"/>
  <c r="G187" i="19"/>
  <c r="F192" i="19"/>
  <c r="K461" i="19"/>
  <c r="J14" i="3"/>
  <c r="L99" i="19"/>
  <c r="I52" i="19"/>
  <c r="N36" i="19"/>
  <c r="H45" i="19"/>
  <c r="K315" i="19"/>
  <c r="L41" i="19"/>
  <c r="M9" i="19"/>
  <c r="D13" i="19"/>
  <c r="D263" i="19"/>
  <c r="D236" i="19"/>
  <c r="M24" i="19"/>
  <c r="L124" i="19"/>
  <c r="N9" i="19"/>
  <c r="E315" i="19"/>
  <c r="N255" i="19"/>
  <c r="N15" i="19"/>
  <c r="E27" i="19"/>
  <c r="I260" i="19"/>
  <c r="F107" i="19"/>
  <c r="I78" i="19"/>
  <c r="M167" i="19"/>
  <c r="G283" i="19"/>
  <c r="F160" i="19"/>
  <c r="J80" i="19"/>
  <c r="I90" i="19"/>
  <c r="I130" i="19"/>
  <c r="H371" i="19"/>
  <c r="H337" i="19"/>
  <c r="M16" i="19"/>
  <c r="J415" i="19"/>
  <c r="I210" i="19"/>
  <c r="K320" i="19"/>
  <c r="L360" i="19"/>
  <c r="F232" i="19"/>
  <c r="L183" i="19"/>
  <c r="G113" i="19"/>
  <c r="K55" i="19"/>
  <c r="G284" i="19"/>
  <c r="J81" i="19"/>
  <c r="R11" i="3"/>
  <c r="L25" i="3"/>
  <c r="K490" i="19"/>
  <c r="N221" i="19"/>
  <c r="M315" i="19"/>
  <c r="N247" i="19"/>
  <c r="H262" i="19"/>
  <c r="F236" i="19"/>
  <c r="I460" i="19"/>
  <c r="N358" i="19"/>
  <c r="G176" i="19"/>
  <c r="N214" i="19"/>
  <c r="F16" i="19"/>
  <c r="J316" i="19"/>
  <c r="K211" i="19"/>
  <c r="K247" i="19"/>
  <c r="I196" i="19"/>
  <c r="J198" i="19"/>
  <c r="J282" i="19"/>
  <c r="G205" i="19"/>
  <c r="I100" i="19"/>
  <c r="I326" i="19"/>
  <c r="H442" i="19"/>
  <c r="F346" i="19"/>
  <c r="J87" i="19"/>
  <c r="J157" i="19"/>
  <c r="F57" i="19"/>
  <c r="L98" i="19"/>
  <c r="M250" i="19"/>
  <c r="M49" i="19"/>
  <c r="I141" i="19"/>
  <c r="D128" i="19"/>
  <c r="M224" i="19"/>
  <c r="F154" i="19"/>
  <c r="N235" i="19"/>
  <c r="J96" i="19"/>
  <c r="N208" i="19"/>
  <c r="R32" i="3"/>
  <c r="H261" i="19"/>
  <c r="D354" i="19"/>
  <c r="F30" i="19"/>
  <c r="D448" i="19"/>
  <c r="N178" i="19"/>
  <c r="D319" i="19"/>
  <c r="I68" i="19"/>
  <c r="D228" i="19"/>
  <c r="F204" i="19"/>
  <c r="H302" i="19"/>
  <c r="L299" i="19"/>
  <c r="K52" i="19"/>
  <c r="N104" i="19"/>
  <c r="J32" i="19"/>
  <c r="I399" i="19"/>
  <c r="F214" i="19"/>
  <c r="M488" i="19"/>
  <c r="I34" i="19"/>
  <c r="L225" i="19"/>
  <c r="J117" i="19"/>
  <c r="I69" i="19"/>
  <c r="K261" i="19"/>
  <c r="F137" i="19"/>
  <c r="H37" i="19"/>
  <c r="I117" i="19"/>
  <c r="M30" i="19"/>
  <c r="E121" i="19"/>
  <c r="L24" i="19"/>
  <c r="M385" i="19"/>
  <c r="K74" i="19"/>
  <c r="G349" i="19"/>
  <c r="E57" i="19"/>
  <c r="K102" i="19"/>
  <c r="G440" i="19"/>
  <c r="H62" i="19"/>
  <c r="K180" i="19"/>
  <c r="H162" i="19"/>
  <c r="L215" i="19"/>
  <c r="M92" i="19"/>
  <c r="P36" i="3"/>
  <c r="F492" i="19"/>
  <c r="N44" i="19"/>
  <c r="J307" i="19"/>
  <c r="G351" i="19"/>
  <c r="G27" i="19"/>
  <c r="E167" i="19"/>
  <c r="J314" i="19"/>
  <c r="J324" i="19"/>
  <c r="M52" i="19"/>
  <c r="K382" i="19"/>
  <c r="E73" i="19"/>
  <c r="D184" i="19"/>
  <c r="E224" i="19"/>
  <c r="I184" i="19"/>
  <c r="E79" i="19"/>
  <c r="D220" i="19"/>
  <c r="M155" i="19"/>
  <c r="N194" i="19"/>
  <c r="H122" i="19"/>
  <c r="J19" i="19"/>
  <c r="H68" i="19"/>
  <c r="G300" i="19"/>
  <c r="F409" i="19"/>
  <c r="K67" i="19"/>
  <c r="L43" i="19"/>
  <c r="J467" i="19"/>
  <c r="I194" i="19"/>
  <c r="K165" i="19"/>
  <c r="M328" i="19"/>
  <c r="G306" i="19"/>
  <c r="K238" i="19"/>
  <c r="L431" i="19"/>
  <c r="E7" i="19"/>
  <c r="M44" i="19"/>
  <c r="G15" i="19"/>
  <c r="J118" i="19"/>
  <c r="N150" i="19"/>
  <c r="I215" i="19"/>
  <c r="K150" i="19"/>
  <c r="K217" i="19"/>
  <c r="F56" i="19"/>
  <c r="M40" i="19"/>
  <c r="E260" i="19"/>
  <c r="L106" i="19"/>
  <c r="H314" i="19"/>
  <c r="M439" i="19"/>
  <c r="L189" i="19"/>
  <c r="L52" i="3"/>
  <c r="M252" i="19"/>
  <c r="K224" i="19"/>
  <c r="M357" i="19"/>
  <c r="L459" i="19"/>
  <c r="K153" i="19"/>
  <c r="H81" i="19"/>
  <c r="N96" i="19"/>
  <c r="H103" i="19"/>
  <c r="D133" i="19"/>
  <c r="L269" i="19"/>
  <c r="K241" i="19"/>
  <c r="E240" i="19"/>
  <c r="M128" i="19"/>
  <c r="J151" i="19"/>
  <c r="K24" i="19"/>
  <c r="E182" i="19"/>
  <c r="N225" i="19"/>
  <c r="N149" i="19"/>
  <c r="H310" i="19"/>
  <c r="H31" i="19"/>
  <c r="H92" i="19"/>
  <c r="M142" i="19"/>
  <c r="J433" i="19"/>
  <c r="I411" i="19"/>
  <c r="H329" i="19"/>
  <c r="E194" i="19"/>
  <c r="L397" i="19"/>
  <c r="E107" i="19"/>
  <c r="I249" i="19"/>
  <c r="L466" i="19"/>
  <c r="G161" i="19"/>
  <c r="F436" i="19"/>
  <c r="K139" i="19"/>
  <c r="E204" i="19"/>
  <c r="J93" i="19"/>
  <c r="J51" i="19"/>
  <c r="L172" i="19"/>
  <c r="M229" i="19"/>
  <c r="I77" i="19"/>
  <c r="I67" i="19"/>
  <c r="N23" i="19"/>
  <c r="H127" i="19"/>
  <c r="N73" i="19"/>
  <c r="E216" i="19"/>
  <c r="N220" i="19"/>
  <c r="H20" i="19"/>
  <c r="K144" i="19"/>
  <c r="N234" i="19"/>
  <c r="J47" i="19"/>
  <c r="N45" i="3"/>
  <c r="H145" i="19"/>
  <c r="E245" i="19"/>
  <c r="N122" i="19"/>
  <c r="L207" i="19"/>
  <c r="I456" i="19"/>
  <c r="M126" i="19"/>
  <c r="J169" i="19"/>
  <c r="F155" i="19"/>
  <c r="I66" i="19"/>
  <c r="I329" i="19"/>
  <c r="I499" i="19"/>
  <c r="J100" i="19"/>
  <c r="H118" i="19"/>
  <c r="E313" i="19"/>
  <c r="K80" i="19"/>
  <c r="N195" i="19"/>
  <c r="I108" i="19"/>
  <c r="K284" i="19"/>
  <c r="N228" i="19"/>
  <c r="K209" i="19"/>
  <c r="F283" i="19"/>
  <c r="E433" i="19"/>
  <c r="N76" i="19"/>
  <c r="I263" i="19"/>
  <c r="E404" i="19"/>
  <c r="F211" i="19"/>
  <c r="N182" i="19"/>
  <c r="K179" i="19"/>
  <c r="L480" i="19"/>
  <c r="N197" i="19"/>
  <c r="G88" i="19"/>
  <c r="M468" i="19"/>
  <c r="G107" i="19"/>
  <c r="H109" i="19"/>
  <c r="R40" i="3"/>
  <c r="J448" i="19"/>
  <c r="K391" i="19"/>
  <c r="F136" i="19"/>
  <c r="N478" i="19"/>
  <c r="E271" i="19"/>
  <c r="F132" i="19"/>
  <c r="M85" i="19"/>
  <c r="K13" i="19"/>
  <c r="M244" i="19"/>
  <c r="G260" i="19"/>
  <c r="J284" i="19"/>
  <c r="M441" i="19"/>
  <c r="L185" i="19"/>
  <c r="N47" i="3"/>
  <c r="J112" i="19"/>
  <c r="L212" i="19"/>
  <c r="G235" i="19"/>
  <c r="J129" i="19"/>
  <c r="F263" i="19"/>
  <c r="D429" i="19"/>
  <c r="G217" i="19"/>
  <c r="H173" i="19"/>
  <c r="L250" i="19"/>
  <c r="H490" i="19"/>
  <c r="F337" i="19"/>
  <c r="I372" i="19"/>
  <c r="H201" i="19"/>
  <c r="I430" i="19"/>
  <c r="J367" i="19"/>
  <c r="K377" i="19"/>
  <c r="H93" i="19"/>
  <c r="F181" i="19"/>
  <c r="G252" i="19"/>
  <c r="K142" i="19"/>
  <c r="F288" i="19"/>
  <c r="H398" i="19"/>
  <c r="N428" i="19"/>
  <c r="I305" i="19"/>
  <c r="J346" i="19"/>
  <c r="L36" i="3"/>
  <c r="N365" i="19"/>
  <c r="E29" i="19"/>
  <c r="E310" i="19"/>
  <c r="L226" i="19"/>
  <c r="R48" i="3"/>
  <c r="F130" i="19"/>
  <c r="I189" i="19"/>
  <c r="H221" i="19"/>
  <c r="G184" i="19"/>
  <c r="L118" i="19"/>
  <c r="N114" i="19"/>
  <c r="L78" i="19"/>
  <c r="H52" i="3"/>
  <c r="G54" i="19"/>
  <c r="F94" i="19"/>
  <c r="G224" i="19"/>
  <c r="L179" i="19"/>
  <c r="H104" i="19"/>
  <c r="K369" i="19"/>
  <c r="M208" i="19"/>
  <c r="G93" i="19"/>
  <c r="P24" i="3"/>
  <c r="M280" i="19"/>
  <c r="M97" i="19"/>
  <c r="H134" i="19"/>
  <c r="N269" i="19"/>
  <c r="G266" i="19"/>
  <c r="E359" i="19"/>
  <c r="F481" i="19"/>
  <c r="N164" i="19"/>
  <c r="E50" i="19"/>
  <c r="L376" i="19"/>
  <c r="H40" i="3"/>
  <c r="K229" i="19"/>
  <c r="M14" i="19"/>
  <c r="K459" i="19"/>
  <c r="M65" i="19"/>
  <c r="M70" i="19"/>
  <c r="G79" i="19"/>
  <c r="J441" i="19"/>
  <c r="K253" i="19"/>
  <c r="E198" i="19"/>
  <c r="K49" i="19"/>
  <c r="M94" i="19"/>
  <c r="G463" i="19"/>
  <c r="E334" i="19"/>
  <c r="L12" i="3"/>
  <c r="R29" i="3"/>
  <c r="E203" i="19"/>
  <c r="E280" i="19"/>
  <c r="E304" i="19"/>
  <c r="H494" i="19"/>
  <c r="N130" i="19"/>
  <c r="L275" i="19"/>
  <c r="G291" i="19"/>
  <c r="E181" i="19"/>
  <c r="G220" i="19"/>
  <c r="F315" i="19"/>
  <c r="I89" i="19"/>
  <c r="J385" i="19"/>
  <c r="H185" i="19"/>
  <c r="J160" i="19"/>
  <c r="F196" i="19"/>
  <c r="F213" i="19"/>
  <c r="G109" i="19"/>
  <c r="K265" i="19"/>
  <c r="L494" i="19"/>
  <c r="J190" i="19"/>
  <c r="F73" i="19"/>
  <c r="E140" i="19"/>
  <c r="I190" i="19"/>
  <c r="J133" i="19"/>
  <c r="F201" i="19"/>
  <c r="P47" i="3"/>
  <c r="F189" i="19"/>
  <c r="E244" i="19"/>
  <c r="D480" i="19"/>
  <c r="J71" i="19"/>
  <c r="K50" i="19"/>
  <c r="G36" i="19"/>
  <c r="H19" i="3"/>
  <c r="E69" i="19"/>
  <c r="I44" i="19"/>
  <c r="G438" i="19"/>
  <c r="I203" i="19"/>
  <c r="G66" i="19"/>
  <c r="K270" i="19"/>
  <c r="N72" i="19"/>
  <c r="J107" i="19"/>
  <c r="L147" i="19"/>
  <c r="M399" i="19"/>
  <c r="D486" i="19"/>
  <c r="N329" i="19"/>
  <c r="N7" i="19"/>
  <c r="I123" i="19"/>
  <c r="K77" i="19"/>
  <c r="G154" i="19"/>
  <c r="H234" i="19"/>
  <c r="I122" i="19"/>
  <c r="L359" i="19"/>
  <c r="J163" i="19"/>
  <c r="K353" i="19"/>
  <c r="J386" i="19"/>
  <c r="G30" i="19"/>
  <c r="E476" i="19"/>
  <c r="M254" i="19"/>
  <c r="L485" i="19"/>
  <c r="N319" i="19"/>
  <c r="L57" i="19"/>
  <c r="M13" i="19"/>
  <c r="H108" i="19"/>
  <c r="M130" i="19"/>
  <c r="L16" i="19"/>
  <c r="K352" i="19"/>
  <c r="I119" i="19"/>
  <c r="H196" i="19"/>
  <c r="G151" i="19"/>
  <c r="M269" i="19"/>
  <c r="I105" i="19"/>
  <c r="L441" i="19"/>
  <c r="G204" i="19"/>
  <c r="E302" i="19"/>
  <c r="F248" i="19"/>
  <c r="L15" i="3"/>
  <c r="L368" i="19"/>
  <c r="J330" i="19"/>
  <c r="J175" i="19"/>
  <c r="L410" i="19"/>
  <c r="H24" i="19"/>
  <c r="J6" i="19"/>
  <c r="E176" i="19"/>
  <c r="E208" i="19"/>
  <c r="N206" i="19"/>
  <c r="G174" i="19"/>
  <c r="K364" i="19"/>
  <c r="L406" i="19"/>
  <c r="G249" i="19"/>
  <c r="M104" i="19"/>
  <c r="P53" i="3"/>
  <c r="I116" i="19"/>
  <c r="K43" i="19"/>
  <c r="E303" i="19"/>
  <c r="N307" i="19"/>
  <c r="H358" i="19"/>
  <c r="M276" i="19"/>
  <c r="L471" i="19"/>
  <c r="J302" i="19"/>
  <c r="G400" i="19"/>
  <c r="E60" i="19"/>
  <c r="H17" i="19"/>
  <c r="E360" i="19"/>
  <c r="N20" i="3"/>
  <c r="I299" i="19"/>
  <c r="P35" i="3"/>
  <c r="N32" i="3"/>
  <c r="N277" i="19"/>
  <c r="F276" i="19"/>
  <c r="J230" i="19"/>
  <c r="M147" i="19"/>
  <c r="E319" i="19"/>
  <c r="E52" i="19"/>
  <c r="H264" i="19"/>
  <c r="F200" i="19"/>
  <c r="L273" i="19"/>
  <c r="F216" i="19"/>
  <c r="J408" i="19"/>
  <c r="N271" i="19"/>
  <c r="R39" i="3"/>
  <c r="L413" i="19"/>
  <c r="E164" i="19"/>
  <c r="M386" i="19"/>
  <c r="E117" i="19"/>
  <c r="H232" i="19"/>
  <c r="G344" i="19"/>
  <c r="H126" i="19"/>
  <c r="G17" i="19"/>
  <c r="F284" i="19"/>
  <c r="H305" i="19"/>
  <c r="K121" i="19"/>
  <c r="H21" i="19"/>
  <c r="N123" i="19"/>
  <c r="E361" i="19"/>
  <c r="G87" i="19"/>
  <c r="E372" i="19"/>
  <c r="I483" i="19"/>
  <c r="H148" i="19"/>
  <c r="F207" i="19"/>
  <c r="L200" i="19"/>
  <c r="L8" i="3"/>
  <c r="I111" i="19"/>
  <c r="E124" i="19"/>
  <c r="F298" i="19"/>
  <c r="G292" i="19"/>
  <c r="I314" i="19"/>
  <c r="N112" i="19"/>
  <c r="J424" i="19"/>
  <c r="J31" i="19"/>
  <c r="M459" i="19"/>
  <c r="J402" i="19"/>
  <c r="K496" i="19"/>
  <c r="F432" i="19"/>
  <c r="F272" i="19"/>
  <c r="F138" i="19"/>
  <c r="E499" i="19"/>
  <c r="K27" i="19"/>
  <c r="L47" i="19"/>
  <c r="F309" i="19"/>
  <c r="G103" i="19"/>
  <c r="N259" i="19"/>
  <c r="G231" i="19"/>
  <c r="M29" i="19"/>
  <c r="K275" i="19"/>
  <c r="M266" i="19"/>
  <c r="F489" i="19"/>
  <c r="F170" i="19"/>
  <c r="N239" i="19"/>
  <c r="F361" i="19"/>
  <c r="K412" i="19"/>
  <c r="J281" i="19"/>
  <c r="L176" i="19"/>
  <c r="L231" i="19"/>
  <c r="E166" i="19"/>
  <c r="E251" i="19"/>
  <c r="L256" i="19"/>
  <c r="G234" i="19"/>
  <c r="F253" i="19"/>
  <c r="K303" i="19"/>
  <c r="H139" i="19"/>
  <c r="F390" i="19"/>
  <c r="P54" i="3"/>
  <c r="H211" i="19"/>
  <c r="F103" i="19"/>
  <c r="N85" i="19"/>
  <c r="I493" i="19"/>
  <c r="N293" i="19"/>
  <c r="K371" i="19"/>
  <c r="I211" i="19"/>
  <c r="K470" i="19"/>
  <c r="L104" i="19"/>
  <c r="M236" i="19"/>
  <c r="N380" i="19"/>
  <c r="J180" i="19"/>
  <c r="F322" i="19"/>
  <c r="F354" i="19"/>
  <c r="K492" i="19"/>
  <c r="J348" i="19"/>
  <c r="G499" i="19"/>
  <c r="L364" i="19"/>
  <c r="I435" i="19"/>
  <c r="M260" i="19"/>
  <c r="L211" i="19"/>
  <c r="F275" i="19"/>
  <c r="P20" i="3"/>
  <c r="L455" i="19"/>
  <c r="F497" i="19"/>
  <c r="H158" i="19"/>
  <c r="I279" i="19"/>
  <c r="J453" i="19"/>
  <c r="G431" i="19"/>
  <c r="L289" i="19"/>
  <c r="K175" i="19"/>
  <c r="I53" i="19"/>
  <c r="N494" i="19"/>
  <c r="I110" i="19"/>
  <c r="J52" i="19"/>
  <c r="F334" i="19"/>
  <c r="J435" i="19"/>
  <c r="F421" i="19"/>
  <c r="M465" i="19"/>
  <c r="J413" i="19"/>
  <c r="L370" i="19"/>
  <c r="J21" i="3"/>
  <c r="P19" i="3"/>
  <c r="E320" i="19"/>
  <c r="L430" i="19"/>
  <c r="N450" i="19"/>
  <c r="I243" i="19"/>
  <c r="N279" i="19"/>
  <c r="G51" i="19"/>
  <c r="K84" i="19"/>
  <c r="G403" i="19"/>
  <c r="I465" i="19"/>
  <c r="N333" i="19"/>
  <c r="F188" i="19"/>
  <c r="E436" i="19"/>
  <c r="J452" i="19"/>
  <c r="F330" i="19"/>
  <c r="N272" i="19"/>
  <c r="F433" i="19"/>
  <c r="N416" i="19"/>
  <c r="E255" i="19"/>
  <c r="L363" i="19"/>
  <c r="M473" i="19"/>
  <c r="M287" i="19"/>
  <c r="G321" i="19"/>
  <c r="J30" i="3"/>
  <c r="I337" i="19"/>
  <c r="F363" i="19"/>
  <c r="E286" i="19"/>
  <c r="N344" i="19"/>
  <c r="L476" i="19"/>
  <c r="N273" i="19"/>
  <c r="I290" i="19"/>
  <c r="L458" i="19"/>
  <c r="E123" i="19"/>
  <c r="L272" i="19"/>
  <c r="K116" i="19"/>
  <c r="H204" i="19"/>
  <c r="N423" i="19"/>
  <c r="M498" i="19"/>
  <c r="N176" i="19"/>
  <c r="I434" i="19"/>
  <c r="F50" i="19"/>
  <c r="H29" i="19"/>
  <c r="M301" i="19"/>
  <c r="I80" i="19"/>
  <c r="D479" i="19"/>
  <c r="G70" i="19"/>
  <c r="I355" i="19"/>
  <c r="F166" i="19"/>
  <c r="I272" i="19"/>
  <c r="F286" i="19"/>
  <c r="G63" i="19"/>
  <c r="G143" i="19"/>
  <c r="K22" i="19"/>
  <c r="G420" i="19"/>
  <c r="R9" i="3"/>
  <c r="J64" i="19"/>
  <c r="I163" i="19"/>
  <c r="F183" i="19"/>
  <c r="I429" i="19"/>
  <c r="I244" i="19"/>
  <c r="E65" i="19"/>
  <c r="J485" i="19"/>
  <c r="J315" i="19"/>
  <c r="I287" i="19"/>
  <c r="K237" i="19"/>
  <c r="K37" i="19"/>
  <c r="F89" i="19"/>
  <c r="N456" i="19"/>
  <c r="G101" i="19"/>
  <c r="I200" i="19"/>
  <c r="L221" i="19"/>
  <c r="L240" i="19"/>
  <c r="J274" i="19"/>
  <c r="J308" i="19"/>
  <c r="L265" i="19"/>
  <c r="K356" i="19"/>
  <c r="E387" i="19"/>
  <c r="P46" i="3"/>
  <c r="L51" i="3"/>
  <c r="H327" i="19"/>
  <c r="M277" i="19"/>
  <c r="F241" i="19"/>
  <c r="F430" i="19"/>
  <c r="H280" i="19"/>
  <c r="M203" i="19"/>
  <c r="J150" i="19"/>
  <c r="I461" i="19"/>
  <c r="J189" i="19"/>
  <c r="I94" i="19"/>
  <c r="K491" i="19"/>
  <c r="I318" i="19"/>
  <c r="K287" i="19"/>
  <c r="I325" i="19"/>
  <c r="G399" i="19"/>
  <c r="F28" i="19"/>
  <c r="G296" i="19"/>
  <c r="G71" i="19"/>
  <c r="L341" i="19"/>
  <c r="G500" i="19"/>
  <c r="M458" i="19"/>
  <c r="I322" i="19"/>
  <c r="I313" i="19"/>
  <c r="H48" i="19"/>
  <c r="G148" i="19"/>
  <c r="K419" i="19"/>
  <c r="E273" i="19"/>
  <c r="R37" i="3"/>
  <c r="M423" i="19"/>
  <c r="I417" i="19"/>
  <c r="G181" i="19"/>
  <c r="L314" i="19"/>
  <c r="F274" i="19"/>
  <c r="H164" i="19"/>
  <c r="J300" i="19"/>
  <c r="F375" i="19"/>
  <c r="J422" i="19"/>
  <c r="N402" i="19"/>
  <c r="J109" i="19"/>
  <c r="F270" i="19"/>
  <c r="E272" i="19"/>
  <c r="L433" i="19"/>
  <c r="G267" i="19"/>
  <c r="M469" i="19"/>
  <c r="F314" i="19"/>
  <c r="H368" i="19"/>
  <c r="G189" i="19"/>
  <c r="G134" i="19"/>
  <c r="M336" i="19"/>
  <c r="G465" i="19"/>
  <c r="G432" i="19"/>
  <c r="L50" i="3"/>
  <c r="K478" i="19"/>
  <c r="J243" i="19"/>
  <c r="F10" i="19"/>
  <c r="G279" i="19"/>
  <c r="K163" i="19"/>
  <c r="N278" i="19"/>
  <c r="H444" i="19"/>
  <c r="E163" i="19"/>
  <c r="M449" i="19"/>
  <c r="K285" i="19"/>
  <c r="K346" i="19"/>
  <c r="J460" i="19"/>
  <c r="G458" i="19"/>
  <c r="F255" i="19"/>
  <c r="J149" i="19"/>
  <c r="E293" i="19"/>
  <c r="M433" i="19"/>
  <c r="I281" i="19"/>
  <c r="J326" i="19"/>
  <c r="J338" i="19"/>
  <c r="H291" i="19"/>
  <c r="J38" i="3"/>
  <c r="E367" i="19"/>
  <c r="J271" i="19"/>
  <c r="N317" i="19"/>
  <c r="E322" i="19"/>
  <c r="K216" i="19"/>
  <c r="J364" i="19"/>
  <c r="F52" i="19"/>
  <c r="G76" i="19"/>
  <c r="I46" i="19"/>
  <c r="N142" i="19"/>
  <c r="J241" i="19"/>
  <c r="H78" i="19"/>
  <c r="H378" i="19"/>
  <c r="G102" i="19"/>
  <c r="N320" i="19"/>
  <c r="M51" i="19"/>
  <c r="K197" i="19"/>
  <c r="G309" i="19"/>
  <c r="F87" i="19"/>
  <c r="J36" i="19"/>
  <c r="P50" i="3"/>
  <c r="R18" i="3"/>
  <c r="E9" i="19"/>
  <c r="H176" i="19"/>
  <c r="K298" i="19"/>
  <c r="E292" i="19"/>
  <c r="J265" i="19"/>
  <c r="K66" i="19"/>
  <c r="G240" i="19"/>
  <c r="J122" i="19"/>
  <c r="N212" i="19"/>
  <c r="L442" i="19"/>
  <c r="L436" i="19"/>
  <c r="M163" i="19"/>
  <c r="E418" i="19"/>
  <c r="M447" i="19"/>
  <c r="M274" i="19"/>
  <c r="N341" i="19"/>
  <c r="K398" i="19"/>
  <c r="P40" i="3"/>
  <c r="J7" i="3"/>
  <c r="J248" i="19"/>
  <c r="I138" i="19"/>
  <c r="E154" i="19"/>
  <c r="N218" i="19"/>
  <c r="H481" i="19"/>
  <c r="J43" i="19"/>
  <c r="H18" i="19"/>
  <c r="I489" i="19"/>
  <c r="F105" i="19"/>
  <c r="J351" i="19"/>
  <c r="K366" i="19"/>
  <c r="K89" i="19"/>
  <c r="N409" i="19"/>
  <c r="G340" i="19"/>
  <c r="J488" i="19"/>
  <c r="G326" i="19"/>
  <c r="F379" i="19"/>
  <c r="L66" i="19"/>
  <c r="M313" i="19"/>
  <c r="H356" i="19"/>
  <c r="H313" i="19"/>
  <c r="M299" i="19"/>
  <c r="H253" i="19"/>
  <c r="N321" i="19"/>
  <c r="K220" i="19"/>
  <c r="P51" i="3"/>
  <c r="K321" i="19"/>
  <c r="H13" i="19"/>
  <c r="K370" i="19"/>
  <c r="L79" i="19"/>
  <c r="J347" i="19"/>
  <c r="F429" i="19"/>
  <c r="H366" i="19"/>
  <c r="G110" i="19"/>
  <c r="F351" i="19"/>
  <c r="I448" i="19"/>
  <c r="F287" i="19"/>
  <c r="M408" i="19"/>
  <c r="N372" i="19"/>
  <c r="L54" i="3"/>
  <c r="H393" i="19"/>
  <c r="L356" i="19"/>
  <c r="H488" i="19"/>
  <c r="E351" i="19"/>
  <c r="E397" i="19"/>
  <c r="J499" i="19"/>
  <c r="G277" i="19"/>
  <c r="M154" i="19"/>
  <c r="H408" i="19"/>
  <c r="H69" i="19"/>
  <c r="N42" i="3"/>
  <c r="J293" i="19"/>
  <c r="K268" i="19"/>
  <c r="K407" i="19"/>
  <c r="F456" i="19"/>
  <c r="K393" i="19"/>
  <c r="N318" i="19"/>
  <c r="M302" i="19"/>
  <c r="F386" i="19"/>
  <c r="F477" i="19"/>
  <c r="N346" i="19"/>
  <c r="G223" i="19"/>
  <c r="H257" i="19"/>
  <c r="H454" i="19"/>
  <c r="K471" i="19"/>
  <c r="F295" i="19"/>
  <c r="J57" i="19"/>
  <c r="L48" i="19"/>
  <c r="M462" i="19"/>
  <c r="G485" i="19"/>
  <c r="F182" i="19"/>
  <c r="E443" i="19"/>
  <c r="H365" i="19"/>
  <c r="M117" i="19"/>
  <c r="I327" i="19"/>
  <c r="M499" i="19"/>
  <c r="I464" i="19"/>
  <c r="J450" i="19"/>
  <c r="M164" i="19"/>
  <c r="M381" i="19"/>
  <c r="F217" i="19"/>
  <c r="M91" i="19"/>
  <c r="F220" i="19"/>
  <c r="H272" i="19"/>
  <c r="F488" i="19"/>
  <c r="I396" i="19"/>
  <c r="F357" i="19"/>
  <c r="H480" i="19"/>
  <c r="J463" i="19"/>
  <c r="P37" i="3"/>
  <c r="H467" i="19"/>
  <c r="G491" i="19"/>
  <c r="F223" i="19"/>
  <c r="L14" i="19"/>
  <c r="K181" i="19"/>
  <c r="N89" i="19"/>
  <c r="G315" i="19"/>
  <c r="H226" i="19"/>
  <c r="K263" i="19"/>
  <c r="K188" i="19"/>
  <c r="L346" i="19"/>
  <c r="H341" i="19"/>
  <c r="H322" i="19"/>
  <c r="E14" i="19"/>
  <c r="M61" i="19"/>
  <c r="L382" i="19"/>
  <c r="I387" i="19"/>
  <c r="M371" i="19"/>
  <c r="G430" i="19"/>
  <c r="H263" i="19"/>
  <c r="K373" i="19"/>
  <c r="K225" i="19"/>
  <c r="E180" i="19"/>
  <c r="K436" i="19"/>
  <c r="L392" i="19"/>
  <c r="J359" i="19"/>
  <c r="G164" i="19"/>
  <c r="F455" i="19"/>
  <c r="J67" i="19"/>
  <c r="N25" i="19"/>
  <c r="N415" i="19"/>
  <c r="E364" i="19"/>
  <c r="G226" i="19"/>
  <c r="E454" i="19"/>
  <c r="L137" i="19"/>
  <c r="M358" i="19"/>
  <c r="J55" i="19"/>
  <c r="H125" i="19"/>
  <c r="I175" i="19"/>
  <c r="G298" i="19"/>
  <c r="F345" i="19"/>
  <c r="N185" i="19"/>
  <c r="E392" i="19"/>
  <c r="G162" i="19"/>
  <c r="J352" i="19"/>
  <c r="I330" i="19"/>
  <c r="N453" i="19"/>
  <c r="G437" i="19"/>
  <c r="E85" i="19"/>
  <c r="M279" i="19"/>
  <c r="K208" i="19"/>
  <c r="L344" i="19"/>
  <c r="G307" i="19"/>
  <c r="I71" i="19"/>
  <c r="H151" i="19"/>
  <c r="N400" i="19"/>
  <c r="E247" i="19"/>
  <c r="F329" i="19"/>
  <c r="N421" i="19"/>
  <c r="F119" i="19"/>
  <c r="H240" i="19"/>
  <c r="G334" i="19"/>
  <c r="E22" i="19"/>
  <c r="K105" i="19"/>
  <c r="F150" i="19"/>
  <c r="N434" i="19"/>
  <c r="M63" i="19"/>
  <c r="F496" i="19"/>
  <c r="G312" i="19"/>
  <c r="F173" i="19"/>
  <c r="J226" i="19"/>
  <c r="K481" i="19"/>
  <c r="I266" i="19"/>
  <c r="N38" i="3"/>
  <c r="K465" i="19"/>
  <c r="G447" i="19"/>
  <c r="H412" i="19"/>
  <c r="L274" i="19"/>
  <c r="E459" i="19"/>
  <c r="I413" i="19"/>
  <c r="J447" i="19"/>
  <c r="L383" i="19"/>
  <c r="J323" i="19"/>
  <c r="I328" i="19"/>
  <c r="N308" i="19"/>
  <c r="E390" i="19"/>
  <c r="M183" i="19"/>
  <c r="I209" i="19"/>
  <c r="I217" i="19"/>
  <c r="E365" i="19"/>
  <c r="I300" i="19"/>
  <c r="K365" i="19"/>
  <c r="H471" i="19"/>
  <c r="L277" i="19"/>
  <c r="K291" i="19"/>
  <c r="I383" i="19"/>
  <c r="J267" i="19"/>
  <c r="G435" i="19"/>
  <c r="I454" i="19"/>
  <c r="F387" i="19"/>
  <c r="E137" i="19"/>
  <c r="I114" i="19"/>
  <c r="N249" i="19"/>
  <c r="G303" i="19"/>
  <c r="N310" i="19"/>
  <c r="L393" i="19"/>
  <c r="J350" i="19"/>
  <c r="K429" i="19"/>
  <c r="F156" i="19"/>
  <c r="H390" i="19"/>
  <c r="H339" i="19"/>
  <c r="M377" i="19"/>
  <c r="N106" i="19"/>
  <c r="G280" i="19"/>
  <c r="G294" i="19"/>
  <c r="F340" i="19"/>
  <c r="J295" i="19"/>
  <c r="J437" i="19"/>
  <c r="N245" i="19"/>
  <c r="F371" i="19"/>
  <c r="J153" i="19"/>
  <c r="F76" i="19"/>
  <c r="F382" i="19"/>
  <c r="P27" i="3"/>
  <c r="K141" i="19"/>
  <c r="L469" i="19"/>
  <c r="M259" i="19"/>
  <c r="L264" i="19"/>
  <c r="J498" i="19"/>
  <c r="G285" i="19"/>
  <c r="G73" i="19"/>
  <c r="E452" i="19"/>
  <c r="E213" i="19"/>
  <c r="F269" i="19"/>
  <c r="L144" i="19"/>
  <c r="I149" i="19"/>
  <c r="N95" i="19"/>
  <c r="G265" i="19"/>
  <c r="N79" i="19"/>
  <c r="M363" i="19"/>
  <c r="M290" i="19"/>
  <c r="N10" i="19"/>
  <c r="F197" i="19"/>
  <c r="M162" i="19"/>
  <c r="N69" i="19"/>
  <c r="G7" i="19"/>
  <c r="N253" i="19"/>
  <c r="I286" i="19"/>
  <c r="I270" i="19"/>
  <c r="K335" i="19"/>
  <c r="F465" i="19"/>
  <c r="F249" i="19"/>
  <c r="H418" i="19"/>
  <c r="F145" i="19"/>
  <c r="M272" i="19"/>
  <c r="N240" i="19"/>
  <c r="E161" i="19"/>
  <c r="J176" i="19"/>
  <c r="G282" i="19"/>
  <c r="H205" i="19"/>
  <c r="I386" i="19"/>
  <c r="J131" i="19"/>
  <c r="J398" i="19"/>
  <c r="J187" i="19"/>
  <c r="N6" i="19"/>
  <c r="I192" i="19"/>
  <c r="K380" i="19"/>
  <c r="L312" i="19"/>
  <c r="E329" i="19"/>
  <c r="H14" i="19"/>
  <c r="G191" i="19"/>
  <c r="E330" i="19"/>
  <c r="N481" i="19"/>
  <c r="H346" i="19"/>
  <c r="L69" i="19"/>
  <c r="F102" i="19"/>
  <c r="H428" i="19"/>
  <c r="G332" i="19"/>
  <c r="E391" i="19"/>
  <c r="P23" i="3"/>
  <c r="E305" i="19"/>
  <c r="M81" i="19"/>
  <c r="H486" i="19"/>
  <c r="F106" i="19"/>
  <c r="N198" i="19"/>
  <c r="F74" i="19"/>
  <c r="L101" i="19"/>
  <c r="J263" i="19"/>
  <c r="F439" i="19"/>
  <c r="F484" i="19"/>
  <c r="K467" i="19"/>
  <c r="G297" i="19"/>
  <c r="N376" i="19"/>
  <c r="G360" i="19"/>
  <c r="H129" i="19"/>
  <c r="G208" i="19"/>
  <c r="L320" i="19"/>
  <c r="F473" i="19"/>
  <c r="G178" i="19"/>
  <c r="K193" i="19"/>
  <c r="L171" i="19"/>
  <c r="F442" i="19"/>
  <c r="I407" i="19"/>
  <c r="J290" i="19"/>
  <c r="H489" i="19"/>
  <c r="N379" i="19"/>
  <c r="H285" i="19"/>
  <c r="F364" i="19"/>
  <c r="M309" i="19"/>
  <c r="M493" i="19"/>
  <c r="K136" i="19"/>
  <c r="G42" i="19"/>
  <c r="N347" i="19"/>
  <c r="F403" i="19"/>
  <c r="N385" i="19"/>
  <c r="E146" i="19"/>
  <c r="F466" i="19"/>
  <c r="J438" i="19"/>
  <c r="M189" i="19"/>
  <c r="M442" i="19"/>
  <c r="G202" i="19"/>
  <c r="N84" i="19"/>
  <c r="F252" i="19"/>
  <c r="F438" i="19"/>
  <c r="N451" i="19"/>
  <c r="I462" i="19"/>
  <c r="E389" i="19"/>
  <c r="I178" i="19"/>
  <c r="K434" i="19"/>
  <c r="H168" i="19"/>
  <c r="E122" i="19"/>
  <c r="F250" i="19"/>
  <c r="L151" i="19"/>
  <c r="H464" i="19"/>
  <c r="N357" i="19"/>
  <c r="F254" i="19"/>
  <c r="I408" i="19"/>
  <c r="M464" i="19"/>
  <c r="K426" i="19"/>
  <c r="G118" i="19"/>
  <c r="I422" i="19"/>
  <c r="H487" i="19"/>
  <c r="H23" i="19"/>
  <c r="M443" i="19"/>
  <c r="K388" i="19"/>
  <c r="J183" i="19"/>
  <c r="E200" i="19"/>
  <c r="M310" i="19"/>
  <c r="N324" i="19"/>
  <c r="J417" i="19"/>
  <c r="J394" i="19"/>
  <c r="M237" i="19"/>
  <c r="H326" i="19"/>
  <c r="I310" i="19"/>
  <c r="I344" i="19"/>
  <c r="H450" i="19"/>
  <c r="E75" i="19"/>
  <c r="N161" i="19"/>
  <c r="M181" i="19"/>
  <c r="J404" i="19"/>
  <c r="G301" i="19"/>
  <c r="N485" i="19"/>
  <c r="J371" i="19"/>
  <c r="N499" i="19"/>
  <c r="K361" i="19"/>
  <c r="G14" i="19"/>
  <c r="M222" i="19"/>
  <c r="E357" i="19"/>
  <c r="H230" i="19"/>
  <c r="N373" i="19"/>
  <c r="F385" i="19"/>
  <c r="H25" i="19"/>
  <c r="E317" i="19"/>
  <c r="K81" i="19"/>
  <c r="L146" i="19"/>
  <c r="J200" i="19"/>
  <c r="I174" i="19"/>
  <c r="I214" i="19"/>
  <c r="L390" i="19"/>
  <c r="M263" i="19"/>
  <c r="H188" i="19"/>
  <c r="E190" i="19"/>
  <c r="G64" i="19"/>
  <c r="F247" i="19"/>
  <c r="F327" i="19"/>
  <c r="J56" i="19"/>
  <c r="M235" i="19"/>
  <c r="H410" i="19"/>
  <c r="K416" i="19"/>
  <c r="G33" i="19"/>
  <c r="E358" i="19"/>
  <c r="G493" i="19"/>
  <c r="G480" i="19"/>
  <c r="G382" i="19"/>
  <c r="I359" i="19"/>
  <c r="J97" i="19"/>
  <c r="J393" i="19"/>
  <c r="N332" i="19"/>
  <c r="K360" i="19"/>
  <c r="L37" i="3"/>
  <c r="J311" i="19"/>
  <c r="J53" i="19"/>
  <c r="N399" i="19"/>
  <c r="F417" i="19"/>
  <c r="L342" i="19"/>
  <c r="M53" i="19"/>
  <c r="L483" i="19"/>
  <c r="K269" i="19"/>
  <c r="M238" i="19"/>
  <c r="H206" i="19"/>
  <c r="G496" i="19"/>
  <c r="I470" i="19"/>
  <c r="K262" i="19"/>
  <c r="E67" i="19"/>
  <c r="G339" i="19"/>
  <c r="J285" i="19"/>
  <c r="G355" i="19"/>
  <c r="H54" i="19"/>
  <c r="N139" i="19"/>
  <c r="H363" i="19"/>
  <c r="G171" i="19"/>
  <c r="L214" i="19"/>
  <c r="G274" i="19"/>
  <c r="N82" i="19"/>
  <c r="G467" i="19"/>
  <c r="F230" i="19"/>
  <c r="I208" i="19"/>
  <c r="N338" i="19"/>
  <c r="M461" i="19"/>
  <c r="K363" i="19"/>
  <c r="R38" i="3"/>
  <c r="L326" i="19"/>
  <c r="E332" i="19"/>
  <c r="G372" i="19"/>
  <c r="G250" i="19"/>
  <c r="F461" i="19"/>
  <c r="I227" i="19"/>
  <c r="L296" i="19"/>
  <c r="J231" i="19"/>
  <c r="F165" i="19"/>
  <c r="P39" i="3"/>
  <c r="K428" i="19"/>
  <c r="L259" i="19"/>
  <c r="J86" i="19"/>
  <c r="J8" i="3"/>
  <c r="K308" i="19"/>
  <c r="M56" i="19"/>
  <c r="F425" i="19"/>
  <c r="I362" i="19"/>
  <c r="P29" i="3"/>
  <c r="J341" i="19"/>
  <c r="F395" i="19"/>
  <c r="H451" i="19"/>
  <c r="L486" i="19"/>
  <c r="F423" i="19"/>
  <c r="I248" i="19"/>
  <c r="K383" i="19"/>
  <c r="J246" i="19"/>
  <c r="G91" i="19"/>
  <c r="J39" i="3"/>
  <c r="I428" i="19"/>
  <c r="E400" i="19"/>
  <c r="L303" i="19"/>
  <c r="F469" i="19"/>
  <c r="N39" i="3"/>
  <c r="E401" i="19"/>
  <c r="N41" i="3"/>
  <c r="N488" i="19"/>
  <c r="H340" i="19"/>
  <c r="E465" i="19"/>
  <c r="I376" i="19"/>
  <c r="K341" i="19"/>
  <c r="M204" i="19"/>
  <c r="K494" i="19"/>
  <c r="N326" i="19"/>
  <c r="L48" i="3"/>
  <c r="F308" i="19"/>
  <c r="M438" i="19"/>
  <c r="F135" i="19"/>
  <c r="H325" i="19"/>
  <c r="E406" i="19"/>
  <c r="M133" i="19"/>
  <c r="E235" i="19"/>
  <c r="M194" i="19"/>
  <c r="L208" i="19"/>
  <c r="N353" i="19"/>
  <c r="L135" i="19"/>
  <c r="F335" i="19"/>
  <c r="E346" i="19"/>
  <c r="K299" i="19"/>
  <c r="K379" i="19"/>
  <c r="K249" i="19"/>
  <c r="F256" i="19"/>
  <c r="F215" i="19"/>
  <c r="E343" i="19"/>
  <c r="I426" i="19"/>
  <c r="M227" i="19"/>
  <c r="K191" i="19"/>
  <c r="N162" i="19"/>
  <c r="L24" i="3"/>
  <c r="F34" i="19"/>
  <c r="I49" i="19"/>
  <c r="E437" i="19"/>
  <c r="H84" i="19"/>
  <c r="G203" i="19"/>
  <c r="F123" i="19"/>
  <c r="L389" i="19"/>
  <c r="M295" i="19"/>
  <c r="F441" i="19"/>
  <c r="G215" i="19"/>
  <c r="I237" i="19"/>
  <c r="D255" i="19"/>
  <c r="F258" i="19"/>
  <c r="M477" i="19"/>
  <c r="M333" i="19"/>
  <c r="F90" i="19"/>
  <c r="G393" i="19"/>
  <c r="K114" i="19"/>
  <c r="I220" i="19"/>
  <c r="M471" i="19"/>
  <c r="L128" i="19"/>
  <c r="K296" i="19"/>
  <c r="I131" i="19"/>
  <c r="I354" i="19"/>
  <c r="M482" i="19"/>
  <c r="H287" i="19"/>
  <c r="G199" i="19"/>
  <c r="E169" i="19"/>
  <c r="M234" i="19"/>
  <c r="G384" i="19"/>
  <c r="L317" i="19"/>
  <c r="H268" i="19"/>
  <c r="E300" i="19"/>
  <c r="J7" i="19"/>
  <c r="G305" i="19"/>
  <c r="M354" i="19"/>
  <c r="M495" i="19"/>
  <c r="J336" i="19"/>
  <c r="E270" i="19"/>
  <c r="K276" i="19"/>
  <c r="G406" i="19"/>
  <c r="N398" i="19"/>
  <c r="H259" i="19"/>
  <c r="E56" i="19"/>
  <c r="K458" i="19"/>
  <c r="E429" i="19"/>
  <c r="E493" i="19"/>
  <c r="F260" i="19"/>
  <c r="J101" i="19"/>
  <c r="L149" i="19"/>
  <c r="K161" i="19"/>
  <c r="K51" i="19"/>
  <c r="J475" i="19"/>
  <c r="F301" i="19"/>
  <c r="P22" i="3"/>
  <c r="E344" i="19"/>
  <c r="N412" i="19"/>
  <c r="J49" i="3"/>
  <c r="L14" i="3"/>
  <c r="J483" i="19"/>
  <c r="I316" i="19"/>
  <c r="K132" i="19"/>
  <c r="F419" i="19"/>
  <c r="I445" i="19"/>
  <c r="N345" i="19"/>
  <c r="M153" i="19"/>
  <c r="L174" i="19"/>
  <c r="I156" i="19"/>
  <c r="J42" i="19"/>
  <c r="G414" i="19"/>
  <c r="J234" i="19"/>
  <c r="M432" i="19"/>
  <c r="G86" i="19"/>
  <c r="F499" i="19"/>
  <c r="M457" i="19"/>
  <c r="H414" i="19"/>
  <c r="E331" i="19"/>
  <c r="H242" i="19"/>
  <c r="K498" i="19"/>
  <c r="N322" i="19"/>
  <c r="E326" i="19"/>
  <c r="M353" i="19"/>
  <c r="E178" i="19"/>
  <c r="E87" i="19"/>
  <c r="L241" i="19"/>
  <c r="J167" i="19"/>
  <c r="M428" i="19"/>
  <c r="J497" i="19"/>
  <c r="G421" i="19"/>
  <c r="I276" i="19"/>
  <c r="K252" i="19"/>
  <c r="H373" i="19"/>
  <c r="M306" i="19"/>
  <c r="E388" i="19"/>
  <c r="N209" i="19"/>
  <c r="N461" i="19"/>
  <c r="F410" i="19"/>
  <c r="F243" i="19"/>
  <c r="J84" i="19"/>
  <c r="H175" i="19"/>
  <c r="L125" i="19"/>
  <c r="G19" i="19"/>
  <c r="J442" i="19"/>
  <c r="J478" i="19"/>
  <c r="K226" i="19"/>
  <c r="H452" i="19"/>
  <c r="L197" i="19"/>
  <c r="F384" i="19"/>
  <c r="M211" i="19"/>
  <c r="K472" i="19"/>
  <c r="I254" i="19"/>
  <c r="G405" i="19"/>
  <c r="N188" i="19"/>
  <c r="N383" i="19"/>
  <c r="F388" i="19"/>
  <c r="L412" i="19"/>
  <c r="J407" i="19"/>
  <c r="G331" i="19"/>
  <c r="P17" i="3"/>
  <c r="N500" i="19"/>
  <c r="I230" i="19"/>
  <c r="P31" i="3"/>
  <c r="F353" i="19"/>
  <c r="L354" i="19"/>
  <c r="L491" i="19"/>
  <c r="L402" i="19"/>
  <c r="K101" i="19"/>
  <c r="I473" i="19"/>
  <c r="M120" i="19"/>
  <c r="I478" i="19"/>
  <c r="M352" i="19"/>
  <c r="N351" i="19"/>
  <c r="G166" i="19"/>
  <c r="E500" i="19"/>
  <c r="I332" i="19"/>
  <c r="N463" i="19"/>
  <c r="G156" i="19"/>
  <c r="M490" i="19"/>
  <c r="F169" i="19"/>
  <c r="H154" i="19"/>
  <c r="K92" i="19"/>
  <c r="F202" i="19"/>
  <c r="M253" i="19"/>
  <c r="I234" i="19"/>
  <c r="L484" i="19"/>
  <c r="H19" i="19"/>
  <c r="F277" i="19"/>
  <c r="H233" i="19"/>
  <c r="L490" i="19"/>
  <c r="F487" i="19"/>
  <c r="H448" i="19"/>
  <c r="E445" i="19"/>
  <c r="N386" i="19"/>
  <c r="N493" i="19"/>
  <c r="L284" i="19"/>
  <c r="E381" i="19"/>
  <c r="L377" i="19"/>
  <c r="I172" i="19"/>
  <c r="J25" i="19"/>
  <c r="G289" i="19"/>
  <c r="N476" i="19"/>
  <c r="E232" i="19"/>
  <c r="I350" i="19"/>
  <c r="J48" i="3"/>
  <c r="N467" i="19"/>
  <c r="F185" i="19"/>
  <c r="J227" i="19"/>
  <c r="G439" i="19"/>
  <c r="N311" i="19"/>
  <c r="H475" i="19"/>
  <c r="E312" i="19"/>
  <c r="E93" i="19"/>
  <c r="I308" i="19"/>
  <c r="I315" i="19"/>
  <c r="N377" i="19"/>
  <c r="N444" i="19"/>
  <c r="G229" i="19"/>
  <c r="J426" i="19"/>
  <c r="K318" i="19"/>
  <c r="F111" i="19"/>
  <c r="K485" i="19"/>
  <c r="G177" i="19"/>
  <c r="L182" i="19"/>
  <c r="I379" i="19"/>
  <c r="N309" i="19"/>
  <c r="L286" i="19"/>
  <c r="J116" i="19"/>
  <c r="N227" i="19"/>
  <c r="L50" i="19"/>
  <c r="L451" i="19"/>
  <c r="F60" i="19"/>
  <c r="K453" i="19"/>
  <c r="N120" i="19"/>
  <c r="L90" i="19"/>
  <c r="N337" i="19"/>
  <c r="E288" i="19"/>
  <c r="G329" i="19"/>
  <c r="L173" i="19"/>
  <c r="I370" i="19"/>
  <c r="N418" i="19"/>
  <c r="K194" i="19"/>
  <c r="F15" i="19"/>
  <c r="I160" i="19"/>
  <c r="N486" i="19"/>
  <c r="E241" i="19"/>
  <c r="K258" i="19"/>
  <c r="M107" i="19"/>
  <c r="H224" i="19"/>
  <c r="N371" i="19"/>
  <c r="M268" i="19"/>
  <c r="I256" i="19"/>
  <c r="I112" i="19"/>
  <c r="M223" i="19"/>
  <c r="L345" i="19"/>
  <c r="G241" i="19"/>
  <c r="R50" i="3"/>
  <c r="H395" i="19"/>
  <c r="G488" i="19"/>
  <c r="J258" i="19"/>
  <c r="H482" i="19"/>
  <c r="G357" i="19"/>
  <c r="G442" i="19"/>
  <c r="N191" i="19"/>
  <c r="F427" i="19"/>
  <c r="G323" i="19"/>
  <c r="H311" i="19"/>
  <c r="I33" i="19"/>
  <c r="J53" i="3"/>
  <c r="J68" i="19"/>
  <c r="L246" i="19"/>
  <c r="H375" i="19"/>
  <c r="P8" i="3"/>
  <c r="L468" i="19"/>
  <c r="K317" i="19"/>
  <c r="L42" i="3"/>
  <c r="H456" i="19"/>
  <c r="L438" i="19"/>
  <c r="G221" i="19"/>
  <c r="F405" i="19"/>
  <c r="G336" i="19"/>
  <c r="J75" i="19"/>
  <c r="G375" i="19"/>
  <c r="N413" i="19"/>
  <c r="L362" i="19"/>
  <c r="J50" i="3"/>
  <c r="M231" i="19"/>
  <c r="N167" i="19"/>
  <c r="K423" i="19"/>
  <c r="G146" i="19"/>
  <c r="M228" i="19"/>
  <c r="M359" i="19"/>
  <c r="L10" i="3"/>
  <c r="I486" i="19"/>
  <c r="G378" i="19"/>
  <c r="L361" i="19"/>
  <c r="J376" i="19"/>
  <c r="N36" i="3"/>
  <c r="H198" i="19"/>
  <c r="H413" i="19"/>
  <c r="K389" i="19"/>
  <c r="L222" i="19"/>
  <c r="N470" i="19"/>
  <c r="F480" i="19"/>
  <c r="M437" i="19"/>
  <c r="G165" i="19"/>
  <c r="M257" i="19"/>
  <c r="L293" i="19"/>
  <c r="K484" i="19"/>
  <c r="F444" i="19"/>
  <c r="M6" i="19"/>
  <c r="H80" i="19"/>
  <c r="L404" i="19"/>
  <c r="J35" i="3"/>
  <c r="I405" i="19"/>
  <c r="L492" i="19"/>
  <c r="K410" i="19"/>
  <c r="J495" i="19"/>
  <c r="I472" i="19"/>
  <c r="J457" i="19"/>
  <c r="J50" i="19"/>
  <c r="N392" i="19"/>
  <c r="M378" i="19"/>
  <c r="I197" i="19"/>
  <c r="I187" i="19"/>
  <c r="J17" i="3"/>
  <c r="E138" i="19"/>
  <c r="I91" i="19"/>
  <c r="M401" i="19"/>
  <c r="I221" i="19"/>
  <c r="F498" i="19"/>
  <c r="M397" i="19"/>
  <c r="M446" i="19"/>
  <c r="L220" i="19"/>
  <c r="L422" i="19"/>
  <c r="G411" i="19"/>
  <c r="N17" i="3"/>
  <c r="J409" i="19"/>
  <c r="K140" i="19"/>
  <c r="H427" i="19"/>
  <c r="I162" i="19"/>
  <c r="L396" i="19"/>
  <c r="H165" i="19"/>
  <c r="F177" i="19"/>
  <c r="E441" i="19"/>
  <c r="M127" i="19"/>
  <c r="I246" i="19"/>
  <c r="E409" i="19"/>
  <c r="M319" i="19"/>
  <c r="K243" i="19"/>
  <c r="M422" i="19"/>
  <c r="J259" i="19"/>
  <c r="J397" i="19"/>
  <c r="I393" i="19"/>
  <c r="M475" i="19"/>
  <c r="M243" i="19"/>
  <c r="N480" i="19"/>
  <c r="F443" i="19"/>
  <c r="J403" i="19"/>
  <c r="F294" i="19"/>
  <c r="E376" i="19"/>
  <c r="G462" i="19"/>
  <c r="L329" i="19"/>
  <c r="J306" i="19"/>
  <c r="H383" i="19"/>
  <c r="K192" i="19"/>
  <c r="M402" i="19"/>
  <c r="E206" i="19"/>
  <c r="N466" i="19"/>
  <c r="N24" i="3"/>
  <c r="L322" i="19"/>
  <c r="F36" i="19"/>
  <c r="M198" i="19"/>
  <c r="N45" i="19"/>
  <c r="L180" i="19"/>
  <c r="I349" i="19"/>
  <c r="J24" i="19"/>
  <c r="F203" i="19"/>
  <c r="G276" i="19"/>
  <c r="K427" i="19"/>
  <c r="F292" i="19"/>
  <c r="M320" i="19"/>
  <c r="H493" i="19"/>
  <c r="K345" i="19"/>
  <c r="P45" i="3"/>
  <c r="E237" i="19"/>
  <c r="J487" i="19"/>
  <c r="N29" i="3"/>
  <c r="E106" i="19"/>
  <c r="I252" i="19"/>
  <c r="N384" i="19"/>
  <c r="L482" i="19"/>
  <c r="G412" i="19"/>
  <c r="M245" i="19"/>
  <c r="I498" i="19"/>
  <c r="G237" i="19"/>
  <c r="L81" i="19"/>
  <c r="L417" i="19"/>
  <c r="N110" i="19"/>
  <c r="M158" i="19"/>
  <c r="G214" i="19"/>
  <c r="M232" i="19"/>
  <c r="M317" i="19"/>
  <c r="E316" i="19"/>
  <c r="R35" i="3"/>
  <c r="H470" i="19"/>
  <c r="F402" i="19"/>
  <c r="L358" i="19"/>
  <c r="G253" i="19"/>
  <c r="N263" i="19"/>
  <c r="I467" i="19"/>
  <c r="I36" i="19"/>
  <c r="K279" i="19"/>
  <c r="G385" i="19"/>
  <c r="K307" i="19"/>
  <c r="G100" i="19"/>
  <c r="I155" i="19"/>
  <c r="J297" i="19"/>
  <c r="H324" i="19"/>
  <c r="I159" i="19"/>
  <c r="I170" i="19"/>
  <c r="J335" i="19"/>
  <c r="F428" i="19"/>
  <c r="K456" i="19"/>
  <c r="I320" i="19"/>
  <c r="F172" i="19"/>
  <c r="P21" i="3"/>
  <c r="L334" i="19"/>
  <c r="E484" i="19"/>
  <c r="F476" i="19"/>
  <c r="G408" i="19"/>
  <c r="N138" i="19"/>
  <c r="L340" i="19"/>
  <c r="L91" i="19"/>
  <c r="F339" i="19"/>
  <c r="K450" i="19"/>
  <c r="I463" i="19"/>
  <c r="K394" i="19"/>
  <c r="G377" i="19"/>
  <c r="I361" i="19"/>
  <c r="E394" i="19"/>
  <c r="H6" i="19"/>
  <c r="H434" i="19"/>
  <c r="M205" i="19"/>
  <c r="E497" i="19"/>
  <c r="G261" i="19"/>
  <c r="H345" i="19"/>
  <c r="R33" i="3"/>
  <c r="H344" i="19"/>
  <c r="E276" i="19"/>
  <c r="M414" i="19"/>
  <c r="I304" i="19"/>
  <c r="M453" i="19"/>
  <c r="N374" i="19"/>
  <c r="G345" i="19"/>
  <c r="H389" i="19"/>
  <c r="N425" i="19"/>
  <c r="F210" i="19"/>
  <c r="H385" i="19"/>
  <c r="G124" i="19"/>
  <c r="G120" i="19"/>
  <c r="M396" i="19"/>
  <c r="L129" i="19"/>
  <c r="J396" i="19"/>
  <c r="H455" i="19"/>
  <c r="E243" i="19"/>
  <c r="M372" i="19"/>
  <c r="L238" i="19"/>
  <c r="E278" i="19"/>
  <c r="J379" i="19"/>
  <c r="N426" i="19"/>
  <c r="H478" i="19"/>
  <c r="E294" i="19"/>
  <c r="F278" i="19"/>
  <c r="E249" i="19"/>
  <c r="K164" i="19"/>
  <c r="K138" i="19"/>
  <c r="M376" i="19"/>
  <c r="L237" i="19"/>
  <c r="J406" i="19"/>
  <c r="G483" i="19"/>
  <c r="L489" i="19"/>
  <c r="E368" i="19"/>
  <c r="J18" i="3"/>
  <c r="N231" i="19"/>
  <c r="L434" i="19"/>
  <c r="I274" i="19"/>
  <c r="J275" i="19"/>
  <c r="K336" i="19"/>
  <c r="K479" i="19"/>
  <c r="N232" i="19"/>
  <c r="J205" i="19"/>
  <c r="J288" i="19"/>
  <c r="G444" i="19"/>
  <c r="G278" i="19"/>
  <c r="L315" i="19"/>
  <c r="N491" i="19"/>
  <c r="M425" i="19"/>
  <c r="M281" i="19"/>
  <c r="N83" i="19"/>
  <c r="M137" i="19"/>
  <c r="J202" i="19"/>
  <c r="K305" i="19"/>
  <c r="I378" i="19"/>
  <c r="I280" i="19"/>
  <c r="G133" i="19"/>
  <c r="H411" i="19"/>
  <c r="L244" i="19"/>
  <c r="F431" i="19"/>
  <c r="M210" i="19"/>
  <c r="M265" i="19"/>
  <c r="G337" i="19"/>
  <c r="K447" i="19"/>
  <c r="R25" i="3"/>
  <c r="N23" i="3"/>
  <c r="G455" i="19"/>
  <c r="I392" i="19"/>
  <c r="I395" i="19"/>
  <c r="F209" i="19"/>
  <c r="G20" i="19"/>
  <c r="H496" i="19"/>
  <c r="M248" i="19"/>
  <c r="N363" i="19"/>
  <c r="E325" i="19"/>
  <c r="N473" i="19"/>
  <c r="N354" i="19"/>
  <c r="J420" i="19"/>
  <c r="I169" i="19"/>
  <c r="J493" i="19"/>
  <c r="N446" i="19"/>
  <c r="R27" i="3"/>
  <c r="F453" i="19"/>
  <c r="J410" i="19"/>
  <c r="E485" i="19"/>
  <c r="L17" i="3"/>
  <c r="L407" i="19"/>
  <c r="K404" i="19"/>
  <c r="N496" i="19"/>
  <c r="G325" i="19"/>
  <c r="H236" i="19"/>
  <c r="F380" i="19"/>
  <c r="J382" i="19"/>
  <c r="L177" i="19"/>
  <c r="F358" i="19"/>
  <c r="G246" i="19"/>
  <c r="F446" i="19"/>
  <c r="I255" i="19"/>
  <c r="H334" i="19"/>
  <c r="N349" i="19"/>
  <c r="E487" i="19"/>
  <c r="N16" i="3"/>
  <c r="M311" i="19"/>
  <c r="M489" i="19"/>
  <c r="N241" i="19"/>
  <c r="K452" i="19"/>
  <c r="I205" i="19"/>
  <c r="I259" i="19"/>
  <c r="N256" i="19"/>
  <c r="J454" i="19"/>
  <c r="K372" i="19"/>
  <c r="J273" i="19"/>
  <c r="J428" i="19"/>
  <c r="F479" i="19"/>
  <c r="M112" i="19"/>
  <c r="N31" i="3"/>
  <c r="H382" i="19"/>
  <c r="F23" i="20"/>
  <c r="F120" i="19"/>
  <c r="I491" i="19"/>
  <c r="N360" i="19"/>
  <c r="F399" i="19"/>
  <c r="K448" i="19"/>
  <c r="E291" i="19"/>
  <c r="M347" i="19"/>
  <c r="L400" i="19"/>
  <c r="F391" i="19"/>
  <c r="F400" i="19"/>
  <c r="E480" i="19"/>
  <c r="R8" i="3"/>
  <c r="M278" i="19"/>
  <c r="M404" i="19"/>
  <c r="G353" i="19"/>
  <c r="R30" i="3"/>
  <c r="M417" i="19"/>
  <c r="L248" i="19"/>
  <c r="F326" i="19"/>
  <c r="N378" i="19"/>
  <c r="J443" i="19"/>
  <c r="L267" i="19"/>
  <c r="L427" i="19"/>
  <c r="N266" i="19"/>
  <c r="K304" i="19"/>
  <c r="H277" i="19"/>
  <c r="L27" i="3"/>
  <c r="N314" i="19"/>
  <c r="N477" i="19"/>
  <c r="L443" i="19"/>
  <c r="M364" i="19"/>
  <c r="K406" i="19"/>
  <c r="M251" i="19"/>
  <c r="N396" i="19"/>
  <c r="N107" i="19"/>
  <c r="L465" i="19"/>
  <c r="H130" i="19"/>
  <c r="M273" i="19"/>
  <c r="N252" i="19"/>
  <c r="E165" i="19"/>
  <c r="M472" i="19"/>
  <c r="L292" i="19"/>
  <c r="G473" i="19"/>
  <c r="K340" i="19"/>
  <c r="K395" i="19"/>
  <c r="J16" i="3"/>
  <c r="I485" i="19"/>
  <c r="J292" i="19"/>
  <c r="L318" i="19"/>
  <c r="H469" i="19"/>
  <c r="F151" i="19"/>
  <c r="J127" i="19"/>
  <c r="N54" i="3"/>
  <c r="L251" i="19"/>
  <c r="J380" i="19"/>
  <c r="P14" i="3"/>
  <c r="N35" i="3"/>
  <c r="L116" i="19"/>
  <c r="N184" i="19"/>
  <c r="J491" i="19"/>
  <c r="F323" i="19"/>
  <c r="L261" i="19"/>
  <c r="M325" i="19"/>
  <c r="E157" i="19"/>
  <c r="I306" i="19"/>
  <c r="I324" i="19"/>
  <c r="N460" i="19"/>
  <c r="H237" i="19"/>
  <c r="F331" i="19"/>
  <c r="E396" i="19"/>
  <c r="N276" i="19"/>
  <c r="G471" i="19"/>
  <c r="G387" i="19"/>
  <c r="M230" i="19"/>
  <c r="K385" i="19"/>
  <c r="J375" i="19"/>
  <c r="G333" i="19"/>
  <c r="M69" i="19"/>
  <c r="G396" i="19"/>
  <c r="K256" i="19"/>
  <c r="H123" i="19"/>
  <c r="G380" i="19"/>
  <c r="J270" i="19"/>
  <c r="I311" i="19"/>
  <c r="I225" i="19"/>
  <c r="N81" i="19"/>
  <c r="L467" i="19"/>
  <c r="I31" i="19"/>
  <c r="K348" i="19"/>
  <c r="N260" i="19"/>
  <c r="L378" i="19"/>
  <c r="J33" i="3"/>
  <c r="K110" i="19"/>
  <c r="E349" i="19"/>
  <c r="L34" i="3"/>
  <c r="R12" i="3"/>
  <c r="E422" i="19"/>
  <c r="M305" i="19"/>
  <c r="N403" i="19"/>
  <c r="G318" i="19"/>
  <c r="E318" i="19"/>
  <c r="M429" i="19"/>
  <c r="I447" i="19"/>
  <c r="P11" i="3"/>
  <c r="R20" i="3"/>
  <c r="F416" i="19"/>
  <c r="K362" i="19"/>
  <c r="H183" i="19"/>
  <c r="E435" i="19"/>
  <c r="K374" i="19"/>
  <c r="J32" i="3"/>
  <c r="R16" i="3"/>
  <c r="G398" i="19"/>
  <c r="E455" i="19"/>
  <c r="L332" i="19"/>
  <c r="M367" i="19"/>
  <c r="H483" i="19"/>
  <c r="E202" i="19"/>
  <c r="E114" i="19"/>
  <c r="F482" i="19"/>
  <c r="K413" i="19"/>
  <c r="L43" i="3"/>
  <c r="L391" i="19"/>
  <c r="F84" i="19"/>
  <c r="E440" i="19"/>
  <c r="E415" i="19"/>
  <c r="H357" i="19"/>
  <c r="G370" i="19"/>
  <c r="K316" i="19"/>
  <c r="H354" i="19"/>
  <c r="H429" i="19"/>
  <c r="F229" i="19"/>
  <c r="M170" i="19"/>
  <c r="I384" i="19"/>
  <c r="M405" i="19"/>
  <c r="L353" i="19"/>
  <c r="M334" i="19"/>
  <c r="K421" i="19"/>
  <c r="J486" i="19"/>
  <c r="J325" i="19"/>
  <c r="N336" i="19"/>
  <c r="I366" i="19"/>
  <c r="L218" i="19"/>
  <c r="J339" i="19"/>
  <c r="K160" i="19"/>
  <c r="M60" i="19"/>
  <c r="H476" i="19"/>
  <c r="K469" i="19"/>
  <c r="E492" i="19"/>
  <c r="N393" i="19"/>
  <c r="K422" i="19"/>
  <c r="E450" i="19"/>
  <c r="K386" i="19"/>
  <c r="L419" i="19"/>
  <c r="L452" i="19"/>
  <c r="L428" i="19"/>
  <c r="M431" i="19"/>
  <c r="I418" i="19"/>
  <c r="N288" i="19"/>
  <c r="H254" i="19"/>
  <c r="E59" i="19"/>
  <c r="N158" i="19"/>
  <c r="H229" i="19"/>
  <c r="K203" i="19"/>
  <c r="J395" i="19"/>
  <c r="J465" i="19"/>
  <c r="H419" i="19"/>
  <c r="K128" i="19"/>
  <c r="K392" i="19"/>
  <c r="F311" i="19"/>
  <c r="K129" i="19"/>
  <c r="G257" i="19"/>
  <c r="I206" i="19"/>
  <c r="G410" i="19"/>
  <c r="F394" i="19"/>
  <c r="M54" i="19"/>
  <c r="N250" i="19"/>
  <c r="K11" i="19"/>
  <c r="F411" i="19"/>
  <c r="I201" i="19"/>
  <c r="K254" i="19"/>
  <c r="L278" i="19"/>
  <c r="F265" i="19"/>
  <c r="G409" i="19"/>
  <c r="K158" i="19"/>
  <c r="L414" i="19"/>
  <c r="L401" i="19"/>
  <c r="E471" i="19"/>
  <c r="J327" i="19"/>
  <c r="K339" i="19"/>
  <c r="P18" i="3"/>
  <c r="N364" i="19"/>
  <c r="E469" i="19"/>
  <c r="F264" i="19"/>
  <c r="I433" i="19"/>
  <c r="K32" i="19"/>
  <c r="N352" i="19"/>
  <c r="N356" i="19"/>
  <c r="M150" i="19"/>
  <c r="I373" i="19"/>
  <c r="I199" i="19"/>
  <c r="M351" i="19"/>
  <c r="L330" i="19"/>
  <c r="I331" i="19"/>
  <c r="G379" i="19"/>
  <c r="G369" i="19"/>
  <c r="H364" i="19"/>
  <c r="G160" i="19"/>
  <c r="P38" i="3"/>
  <c r="G416" i="19"/>
  <c r="F369" i="19"/>
  <c r="G195" i="19"/>
  <c r="N406" i="19"/>
  <c r="F144" i="19"/>
  <c r="F15" i="20"/>
  <c r="N26" i="3"/>
  <c r="F341" i="19"/>
  <c r="J468" i="19"/>
  <c r="J303" i="19"/>
  <c r="R14" i="3"/>
  <c r="E103" i="19"/>
  <c r="N389" i="19"/>
  <c r="L463" i="19"/>
  <c r="K135" i="19"/>
  <c r="E328" i="19"/>
  <c r="I257" i="19"/>
  <c r="J232" i="19"/>
  <c r="N66" i="19"/>
  <c r="I358" i="19"/>
  <c r="I367" i="19"/>
  <c r="G451" i="19"/>
  <c r="J431" i="19"/>
  <c r="R51" i="3"/>
  <c r="P48" i="3"/>
  <c r="N297" i="19"/>
  <c r="M343" i="19"/>
  <c r="I352" i="19"/>
  <c r="H461" i="19"/>
  <c r="J387" i="19"/>
  <c r="L449" i="19"/>
  <c r="F350" i="19"/>
  <c r="H404" i="19"/>
  <c r="J337" i="19"/>
  <c r="G425" i="19"/>
  <c r="M323" i="19"/>
  <c r="F234" i="19"/>
  <c r="F459" i="19"/>
  <c r="L327" i="19"/>
  <c r="P41" i="3"/>
  <c r="M434" i="19"/>
  <c r="J423" i="19"/>
  <c r="R44" i="3"/>
  <c r="G477" i="19"/>
  <c r="E191" i="19"/>
  <c r="M436" i="19"/>
  <c r="L44" i="3"/>
  <c r="N290" i="19"/>
  <c r="L224" i="19"/>
  <c r="F415" i="19"/>
  <c r="E234" i="19"/>
  <c r="H473" i="19"/>
  <c r="N487" i="19"/>
  <c r="M255" i="19"/>
  <c r="F362" i="19"/>
  <c r="M348" i="19"/>
  <c r="E419" i="19"/>
  <c r="G426" i="19"/>
  <c r="F317" i="19"/>
  <c r="I282" i="19"/>
  <c r="H189" i="19"/>
  <c r="G128" i="19"/>
  <c r="M491" i="19"/>
  <c r="K332" i="19"/>
  <c r="F343" i="19"/>
  <c r="H79" i="19"/>
  <c r="K278" i="19"/>
  <c r="N282" i="19"/>
  <c r="N103" i="19"/>
  <c r="E427" i="19"/>
  <c r="M67" i="19"/>
  <c r="M360" i="19"/>
  <c r="K242" i="19"/>
  <c r="M80" i="19"/>
  <c r="M304" i="19"/>
  <c r="I474" i="19"/>
  <c r="K189" i="19"/>
  <c r="E403" i="19"/>
  <c r="N287" i="19"/>
  <c r="J363" i="19"/>
  <c r="J361" i="19"/>
  <c r="F280" i="19"/>
  <c r="H497" i="19"/>
  <c r="M480" i="19"/>
  <c r="E133" i="19"/>
  <c r="R10" i="3"/>
  <c r="M476" i="19"/>
  <c r="E289" i="19"/>
  <c r="L307" i="19"/>
  <c r="L374" i="19"/>
  <c r="L31" i="3"/>
  <c r="E395" i="19"/>
  <c r="I453" i="19"/>
  <c r="G302" i="19"/>
  <c r="E377" i="19"/>
  <c r="N464" i="19"/>
  <c r="L435" i="19"/>
  <c r="F167" i="19"/>
  <c r="K463" i="19"/>
  <c r="H193" i="19"/>
  <c r="G356" i="19"/>
  <c r="E426" i="19"/>
  <c r="F452" i="19"/>
  <c r="J462" i="19"/>
  <c r="F437" i="19"/>
  <c r="K445" i="19"/>
  <c r="K109" i="19"/>
  <c r="K375" i="19"/>
  <c r="H320" i="19"/>
  <c r="R26" i="3"/>
  <c r="E424" i="19"/>
  <c r="G258" i="19"/>
  <c r="M452" i="19"/>
  <c r="K439" i="19"/>
  <c r="H492" i="19"/>
  <c r="F434" i="19"/>
  <c r="H266" i="19"/>
  <c r="F373" i="19"/>
  <c r="L150" i="19"/>
  <c r="I338" i="19"/>
  <c r="H499" i="19"/>
  <c r="M466" i="19"/>
  <c r="L385" i="19"/>
  <c r="K466" i="19"/>
  <c r="E379" i="19"/>
  <c r="N439" i="19"/>
  <c r="N315" i="19"/>
  <c r="H321" i="19"/>
  <c r="K85" i="19"/>
  <c r="E250" i="19"/>
  <c r="G46" i="19"/>
  <c r="K455" i="19"/>
  <c r="I459" i="19"/>
  <c r="J372" i="19"/>
  <c r="G486" i="19"/>
  <c r="F282" i="19"/>
  <c r="L108" i="19"/>
  <c r="K430" i="19"/>
  <c r="L268" i="19"/>
  <c r="M393" i="19"/>
  <c r="L310" i="19"/>
  <c r="L162" i="19"/>
  <c r="J182" i="19"/>
  <c r="I348" i="19"/>
  <c r="H441" i="19"/>
  <c r="K457" i="19"/>
  <c r="L13" i="3"/>
  <c r="M213" i="19"/>
  <c r="N381" i="19"/>
  <c r="K475" i="19"/>
  <c r="G373" i="19"/>
  <c r="E354" i="19"/>
  <c r="K343" i="19"/>
  <c r="H430" i="19"/>
  <c r="H49" i="19"/>
  <c r="M349" i="19"/>
  <c r="H352" i="19"/>
  <c r="E336" i="19"/>
  <c r="I423" i="19"/>
  <c r="G492" i="19"/>
  <c r="N370" i="19"/>
  <c r="J42" i="3"/>
  <c r="J381" i="19"/>
  <c r="E473" i="19"/>
  <c r="M382" i="19"/>
  <c r="F366" i="19"/>
  <c r="K182" i="19"/>
  <c r="I360" i="19"/>
  <c r="E371" i="19"/>
  <c r="N468" i="19"/>
  <c r="G173" i="19"/>
  <c r="L21" i="3"/>
  <c r="H484" i="19"/>
  <c r="D165" i="19"/>
  <c r="G254" i="19"/>
  <c r="I152" i="19"/>
  <c r="F468" i="19"/>
  <c r="N382" i="19"/>
  <c r="K233" i="19"/>
  <c r="L23" i="3"/>
  <c r="F404" i="19"/>
  <c r="I441" i="19"/>
  <c r="I319" i="19"/>
  <c r="J331" i="19"/>
  <c r="F293" i="19"/>
  <c r="K300" i="19"/>
  <c r="M345" i="19"/>
  <c r="M398" i="19"/>
  <c r="F171" i="19"/>
  <c r="J192" i="19"/>
  <c r="K462" i="19"/>
  <c r="L351" i="19"/>
  <c r="J186" i="19"/>
  <c r="H72" i="19"/>
  <c r="E31" i="19"/>
  <c r="P49" i="3"/>
  <c r="I494" i="19"/>
  <c r="M291" i="19"/>
  <c r="G457" i="19"/>
  <c r="G319" i="19"/>
  <c r="I391" i="19"/>
  <c r="H157" i="19"/>
  <c r="G434" i="19"/>
  <c r="J181" i="19"/>
  <c r="E496" i="19"/>
  <c r="J51" i="3"/>
  <c r="L266" i="19"/>
  <c r="L206" i="19"/>
  <c r="H500" i="19"/>
  <c r="K411" i="19"/>
  <c r="F127" i="19"/>
  <c r="G197" i="19"/>
  <c r="G464" i="19"/>
  <c r="K323" i="19"/>
  <c r="L472" i="19"/>
  <c r="H463" i="19"/>
  <c r="E386" i="19"/>
  <c r="G57" i="19"/>
  <c r="E461" i="19"/>
  <c r="F393" i="19"/>
  <c r="H278" i="19"/>
  <c r="K499" i="19"/>
  <c r="M463" i="19"/>
  <c r="I475" i="19"/>
  <c r="I487" i="19"/>
  <c r="I250" i="19"/>
  <c r="L372" i="19"/>
  <c r="H220" i="19"/>
  <c r="L167" i="19"/>
  <c r="L388" i="19"/>
  <c r="E296" i="19"/>
  <c r="N448" i="19"/>
  <c r="J480" i="19"/>
  <c r="N177" i="19"/>
  <c r="E468" i="19"/>
  <c r="F401" i="19"/>
  <c r="G468" i="19"/>
  <c r="N205" i="19"/>
  <c r="L53" i="3"/>
  <c r="J343" i="19"/>
  <c r="M288" i="19"/>
  <c r="H425" i="19"/>
  <c r="E362" i="19"/>
  <c r="H396" i="19"/>
  <c r="L35" i="3"/>
  <c r="J206" i="19"/>
  <c r="H477" i="19"/>
  <c r="F454" i="19"/>
  <c r="F347" i="19"/>
  <c r="H275" i="19"/>
  <c r="I229" i="19"/>
  <c r="M355" i="19"/>
  <c r="P43" i="3"/>
  <c r="L308" i="19"/>
  <c r="G407" i="19"/>
  <c r="M326" i="19"/>
  <c r="L420" i="19"/>
  <c r="E417" i="19"/>
  <c r="I449" i="19"/>
  <c r="K495" i="19"/>
  <c r="L39" i="3"/>
  <c r="I446" i="19"/>
  <c r="H332" i="19"/>
  <c r="K418" i="19"/>
  <c r="F187" i="19"/>
  <c r="M324" i="19"/>
  <c r="M346" i="19"/>
  <c r="E128" i="19"/>
  <c r="K120" i="19"/>
  <c r="L347" i="19"/>
  <c r="H267" i="19"/>
  <c r="H436" i="19"/>
  <c r="K289" i="19"/>
  <c r="G317" i="19"/>
  <c r="E428" i="19"/>
  <c r="G415" i="19"/>
  <c r="F445" i="19"/>
  <c r="I124" i="19"/>
  <c r="H342" i="19"/>
  <c r="J174" i="19"/>
  <c r="I195" i="19"/>
  <c r="K257" i="19"/>
  <c r="J249" i="19"/>
  <c r="H255" i="19"/>
  <c r="F108" i="19"/>
  <c r="K222" i="19"/>
  <c r="N230" i="19"/>
  <c r="H370" i="19"/>
  <c r="K432" i="19"/>
  <c r="G460" i="19"/>
  <c r="F313" i="19"/>
  <c r="M294" i="19"/>
  <c r="F359" i="19"/>
  <c r="M214" i="19"/>
  <c r="J383" i="19"/>
  <c r="F222" i="19"/>
  <c r="J240" i="19"/>
  <c r="L228" i="19"/>
  <c r="J41" i="3"/>
  <c r="I115" i="19"/>
  <c r="H107" i="19"/>
  <c r="G206" i="19"/>
  <c r="J31" i="3"/>
  <c r="J427" i="19"/>
  <c r="G230" i="19"/>
  <c r="N424" i="19"/>
  <c r="E160" i="19"/>
  <c r="L331" i="19"/>
  <c r="M26" i="19"/>
  <c r="M182" i="19"/>
  <c r="M373" i="19"/>
  <c r="M413" i="19"/>
  <c r="K424" i="19"/>
  <c r="H309" i="19"/>
  <c r="E479" i="19"/>
  <c r="E383" i="19"/>
  <c r="H432" i="19"/>
  <c r="J328" i="19"/>
  <c r="G248" i="19"/>
  <c r="G40" i="19"/>
  <c r="E217" i="19"/>
  <c r="J400" i="19"/>
  <c r="E447" i="19"/>
  <c r="E290" i="19"/>
  <c r="L40" i="3"/>
  <c r="M492" i="19"/>
  <c r="E370" i="19"/>
  <c r="J482" i="19"/>
  <c r="N313" i="19"/>
  <c r="H235" i="19"/>
  <c r="J15" i="3"/>
  <c r="K295" i="19"/>
  <c r="F233" i="19"/>
  <c r="N367" i="19"/>
  <c r="N303" i="19"/>
  <c r="N258" i="19"/>
  <c r="N43" i="3"/>
  <c r="J470" i="19"/>
  <c r="E407" i="19"/>
  <c r="K259" i="19"/>
  <c r="E159" i="19"/>
  <c r="E339" i="19"/>
  <c r="J455" i="19"/>
  <c r="I6" i="19"/>
  <c r="N390" i="19"/>
  <c r="F320" i="19"/>
  <c r="J473" i="19"/>
  <c r="I416" i="19"/>
  <c r="F463" i="19"/>
  <c r="M483" i="19"/>
  <c r="G404" i="19"/>
  <c r="E466" i="19"/>
  <c r="E423" i="19"/>
  <c r="E434" i="19"/>
  <c r="G361" i="19"/>
  <c r="J235" i="19"/>
  <c r="P44" i="3"/>
  <c r="H491" i="19"/>
  <c r="K230" i="19"/>
  <c r="N18" i="3"/>
  <c r="L181" i="19"/>
  <c r="F306" i="19"/>
  <c r="M427" i="19"/>
  <c r="G445" i="19"/>
  <c r="L163" i="19"/>
  <c r="N7" i="3"/>
  <c r="G127" i="19"/>
  <c r="E275" i="19"/>
  <c r="H350" i="19"/>
  <c r="E74" i="19"/>
  <c r="J494" i="19"/>
  <c r="J461" i="19"/>
  <c r="M394" i="19"/>
  <c r="M484" i="19"/>
  <c r="N490" i="19"/>
  <c r="I223" i="19"/>
  <c r="J214" i="19"/>
  <c r="I406" i="19"/>
  <c r="I303" i="19"/>
  <c r="F383" i="19"/>
  <c r="I351" i="19"/>
  <c r="N420" i="19"/>
  <c r="N111" i="19"/>
  <c r="J208" i="19"/>
  <c r="H34" i="19"/>
  <c r="G268" i="19"/>
  <c r="F458" i="19"/>
  <c r="G216" i="19"/>
  <c r="I292" i="19"/>
  <c r="L203" i="19"/>
  <c r="M98" i="19"/>
  <c r="N417" i="19"/>
  <c r="L446" i="19"/>
  <c r="E347" i="19"/>
  <c r="I364" i="19"/>
  <c r="L257" i="19"/>
  <c r="J440" i="19"/>
  <c r="M410" i="19"/>
  <c r="H446" i="19"/>
  <c r="I427" i="19"/>
  <c r="N294" i="19"/>
  <c r="M455" i="19"/>
  <c r="E239" i="19"/>
  <c r="K440" i="19"/>
  <c r="E25" i="19"/>
  <c r="J298" i="19"/>
  <c r="J236" i="19"/>
  <c r="J229" i="19"/>
  <c r="N429" i="19"/>
  <c r="I363" i="19"/>
  <c r="J278" i="19"/>
  <c r="K441" i="19"/>
  <c r="G487" i="19"/>
  <c r="J313" i="19"/>
  <c r="N170" i="19"/>
  <c r="J416" i="19"/>
  <c r="L230" i="19"/>
  <c r="J225" i="19"/>
  <c r="L337" i="19"/>
  <c r="F412" i="19"/>
  <c r="M424" i="19"/>
  <c r="P12" i="3"/>
  <c r="J476" i="19"/>
  <c r="J446" i="19"/>
  <c r="E139" i="19"/>
  <c r="I341" i="19"/>
  <c r="P30" i="3"/>
  <c r="E84" i="19"/>
  <c r="J12" i="3"/>
  <c r="K35" i="19"/>
  <c r="J280" i="19"/>
  <c r="J171" i="19"/>
  <c r="E156" i="19"/>
  <c r="L28" i="3"/>
  <c r="H300" i="19"/>
  <c r="J489" i="19"/>
  <c r="F321" i="19"/>
  <c r="L384" i="19"/>
  <c r="F397" i="19"/>
  <c r="H227" i="19"/>
  <c r="L373" i="19"/>
  <c r="L475" i="19"/>
  <c r="N454" i="19"/>
  <c r="I336" i="19"/>
  <c r="J365" i="19"/>
  <c r="N432" i="19"/>
  <c r="E6" i="19"/>
  <c r="K245" i="19"/>
  <c r="N366" i="19"/>
  <c r="K384" i="19"/>
  <c r="G218" i="19"/>
  <c r="M430" i="19"/>
  <c r="F238" i="19"/>
  <c r="L456" i="19"/>
  <c r="H405" i="19"/>
  <c r="H437" i="19"/>
  <c r="K400" i="19"/>
  <c r="R7" i="3"/>
  <c r="K409" i="19"/>
  <c r="G365" i="19"/>
  <c r="F490" i="19"/>
  <c r="E363" i="19"/>
  <c r="M383" i="19"/>
  <c r="L280" i="19"/>
  <c r="H347" i="19"/>
  <c r="J148" i="19"/>
  <c r="I128" i="19"/>
  <c r="M256" i="19"/>
  <c r="K460" i="19"/>
  <c r="I488" i="19"/>
  <c r="G367" i="19"/>
  <c r="J342" i="19"/>
  <c r="J384" i="19"/>
  <c r="J414" i="19"/>
  <c r="J256" i="19"/>
  <c r="F491" i="19"/>
  <c r="I226" i="19"/>
  <c r="H406" i="19"/>
  <c r="I275" i="19"/>
  <c r="N479" i="19"/>
  <c r="H388" i="19"/>
  <c r="M233" i="19"/>
  <c r="G304" i="19"/>
  <c r="J10" i="3"/>
  <c r="M331" i="19"/>
  <c r="F318" i="19"/>
  <c r="I25" i="19"/>
  <c r="P26" i="3"/>
  <c r="H426" i="19"/>
  <c r="N211" i="19"/>
  <c r="L357" i="19"/>
  <c r="E366" i="19"/>
  <c r="N53" i="3"/>
  <c r="J458" i="19"/>
  <c r="K368" i="19"/>
  <c r="J399" i="19"/>
  <c r="K480" i="19"/>
  <c r="L437" i="19"/>
  <c r="G478" i="19"/>
  <c r="L9" i="3"/>
  <c r="J444" i="19"/>
  <c r="E486" i="19"/>
  <c r="N51" i="3"/>
  <c r="K420" i="19"/>
  <c r="G454" i="19"/>
  <c r="I380" i="19"/>
  <c r="M474" i="19"/>
  <c r="H353" i="19"/>
  <c r="E393" i="19"/>
  <c r="G299" i="19"/>
  <c r="N49" i="3"/>
  <c r="M196" i="19"/>
  <c r="J299" i="19"/>
  <c r="H258" i="19"/>
  <c r="E335" i="19"/>
  <c r="K327" i="19"/>
  <c r="H336" i="19"/>
  <c r="K280" i="19"/>
  <c r="L260" i="19"/>
  <c r="I240" i="19"/>
  <c r="H479" i="19"/>
  <c r="N48" i="3"/>
  <c r="M149" i="19"/>
  <c r="P52" i="3"/>
  <c r="M403" i="19"/>
  <c r="E299" i="19"/>
  <c r="K399" i="19"/>
  <c r="L496" i="19"/>
  <c r="L287" i="19"/>
  <c r="L444" i="19"/>
  <c r="M321" i="19"/>
  <c r="K454" i="19"/>
  <c r="J464" i="19"/>
  <c r="L375" i="19"/>
  <c r="J255" i="19"/>
  <c r="H380" i="19"/>
  <c r="J172" i="19"/>
  <c r="I261" i="19"/>
  <c r="K493" i="19"/>
  <c r="M362" i="19"/>
  <c r="F377" i="19"/>
  <c r="J411" i="19"/>
  <c r="J185" i="19"/>
  <c r="J471" i="19"/>
  <c r="F312" i="19"/>
  <c r="E414" i="19"/>
  <c r="J401" i="19"/>
  <c r="H472" i="19"/>
  <c r="R45" i="3"/>
  <c r="K333" i="19"/>
  <c r="K184" i="19"/>
  <c r="R23" i="3"/>
  <c r="F370" i="19"/>
  <c r="L46" i="3"/>
  <c r="J477" i="19"/>
  <c r="M485" i="19"/>
  <c r="E338" i="19"/>
  <c r="G358" i="19"/>
  <c r="G251" i="19"/>
  <c r="E83" i="19"/>
  <c r="K474" i="19"/>
  <c r="I439" i="19"/>
  <c r="H351" i="19"/>
  <c r="F374" i="19"/>
  <c r="H319" i="19"/>
  <c r="M339" i="19"/>
  <c r="M426" i="19"/>
  <c r="H399" i="19"/>
  <c r="E398" i="19"/>
  <c r="G418" i="19"/>
  <c r="F474" i="19"/>
  <c r="H243" i="19"/>
  <c r="M496" i="19"/>
  <c r="I497" i="19"/>
  <c r="H140" i="19"/>
  <c r="I452" i="19"/>
  <c r="G497" i="19"/>
  <c r="L367" i="19"/>
  <c r="J13" i="3"/>
  <c r="R49" i="3"/>
  <c r="L473" i="19"/>
  <c r="E345" i="19"/>
  <c r="L350" i="19"/>
  <c r="N350" i="19"/>
  <c r="I492" i="19"/>
  <c r="K367" i="19"/>
  <c r="L205" i="19"/>
  <c r="E374" i="19"/>
  <c r="E196" i="19"/>
  <c r="G342" i="19"/>
  <c r="E456" i="19"/>
  <c r="E353" i="19"/>
  <c r="I431" i="19"/>
  <c r="H225" i="19"/>
  <c r="J492" i="19"/>
  <c r="E453" i="19"/>
  <c r="N430" i="19"/>
  <c r="N397" i="19"/>
  <c r="N299" i="19"/>
  <c r="F478" i="19"/>
  <c r="J459" i="19"/>
  <c r="M169" i="19"/>
  <c r="I477" i="19"/>
  <c r="K347" i="19"/>
  <c r="H317" i="19"/>
  <c r="E472" i="19"/>
  <c r="J377" i="19"/>
  <c r="H349" i="19"/>
  <c r="J388" i="19"/>
  <c r="L409" i="19"/>
  <c r="G190" i="19"/>
  <c r="J318" i="19"/>
  <c r="K473" i="19"/>
  <c r="N405" i="19"/>
  <c r="J9" i="3"/>
  <c r="M370" i="19"/>
  <c r="H474" i="19"/>
  <c r="K248" i="19"/>
  <c r="H265" i="19"/>
  <c r="H462" i="19"/>
  <c r="L184" i="19"/>
  <c r="K330" i="19"/>
  <c r="F228" i="19"/>
  <c r="J425" i="19"/>
  <c r="F381" i="19"/>
  <c r="F413" i="19"/>
  <c r="N369" i="19"/>
  <c r="M206" i="19"/>
  <c r="E309" i="19"/>
  <c r="F495" i="19"/>
  <c r="M392" i="19"/>
  <c r="H271" i="19"/>
  <c r="F464" i="19"/>
  <c r="N342" i="19"/>
  <c r="K322" i="19"/>
  <c r="J368" i="19"/>
  <c r="M220" i="19"/>
  <c r="E369" i="19"/>
  <c r="K444" i="19"/>
  <c r="N27" i="3"/>
  <c r="F13" i="20"/>
  <c r="F435" i="19"/>
  <c r="I484" i="19"/>
  <c r="M285" i="19"/>
  <c r="E481" i="19"/>
  <c r="N462" i="19"/>
  <c r="F408" i="19"/>
  <c r="J320" i="19"/>
  <c r="L487" i="19"/>
  <c r="N268" i="19"/>
  <c r="I381" i="19"/>
  <c r="I271" i="19"/>
  <c r="K273" i="19"/>
  <c r="E195" i="19"/>
  <c r="J242" i="19"/>
  <c r="M270" i="19"/>
  <c r="M391" i="19"/>
  <c r="L464" i="19"/>
  <c r="J25" i="3"/>
  <c r="G388" i="19"/>
  <c r="I438" i="19"/>
  <c r="M217" i="19"/>
  <c r="K414" i="19"/>
  <c r="I377" i="19"/>
  <c r="R31" i="3"/>
  <c r="G179" i="19"/>
  <c r="M460" i="19"/>
  <c r="F338" i="19"/>
  <c r="L395" i="19"/>
  <c r="E145" i="19"/>
  <c r="M344" i="19"/>
  <c r="K240" i="19"/>
  <c r="M289" i="19"/>
  <c r="M411" i="19"/>
  <c r="N33" i="3"/>
  <c r="H239" i="19"/>
  <c r="G466" i="19"/>
  <c r="F365" i="19"/>
  <c r="J245" i="19"/>
  <c r="H246" i="19"/>
  <c r="M337" i="19"/>
  <c r="N414" i="19"/>
  <c r="E477" i="19"/>
  <c r="J439" i="19"/>
  <c r="G413" i="19"/>
  <c r="K334" i="19"/>
  <c r="M366" i="19"/>
  <c r="H431" i="19"/>
  <c r="L411" i="19"/>
  <c r="J344" i="19"/>
  <c r="H403" i="19"/>
  <c r="I207" i="19"/>
  <c r="F142" i="19"/>
  <c r="J37" i="3"/>
  <c r="H306" i="19"/>
  <c r="N262" i="19"/>
  <c r="E463" i="19"/>
  <c r="I345" i="19"/>
  <c r="K351" i="19"/>
  <c r="L432" i="19"/>
  <c r="I368" i="19"/>
  <c r="H247" i="19"/>
  <c r="J319" i="19"/>
  <c r="I22" i="19"/>
  <c r="K183" i="19"/>
  <c r="L499" i="19"/>
  <c r="L324" i="19"/>
  <c r="M318" i="19"/>
  <c r="M293" i="19"/>
  <c r="F348" i="19"/>
  <c r="L295" i="19"/>
  <c r="N301" i="19"/>
  <c r="N445" i="19"/>
  <c r="N388" i="19"/>
  <c r="K425" i="19"/>
  <c r="K311" i="19"/>
  <c r="N281" i="19"/>
  <c r="I164" i="19"/>
  <c r="I409" i="19"/>
  <c r="J215" i="19"/>
  <c r="H387" i="19"/>
  <c r="N440" i="19"/>
  <c r="H372" i="19"/>
  <c r="M308" i="19"/>
  <c r="E474" i="19"/>
  <c r="L479" i="19"/>
  <c r="F302" i="19"/>
  <c r="L132" i="19"/>
  <c r="H276" i="19"/>
  <c r="E340" i="19"/>
  <c r="H231" i="19"/>
  <c r="R28" i="3"/>
  <c r="I451" i="19"/>
  <c r="E430" i="19"/>
  <c r="L365" i="19"/>
  <c r="E420" i="19"/>
  <c r="E458" i="19"/>
  <c r="L311" i="19"/>
  <c r="M350" i="19"/>
  <c r="G324" i="19"/>
  <c r="G452" i="19"/>
  <c r="G281" i="19"/>
  <c r="J490" i="19"/>
  <c r="M42" i="19"/>
  <c r="I295" i="19"/>
  <c r="H407" i="19"/>
  <c r="N251" i="19"/>
  <c r="F462" i="19"/>
  <c r="J312" i="19"/>
  <c r="N471" i="19"/>
  <c r="K329" i="19"/>
  <c r="J29" i="3"/>
  <c r="H433" i="19"/>
  <c r="I389" i="19"/>
  <c r="J374" i="19"/>
  <c r="N427" i="19"/>
  <c r="L33" i="3"/>
  <c r="J83" i="19"/>
  <c r="M340" i="19"/>
  <c r="J472" i="19"/>
  <c r="N497" i="19"/>
  <c r="L352" i="19"/>
  <c r="N474" i="19"/>
  <c r="J449" i="19"/>
  <c r="H115" i="19"/>
  <c r="F266" i="19"/>
  <c r="K487" i="19"/>
  <c r="G390" i="19"/>
  <c r="N304" i="19"/>
  <c r="G343" i="19"/>
  <c r="K431" i="19"/>
  <c r="K235" i="19"/>
  <c r="H424" i="19"/>
  <c r="J188" i="19"/>
  <c r="K396" i="19"/>
  <c r="K468" i="19"/>
  <c r="N492" i="19"/>
  <c r="N422" i="19"/>
  <c r="I302" i="19"/>
  <c r="M421" i="19"/>
  <c r="I212" i="19"/>
  <c r="G389" i="19"/>
  <c r="I390" i="19"/>
  <c r="L448" i="19"/>
  <c r="L161" i="19"/>
  <c r="I412" i="19"/>
  <c r="G119" i="19"/>
  <c r="F316" i="19"/>
  <c r="N419" i="19"/>
  <c r="L348" i="19"/>
  <c r="H438" i="19"/>
  <c r="F407" i="19"/>
  <c r="E491" i="19"/>
  <c r="F367" i="19"/>
  <c r="I398" i="19"/>
  <c r="I294" i="19"/>
  <c r="F251" i="19"/>
  <c r="L234" i="19"/>
  <c r="J421" i="19"/>
  <c r="I450" i="19"/>
  <c r="N498" i="19"/>
  <c r="G335" i="19"/>
  <c r="I382" i="19"/>
  <c r="N335" i="19"/>
  <c r="K206" i="19"/>
  <c r="N482" i="19"/>
  <c r="L247" i="19"/>
  <c r="K437" i="19"/>
  <c r="L82" i="19"/>
  <c r="I440" i="19"/>
  <c r="L398" i="19"/>
  <c r="I251" i="19"/>
  <c r="G461" i="19"/>
  <c r="L301" i="19"/>
  <c r="H210" i="19"/>
  <c r="G476" i="19"/>
  <c r="M185" i="19"/>
  <c r="I342" i="19"/>
  <c r="J34" i="3"/>
  <c r="N244" i="19"/>
  <c r="I468" i="19"/>
  <c r="J317" i="19"/>
  <c r="I183" i="19"/>
  <c r="F355" i="19"/>
  <c r="M389" i="19"/>
  <c r="K6" i="19"/>
  <c r="E242" i="19"/>
  <c r="K228" i="19"/>
  <c r="J264" i="19"/>
  <c r="N459" i="19"/>
  <c r="I371" i="19"/>
  <c r="E494" i="19"/>
  <c r="G402" i="19"/>
  <c r="H439" i="19"/>
  <c r="E495" i="19"/>
  <c r="M415" i="19"/>
  <c r="F418" i="19"/>
  <c r="J22" i="3"/>
  <c r="H199" i="19"/>
  <c r="H289" i="19"/>
  <c r="I421" i="19"/>
  <c r="M467" i="19"/>
  <c r="N355" i="19"/>
  <c r="G446" i="19"/>
  <c r="H283" i="19"/>
  <c r="I340" i="19"/>
  <c r="G354" i="19"/>
  <c r="N33" i="19"/>
  <c r="H251" i="19"/>
  <c r="M332" i="19"/>
  <c r="E490" i="19"/>
  <c r="L424" i="19"/>
  <c r="G428" i="19"/>
  <c r="J349" i="19"/>
  <c r="G322" i="19"/>
  <c r="F457" i="19"/>
  <c r="J418" i="19"/>
  <c r="J20" i="3"/>
  <c r="G286" i="19"/>
  <c r="F378" i="19"/>
  <c r="M338" i="19"/>
  <c r="H415" i="19"/>
  <c r="L271" i="19"/>
  <c r="G436" i="19"/>
  <c r="E382" i="19"/>
  <c r="J251" i="19"/>
  <c r="H228" i="19"/>
  <c r="L425" i="19"/>
  <c r="G391" i="19"/>
  <c r="I496" i="19"/>
  <c r="H466" i="19"/>
  <c r="K402" i="19"/>
  <c r="L453" i="19"/>
  <c r="E373" i="19"/>
  <c r="M241" i="19"/>
  <c r="G394" i="19"/>
  <c r="I335" i="19"/>
  <c r="H386" i="19"/>
  <c r="K14" i="19"/>
  <c r="N331" i="19"/>
  <c r="H299" i="19"/>
  <c r="L313" i="19"/>
  <c r="G448" i="19"/>
  <c r="K274" i="19"/>
  <c r="H294" i="19"/>
  <c r="F440" i="19"/>
  <c r="H397" i="19"/>
  <c r="J24" i="3"/>
  <c r="G386" i="19"/>
  <c r="M262" i="19"/>
  <c r="N275" i="19"/>
  <c r="F422" i="19"/>
  <c r="E470" i="19"/>
  <c r="N46" i="3"/>
  <c r="E475" i="19"/>
  <c r="K486" i="19"/>
  <c r="I289" i="19"/>
  <c r="E489" i="19"/>
  <c r="E218" i="19"/>
  <c r="J434" i="19"/>
  <c r="J345" i="19"/>
  <c r="M156" i="19"/>
  <c r="N475" i="19"/>
  <c r="N213" i="19"/>
  <c r="F285" i="19"/>
  <c r="P13" i="3"/>
  <c r="E267" i="19"/>
  <c r="L168" i="19"/>
  <c r="L249" i="19"/>
  <c r="R47" i="3"/>
  <c r="I228" i="19"/>
  <c r="E263" i="19"/>
  <c r="K271" i="19"/>
  <c r="H292" i="19"/>
  <c r="L336" i="19"/>
  <c r="I288" i="19"/>
  <c r="L73" i="19"/>
  <c r="J158" i="19"/>
  <c r="J430" i="19"/>
  <c r="L418" i="19"/>
  <c r="K358" i="19"/>
  <c r="H443" i="19"/>
  <c r="L403" i="19"/>
  <c r="J354" i="19"/>
  <c r="R43" i="3"/>
  <c r="K266" i="19"/>
  <c r="G295" i="19"/>
  <c r="F128" i="19"/>
  <c r="F406" i="19"/>
  <c r="F450" i="19"/>
  <c r="J287" i="19"/>
  <c r="E283" i="19"/>
  <c r="G327" i="19"/>
  <c r="R52" i="3"/>
  <c r="L201" i="19"/>
  <c r="M387" i="19"/>
  <c r="H312" i="19"/>
  <c r="L294" i="19"/>
  <c r="I444" i="19"/>
  <c r="L235" i="19"/>
  <c r="E412" i="19"/>
  <c r="J43" i="3"/>
  <c r="M369" i="19"/>
  <c r="I369" i="19"/>
  <c r="H348" i="19"/>
  <c r="L495" i="19"/>
  <c r="M497" i="19"/>
  <c r="N237" i="19"/>
  <c r="H308" i="19"/>
  <c r="J26" i="3"/>
  <c r="I167" i="19"/>
  <c r="K236" i="19"/>
  <c r="N174" i="19"/>
  <c r="H178" i="19"/>
  <c r="L18" i="3"/>
  <c r="L394" i="19"/>
  <c r="K442" i="19"/>
  <c r="H286" i="19"/>
  <c r="L500" i="19"/>
  <c r="J130" i="19"/>
  <c r="J173" i="19"/>
  <c r="J276" i="19"/>
  <c r="I466" i="19"/>
  <c r="F310" i="19"/>
  <c r="E153" i="19"/>
  <c r="M160" i="19"/>
  <c r="K306" i="19"/>
  <c r="K355" i="19"/>
  <c r="N449" i="19"/>
  <c r="J27" i="3"/>
  <c r="N408" i="19"/>
  <c r="I402" i="19"/>
  <c r="I500" i="19"/>
  <c r="J355" i="19"/>
  <c r="M418" i="19"/>
  <c r="I343" i="19"/>
  <c r="E425" i="19"/>
  <c r="E210" i="19"/>
  <c r="M440" i="19"/>
  <c r="N387" i="19"/>
  <c r="E448" i="19"/>
  <c r="I419" i="19"/>
  <c r="J391" i="19"/>
  <c r="H423" i="19"/>
  <c r="H379" i="19"/>
  <c r="J358" i="19"/>
  <c r="E352" i="19"/>
  <c r="L421" i="19"/>
  <c r="G479" i="19"/>
  <c r="E262" i="19"/>
  <c r="M445" i="19"/>
  <c r="F261" i="19"/>
  <c r="M335" i="19"/>
  <c r="N219" i="19"/>
  <c r="H284" i="19"/>
  <c r="H447" i="19"/>
  <c r="M330" i="19"/>
  <c r="G180" i="19"/>
  <c r="H66" i="19"/>
  <c r="M479" i="19"/>
  <c r="L6" i="19"/>
  <c r="M450" i="19"/>
  <c r="J40" i="3"/>
  <c r="H362" i="19"/>
  <c r="L243" i="19"/>
  <c r="F184" i="19"/>
  <c r="I495" i="19"/>
  <c r="J357" i="19"/>
  <c r="N312" i="19"/>
  <c r="H416" i="19"/>
  <c r="I420" i="19"/>
  <c r="N37" i="3"/>
  <c r="M312" i="19"/>
  <c r="K464" i="19"/>
  <c r="E413" i="19"/>
  <c r="I403" i="19"/>
  <c r="P32" i="3"/>
  <c r="K390" i="19"/>
  <c r="H460" i="19"/>
  <c r="F475" i="19"/>
  <c r="J286" i="19"/>
  <c r="J419" i="19"/>
  <c r="P25" i="3"/>
  <c r="F268" i="19"/>
  <c r="L423" i="19"/>
  <c r="E457" i="19"/>
  <c r="L319" i="19"/>
  <c r="H449" i="19"/>
  <c r="H495" i="19"/>
  <c r="I177" i="19"/>
  <c r="K344" i="19"/>
  <c r="G374" i="19"/>
  <c r="G316" i="19"/>
  <c r="G453" i="19"/>
  <c r="K155" i="19"/>
  <c r="H260" i="19"/>
  <c r="E498" i="19"/>
  <c r="N210" i="19"/>
  <c r="I481" i="19"/>
  <c r="G308" i="19"/>
  <c r="F6" i="19"/>
  <c r="F372" i="19"/>
  <c r="L11" i="3"/>
  <c r="K234" i="19"/>
  <c r="L263" i="19"/>
  <c r="I83" i="19"/>
  <c r="G395" i="19"/>
  <c r="L405" i="19"/>
  <c r="L258" i="19"/>
  <c r="P33" i="3"/>
  <c r="H417" i="19"/>
  <c r="H384" i="19"/>
  <c r="H485" i="19"/>
  <c r="L426" i="19"/>
  <c r="H190" i="19"/>
  <c r="F206" i="19"/>
  <c r="H360" i="19"/>
  <c r="H374" i="19"/>
  <c r="H459" i="19"/>
  <c r="G359" i="19"/>
  <c r="L349" i="19"/>
  <c r="L379" i="19"/>
  <c r="I339" i="19"/>
  <c r="N283" i="19"/>
  <c r="G320" i="19"/>
  <c r="N401" i="19"/>
  <c r="N489" i="19"/>
  <c r="J194" i="19"/>
  <c r="R13" i="3"/>
  <c r="I323" i="19"/>
  <c r="E410" i="19"/>
  <c r="F448" i="19"/>
  <c r="L470" i="19"/>
  <c r="L474" i="19"/>
  <c r="H279" i="19"/>
  <c r="L29" i="3"/>
  <c r="N443" i="19"/>
  <c r="H333" i="19"/>
  <c r="J484" i="19"/>
  <c r="J213" i="19"/>
  <c r="H376" i="19"/>
  <c r="J436" i="19"/>
  <c r="G472" i="19"/>
  <c r="I346" i="19"/>
  <c r="K397" i="19"/>
  <c r="E229" i="19"/>
  <c r="L26" i="3"/>
  <c r="I357" i="19"/>
  <c r="G362" i="19"/>
  <c r="H307" i="19"/>
  <c r="L38" i="3"/>
  <c r="N407" i="19"/>
  <c r="F110" i="19"/>
  <c r="N28" i="3"/>
  <c r="I375" i="19"/>
  <c r="L47" i="3"/>
  <c r="M435" i="19"/>
  <c r="M286" i="19"/>
  <c r="J23" i="3"/>
  <c r="L19" i="3"/>
  <c r="R34" i="3"/>
  <c r="J11" i="3"/>
  <c r="L387" i="19"/>
  <c r="N339" i="19"/>
  <c r="M478" i="19"/>
  <c r="I482" i="19"/>
  <c r="L498" i="19"/>
  <c r="N229" i="19"/>
  <c r="L478" i="19"/>
  <c r="I301" i="19"/>
  <c r="K408" i="19"/>
  <c r="N325" i="19"/>
  <c r="F472" i="19"/>
  <c r="L282" i="19"/>
  <c r="G381" i="19"/>
  <c r="E375" i="19"/>
  <c r="L281" i="19"/>
  <c r="G490" i="19"/>
  <c r="I394" i="19"/>
  <c r="L32" i="3"/>
  <c r="G236" i="19"/>
  <c r="J257" i="19"/>
  <c r="F396" i="19"/>
  <c r="L213" i="19"/>
  <c r="I424" i="19"/>
  <c r="G495" i="19"/>
  <c r="N441" i="19"/>
  <c r="J305" i="19"/>
  <c r="F424" i="19"/>
  <c r="K497" i="19"/>
  <c r="E438" i="19"/>
  <c r="I437" i="19"/>
  <c r="K401" i="19"/>
  <c r="F414" i="19"/>
  <c r="N52" i="3"/>
  <c r="H202" i="19"/>
  <c r="N457" i="19"/>
  <c r="M271" i="19"/>
  <c r="K350" i="19"/>
  <c r="F342" i="19"/>
  <c r="L305" i="19"/>
  <c r="I231" i="19"/>
  <c r="N411" i="19"/>
  <c r="M221" i="19"/>
  <c r="J469" i="19"/>
  <c r="N305" i="19"/>
  <c r="I458" i="19"/>
  <c r="I432" i="19"/>
  <c r="F304" i="19"/>
  <c r="N50" i="3"/>
  <c r="E421" i="19"/>
  <c r="J405" i="19"/>
  <c r="G350" i="19"/>
  <c r="M406" i="19"/>
  <c r="M171" i="19"/>
  <c r="M444" i="19"/>
  <c r="E20" i="19"/>
  <c r="H458" i="19"/>
  <c r="F281" i="19"/>
  <c r="J373" i="19"/>
  <c r="K387" i="19"/>
  <c r="K354" i="19"/>
  <c r="H400" i="19"/>
  <c r="N438" i="19"/>
  <c r="N306" i="19"/>
  <c r="E350" i="19"/>
  <c r="I356" i="19"/>
  <c r="J269" i="19"/>
  <c r="J390" i="19"/>
  <c r="E341" i="19"/>
  <c r="N437" i="19"/>
  <c r="I222" i="19"/>
  <c r="J239" i="19"/>
  <c r="F485" i="19"/>
  <c r="L20" i="3"/>
  <c r="F305" i="19"/>
  <c r="F467" i="19"/>
  <c r="K290" i="19"/>
  <c r="J362" i="19"/>
  <c r="J392" i="19"/>
  <c r="M500" i="19"/>
  <c r="F426" i="19"/>
  <c r="F333" i="19"/>
  <c r="L45" i="3"/>
  <c r="P7" i="3"/>
  <c r="R53" i="3"/>
  <c r="N316" i="19"/>
  <c r="K376" i="19"/>
  <c r="G273" i="19"/>
  <c r="E385" i="19"/>
  <c r="N433" i="19"/>
  <c r="J481" i="19"/>
  <c r="K483" i="19"/>
  <c r="F186" i="19"/>
  <c r="E442" i="19"/>
  <c r="I480" i="19"/>
  <c r="N187" i="19"/>
  <c r="N472" i="19"/>
  <c r="E402" i="19"/>
  <c r="P10" i="3"/>
  <c r="L49" i="3"/>
  <c r="N30" i="3"/>
  <c r="M298" i="19"/>
  <c r="L493" i="19"/>
  <c r="F493" i="19"/>
  <c r="E188" i="19"/>
  <c r="N15" i="3"/>
  <c r="E285" i="19"/>
  <c r="G272" i="19"/>
  <c r="L152" i="19"/>
  <c r="L461" i="19"/>
  <c r="H421" i="19"/>
  <c r="H197" i="19"/>
  <c r="L488" i="19"/>
  <c r="J412" i="19"/>
  <c r="H301" i="19"/>
  <c r="E483" i="19"/>
  <c r="N22" i="3"/>
  <c r="G239" i="19"/>
  <c r="F179" i="19"/>
  <c r="N143" i="19"/>
  <c r="L339" i="19"/>
  <c r="L194" i="19"/>
  <c r="G368" i="19"/>
  <c r="E378" i="19"/>
  <c r="E205" i="19"/>
  <c r="J378" i="19"/>
  <c r="J114" i="19"/>
  <c r="J466" i="19"/>
  <c r="E342" i="19"/>
  <c r="G366" i="19"/>
  <c r="K449" i="19"/>
  <c r="I198" i="19"/>
  <c r="L279" i="19"/>
  <c r="H381" i="19"/>
  <c r="P16" i="3"/>
  <c r="K357" i="19"/>
  <c r="G489" i="19"/>
  <c r="G494" i="19"/>
  <c r="N442" i="19"/>
  <c r="F85" i="19"/>
  <c r="L439" i="19"/>
  <c r="H174" i="19"/>
  <c r="K405" i="19"/>
  <c r="E298" i="19"/>
  <c r="G482" i="19"/>
  <c r="K451" i="19"/>
  <c r="M247" i="19"/>
  <c r="N435" i="19"/>
  <c r="E446" i="19"/>
  <c r="F199" i="19"/>
  <c r="L386" i="19"/>
  <c r="N44" i="3"/>
  <c r="H369" i="19"/>
  <c r="I490" i="19"/>
  <c r="M342" i="19"/>
  <c r="K477" i="19"/>
  <c r="F244" i="19"/>
  <c r="N233" i="19"/>
  <c r="I139" i="19"/>
  <c r="M451" i="19"/>
  <c r="L22" i="3"/>
  <c r="E462" i="19"/>
  <c r="N160" i="19"/>
  <c r="N431" i="19"/>
  <c r="J296" i="19"/>
  <c r="J304" i="19"/>
  <c r="G341" i="19"/>
  <c r="H86" i="19"/>
  <c r="H219" i="19"/>
  <c r="M322" i="19"/>
  <c r="I176" i="19"/>
  <c r="M109" i="19"/>
  <c r="E266" i="19"/>
  <c r="I388" i="19"/>
  <c r="P28" i="3"/>
  <c r="E482" i="19"/>
  <c r="G481" i="19"/>
  <c r="G287" i="19"/>
  <c r="J496" i="19"/>
  <c r="N447" i="19"/>
  <c r="L462" i="19"/>
  <c r="H297" i="19"/>
  <c r="I218" i="19"/>
  <c r="J340" i="19"/>
  <c r="F389" i="19"/>
  <c r="K244" i="19"/>
  <c r="N216" i="19"/>
  <c r="K251" i="19"/>
  <c r="H335" i="19"/>
  <c r="G383" i="19"/>
  <c r="M400" i="19"/>
  <c r="N300" i="19"/>
  <c r="L497" i="19"/>
  <c r="I317" i="19"/>
  <c r="I415" i="19"/>
  <c r="J474" i="19"/>
  <c r="L447" i="19"/>
  <c r="F420" i="19"/>
  <c r="K488" i="19"/>
  <c r="I268" i="19"/>
  <c r="M327" i="19"/>
  <c r="E488" i="19"/>
  <c r="M470" i="19"/>
  <c r="L191" i="19"/>
  <c r="I213" i="19"/>
  <c r="R41" i="3"/>
  <c r="R42" i="3"/>
  <c r="K232" i="19"/>
  <c r="G28" i="19"/>
  <c r="L454" i="19"/>
  <c r="N458" i="19"/>
  <c r="H440" i="19"/>
  <c r="M375" i="19"/>
  <c r="L338" i="19"/>
  <c r="F349" i="19"/>
  <c r="J52" i="3"/>
  <c r="F398" i="19"/>
  <c r="G264" i="19"/>
  <c r="H256" i="19"/>
  <c r="J28" i="3"/>
  <c r="K309" i="19"/>
  <c r="G132" i="19"/>
  <c r="H453" i="19"/>
  <c r="F296" i="19"/>
  <c r="K415" i="19"/>
  <c r="J353" i="19"/>
  <c r="I312" i="19"/>
  <c r="J309" i="19"/>
  <c r="K98" i="19"/>
  <c r="H215" i="19"/>
  <c r="L415" i="19"/>
  <c r="M412" i="19"/>
  <c r="E451" i="19"/>
  <c r="K147" i="19"/>
  <c r="F332" i="19"/>
  <c r="G256" i="19"/>
  <c r="N140" i="19"/>
  <c r="E127" i="19"/>
  <c r="I425" i="19"/>
  <c r="K302" i="19"/>
  <c r="J279" i="19"/>
  <c r="K313" i="19"/>
  <c r="K381" i="19"/>
  <c r="I353" i="19"/>
  <c r="J369" i="19"/>
  <c r="E464" i="19"/>
  <c r="G474" i="19"/>
  <c r="K417" i="19"/>
  <c r="N302" i="19"/>
  <c r="H392" i="19"/>
  <c r="G422" i="19"/>
  <c r="F218" i="19"/>
  <c r="I457" i="19"/>
  <c r="K403" i="19"/>
  <c r="G401" i="19"/>
  <c r="E333" i="19"/>
  <c r="H377" i="19"/>
  <c r="H394" i="19"/>
  <c r="G450" i="19"/>
  <c r="L16" i="3"/>
  <c r="L371" i="19"/>
  <c r="L369" i="19"/>
  <c r="H367" i="19"/>
  <c r="N274" i="19"/>
  <c r="N108" i="19"/>
  <c r="E355" i="19"/>
  <c r="J432" i="19"/>
  <c r="K219" i="19"/>
  <c r="J456" i="19"/>
  <c r="F483" i="19"/>
  <c r="L481" i="19"/>
  <c r="J277" i="19"/>
  <c r="G456" i="19"/>
  <c r="J19" i="3"/>
  <c r="M329" i="19"/>
  <c r="K500" i="19"/>
  <c r="I400" i="19"/>
  <c r="G429" i="19"/>
  <c r="E80" i="19"/>
  <c r="I397" i="19"/>
  <c r="L429" i="19"/>
  <c r="I404" i="19"/>
  <c r="L297" i="19"/>
  <c r="G288" i="19"/>
  <c r="F500" i="19"/>
  <c r="E306" i="19"/>
  <c r="J46" i="3"/>
  <c r="M395" i="19"/>
  <c r="M454" i="19"/>
  <c r="L41" i="3"/>
  <c r="N21" i="3"/>
  <c r="G443" i="19"/>
  <c r="K107" i="19"/>
  <c r="E233" i="19"/>
  <c r="I436" i="19"/>
  <c r="I236" i="19"/>
  <c r="E411" i="19"/>
  <c r="K314" i="19"/>
  <c r="H355" i="19"/>
  <c r="N292" i="19"/>
  <c r="N291" i="19"/>
  <c r="F449" i="19"/>
  <c r="F239" i="19"/>
  <c r="N455" i="19"/>
  <c r="N246" i="19"/>
  <c r="M486" i="19"/>
  <c r="F376" i="19"/>
  <c r="G498" i="19"/>
  <c r="J44" i="3"/>
  <c r="L366" i="19"/>
  <c r="E282" i="19"/>
  <c r="M365" i="19"/>
  <c r="H331" i="19"/>
  <c r="E444" i="19"/>
  <c r="L399" i="19"/>
  <c r="G470" i="19"/>
  <c r="N201" i="19"/>
  <c r="L254" i="19"/>
  <c r="F368" i="19"/>
  <c r="I253" i="19"/>
  <c r="K325" i="19"/>
  <c r="I471" i="19"/>
  <c r="I414" i="19"/>
  <c r="L283" i="19"/>
  <c r="I70" i="19"/>
  <c r="J370" i="19"/>
  <c r="E467" i="19"/>
  <c r="E89" i="19"/>
  <c r="G328" i="19"/>
  <c r="F147" i="19"/>
  <c r="M190" i="19"/>
  <c r="P42" i="3"/>
  <c r="E356" i="19"/>
  <c r="G346" i="19"/>
  <c r="M419" i="19"/>
  <c r="I161" i="19"/>
  <c r="G57" i="3" l="1"/>
  <c r="F59" i="3" s="1"/>
  <c r="Q42" i="3"/>
  <c r="K44" i="3"/>
  <c r="O21" i="3"/>
  <c r="M41" i="3"/>
  <c r="K46" i="3"/>
  <c r="K19" i="3"/>
  <c r="M16" i="3"/>
  <c r="K28" i="3"/>
  <c r="K52" i="3"/>
  <c r="R28" i="19"/>
  <c r="P28" i="19"/>
  <c r="S42" i="3"/>
  <c r="S41" i="3"/>
  <c r="Q28" i="3"/>
  <c r="M22" i="3"/>
  <c r="O44" i="3"/>
  <c r="Q16" i="3"/>
  <c r="O22" i="3"/>
  <c r="O15" i="3"/>
  <c r="O30" i="3"/>
  <c r="M49" i="3"/>
  <c r="Q10" i="3"/>
  <c r="S53" i="3"/>
  <c r="Q7" i="3"/>
  <c r="M45" i="3"/>
  <c r="M20" i="3"/>
  <c r="O50" i="3"/>
  <c r="O52" i="3"/>
  <c r="M32" i="3"/>
  <c r="K11" i="3"/>
  <c r="S34" i="3"/>
  <c r="M19" i="3"/>
  <c r="K23" i="3"/>
  <c r="M47" i="3"/>
  <c r="O28" i="3"/>
  <c r="M38" i="3"/>
  <c r="M26" i="3"/>
  <c r="M29" i="3"/>
  <c r="S13" i="3"/>
  <c r="Q33" i="3"/>
  <c r="M11" i="3"/>
  <c r="O6" i="19"/>
  <c r="S6" i="19"/>
  <c r="Q25" i="3"/>
  <c r="Q32" i="3"/>
  <c r="O37" i="3"/>
  <c r="K40" i="3"/>
  <c r="K27" i="3"/>
  <c r="M18" i="3"/>
  <c r="K26" i="3"/>
  <c r="K43" i="3"/>
  <c r="S52" i="3"/>
  <c r="S43" i="3"/>
  <c r="S47" i="3"/>
  <c r="Q13" i="3"/>
  <c r="O46" i="3"/>
  <c r="K24" i="3"/>
  <c r="K20" i="3"/>
  <c r="K22" i="3"/>
  <c r="K34" i="3"/>
  <c r="M33" i="3"/>
  <c r="K29" i="3"/>
  <c r="S28" i="3"/>
  <c r="K37" i="3"/>
  <c r="O33" i="3"/>
  <c r="S31" i="3"/>
  <c r="K25" i="3"/>
  <c r="G13" i="20"/>
  <c r="O27" i="3"/>
  <c r="K9" i="3"/>
  <c r="S49" i="3"/>
  <c r="K13" i="3"/>
  <c r="M46" i="3"/>
  <c r="S23" i="3"/>
  <c r="S45" i="3"/>
  <c r="Q52" i="3"/>
  <c r="O48" i="3"/>
  <c r="O49" i="3"/>
  <c r="O51" i="3"/>
  <c r="M9" i="3"/>
  <c r="O53" i="3"/>
  <c r="Q26" i="3"/>
  <c r="K10" i="3"/>
  <c r="S7" i="3"/>
  <c r="M28" i="3"/>
  <c r="K12" i="3"/>
  <c r="Q30" i="3"/>
  <c r="Q12" i="3"/>
  <c r="O7" i="3"/>
  <c r="O18" i="3"/>
  <c r="Q44" i="3"/>
  <c r="O43" i="3"/>
  <c r="K15" i="3"/>
  <c r="M40" i="3"/>
  <c r="R40" i="19"/>
  <c r="P40" i="19"/>
  <c r="K31" i="3"/>
  <c r="K41" i="3"/>
  <c r="M39" i="3"/>
  <c r="Q43" i="3"/>
  <c r="M35" i="3"/>
  <c r="M53" i="3"/>
  <c r="R57" i="19"/>
  <c r="P57" i="19"/>
  <c r="K51" i="3"/>
  <c r="Q49" i="3"/>
  <c r="M23" i="3"/>
  <c r="M21" i="3"/>
  <c r="K42" i="3"/>
  <c r="M13" i="3"/>
  <c r="R46" i="19"/>
  <c r="P46" i="19"/>
  <c r="S26" i="3"/>
  <c r="M31" i="3"/>
  <c r="S10" i="3"/>
  <c r="M44" i="3"/>
  <c r="S44" i="3"/>
  <c r="Q41" i="3"/>
  <c r="Q48" i="3"/>
  <c r="S51" i="3"/>
  <c r="S14" i="3"/>
  <c r="O26" i="3"/>
  <c r="G15" i="20"/>
  <c r="Q38" i="3"/>
  <c r="Q18" i="3"/>
  <c r="M43" i="3"/>
  <c r="S16" i="3"/>
  <c r="K32" i="3"/>
  <c r="S20" i="3"/>
  <c r="Q11" i="3"/>
  <c r="S12" i="3"/>
  <c r="M34" i="3"/>
  <c r="K33" i="3"/>
  <c r="O35" i="3"/>
  <c r="Q14" i="3"/>
  <c r="O54" i="3"/>
  <c r="K16" i="3"/>
  <c r="M27" i="3"/>
  <c r="S30" i="3"/>
  <c r="S8" i="3"/>
  <c r="G23" i="20"/>
  <c r="O31" i="3"/>
  <c r="O16" i="3"/>
  <c r="M17" i="3"/>
  <c r="S27" i="3"/>
  <c r="R20" i="19"/>
  <c r="P20" i="19"/>
  <c r="O23" i="3"/>
  <c r="S25" i="3"/>
  <c r="K18" i="3"/>
  <c r="S33" i="3"/>
  <c r="Q21" i="3"/>
  <c r="S35" i="3"/>
  <c r="O29" i="3"/>
  <c r="Q45" i="3"/>
  <c r="S36" i="19"/>
  <c r="O36" i="19"/>
  <c r="O24" i="3"/>
  <c r="O17" i="3"/>
  <c r="K17" i="3"/>
  <c r="K35" i="3"/>
  <c r="O36" i="3"/>
  <c r="M10" i="3"/>
  <c r="K50" i="3"/>
  <c r="M42" i="3"/>
  <c r="Q8" i="3"/>
  <c r="K53" i="3"/>
  <c r="S50" i="3"/>
  <c r="K48" i="3"/>
  <c r="Q31" i="3"/>
  <c r="Q17" i="3"/>
  <c r="R19" i="19"/>
  <c r="P19" i="19"/>
  <c r="M14" i="3"/>
  <c r="K49" i="3"/>
  <c r="Q22" i="3"/>
  <c r="S34" i="19"/>
  <c r="O34" i="19"/>
  <c r="M24" i="3"/>
  <c r="M48" i="3"/>
  <c r="O41" i="3"/>
  <c r="O39" i="3"/>
  <c r="K39" i="3"/>
  <c r="Q29" i="3"/>
  <c r="K8" i="3"/>
  <c r="Q39" i="3"/>
  <c r="S38" i="3"/>
  <c r="M37" i="3"/>
  <c r="P14" i="19"/>
  <c r="R14" i="19"/>
  <c r="R42" i="19"/>
  <c r="P42" i="19"/>
  <c r="Q23" i="3"/>
  <c r="R7" i="19"/>
  <c r="P7" i="19"/>
  <c r="Q27" i="3"/>
  <c r="O38" i="3"/>
  <c r="Q37" i="3"/>
  <c r="O42" i="3"/>
  <c r="M54" i="3"/>
  <c r="Q51" i="3"/>
  <c r="K7" i="3"/>
  <c r="Q40" i="3"/>
  <c r="S18" i="3"/>
  <c r="Q50" i="3"/>
  <c r="K38" i="3"/>
  <c r="S10" i="19"/>
  <c r="O10" i="19"/>
  <c r="M50" i="3"/>
  <c r="S37" i="3"/>
  <c r="O28" i="19"/>
  <c r="S28" i="19"/>
  <c r="M51" i="3"/>
  <c r="Q46" i="3"/>
  <c r="S9" i="3"/>
  <c r="R63" i="19"/>
  <c r="P63" i="19"/>
  <c r="P70" i="19"/>
  <c r="R70" i="19"/>
  <c r="K30" i="3"/>
  <c r="P51" i="19"/>
  <c r="R51" i="19"/>
  <c r="Q19" i="3"/>
  <c r="K21" i="3"/>
  <c r="Q20" i="3"/>
  <c r="Q54" i="3"/>
  <c r="M8" i="3"/>
  <c r="P17" i="19"/>
  <c r="R17" i="19"/>
  <c r="S39" i="3"/>
  <c r="O32" i="3"/>
  <c r="Q35" i="3"/>
  <c r="O20" i="3"/>
  <c r="Q53" i="3"/>
  <c r="M15" i="3"/>
  <c r="R30" i="19"/>
  <c r="P30" i="19"/>
  <c r="R66" i="19"/>
  <c r="P66" i="19"/>
  <c r="I19" i="3"/>
  <c r="R36" i="19"/>
  <c r="P36" i="19"/>
  <c r="Q47" i="3"/>
  <c r="S29" i="3"/>
  <c r="M12" i="3"/>
  <c r="I40" i="3"/>
  <c r="Q24" i="3"/>
  <c r="R54" i="19"/>
  <c r="P54" i="19"/>
  <c r="I52" i="3"/>
  <c r="S48" i="3"/>
  <c r="M36" i="3"/>
  <c r="O47" i="3"/>
  <c r="S40" i="3"/>
  <c r="O45" i="3"/>
  <c r="M52" i="3"/>
  <c r="S56" i="19"/>
  <c r="O56" i="19"/>
  <c r="R27" i="19"/>
  <c r="P27" i="19"/>
  <c r="Q36" i="3"/>
  <c r="S30" i="19"/>
  <c r="O30" i="19"/>
  <c r="S32" i="3"/>
  <c r="O57" i="19"/>
  <c r="S57" i="19"/>
  <c r="O16" i="19"/>
  <c r="S16" i="19"/>
  <c r="M25" i="3"/>
  <c r="S11" i="3"/>
  <c r="Q13" i="19"/>
  <c r="K14" i="3"/>
  <c r="P58" i="19"/>
  <c r="R58" i="19"/>
  <c r="R49" i="19"/>
  <c r="P49" i="19"/>
  <c r="K47" i="3"/>
  <c r="S19" i="19"/>
  <c r="O19" i="19"/>
  <c r="K36" i="3"/>
  <c r="S27" i="19"/>
  <c r="O27" i="19"/>
  <c r="G18" i="20"/>
  <c r="Q51" i="19"/>
  <c r="P18" i="19"/>
  <c r="R18" i="19"/>
  <c r="P8" i="19"/>
  <c r="R8" i="19"/>
  <c r="O34" i="3"/>
  <c r="O46" i="19"/>
  <c r="S46" i="19"/>
  <c r="M30" i="3"/>
  <c r="S15" i="3"/>
  <c r="S38" i="19"/>
  <c r="O38" i="19"/>
  <c r="O25" i="3"/>
  <c r="S66" i="19"/>
  <c r="O66" i="19"/>
  <c r="S24" i="3"/>
  <c r="R38" i="19"/>
  <c r="P38" i="19"/>
  <c r="P65" i="19"/>
  <c r="R65" i="19"/>
  <c r="S67" i="19"/>
  <c r="O67" i="19"/>
  <c r="S21" i="3"/>
  <c r="O31" i="19"/>
  <c r="S31" i="19"/>
  <c r="G16" i="20"/>
  <c r="P6" i="19"/>
  <c r="R6" i="19"/>
  <c r="S7" i="19"/>
  <c r="O7" i="19"/>
  <c r="R56" i="19"/>
  <c r="P56" i="19"/>
  <c r="R61" i="19"/>
  <c r="P61" i="19"/>
  <c r="S36" i="3"/>
  <c r="Q38" i="19"/>
  <c r="S65" i="19"/>
  <c r="O65" i="19"/>
  <c r="Q28" i="19"/>
  <c r="O19" i="3"/>
  <c r="P26" i="19"/>
  <c r="R26" i="19"/>
  <c r="M7" i="3"/>
  <c r="Q34" i="3"/>
  <c r="Q15" i="3"/>
  <c r="P43" i="19"/>
  <c r="R43" i="19"/>
  <c r="O40" i="3"/>
  <c r="S19" i="3"/>
  <c r="I16" i="3"/>
  <c r="I51" i="3"/>
  <c r="S35" i="19"/>
  <c r="O35" i="19"/>
  <c r="Q14" i="19"/>
  <c r="R44" i="19"/>
  <c r="P44" i="19"/>
  <c r="I36" i="3"/>
  <c r="S40" i="19"/>
  <c r="O40" i="19"/>
  <c r="Q37" i="19"/>
  <c r="I44" i="3"/>
  <c r="S26" i="19"/>
  <c r="O26" i="19"/>
  <c r="Q48" i="19"/>
  <c r="S45" i="19"/>
  <c r="O45" i="19"/>
  <c r="I22" i="3"/>
  <c r="S46" i="3"/>
  <c r="O14" i="19"/>
  <c r="S14" i="19"/>
  <c r="G31" i="20"/>
  <c r="S54" i="3"/>
  <c r="R68" i="19"/>
  <c r="P68" i="19"/>
  <c r="I15" i="3"/>
  <c r="S54" i="19"/>
  <c r="O54" i="19"/>
  <c r="P45" i="19"/>
  <c r="R45" i="19"/>
  <c r="K54" i="3"/>
  <c r="S32" i="19"/>
  <c r="O32" i="19"/>
  <c r="I34" i="3"/>
  <c r="Q53" i="19"/>
  <c r="P24" i="19"/>
  <c r="R24" i="19"/>
  <c r="I20" i="3"/>
  <c r="S17" i="3"/>
  <c r="Q30" i="19"/>
  <c r="Q46" i="19"/>
  <c r="R35" i="19"/>
  <c r="P35" i="19"/>
  <c r="O12" i="19"/>
  <c r="S12" i="19"/>
  <c r="Q8" i="19"/>
  <c r="I21" i="3"/>
  <c r="R9" i="19"/>
  <c r="P9" i="19"/>
  <c r="S68" i="19"/>
  <c r="O68" i="19"/>
  <c r="Q27" i="19"/>
  <c r="Q25" i="19"/>
  <c r="Q22" i="19"/>
  <c r="Q19" i="19"/>
  <c r="Q68" i="19"/>
  <c r="P29" i="19"/>
  <c r="R29" i="19"/>
  <c r="O37" i="19"/>
  <c r="S37" i="19"/>
  <c r="R22" i="19"/>
  <c r="P22" i="19"/>
  <c r="P31" i="19"/>
  <c r="R31" i="19"/>
  <c r="O62" i="19"/>
  <c r="S62" i="19"/>
  <c r="I28" i="3"/>
  <c r="K45" i="3"/>
  <c r="G59" i="20"/>
  <c r="I30" i="3"/>
  <c r="G25" i="20"/>
  <c r="Q49" i="19"/>
  <c r="S8" i="19"/>
  <c r="O8" i="19"/>
  <c r="R37" i="19"/>
  <c r="P37" i="19"/>
  <c r="O21" i="19"/>
  <c r="S21" i="19"/>
  <c r="I50" i="3"/>
  <c r="I29" i="3"/>
  <c r="G38" i="20"/>
  <c r="S22" i="3"/>
  <c r="R59" i="19"/>
  <c r="P59" i="19"/>
  <c r="R53" i="19"/>
  <c r="P53" i="19"/>
  <c r="O20" i="19"/>
  <c r="S20" i="19"/>
  <c r="P13" i="19"/>
  <c r="R13" i="19"/>
  <c r="S51" i="19"/>
  <c r="O51" i="19"/>
  <c r="I27" i="3"/>
  <c r="G30" i="20"/>
  <c r="G52" i="20"/>
  <c r="R21" i="19"/>
  <c r="P21" i="19"/>
  <c r="I45" i="3"/>
  <c r="S29" i="19"/>
  <c r="O29" i="19"/>
  <c r="O13" i="19"/>
  <c r="S13" i="19"/>
  <c r="Q26" i="19"/>
  <c r="I37" i="3"/>
  <c r="O44" i="19"/>
  <c r="S44" i="19"/>
  <c r="R12" i="19"/>
  <c r="P12" i="19"/>
  <c r="Q10" i="19"/>
  <c r="G60" i="20"/>
  <c r="I42" i="3"/>
  <c r="P34" i="19"/>
  <c r="R34" i="19"/>
  <c r="Q24" i="19"/>
  <c r="Q57" i="19"/>
  <c r="O9" i="3"/>
  <c r="G37" i="20"/>
  <c r="I53" i="3"/>
  <c r="I48" i="3"/>
  <c r="G24" i="20"/>
  <c r="I39" i="3"/>
  <c r="O11" i="3"/>
  <c r="Q65" i="19"/>
  <c r="G46" i="20"/>
  <c r="I17" i="3"/>
  <c r="G56" i="20"/>
  <c r="I14" i="3"/>
  <c r="Q6" i="19"/>
  <c r="G39" i="20"/>
  <c r="G55" i="20"/>
  <c r="G26" i="20"/>
  <c r="Q42" i="19"/>
  <c r="P25" i="19"/>
  <c r="R25" i="19"/>
  <c r="G27" i="20"/>
  <c r="I25" i="3"/>
  <c r="S58" i="19"/>
  <c r="O58" i="19"/>
  <c r="Q56" i="19"/>
  <c r="O10" i="3"/>
  <c r="G45" i="20"/>
  <c r="Q59" i="19"/>
  <c r="I12" i="3"/>
  <c r="Q70" i="19"/>
  <c r="Q63" i="19"/>
  <c r="O24" i="19"/>
  <c r="S24" i="19"/>
  <c r="O12" i="3"/>
  <c r="Q40" i="19"/>
  <c r="I54" i="3"/>
  <c r="Q45" i="19"/>
  <c r="O63" i="19"/>
  <c r="S63" i="19"/>
  <c r="S53" i="19"/>
  <c r="O53" i="19"/>
  <c r="G32" i="20"/>
  <c r="G22" i="20"/>
  <c r="I8" i="3"/>
  <c r="R11" i="19"/>
  <c r="P11" i="19"/>
  <c r="G29" i="20"/>
  <c r="O13" i="3"/>
  <c r="G49" i="20"/>
  <c r="G17" i="20"/>
  <c r="Q7" i="19"/>
  <c r="S43" i="19"/>
  <c r="O43" i="19"/>
  <c r="G36" i="20"/>
  <c r="G58" i="20"/>
  <c r="Q20" i="19"/>
  <c r="I38" i="3"/>
  <c r="G14" i="20"/>
  <c r="P32" i="19"/>
  <c r="R32" i="19"/>
  <c r="I9" i="3"/>
  <c r="Q67" i="19"/>
  <c r="G53" i="20"/>
  <c r="Q34" i="19"/>
  <c r="I7" i="3"/>
  <c r="Q18" i="19"/>
  <c r="I23" i="3"/>
  <c r="Q16" i="19"/>
  <c r="I13" i="3"/>
  <c r="O8" i="3"/>
  <c r="G44" i="20"/>
  <c r="O14" i="3"/>
  <c r="Q61" i="19"/>
  <c r="O48" i="19"/>
  <c r="S48" i="19"/>
  <c r="I24" i="3"/>
  <c r="S42" i="19"/>
  <c r="O42" i="19"/>
  <c r="S61" i="19"/>
  <c r="O61" i="19"/>
  <c r="Q35" i="19"/>
  <c r="Q58" i="19"/>
  <c r="Q66" i="19"/>
  <c r="S49" i="19"/>
  <c r="O49" i="19"/>
  <c r="G28" i="20"/>
  <c r="G54" i="20"/>
  <c r="I11" i="3"/>
  <c r="Q17" i="19"/>
  <c r="G41" i="20"/>
  <c r="Q12" i="19"/>
  <c r="G42" i="20"/>
  <c r="Q44" i="19"/>
  <c r="R10" i="19"/>
  <c r="P10" i="19"/>
  <c r="Q36" i="19"/>
  <c r="S25" i="19"/>
  <c r="O25" i="19"/>
  <c r="Q54" i="19"/>
  <c r="Q43" i="19"/>
  <c r="I43" i="3"/>
  <c r="G40" i="20"/>
  <c r="Q9" i="3"/>
  <c r="S39" i="19"/>
  <c r="O39" i="19"/>
  <c r="Q9" i="19"/>
  <c r="Q31" i="19"/>
  <c r="I49" i="3"/>
  <c r="O59" i="19"/>
  <c r="S59" i="19"/>
  <c r="S11" i="19"/>
  <c r="O11" i="19"/>
  <c r="S70" i="19"/>
  <c r="O70" i="19"/>
  <c r="I33" i="3"/>
  <c r="R62" i="19"/>
  <c r="P62" i="19"/>
  <c r="G35" i="20"/>
  <c r="G48" i="20"/>
  <c r="Q11" i="19"/>
  <c r="S18" i="19"/>
  <c r="O18" i="19"/>
  <c r="Q62" i="19"/>
  <c r="O9" i="19"/>
  <c r="S9" i="19"/>
  <c r="Q21" i="19"/>
  <c r="I10" i="3"/>
  <c r="G20" i="20"/>
  <c r="S22" i="19"/>
  <c r="O22" i="19"/>
  <c r="P16" i="19"/>
  <c r="R16" i="19"/>
  <c r="I18" i="3"/>
  <c r="Q29" i="19"/>
  <c r="G21" i="20"/>
  <c r="I41" i="3"/>
  <c r="I26" i="3"/>
  <c r="R67" i="19"/>
  <c r="P67" i="19"/>
  <c r="G47" i="20"/>
  <c r="S17" i="19"/>
  <c r="O17" i="19"/>
  <c r="G33" i="20"/>
  <c r="I47" i="3"/>
  <c r="G57" i="20"/>
  <c r="P48" i="19"/>
  <c r="R48" i="19"/>
  <c r="I46" i="3"/>
  <c r="Q39" i="19"/>
  <c r="I35" i="3"/>
  <c r="G51" i="20"/>
  <c r="Q32" i="19"/>
  <c r="G34" i="20"/>
  <c r="G43" i="20"/>
  <c r="G50" i="20"/>
  <c r="I32" i="3"/>
  <c r="I31" i="3"/>
  <c r="R39" i="19"/>
  <c r="P39" i="19"/>
  <c r="G19" i="20"/>
  <c r="I56" i="3" l="1"/>
  <c r="I57" i="3" s="1"/>
  <c r="H59" i="3" s="1"/>
  <c r="M56" i="3"/>
  <c r="M57" i="3" s="1"/>
  <c r="L59" i="3" s="1"/>
  <c r="M61" i="3" s="1"/>
  <c r="Q56" i="3"/>
  <c r="Q57" i="3" s="1"/>
  <c r="P59" i="3" s="1"/>
  <c r="Q61" i="3" s="1"/>
  <c r="S56" i="3"/>
  <c r="S57" i="3" s="1"/>
  <c r="R59" i="3" s="1"/>
  <c r="S61" i="3" s="1"/>
  <c r="G62" i="20"/>
  <c r="G63" i="20" s="1"/>
  <c r="F65" i="20" s="1"/>
  <c r="K56" i="3"/>
  <c r="K57" i="3" s="1"/>
  <c r="J59" i="3" s="1"/>
  <c r="K61" i="3" s="1"/>
  <c r="O56" i="3"/>
  <c r="O57" i="3" s="1"/>
  <c r="N59" i="3" s="1"/>
  <c r="O61" i="3" s="1"/>
  <c r="I61" i="3" l="1"/>
  <c r="F64" i="3" a="1"/>
  <c r="F64" i="3" s="1"/>
  <c r="E64" i="3" s="1"/>
</calcChain>
</file>

<file path=xl/sharedStrings.xml><?xml version="1.0" encoding="utf-8"?>
<sst xmlns="http://schemas.openxmlformats.org/spreadsheetml/2006/main" count="422" uniqueCount="163">
  <si>
    <t>Berthault</t>
  </si>
  <si>
    <t>codification</t>
  </si>
  <si>
    <t>ml</t>
  </si>
  <si>
    <t>article</t>
  </si>
  <si>
    <t>PU HT</t>
  </si>
  <si>
    <t>unité</t>
  </si>
  <si>
    <t>Transport</t>
  </si>
  <si>
    <t>Unité</t>
  </si>
  <si>
    <t>m²</t>
  </si>
  <si>
    <t>Liste des fournisseur</t>
  </si>
  <si>
    <t>Liste des agences CASTORS</t>
  </si>
  <si>
    <t>Agence</t>
  </si>
  <si>
    <t>Descriptif des produits</t>
  </si>
  <si>
    <t>Total HT</t>
  </si>
  <si>
    <t>TVA</t>
  </si>
  <si>
    <t>GSB</t>
  </si>
  <si>
    <t>limite des articles prix en compte dans le listing "articles"</t>
  </si>
  <si>
    <t>CASTORAMA prix TTC</t>
  </si>
  <si>
    <t>LEROY MERLIN prix TTC</t>
  </si>
  <si>
    <t>Meilleur prix HT</t>
  </si>
  <si>
    <t>Point P</t>
  </si>
  <si>
    <t>Reseau Pro</t>
  </si>
  <si>
    <t>Total TTC</t>
  </si>
  <si>
    <t>Conditionnement</t>
  </si>
  <si>
    <t>Mieux disant</t>
  </si>
  <si>
    <t xml:space="preserve"> ------------&gt;</t>
  </si>
  <si>
    <t>CASTORAMA observation</t>
  </si>
  <si>
    <t>LEROY MERLIN observation</t>
  </si>
  <si>
    <t>Base de prix plâtrerie / isolation pour l'ensemble des fournisseurs et agences</t>
  </si>
  <si>
    <t>LISTING DES PRODUITS</t>
  </si>
  <si>
    <t>Listing des agences CASTORS</t>
  </si>
  <si>
    <t>limite du nombre d'article à ne pas dépasser</t>
  </si>
  <si>
    <t>Appel d'offre</t>
  </si>
  <si>
    <t>unité ?</t>
  </si>
  <si>
    <t>manque l'unité de l'article</t>
  </si>
  <si>
    <t>manque le prix de l'article</t>
  </si>
  <si>
    <t>pas d'article</t>
  </si>
  <si>
    <t>l'article demandé n'existe pas</t>
  </si>
  <si>
    <t>Rail 70</t>
  </si>
  <si>
    <t>(les corrections sont à apporter dans les onglets fournisseurs et dans la "table produits"</t>
  </si>
  <si>
    <t xml:space="preserve">Légende des couleurs : </t>
  </si>
  <si>
    <t>produit rajouté</t>
  </si>
  <si>
    <t>pas dispo</t>
  </si>
  <si>
    <t>VM Matériaux</t>
  </si>
  <si>
    <t>CMA Chavigny</t>
  </si>
  <si>
    <t>Date :</t>
  </si>
  <si>
    <t>Queguiner</t>
  </si>
  <si>
    <t>limite de recherche</t>
  </si>
  <si>
    <t>récupération prix du mieux disant</t>
  </si>
  <si>
    <t>mesmateriaux.com observation</t>
  </si>
  <si>
    <t>Tarif HT</t>
  </si>
  <si>
    <t>Tarif TTC</t>
  </si>
  <si>
    <t>LOT CHARPENTE</t>
  </si>
  <si>
    <t>Madrier bois sapin du NORD traité 75x225 - Lg 7 m</t>
  </si>
  <si>
    <t>Madrier bois sapin du NORD traité 75x225 - Lg 6,50 m</t>
  </si>
  <si>
    <t>Madrier bois sapin du NORD traité 75x225 - Lg 6 m</t>
  </si>
  <si>
    <t>Madrier bois sapin du NORD traité 75x225 - Lg 5,50 m</t>
  </si>
  <si>
    <t>Madrier bois sapin du NORD traité 75x225 - Lg 5 m</t>
  </si>
  <si>
    <t>Madrier bois sapin du NORD traité 75x225 - Lg 4,50 m</t>
  </si>
  <si>
    <t>Madrier bois sapin du NORD traité 75x225 - Lg 4 m</t>
  </si>
  <si>
    <t>Madrier bois sapin du NORD traité 75x225 - Lg 3,50 m</t>
  </si>
  <si>
    <t>Madrier bois sapin du NORD traité 75x225 - Lg 3 m</t>
  </si>
  <si>
    <t>Madrier bois sapin du NORD traité 75x200 - Lg 6 m</t>
  </si>
  <si>
    <t>Madrier bois sapin du NORD traité 75x200 - Lg 5,50 m</t>
  </si>
  <si>
    <t>Madrier bois sapin du NORD traité 75x200 - Lg 5 m</t>
  </si>
  <si>
    <t>Madrier bois sapin du NORD traité 75x200 - Lg 4,50 m</t>
  </si>
  <si>
    <t>Madrier bois sapin du NORD traité 75x200 - Lg 4 m</t>
  </si>
  <si>
    <t>Madrier bois sapin du NORD traité 75x200 - Lg 3,50 m</t>
  </si>
  <si>
    <t>Madrier bois sapin du NORD traité 75x200 - Lg 3 m</t>
  </si>
  <si>
    <t>Chevron en sapin traité 63x75 - Lg 7 m</t>
  </si>
  <si>
    <t>Chevron en sapin traité 63x75 - Lg 6,50 m</t>
  </si>
  <si>
    <t>Chevron en sapin traité 63x75 - Lg 6 m</t>
  </si>
  <si>
    <t>Chevron en sapin traité 63x75 - Lg 5,50 m</t>
  </si>
  <si>
    <t>Chevron en sapin traité 63x75 - Lg 5 m</t>
  </si>
  <si>
    <t>Chevron en sapin traité 63x75 - Lg 4,50 m</t>
  </si>
  <si>
    <t>Chevron en sapin traité 63x75 - Lg 4 m</t>
  </si>
  <si>
    <t>Chevron en sapin traité 63x75 - Lg 3,50 m</t>
  </si>
  <si>
    <t>Chevron en sapin traité 63x75 - Lg 3 m</t>
  </si>
  <si>
    <t>Bastaing en sapin traité 63x175 - Lg 6 m</t>
  </si>
  <si>
    <t>Bastaing en sapin traité 63x175 - Lg 5,50 m</t>
  </si>
  <si>
    <t>Bastaing en sapin traité 63x175 - Lg 5 m</t>
  </si>
  <si>
    <t>Bastaing en sapin traité 63x175 - Lg 4,50 m</t>
  </si>
  <si>
    <t>Bastaing en sapin traité 63x175 - Lg 4 m</t>
  </si>
  <si>
    <t>Bastaing en sapin traité 63x175 - Lg 3,50 m</t>
  </si>
  <si>
    <t>Bastaing en sapin traité 63x175 - Lg 3 m</t>
  </si>
  <si>
    <t>Dalles OSB 3 ép.18 mm 2,5x0,625</t>
  </si>
  <si>
    <t>Dalles OSB 3 ép.18 mm 2,5x0,675</t>
  </si>
  <si>
    <t xml:space="preserve">Lambris en sapin </t>
  </si>
  <si>
    <t>Planche de rive 21x145 -Lg 4 m</t>
  </si>
  <si>
    <t>Planche de rive 27x150 - Lg 4 m</t>
  </si>
  <si>
    <t>Volige 14x105 - Lg 4 m</t>
  </si>
  <si>
    <t>Volige 14x150 -Lg 4 m</t>
  </si>
  <si>
    <t>Nord Huisserie 5,10 ml</t>
  </si>
  <si>
    <t>Contre collé 160x160 -Lg 13 m</t>
  </si>
  <si>
    <t>Contre collé 200x200 -Lg 13 m</t>
  </si>
  <si>
    <t>Jonction bandeau PVC</t>
  </si>
  <si>
    <t>u</t>
  </si>
  <si>
    <t>Landre</t>
  </si>
  <si>
    <t>Volige 14x150 -Lg 4,50 m</t>
  </si>
  <si>
    <t>Contre collé 180x180 -Lg 13 m</t>
  </si>
  <si>
    <t>Lambris en PVC blanc 250x10 mm - Lg 6 m</t>
  </si>
  <si>
    <t>Bandeau en PVC blanc - Lg 6 m</t>
  </si>
  <si>
    <t>Lariviere</t>
  </si>
  <si>
    <t>Nord Huisserie 38x150 - Lg 5,10 ml pour cache moineau</t>
  </si>
  <si>
    <t>Solivettes en sapin traité 38x150 ou 32x175 - Lg 5 m</t>
  </si>
  <si>
    <t>Solivettes en sapin traité 38x150 ou 32x175 - Lg 4,50 m</t>
  </si>
  <si>
    <t>Solivettes en sapin traité 38x150 ou 32x175 - Lg 4 m</t>
  </si>
  <si>
    <t>Solivettes en sapin traité 38x150 ou 32x175 - Lg 3,50 m</t>
  </si>
  <si>
    <t>Solivettes en sapin traité 38x150 ou 32x175 - Lg 3 m</t>
  </si>
  <si>
    <t>Comparatif de prix</t>
  </si>
  <si>
    <t>article sans prix fournisseur</t>
  </si>
  <si>
    <t>manque le prix (la case devient blanche lorsque le prix est informé)</t>
  </si>
  <si>
    <t>32x175</t>
  </si>
  <si>
    <t>lg 3 ml</t>
  </si>
  <si>
    <t>140x140</t>
  </si>
  <si>
    <t>15,3 ml</t>
  </si>
  <si>
    <t>profilé de départ 3ml</t>
  </si>
  <si>
    <r>
      <t xml:space="preserve">Pointe annelée tête blanche (bte 50)   </t>
    </r>
    <r>
      <rPr>
        <sz val="10"/>
        <color indexed="10"/>
        <rFont val="Arial"/>
        <family val="2"/>
      </rPr>
      <t>50 mm</t>
    </r>
  </si>
  <si>
    <r>
      <t xml:space="preserve">Bandeau en PVC blanc - Lg 6 m - </t>
    </r>
    <r>
      <rPr>
        <sz val="10"/>
        <color indexed="10"/>
        <rFont val="Arial"/>
        <family val="2"/>
      </rPr>
      <t>hauteur 175</t>
    </r>
  </si>
  <si>
    <t>lg 3ml</t>
  </si>
  <si>
    <t>250x125x18ep</t>
  </si>
  <si>
    <t>38x150</t>
  </si>
  <si>
    <t>lg 2 ml</t>
  </si>
  <si>
    <t>22x190 mm - lg 4 m</t>
  </si>
  <si>
    <t>le mans</t>
  </si>
  <si>
    <t>nantes</t>
  </si>
  <si>
    <t>Pointe annelée tête blanche (bte 50)   50 mm</t>
  </si>
  <si>
    <t>landre</t>
  </si>
  <si>
    <t>reseau pro</t>
  </si>
  <si>
    <t>lg 3 ml non traité</t>
  </si>
  <si>
    <t>lg 12ml</t>
  </si>
  <si>
    <t>lg 4ml</t>
  </si>
  <si>
    <t>bte 250</t>
  </si>
  <si>
    <t>GSB-internet</t>
  </si>
  <si>
    <t>mesmateriaux.com  prix TTC</t>
  </si>
  <si>
    <t>Appel offre</t>
  </si>
  <si>
    <t>Nom / Prénom :</t>
  </si>
  <si>
    <t>Adresse :</t>
  </si>
  <si>
    <t>CP + ville :</t>
  </si>
  <si>
    <t>Adresse livraison :</t>
  </si>
  <si>
    <t>Numéro adhérent :</t>
  </si>
  <si>
    <t>pour les adhérents CASTORS à jour de leur cotisation pour l'année en cours.</t>
  </si>
  <si>
    <t>L'ensemble ne pourra être validé que par l'édition d'un bon UDEC</t>
  </si>
  <si>
    <t>Quantité calculée</t>
  </si>
  <si>
    <t>Quantité réelle à commander</t>
  </si>
  <si>
    <t>par rapport à la GSB - internet</t>
  </si>
  <si>
    <t>Interlocuteur CASTORS :</t>
  </si>
  <si>
    <t>st nazaire</t>
  </si>
  <si>
    <t>landre/RP</t>
  </si>
  <si>
    <t>GSB/RP</t>
  </si>
  <si>
    <t>pour RP</t>
  </si>
  <si>
    <t>Tarif indicatif succeptible d'être ajusté par le fournisseur vendeur des matériaux.</t>
  </si>
  <si>
    <t>Tarif établit par les CASTORS DE L'OUEST - Tarifs valables uniquement</t>
  </si>
  <si>
    <t>Offre soumise aux conditions générales de vente du fourniseur vendeur des matériaux</t>
  </si>
  <si>
    <t>Total TTC *</t>
  </si>
  <si>
    <t>* non compris la cotisation proportionnelle de 2%</t>
  </si>
  <si>
    <t>Signature avec la mention</t>
  </si>
  <si>
    <t>"Bon pour édition du bon decommande"</t>
  </si>
  <si>
    <t>GSB/PP</t>
  </si>
  <si>
    <t>landre/PP</t>
  </si>
  <si>
    <t>RP/PP</t>
  </si>
  <si>
    <t>pouir PP</t>
  </si>
  <si>
    <t>Charpente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</si>
</sst>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[$-40C]d\ mmmm\ yyyy;@"/>
  </numFmts>
  <fonts count="23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i/>
      <u/>
      <sz val="10"/>
      <name val="Arial"/>
      <family val="2"/>
    </font>
    <font>
      <b/>
      <i/>
      <sz val="14"/>
      <name val="Arial"/>
      <family val="2"/>
    </font>
    <font>
      <b/>
      <sz val="16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i/>
      <sz val="10"/>
      <name val="Arial"/>
      <family val="2"/>
    </font>
    <font>
      <b/>
      <sz val="20"/>
      <name val="Arial"/>
      <family val="2"/>
    </font>
    <font>
      <b/>
      <i/>
      <sz val="26"/>
      <name val="Arial"/>
      <family val="2"/>
    </font>
    <font>
      <sz val="20"/>
      <name val="Arial"/>
      <family val="2"/>
    </font>
    <font>
      <sz val="10"/>
      <color indexed="10"/>
      <name val="Arial"/>
      <family val="2"/>
    </font>
    <font>
      <b/>
      <sz val="10"/>
      <color rgb="FFFF0000"/>
      <name val="Arial"/>
      <family val="2"/>
    </font>
    <font>
      <b/>
      <sz val="10"/>
      <color rgb="FF00B050"/>
      <name val="Arial"/>
      <family val="2"/>
    </font>
    <font>
      <sz val="10"/>
      <color rgb="FFFF0000"/>
      <name val="Arial"/>
      <family val="2"/>
    </font>
    <font>
      <b/>
      <sz val="20"/>
      <color rgb="FFFF0000"/>
      <name val="Arial"/>
      <family val="2"/>
    </font>
    <font>
      <b/>
      <i/>
      <sz val="26"/>
      <color theme="0"/>
      <name val="Arial"/>
      <family val="2"/>
    </font>
    <font>
      <sz val="10"/>
      <color rgb="FF000000"/>
      <name val="Arial"/>
      <family val="2"/>
    </font>
    <font>
      <b/>
      <i/>
      <sz val="16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</fills>
  <borders count="8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 style="double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thick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ck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medium">
        <color indexed="64"/>
      </right>
      <top/>
      <bottom style="dashed">
        <color indexed="64"/>
      </bottom>
      <diagonal/>
    </border>
    <border>
      <left style="double">
        <color indexed="64"/>
      </left>
      <right style="medium">
        <color indexed="64"/>
      </right>
      <top style="dashed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ashed">
        <color indexed="64"/>
      </bottom>
      <diagonal/>
    </border>
    <border>
      <left style="thin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double">
        <color indexed="64"/>
      </right>
      <top style="dashed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4">
    <xf numFmtId="0" fontId="0" fillId="0" borderId="0"/>
    <xf numFmtId="0" fontId="4" fillId="0" borderId="0"/>
    <xf numFmtId="9" fontId="1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256">
    <xf numFmtId="0" fontId="0" fillId="0" borderId="0" xfId="0"/>
    <xf numFmtId="2" fontId="0" fillId="0" borderId="0" xfId="0" applyNumberFormat="1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49" fontId="0" fillId="0" borderId="0" xfId="0" applyNumberFormat="1"/>
    <xf numFmtId="0" fontId="3" fillId="0" borderId="0" xfId="0" applyFont="1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5" fillId="0" borderId="4" xfId="0" applyFont="1" applyBorder="1"/>
    <xf numFmtId="1" fontId="0" fillId="0" borderId="0" xfId="0" applyNumberFormat="1" applyBorder="1" applyAlignment="1">
      <alignment horizontal="center"/>
    </xf>
    <xf numFmtId="0" fontId="4" fillId="0" borderId="0" xfId="0" applyFont="1"/>
    <xf numFmtId="0" fontId="6" fillId="2" borderId="5" xfId="0" applyFont="1" applyFill="1" applyBorder="1" applyAlignment="1">
      <alignment vertical="center"/>
    </xf>
    <xf numFmtId="1" fontId="3" fillId="2" borderId="6" xfId="0" applyNumberFormat="1" applyFont="1" applyFill="1" applyBorder="1" applyAlignment="1">
      <alignment horizontal="center" vertical="center"/>
    </xf>
    <xf numFmtId="0" fontId="7" fillId="0" borderId="0" xfId="0" applyFont="1"/>
    <xf numFmtId="0" fontId="4" fillId="0" borderId="2" xfId="0" applyFont="1" applyBorder="1"/>
    <xf numFmtId="0" fontId="0" fillId="0" borderId="7" xfId="0" applyBorder="1" applyAlignment="1" applyProtection="1">
      <alignment horizontal="center"/>
      <protection locked="0"/>
    </xf>
    <xf numFmtId="1" fontId="4" fillId="0" borderId="8" xfId="0" applyNumberFormat="1" applyFont="1" applyFill="1" applyBorder="1" applyAlignment="1">
      <alignment horizontal="center"/>
    </xf>
    <xf numFmtId="0" fontId="0" fillId="0" borderId="9" xfId="0" applyBorder="1" applyAlignment="1" applyProtection="1">
      <alignment horizontal="center"/>
      <protection locked="0"/>
    </xf>
    <xf numFmtId="0" fontId="0" fillId="0" borderId="10" xfId="0" applyBorder="1" applyAlignment="1" applyProtection="1">
      <alignment wrapText="1"/>
      <protection locked="0"/>
    </xf>
    <xf numFmtId="0" fontId="4" fillId="0" borderId="0" xfId="0" applyFont="1" applyAlignment="1">
      <alignment horizontal="center"/>
    </xf>
    <xf numFmtId="0" fontId="0" fillId="0" borderId="11" xfId="0" applyBorder="1"/>
    <xf numFmtId="1" fontId="0" fillId="0" borderId="12" xfId="0" applyNumberFormat="1" applyBorder="1" applyAlignment="1">
      <alignment horizontal="center"/>
    </xf>
    <xf numFmtId="0" fontId="0" fillId="0" borderId="13" xfId="0" applyBorder="1"/>
    <xf numFmtId="1" fontId="0" fillId="0" borderId="14" xfId="0" applyNumberFormat="1" applyBorder="1" applyAlignment="1">
      <alignment horizontal="center"/>
    </xf>
    <xf numFmtId="2" fontId="0" fillId="0" borderId="14" xfId="0" applyNumberFormat="1" applyBorder="1" applyAlignment="1">
      <alignment horizontal="center"/>
    </xf>
    <xf numFmtId="4" fontId="0" fillId="0" borderId="14" xfId="0" applyNumberFormat="1" applyBorder="1" applyAlignment="1">
      <alignment horizontal="center"/>
    </xf>
    <xf numFmtId="0" fontId="0" fillId="3" borderId="13" xfId="0" applyFill="1" applyBorder="1"/>
    <xf numFmtId="0" fontId="16" fillId="0" borderId="0" xfId="0" applyFont="1"/>
    <xf numFmtId="0" fontId="0" fillId="4" borderId="0" xfId="0" applyFill="1"/>
    <xf numFmtId="0" fontId="17" fillId="0" borderId="0" xfId="0" applyFont="1"/>
    <xf numFmtId="0" fontId="0" fillId="0" borderId="0" xfId="0" applyBorder="1" applyAlignment="1">
      <alignment horizontal="center"/>
    </xf>
    <xf numFmtId="2" fontId="0" fillId="0" borderId="0" xfId="0" applyNumberFormat="1" applyBorder="1" applyAlignment="1">
      <alignment horizontal="center"/>
    </xf>
    <xf numFmtId="1" fontId="4" fillId="0" borderId="14" xfId="0" applyNumberFormat="1" applyFont="1" applyBorder="1" applyAlignment="1">
      <alignment horizontal="center"/>
    </xf>
    <xf numFmtId="0" fontId="0" fillId="5" borderId="0" xfId="0" applyFill="1"/>
    <xf numFmtId="0" fontId="0" fillId="0" borderId="0" xfId="0" applyAlignment="1">
      <alignment horizontal="right"/>
    </xf>
    <xf numFmtId="0" fontId="0" fillId="0" borderId="14" xfId="0" applyBorder="1"/>
    <xf numFmtId="0" fontId="4" fillId="0" borderId="14" xfId="0" applyFont="1" applyBorder="1"/>
    <xf numFmtId="0" fontId="4" fillId="3" borderId="14" xfId="0" applyFont="1" applyFill="1" applyBorder="1"/>
    <xf numFmtId="0" fontId="0" fillId="0" borderId="0" xfId="0" applyAlignment="1">
      <alignment vertical="center"/>
    </xf>
    <xf numFmtId="0" fontId="4" fillId="0" borderId="16" xfId="0" applyNumberFormat="1" applyFont="1" applyBorder="1" applyAlignment="1">
      <alignment horizontal="left"/>
    </xf>
    <xf numFmtId="0" fontId="4" fillId="0" borderId="17" xfId="0" applyNumberFormat="1" applyFont="1" applyBorder="1" applyAlignment="1">
      <alignment horizontal="left"/>
    </xf>
    <xf numFmtId="2" fontId="4" fillId="0" borderId="17" xfId="0" applyNumberFormat="1" applyFont="1" applyBorder="1" applyAlignment="1">
      <alignment horizontal="left"/>
    </xf>
    <xf numFmtId="2" fontId="0" fillId="0" borderId="17" xfId="0" applyNumberFormat="1" applyBorder="1" applyAlignment="1">
      <alignment horizontal="left"/>
    </xf>
    <xf numFmtId="2" fontId="0" fillId="0" borderId="18" xfId="0" applyNumberFormat="1" applyBorder="1" applyAlignment="1">
      <alignment horizontal="left"/>
    </xf>
    <xf numFmtId="0" fontId="4" fillId="0" borderId="10" xfId="0" applyFont="1" applyBorder="1" applyAlignment="1" applyProtection="1">
      <alignment wrapText="1"/>
      <protection locked="0"/>
    </xf>
    <xf numFmtId="0" fontId="0" fillId="6" borderId="0" xfId="0" applyFill="1"/>
    <xf numFmtId="0" fontId="13" fillId="0" borderId="0" xfId="0" applyFont="1" applyProtection="1"/>
    <xf numFmtId="0" fontId="0" fillId="0" borderId="0" xfId="0" applyProtection="1"/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left"/>
    </xf>
    <xf numFmtId="0" fontId="3" fillId="7" borderId="19" xfId="0" applyFont="1" applyFill="1" applyBorder="1" applyProtection="1"/>
    <xf numFmtId="0" fontId="3" fillId="7" borderId="20" xfId="0" applyFont="1" applyFill="1" applyBorder="1" applyProtection="1"/>
    <xf numFmtId="0" fontId="4" fillId="7" borderId="20" xfId="0" applyFont="1" applyFill="1" applyBorder="1" applyProtection="1"/>
    <xf numFmtId="0" fontId="0" fillId="7" borderId="20" xfId="0" applyFill="1" applyBorder="1" applyAlignment="1" applyProtection="1">
      <alignment horizontal="center"/>
    </xf>
    <xf numFmtId="0" fontId="0" fillId="7" borderId="20" xfId="0" applyFill="1" applyBorder="1" applyProtection="1"/>
    <xf numFmtId="0" fontId="0" fillId="7" borderId="21" xfId="0" applyFill="1" applyBorder="1" applyProtection="1"/>
    <xf numFmtId="0" fontId="18" fillId="0" borderId="0" xfId="0" applyFont="1" applyProtection="1"/>
    <xf numFmtId="0" fontId="0" fillId="0" borderId="22" xfId="0" applyBorder="1" applyProtection="1"/>
    <xf numFmtId="0" fontId="0" fillId="0" borderId="0" xfId="0" applyBorder="1" applyProtection="1"/>
    <xf numFmtId="0" fontId="4" fillId="4" borderId="0" xfId="0" applyFont="1" applyFill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left" vertical="center"/>
    </xf>
    <xf numFmtId="0" fontId="0" fillId="0" borderId="23" xfId="0" applyBorder="1" applyProtection="1"/>
    <xf numFmtId="0" fontId="4" fillId="0" borderId="0" xfId="0" applyFont="1" applyAlignment="1" applyProtection="1">
      <alignment horizontal="left"/>
    </xf>
    <xf numFmtId="0" fontId="4" fillId="4" borderId="24" xfId="0" applyFont="1" applyFill="1" applyBorder="1" applyProtection="1"/>
    <xf numFmtId="0" fontId="4" fillId="0" borderId="25" xfId="0" applyFont="1" applyBorder="1" applyAlignment="1" applyProtection="1">
      <alignment horizontal="left"/>
    </xf>
    <xf numFmtId="0" fontId="0" fillId="0" borderId="25" xfId="0" applyBorder="1" applyProtection="1"/>
    <xf numFmtId="2" fontId="0" fillId="4" borderId="25" xfId="0" applyNumberFormat="1" applyFill="1" applyBorder="1" applyAlignment="1" applyProtection="1">
      <alignment horizontal="center"/>
    </xf>
    <xf numFmtId="0" fontId="4" fillId="8" borderId="25" xfId="0" applyFont="1" applyFill="1" applyBorder="1" applyAlignment="1" applyProtection="1">
      <alignment horizontal="center"/>
    </xf>
    <xf numFmtId="0" fontId="0" fillId="0" borderId="26" xfId="0" applyBorder="1" applyProtection="1"/>
    <xf numFmtId="0" fontId="12" fillId="0" borderId="0" xfId="0" applyFont="1" applyAlignment="1" applyProtection="1">
      <alignment horizontal="right"/>
    </xf>
    <xf numFmtId="0" fontId="4" fillId="0" borderId="0" xfId="0" applyFont="1" applyAlignment="1" applyProtection="1">
      <alignment horizontal="center"/>
    </xf>
    <xf numFmtId="0" fontId="3" fillId="2" borderId="27" xfId="0" applyFont="1" applyFill="1" applyBorder="1" applyAlignment="1" applyProtection="1">
      <alignment vertical="center"/>
    </xf>
    <xf numFmtId="0" fontId="3" fillId="2" borderId="28" xfId="0" applyFont="1" applyFill="1" applyBorder="1" applyAlignment="1" applyProtection="1">
      <alignment horizontal="center" vertical="center" wrapText="1"/>
    </xf>
    <xf numFmtId="0" fontId="3" fillId="2" borderId="28" xfId="0" applyFont="1" applyFill="1" applyBorder="1" applyAlignment="1" applyProtection="1">
      <alignment horizontal="center" vertical="center"/>
    </xf>
    <xf numFmtId="0" fontId="5" fillId="9" borderId="29" xfId="0" applyFont="1" applyFill="1" applyBorder="1" applyProtection="1"/>
    <xf numFmtId="0" fontId="5" fillId="9" borderId="30" xfId="0" applyFont="1" applyFill="1" applyBorder="1" applyAlignment="1" applyProtection="1">
      <alignment horizontal="center"/>
    </xf>
    <xf numFmtId="0" fontId="0" fillId="9" borderId="30" xfId="0" applyFill="1" applyBorder="1" applyAlignment="1" applyProtection="1">
      <alignment horizontal="center"/>
    </xf>
    <xf numFmtId="0" fontId="0" fillId="9" borderId="31" xfId="0" applyFill="1" applyBorder="1" applyAlignment="1" applyProtection="1">
      <alignment horizontal="center"/>
    </xf>
    <xf numFmtId="0" fontId="5" fillId="9" borderId="32" xfId="0" applyFont="1" applyFill="1" applyBorder="1" applyAlignment="1" applyProtection="1">
      <alignment horizontal="center"/>
    </xf>
    <xf numFmtId="4" fontId="0" fillId="0" borderId="9" xfId="0" applyNumberFormat="1" applyBorder="1" applyAlignment="1" applyProtection="1">
      <alignment horizontal="center"/>
    </xf>
    <xf numFmtId="0" fontId="0" fillId="0" borderId="33" xfId="0" applyBorder="1" applyAlignment="1" applyProtection="1">
      <alignment horizontal="center"/>
    </xf>
    <xf numFmtId="4" fontId="0" fillId="0" borderId="34" xfId="0" applyNumberFormat="1" applyBorder="1" applyAlignment="1" applyProtection="1">
      <alignment horizontal="center"/>
    </xf>
    <xf numFmtId="0" fontId="0" fillId="0" borderId="35" xfId="0" applyBorder="1" applyAlignment="1" applyProtection="1">
      <alignment horizontal="center"/>
    </xf>
    <xf numFmtId="4" fontId="0" fillId="0" borderId="36" xfId="0" applyNumberFormat="1" applyBorder="1" applyAlignment="1" applyProtection="1">
      <alignment horizontal="center"/>
    </xf>
    <xf numFmtId="4" fontId="0" fillId="0" borderId="14" xfId="0" applyNumberFormat="1" applyBorder="1" applyAlignment="1" applyProtection="1">
      <alignment horizontal="right" indent="1"/>
    </xf>
    <xf numFmtId="4" fontId="0" fillId="0" borderId="14" xfId="0" applyNumberFormat="1" applyBorder="1" applyAlignment="1" applyProtection="1">
      <alignment horizontal="center"/>
    </xf>
    <xf numFmtId="4" fontId="0" fillId="0" borderId="37" xfId="0" applyNumberFormat="1" applyBorder="1" applyAlignment="1" applyProtection="1">
      <alignment horizontal="center"/>
    </xf>
    <xf numFmtId="4" fontId="0" fillId="0" borderId="0" xfId="0" applyNumberFormat="1" applyProtection="1"/>
    <xf numFmtId="10" fontId="0" fillId="0" borderId="0" xfId="2" applyNumberFormat="1" applyFont="1" applyProtection="1"/>
    <xf numFmtId="10" fontId="0" fillId="0" borderId="0" xfId="2" applyNumberFormat="1" applyFont="1" applyAlignment="1" applyProtection="1">
      <alignment horizontal="center"/>
    </xf>
    <xf numFmtId="0" fontId="9" fillId="0" borderId="0" xfId="0" applyFont="1" applyProtection="1"/>
    <xf numFmtId="0" fontId="9" fillId="10" borderId="38" xfId="0" applyFont="1" applyFill="1" applyBorder="1" applyAlignment="1" applyProtection="1">
      <alignment horizontal="left"/>
    </xf>
    <xf numFmtId="0" fontId="9" fillId="10" borderId="39" xfId="0" applyFont="1" applyFill="1" applyBorder="1" applyProtection="1"/>
    <xf numFmtId="0" fontId="9" fillId="10" borderId="40" xfId="0" applyFont="1" applyFill="1" applyBorder="1" applyAlignment="1" applyProtection="1">
      <alignment horizontal="center"/>
    </xf>
    <xf numFmtId="0" fontId="3" fillId="5" borderId="0" xfId="0" applyFont="1" applyFill="1" applyAlignment="1" applyProtection="1">
      <alignment horizontal="left" vertical="center"/>
    </xf>
    <xf numFmtId="0" fontId="4" fillId="0" borderId="0" xfId="0" applyFont="1" applyAlignment="1" applyProtection="1">
      <alignment horizontal="center" vertical="center"/>
    </xf>
    <xf numFmtId="9" fontId="0" fillId="0" borderId="0" xfId="2" applyFont="1" applyAlignment="1" applyProtection="1">
      <alignment horizontal="center"/>
    </xf>
    <xf numFmtId="164" fontId="0" fillId="0" borderId="0" xfId="0" applyNumberFormat="1" applyProtection="1"/>
    <xf numFmtId="0" fontId="9" fillId="11" borderId="41" xfId="0" applyFont="1" applyFill="1" applyBorder="1" applyAlignment="1" applyProtection="1">
      <alignment horizontal="left" vertical="center"/>
    </xf>
    <xf numFmtId="0" fontId="9" fillId="11" borderId="42" xfId="0" applyFont="1" applyFill="1" applyBorder="1" applyAlignment="1" applyProtection="1">
      <alignment horizontal="center" vertical="center"/>
    </xf>
    <xf numFmtId="164" fontId="0" fillId="0" borderId="0" xfId="0" applyNumberFormat="1" applyAlignment="1" applyProtection="1">
      <alignment horizontal="center"/>
    </xf>
    <xf numFmtId="164" fontId="0" fillId="0" borderId="43" xfId="0" applyNumberFormat="1" applyBorder="1" applyAlignment="1" applyProtection="1"/>
    <xf numFmtId="49" fontId="0" fillId="0" borderId="0" xfId="0" applyNumberFormat="1" applyProtection="1"/>
    <xf numFmtId="49" fontId="4" fillId="0" borderId="0" xfId="0" applyNumberFormat="1" applyFont="1" applyAlignment="1" applyProtection="1">
      <alignment horizontal="center"/>
    </xf>
    <xf numFmtId="0" fontId="4" fillId="0" borderId="0" xfId="0" applyFont="1" applyProtection="1"/>
    <xf numFmtId="0" fontId="4" fillId="0" borderId="0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left" vertical="center"/>
    </xf>
    <xf numFmtId="0" fontId="0" fillId="0" borderId="0" xfId="0" applyFill="1" applyBorder="1" applyProtection="1"/>
    <xf numFmtId="0" fontId="0" fillId="0" borderId="0" xfId="0" applyFill="1" applyBorder="1" applyAlignment="1" applyProtection="1">
      <alignment horizontal="center"/>
    </xf>
    <xf numFmtId="4" fontId="0" fillId="0" borderId="14" xfId="0" applyNumberFormat="1" applyFill="1" applyBorder="1" applyAlignment="1">
      <alignment horizontal="center"/>
    </xf>
    <xf numFmtId="4" fontId="5" fillId="0" borderId="14" xfId="0" applyNumberFormat="1" applyFont="1" applyFill="1" applyBorder="1" applyAlignment="1">
      <alignment horizontal="center"/>
    </xf>
    <xf numFmtId="0" fontId="3" fillId="7" borderId="45" xfId="0" applyFont="1" applyFill="1" applyBorder="1" applyProtection="1"/>
    <xf numFmtId="0" fontId="3" fillId="7" borderId="46" xfId="0" applyFont="1" applyFill="1" applyBorder="1" applyProtection="1"/>
    <xf numFmtId="0" fontId="4" fillId="7" borderId="46" xfId="0" applyFont="1" applyFill="1" applyBorder="1" applyProtection="1"/>
    <xf numFmtId="0" fontId="0" fillId="7" borderId="46" xfId="0" applyFill="1" applyBorder="1" applyAlignment="1" applyProtection="1">
      <alignment horizontal="center"/>
    </xf>
    <xf numFmtId="0" fontId="0" fillId="7" borderId="47" xfId="0" applyFill="1" applyBorder="1" applyProtection="1"/>
    <xf numFmtId="0" fontId="0" fillId="0" borderId="4" xfId="0" applyBorder="1" applyProtection="1"/>
    <xf numFmtId="0" fontId="0" fillId="0" borderId="48" xfId="0" applyFill="1" applyBorder="1" applyProtection="1"/>
    <xf numFmtId="0" fontId="4" fillId="12" borderId="49" xfId="0" applyFont="1" applyFill="1" applyBorder="1" applyProtection="1"/>
    <xf numFmtId="0" fontId="4" fillId="0" borderId="50" xfId="0" applyFont="1" applyBorder="1" applyAlignment="1" applyProtection="1">
      <alignment horizontal="left"/>
    </xf>
    <xf numFmtId="0" fontId="0" fillId="0" borderId="50" xfId="0" applyBorder="1" applyProtection="1"/>
    <xf numFmtId="2" fontId="0" fillId="0" borderId="50" xfId="0" applyNumberFormat="1" applyFill="1" applyBorder="1" applyAlignment="1" applyProtection="1">
      <alignment horizontal="center"/>
    </xf>
    <xf numFmtId="0" fontId="4" fillId="0" borderId="50" xfId="0" applyFont="1" applyFill="1" applyBorder="1" applyAlignment="1" applyProtection="1">
      <alignment horizontal="left"/>
    </xf>
    <xf numFmtId="0" fontId="0" fillId="0" borderId="51" xfId="0" applyFill="1" applyBorder="1" applyProtection="1"/>
    <xf numFmtId="0" fontId="11" fillId="0" borderId="0" xfId="0" applyFont="1" applyAlignment="1"/>
    <xf numFmtId="0" fontId="14" fillId="0" borderId="0" xfId="0" applyFont="1" applyFill="1" applyBorder="1" applyAlignment="1" applyProtection="1">
      <alignment horizontal="center"/>
    </xf>
    <xf numFmtId="0" fontId="0" fillId="4" borderId="11" xfId="0" applyFill="1" applyBorder="1"/>
    <xf numFmtId="4" fontId="0" fillId="4" borderId="14" xfId="0" applyNumberFormat="1" applyFill="1" applyBorder="1" applyAlignment="1">
      <alignment horizontal="center"/>
    </xf>
    <xf numFmtId="1" fontId="0" fillId="4" borderId="12" xfId="0" applyNumberFormat="1" applyFill="1" applyBorder="1" applyAlignment="1">
      <alignment horizontal="center"/>
    </xf>
    <xf numFmtId="2" fontId="0" fillId="4" borderId="14" xfId="0" applyNumberFormat="1" applyFill="1" applyBorder="1" applyAlignment="1">
      <alignment horizontal="center"/>
    </xf>
    <xf numFmtId="2" fontId="0" fillId="4" borderId="0" xfId="0" applyNumberFormat="1" applyFill="1" applyBorder="1" applyAlignment="1">
      <alignment horizontal="center"/>
    </xf>
    <xf numFmtId="2" fontId="17" fillId="0" borderId="0" xfId="0" applyNumberFormat="1" applyFont="1" applyFill="1" applyBorder="1" applyAlignment="1" applyProtection="1">
      <alignment horizontal="center" vertical="center"/>
    </xf>
    <xf numFmtId="10" fontId="10" fillId="4" borderId="0" xfId="2" applyNumberFormat="1" applyFont="1" applyFill="1" applyAlignment="1" applyProtection="1">
      <alignment horizontal="center" vertical="center"/>
    </xf>
    <xf numFmtId="10" fontId="10" fillId="0" borderId="0" xfId="0" applyNumberFormat="1" applyFont="1" applyAlignment="1" applyProtection="1">
      <alignment vertical="center"/>
    </xf>
    <xf numFmtId="10" fontId="10" fillId="0" borderId="0" xfId="0" applyNumberFormat="1" applyFont="1" applyAlignment="1" applyProtection="1">
      <alignment horizontal="center" vertical="center"/>
    </xf>
    <xf numFmtId="0" fontId="3" fillId="9" borderId="15" xfId="0" applyFont="1" applyFill="1" applyBorder="1" applyAlignment="1">
      <alignment horizontal="center" vertical="center" wrapText="1"/>
    </xf>
    <xf numFmtId="2" fontId="3" fillId="9" borderId="15" xfId="0" applyNumberFormat="1" applyFont="1" applyFill="1" applyBorder="1" applyAlignment="1">
      <alignment horizontal="center" vertical="center" wrapText="1"/>
    </xf>
    <xf numFmtId="0" fontId="8" fillId="9" borderId="52" xfId="0" applyFont="1" applyFill="1" applyBorder="1" applyAlignment="1">
      <alignment vertical="center"/>
    </xf>
    <xf numFmtId="0" fontId="3" fillId="9" borderId="15" xfId="0" applyFont="1" applyFill="1" applyBorder="1" applyAlignment="1">
      <alignment horizontal="center" vertical="center"/>
    </xf>
    <xf numFmtId="0" fontId="19" fillId="0" borderId="0" xfId="0" applyFont="1" applyFill="1" applyBorder="1" applyAlignment="1" applyProtection="1">
      <alignment horizontal="center"/>
    </xf>
    <xf numFmtId="0" fontId="0" fillId="0" borderId="13" xfId="0" applyFill="1" applyBorder="1"/>
    <xf numFmtId="0" fontId="6" fillId="0" borderId="13" xfId="0" applyFont="1" applyFill="1" applyBorder="1"/>
    <xf numFmtId="0" fontId="4" fillId="0" borderId="13" xfId="0" applyFont="1" applyFill="1" applyBorder="1"/>
    <xf numFmtId="0" fontId="0" fillId="0" borderId="0" xfId="0" applyFill="1"/>
    <xf numFmtId="0" fontId="0" fillId="0" borderId="53" xfId="0" applyFill="1" applyBorder="1"/>
    <xf numFmtId="1" fontId="0" fillId="0" borderId="8" xfId="0" applyNumberFormat="1" applyFill="1" applyBorder="1" applyAlignment="1">
      <alignment horizontal="center"/>
    </xf>
    <xf numFmtId="0" fontId="6" fillId="0" borderId="53" xfId="0" applyFont="1" applyFill="1" applyBorder="1"/>
    <xf numFmtId="0" fontId="4" fillId="0" borderId="53" xfId="0" applyFont="1" applyFill="1" applyBorder="1"/>
    <xf numFmtId="0" fontId="0" fillId="0" borderId="53" xfId="0" applyFill="1" applyBorder="1" applyAlignment="1">
      <alignment vertical="center"/>
    </xf>
    <xf numFmtId="0" fontId="0" fillId="0" borderId="54" xfId="0" applyFill="1" applyBorder="1" applyAlignment="1">
      <alignment vertical="center"/>
    </xf>
    <xf numFmtId="1" fontId="4" fillId="0" borderId="55" xfId="0" applyNumberFormat="1" applyFont="1" applyFill="1" applyBorder="1" applyAlignment="1">
      <alignment horizontal="center"/>
    </xf>
    <xf numFmtId="1" fontId="0" fillId="0" borderId="0" xfId="0" applyNumberFormat="1" applyFill="1" applyAlignment="1">
      <alignment horizontal="center"/>
    </xf>
    <xf numFmtId="0" fontId="4" fillId="0" borderId="14" xfId="0" applyFont="1" applyBorder="1" applyAlignment="1">
      <alignment vertical="center"/>
    </xf>
    <xf numFmtId="4" fontId="4" fillId="0" borderId="14" xfId="0" applyNumberFormat="1" applyFont="1" applyFill="1" applyBorder="1" applyAlignment="1">
      <alignment horizontal="center"/>
    </xf>
    <xf numFmtId="4" fontId="0" fillId="0" borderId="56" xfId="0" applyNumberFormat="1" applyBorder="1" applyAlignment="1" applyProtection="1">
      <alignment horizontal="center"/>
    </xf>
    <xf numFmtId="4" fontId="0" fillId="5" borderId="14" xfId="0" applyNumberFormat="1" applyFill="1" applyBorder="1" applyAlignment="1">
      <alignment horizontal="center"/>
    </xf>
    <xf numFmtId="0" fontId="4" fillId="0" borderId="0" xfId="0" applyFont="1" applyFill="1" applyBorder="1" applyProtection="1"/>
    <xf numFmtId="0" fontId="4" fillId="0" borderId="0" xfId="0" applyFont="1" applyAlignment="1" applyProtection="1">
      <alignment vertical="center"/>
    </xf>
    <xf numFmtId="0" fontId="0" fillId="0" borderId="9" xfId="0" applyBorder="1" applyAlignment="1" applyProtection="1">
      <alignment horizontal="center"/>
    </xf>
    <xf numFmtId="0" fontId="4" fillId="0" borderId="61" xfId="0" applyNumberFormat="1" applyFont="1" applyBorder="1" applyAlignment="1" applyProtection="1">
      <alignment wrapText="1"/>
    </xf>
    <xf numFmtId="0" fontId="4" fillId="0" borderId="62" xfId="0" applyNumberFormat="1" applyFont="1" applyBorder="1" applyAlignment="1" applyProtection="1">
      <alignment wrapText="1"/>
    </xf>
    <xf numFmtId="0" fontId="0" fillId="0" borderId="44" xfId="0" applyBorder="1" applyAlignment="1" applyProtection="1">
      <alignment horizontal="center"/>
    </xf>
    <xf numFmtId="0" fontId="6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 vertical="center"/>
    </xf>
    <xf numFmtId="4" fontId="0" fillId="0" borderId="33" xfId="0" applyNumberFormat="1" applyBorder="1" applyAlignment="1" applyProtection="1">
      <alignment horizontal="center"/>
    </xf>
    <xf numFmtId="4" fontId="0" fillId="0" borderId="35" xfId="0" applyNumberFormat="1" applyBorder="1" applyAlignment="1" applyProtection="1">
      <alignment horizontal="center"/>
    </xf>
    <xf numFmtId="1" fontId="3" fillId="2" borderId="63" xfId="0" applyNumberFormat="1" applyFont="1" applyFill="1" applyBorder="1" applyAlignment="1">
      <alignment horizontal="center" vertical="center"/>
    </xf>
    <xf numFmtId="0" fontId="5" fillId="9" borderId="64" xfId="0" applyFont="1" applyFill="1" applyBorder="1" applyProtection="1"/>
    <xf numFmtId="0" fontId="5" fillId="9" borderId="65" xfId="0" applyFont="1" applyFill="1" applyBorder="1" applyAlignment="1" applyProtection="1">
      <alignment horizontal="center"/>
    </xf>
    <xf numFmtId="0" fontId="0" fillId="9" borderId="65" xfId="0" applyFill="1" applyBorder="1" applyAlignment="1" applyProtection="1">
      <alignment horizontal="center"/>
    </xf>
    <xf numFmtId="0" fontId="0" fillId="9" borderId="66" xfId="0" applyFill="1" applyBorder="1" applyAlignment="1" applyProtection="1">
      <alignment horizontal="center"/>
    </xf>
    <xf numFmtId="0" fontId="5" fillId="9" borderId="67" xfId="0" applyFont="1" applyFill="1" applyBorder="1" applyAlignment="1" applyProtection="1">
      <alignment horizontal="center"/>
    </xf>
    <xf numFmtId="0" fontId="4" fillId="9" borderId="68" xfId="0" applyFont="1" applyFill="1" applyBorder="1" applyAlignment="1" applyProtection="1">
      <alignment horizontal="center"/>
    </xf>
    <xf numFmtId="0" fontId="4" fillId="0" borderId="61" xfId="0" applyFont="1" applyBorder="1" applyAlignment="1" applyProtection="1">
      <alignment wrapText="1"/>
      <protection locked="0"/>
    </xf>
    <xf numFmtId="4" fontId="0" fillId="0" borderId="69" xfId="0" applyNumberFormat="1" applyBorder="1" applyAlignment="1" applyProtection="1">
      <alignment horizontal="center"/>
    </xf>
    <xf numFmtId="4" fontId="0" fillId="0" borderId="12" xfId="0" applyNumberFormat="1" applyBorder="1" applyAlignment="1" applyProtection="1">
      <alignment horizontal="center"/>
    </xf>
    <xf numFmtId="0" fontId="4" fillId="0" borderId="10" xfId="0" applyNumberFormat="1" applyFont="1" applyBorder="1" applyAlignment="1" applyProtection="1">
      <alignment wrapText="1"/>
      <protection locked="0"/>
    </xf>
    <xf numFmtId="4" fontId="0" fillId="0" borderId="7" xfId="0" applyNumberFormat="1" applyBorder="1" applyAlignment="1" applyProtection="1">
      <alignment horizontal="center"/>
    </xf>
    <xf numFmtId="4" fontId="0" fillId="0" borderId="70" xfId="0" applyNumberFormat="1" applyBorder="1" applyAlignment="1" applyProtection="1">
      <alignment horizontal="right" indent="1"/>
    </xf>
    <xf numFmtId="0" fontId="9" fillId="11" borderId="71" xfId="0" applyFont="1" applyFill="1" applyBorder="1" applyAlignment="1" applyProtection="1">
      <alignment horizontal="center" vertical="center"/>
    </xf>
    <xf numFmtId="0" fontId="9" fillId="11" borderId="40" xfId="0" applyFont="1" applyFill="1" applyBorder="1" applyAlignment="1" applyProtection="1">
      <alignment horizontal="center" vertical="center"/>
    </xf>
    <xf numFmtId="0" fontId="4" fillId="9" borderId="72" xfId="0" applyFont="1" applyFill="1" applyBorder="1" applyAlignment="1" applyProtection="1">
      <alignment horizontal="center"/>
    </xf>
    <xf numFmtId="4" fontId="0" fillId="0" borderId="73" xfId="0" applyNumberFormat="1" applyBorder="1" applyAlignment="1" applyProtection="1">
      <alignment horizontal="right" indent="1"/>
    </xf>
    <xf numFmtId="4" fontId="0" fillId="0" borderId="74" xfId="0" applyNumberFormat="1" applyBorder="1" applyAlignment="1" applyProtection="1">
      <alignment horizontal="right" indent="1"/>
    </xf>
    <xf numFmtId="4" fontId="0" fillId="0" borderId="75" xfId="0" applyNumberFormat="1" applyBorder="1" applyAlignment="1" applyProtection="1">
      <alignment horizontal="right" indent="1"/>
    </xf>
    <xf numFmtId="0" fontId="20" fillId="0" borderId="0" xfId="0" applyFont="1" applyProtection="1"/>
    <xf numFmtId="0" fontId="0" fillId="0" borderId="0" xfId="0" applyFill="1" applyAlignment="1" applyProtection="1">
      <alignment horizontal="center"/>
    </xf>
    <xf numFmtId="0" fontId="0" fillId="0" borderId="0" xfId="0" applyFill="1" applyAlignment="1" applyProtection="1">
      <alignment horizontal="left"/>
    </xf>
    <xf numFmtId="0" fontId="6" fillId="0" borderId="0" xfId="0" applyFont="1" applyProtection="1"/>
    <xf numFmtId="165" fontId="14" fillId="0" borderId="0" xfId="0" applyNumberFormat="1" applyFont="1" applyFill="1" applyBorder="1" applyAlignment="1" applyProtection="1"/>
    <xf numFmtId="0" fontId="14" fillId="0" borderId="0" xfId="0" applyFont="1" applyFill="1" applyBorder="1" applyAlignment="1" applyProtection="1">
      <alignment horizontal="left"/>
    </xf>
    <xf numFmtId="0" fontId="10" fillId="0" borderId="0" xfId="0" applyFont="1" applyFill="1" applyBorder="1" applyAlignment="1" applyProtection="1">
      <alignment horizontal="center"/>
    </xf>
    <xf numFmtId="165" fontId="10" fillId="0" borderId="0" xfId="0" applyNumberFormat="1" applyFont="1" applyFill="1" applyBorder="1" applyAlignment="1" applyProtection="1"/>
    <xf numFmtId="9" fontId="0" fillId="0" borderId="0" xfId="2" applyFont="1" applyBorder="1" applyAlignment="1" applyProtection="1">
      <alignment horizontal="center"/>
    </xf>
    <xf numFmtId="0" fontId="12" fillId="13" borderId="0" xfId="0" applyNumberFormat="1" applyFont="1" applyFill="1" applyAlignment="1" applyProtection="1">
      <alignment horizontal="center"/>
      <protection locked="0"/>
    </xf>
    <xf numFmtId="164" fontId="9" fillId="11" borderId="71" xfId="0" applyNumberFormat="1" applyFont="1" applyFill="1" applyBorder="1" applyAlignment="1" applyProtection="1">
      <alignment horizontal="center" vertical="center"/>
    </xf>
    <xf numFmtId="164" fontId="9" fillId="11" borderId="83" xfId="0" applyNumberFormat="1" applyFont="1" applyFill="1" applyBorder="1" applyAlignment="1" applyProtection="1">
      <alignment horizontal="center" vertical="center"/>
    </xf>
    <xf numFmtId="0" fontId="3" fillId="2" borderId="78" xfId="0" applyFont="1" applyFill="1" applyBorder="1" applyAlignment="1" applyProtection="1">
      <alignment horizontal="center" vertical="center"/>
    </xf>
    <xf numFmtId="0" fontId="3" fillId="2" borderId="79" xfId="0" applyFont="1" applyFill="1" applyBorder="1" applyAlignment="1" applyProtection="1">
      <alignment horizontal="center" vertical="center"/>
    </xf>
    <xf numFmtId="0" fontId="3" fillId="2" borderId="78" xfId="0" applyFont="1" applyFill="1" applyBorder="1" applyAlignment="1" applyProtection="1">
      <alignment horizontal="center" vertical="center"/>
      <protection locked="0"/>
    </xf>
    <xf numFmtId="0" fontId="3" fillId="2" borderId="80" xfId="0" applyFont="1" applyFill="1" applyBorder="1" applyAlignment="1" applyProtection="1">
      <alignment horizontal="center" vertical="center"/>
      <protection locked="0"/>
    </xf>
    <xf numFmtId="0" fontId="3" fillId="2" borderId="79" xfId="0" applyFont="1" applyFill="1" applyBorder="1" applyAlignment="1" applyProtection="1">
      <alignment horizontal="center" vertical="center"/>
      <protection locked="0"/>
    </xf>
    <xf numFmtId="164" fontId="9" fillId="4" borderId="71" xfId="0" applyNumberFormat="1" applyFont="1" applyFill="1" applyBorder="1" applyAlignment="1" applyProtection="1">
      <alignment horizontal="right"/>
    </xf>
    <xf numFmtId="164" fontId="9" fillId="4" borderId="40" xfId="0" applyNumberFormat="1" applyFont="1" applyFill="1" applyBorder="1" applyAlignment="1" applyProtection="1">
      <alignment horizontal="right"/>
    </xf>
    <xf numFmtId="0" fontId="3" fillId="2" borderId="81" xfId="0" applyFont="1" applyFill="1" applyBorder="1" applyAlignment="1" applyProtection="1">
      <alignment horizontal="center" vertical="center"/>
      <protection locked="0"/>
    </xf>
    <xf numFmtId="0" fontId="3" fillId="2" borderId="82" xfId="0" applyFont="1" applyFill="1" applyBorder="1" applyAlignment="1" applyProtection="1">
      <alignment horizontal="center" vertical="center"/>
      <protection locked="0"/>
    </xf>
    <xf numFmtId="164" fontId="9" fillId="10" borderId="71" xfId="0" applyNumberFormat="1" applyFont="1" applyFill="1" applyBorder="1" applyAlignment="1" applyProtection="1">
      <alignment horizontal="right"/>
    </xf>
    <xf numFmtId="164" fontId="9" fillId="10" borderId="40" xfId="0" applyNumberFormat="1" applyFont="1" applyFill="1" applyBorder="1" applyAlignment="1" applyProtection="1">
      <alignment horizontal="right"/>
    </xf>
    <xf numFmtId="0" fontId="3" fillId="2" borderId="76" xfId="0" applyFont="1" applyFill="1" applyBorder="1" applyAlignment="1" applyProtection="1">
      <alignment horizontal="center" vertical="center"/>
      <protection locked="0"/>
    </xf>
    <xf numFmtId="0" fontId="3" fillId="2" borderId="77" xfId="0" applyFont="1" applyFill="1" applyBorder="1" applyAlignment="1" applyProtection="1">
      <alignment horizontal="center" vertical="center"/>
      <protection locked="0"/>
    </xf>
    <xf numFmtId="49" fontId="4" fillId="0" borderId="0" xfId="0" applyNumberFormat="1" applyFont="1" applyAlignment="1" applyProtection="1">
      <alignment horizontal="center"/>
    </xf>
    <xf numFmtId="49" fontId="0" fillId="0" borderId="0" xfId="0" applyNumberFormat="1" applyAlignment="1" applyProtection="1">
      <alignment horizontal="center"/>
    </xf>
    <xf numFmtId="0" fontId="3" fillId="13" borderId="81" xfId="0" applyFont="1" applyFill="1" applyBorder="1" applyAlignment="1" applyProtection="1">
      <alignment horizontal="center" vertical="center"/>
      <protection locked="0"/>
    </xf>
    <xf numFmtId="0" fontId="3" fillId="13" borderId="77" xfId="0" applyFont="1" applyFill="1" applyBorder="1" applyAlignment="1" applyProtection="1">
      <alignment horizontal="center" vertical="center"/>
      <protection locked="0"/>
    </xf>
    <xf numFmtId="0" fontId="0" fillId="13" borderId="0" xfId="0" applyFill="1" applyAlignment="1" applyProtection="1">
      <alignment horizontal="center"/>
      <protection locked="0"/>
    </xf>
    <xf numFmtId="0" fontId="4" fillId="13" borderId="0" xfId="0" applyFont="1" applyFill="1" applyAlignment="1" applyProtection="1">
      <alignment horizontal="center"/>
      <protection locked="0"/>
    </xf>
    <xf numFmtId="165" fontId="14" fillId="0" borderId="0" xfId="0" applyNumberFormat="1" applyFont="1" applyFill="1" applyBorder="1" applyAlignment="1" applyProtection="1">
      <alignment horizontal="center"/>
    </xf>
    <xf numFmtId="0" fontId="11" fillId="0" borderId="0" xfId="0" applyFont="1" applyAlignment="1">
      <alignment horizontal="center"/>
    </xf>
    <xf numFmtId="0" fontId="12" fillId="0" borderId="0" xfId="0" applyNumberFormat="1" applyFont="1" applyAlignment="1" applyProtection="1">
      <alignment horizontal="center"/>
    </xf>
    <xf numFmtId="0" fontId="7" fillId="0" borderId="0" xfId="0" applyFont="1" applyProtection="1"/>
    <xf numFmtId="0" fontId="11" fillId="0" borderId="0" xfId="0" applyFont="1" applyAlignment="1" applyProtection="1">
      <alignment horizontal="center"/>
    </xf>
    <xf numFmtId="0" fontId="6" fillId="2" borderId="58" xfId="0" applyFont="1" applyFill="1" applyBorder="1" applyAlignment="1" applyProtection="1">
      <alignment vertical="center"/>
    </xf>
    <xf numFmtId="1" fontId="11" fillId="2" borderId="57" xfId="0" applyNumberFormat="1" applyFont="1" applyFill="1" applyBorder="1" applyAlignment="1" applyProtection="1">
      <alignment horizontal="center" vertical="center"/>
    </xf>
    <xf numFmtId="0" fontId="11" fillId="2" borderId="57" xfId="0" applyNumberFormat="1" applyFont="1" applyFill="1" applyBorder="1" applyAlignment="1" applyProtection="1">
      <alignment horizontal="center" vertical="center"/>
    </xf>
    <xf numFmtId="0" fontId="11" fillId="2" borderId="57" xfId="0" applyFont="1" applyFill="1" applyBorder="1" applyAlignment="1" applyProtection="1">
      <alignment horizontal="center" vertical="center"/>
    </xf>
    <xf numFmtId="0" fontId="11" fillId="2" borderId="59" xfId="0" applyFont="1" applyFill="1" applyBorder="1" applyAlignment="1" applyProtection="1">
      <alignment horizontal="center" vertical="center"/>
    </xf>
    <xf numFmtId="0" fontId="11" fillId="2" borderId="0" xfId="0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vertical="center"/>
    </xf>
    <xf numFmtId="0" fontId="0" fillId="0" borderId="60" xfId="0" applyBorder="1" applyProtection="1"/>
    <xf numFmtId="1" fontId="4" fillId="0" borderId="14" xfId="0" applyNumberFormat="1" applyFont="1" applyBorder="1" applyAlignment="1" applyProtection="1">
      <alignment horizontal="center"/>
    </xf>
    <xf numFmtId="0" fontId="0" fillId="11" borderId="0" xfId="0" applyFill="1" applyProtection="1"/>
    <xf numFmtId="0" fontId="4" fillId="0" borderId="60" xfId="0" applyFont="1" applyBorder="1" applyProtection="1"/>
    <xf numFmtId="0" fontId="16" fillId="0" borderId="0" xfId="0" applyFont="1" applyAlignment="1" applyProtection="1">
      <alignment horizontal="center"/>
    </xf>
    <xf numFmtId="0" fontId="0" fillId="0" borderId="0" xfId="0" applyBorder="1" applyAlignment="1" applyProtection="1"/>
    <xf numFmtId="0" fontId="4" fillId="3" borderId="60" xfId="0" applyFont="1" applyFill="1" applyBorder="1" applyProtection="1"/>
    <xf numFmtId="0" fontId="4" fillId="0" borderId="60" xfId="0" applyFont="1" applyBorder="1" applyAlignment="1" applyProtection="1">
      <alignment vertical="center"/>
    </xf>
    <xf numFmtId="0" fontId="4" fillId="0" borderId="60" xfId="0" applyFont="1" applyFill="1" applyBorder="1" applyProtection="1"/>
    <xf numFmtId="1" fontId="4" fillId="0" borderId="14" xfId="0" applyNumberFormat="1" applyFont="1" applyFill="1" applyBorder="1" applyAlignment="1" applyProtection="1">
      <alignment horizontal="center"/>
    </xf>
    <xf numFmtId="0" fontId="0" fillId="0" borderId="60" xfId="0" applyFill="1" applyBorder="1" applyProtection="1"/>
    <xf numFmtId="1" fontId="0" fillId="0" borderId="14" xfId="0" applyNumberFormat="1" applyFill="1" applyBorder="1" applyAlignment="1" applyProtection="1">
      <alignment horizontal="center"/>
    </xf>
    <xf numFmtId="9" fontId="0" fillId="0" borderId="0" xfId="2" applyFont="1" applyProtection="1"/>
    <xf numFmtId="0" fontId="6" fillId="0" borderId="60" xfId="0" applyFont="1" applyFill="1" applyBorder="1" applyProtection="1"/>
    <xf numFmtId="1" fontId="0" fillId="0" borderId="14" xfId="0" applyNumberFormat="1" applyBorder="1" applyAlignment="1" applyProtection="1">
      <alignment horizontal="center"/>
    </xf>
    <xf numFmtId="0" fontId="0" fillId="0" borderId="60" xfId="0" applyBorder="1" applyAlignment="1" applyProtection="1">
      <alignment vertical="center"/>
    </xf>
    <xf numFmtId="0" fontId="0" fillId="0" borderId="14" xfId="0" applyBorder="1" applyProtection="1"/>
    <xf numFmtId="0" fontId="0" fillId="4" borderId="0" xfId="0" applyFill="1" applyProtection="1"/>
    <xf numFmtId="0" fontId="0" fillId="4" borderId="0" xfId="0" applyFill="1" applyAlignment="1" applyProtection="1">
      <alignment horizontal="center"/>
    </xf>
    <xf numFmtId="0" fontId="0" fillId="4" borderId="0" xfId="0" applyNumberFormat="1" applyFill="1" applyAlignment="1" applyProtection="1">
      <alignment horizontal="center"/>
    </xf>
    <xf numFmtId="2" fontId="0" fillId="0" borderId="0" xfId="0" applyNumberFormat="1" applyAlignment="1" applyProtection="1">
      <alignment horizontal="center"/>
    </xf>
    <xf numFmtId="0" fontId="0" fillId="0" borderId="0" xfId="0" applyBorder="1" applyAlignment="1" applyProtection="1">
      <alignment horizontal="center"/>
    </xf>
    <xf numFmtId="165" fontId="10" fillId="13" borderId="0" xfId="0" applyNumberFormat="1" applyFont="1" applyFill="1" applyBorder="1" applyAlignment="1" applyProtection="1"/>
    <xf numFmtId="0" fontId="13" fillId="13" borderId="0" xfId="0" applyFont="1" applyFill="1"/>
    <xf numFmtId="0" fontId="22" fillId="0" borderId="0" xfId="0" applyFont="1" applyProtection="1"/>
  </cellXfs>
  <cellStyles count="4">
    <cellStyle name="Normal" xfId="0" builtinId="0"/>
    <cellStyle name="Normal 2" xfId="1"/>
    <cellStyle name="Pourcentage" xfId="2" builtinId="5"/>
    <cellStyle name="Pourcentage 2" xfId="3"/>
  </cellStyles>
  <dxfs count="65">
    <dxf>
      <fill>
        <patternFill>
          <bgColor rgb="FF00B050"/>
        </patternFill>
      </fill>
    </dxf>
    <dxf>
      <fill>
        <patternFill>
          <bgColor theme="0"/>
        </patternFill>
      </fill>
    </dxf>
    <dxf>
      <font>
        <color theme="0"/>
      </font>
    </dxf>
    <dxf>
      <fill>
        <patternFill>
          <bgColor theme="9" tint="0.39994506668294322"/>
        </patternFill>
      </fill>
    </dxf>
    <dxf>
      <fill>
        <patternFill patternType="none">
          <bgColor indexed="65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theme="0"/>
      </font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ill>
        <patternFill>
          <bgColor rgb="FF00B050"/>
        </patternFill>
      </fill>
    </dxf>
    <dxf>
      <font>
        <b/>
        <i val="0"/>
        <color rgb="FF00B050"/>
      </font>
      <fill>
        <patternFill patternType="none">
          <bgColor indexed="6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color theme="0"/>
      </font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color theme="0"/>
      </font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color theme="0"/>
      </font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color theme="0"/>
      </font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 patternType="none">
          <bgColor indexed="6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numFmt numFmtId="0" formatCode="General"/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317501</xdr:colOff>
      <xdr:row>0</xdr:row>
      <xdr:rowOff>198438</xdr:rowOff>
    </xdr:from>
    <xdr:to>
      <xdr:col>0</xdr:col>
      <xdr:colOff>4278312</xdr:colOff>
      <xdr:row>8</xdr:row>
      <xdr:rowOff>56955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7501" y="198438"/>
          <a:ext cx="3960811" cy="1390455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28575</xdr:colOff>
          <xdr:row>5</xdr:row>
          <xdr:rowOff>19050</xdr:rowOff>
        </xdr:from>
        <xdr:to>
          <xdr:col>9</xdr:col>
          <xdr:colOff>400050</xdr:colOff>
          <xdr:row>8</xdr:row>
          <xdr:rowOff>28575</xdr:rowOff>
        </xdr:to>
        <xdr:sp macro="" textlink="">
          <xdr:nvSpPr>
            <xdr:cNvPr id="2061" name="Button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PDF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68"/>
  <sheetViews>
    <sheetView zoomScale="80" zoomScaleNormal="80" workbookViewId="0">
      <pane ySplit="6" topLeftCell="A7" activePane="bottomLeft" state="frozenSplit"/>
      <selection pane="bottomLeft" activeCell="A10" sqref="A10"/>
    </sheetView>
  </sheetViews>
  <sheetFormatPr baseColWidth="10" defaultRowHeight="12.75" x14ac:dyDescent="0.2"/>
  <cols>
    <col min="1" max="1" width="69.5703125" style="49" customWidth="1"/>
    <col min="2" max="2" width="9.5703125" style="50" customWidth="1"/>
    <col min="3" max="3" width="7.42578125" style="50" customWidth="1"/>
    <col min="4" max="4" width="10.42578125" style="50" customWidth="1"/>
    <col min="5" max="5" width="15" style="50" customWidth="1"/>
    <col min="6" max="9" width="10.7109375" style="49" customWidth="1"/>
    <col min="10" max="11" width="10.7109375" style="50" customWidth="1"/>
    <col min="12" max="13" width="10.7109375" style="49" customWidth="1"/>
    <col min="14" max="15" width="10.7109375" style="50" customWidth="1"/>
    <col min="16" max="19" width="10.7109375" style="49" customWidth="1"/>
    <col min="20" max="16384" width="11.42578125" style="49"/>
  </cols>
  <sheetData>
    <row r="1" spans="1:20" ht="33.75" thickTop="1" x14ac:dyDescent="0.45">
      <c r="A1" s="48" t="s">
        <v>32</v>
      </c>
      <c r="B1" s="255" t="s">
        <v>162</v>
      </c>
      <c r="E1" s="51"/>
      <c r="F1" s="52" t="s">
        <v>40</v>
      </c>
      <c r="G1" s="53"/>
      <c r="H1" s="54"/>
      <c r="I1" s="53" t="s">
        <v>39</v>
      </c>
      <c r="J1" s="55"/>
      <c r="K1" s="55"/>
      <c r="L1" s="56"/>
      <c r="M1" s="56"/>
      <c r="N1" s="55"/>
      <c r="O1" s="55"/>
      <c r="P1" s="56"/>
      <c r="Q1" s="57"/>
      <c r="S1" s="58"/>
      <c r="T1" s="58"/>
    </row>
    <row r="2" spans="1:20" ht="12.95" customHeight="1" x14ac:dyDescent="0.45">
      <c r="A2" s="48"/>
      <c r="B2" s="49"/>
      <c r="E2" s="51"/>
      <c r="F2" s="59"/>
      <c r="G2" s="60"/>
      <c r="H2" s="60"/>
      <c r="I2" s="60"/>
      <c r="J2" s="61" t="s">
        <v>38</v>
      </c>
      <c r="K2" s="62" t="s">
        <v>110</v>
      </c>
      <c r="L2" s="60"/>
      <c r="M2" s="60"/>
      <c r="N2" s="133">
        <v>20</v>
      </c>
      <c r="O2" s="62" t="s">
        <v>48</v>
      </c>
      <c r="P2" s="60"/>
      <c r="Q2" s="63"/>
    </row>
    <row r="3" spans="1:20" ht="12.95" customHeight="1" thickBot="1" x14ac:dyDescent="0.25">
      <c r="B3" s="49"/>
      <c r="E3" s="64"/>
      <c r="F3" s="65" t="s">
        <v>33</v>
      </c>
      <c r="G3" s="66" t="s">
        <v>34</v>
      </c>
      <c r="H3" s="67"/>
      <c r="I3" s="67"/>
      <c r="J3" s="68">
        <v>0</v>
      </c>
      <c r="K3" s="66" t="s">
        <v>35</v>
      </c>
      <c r="L3" s="67"/>
      <c r="M3" s="67"/>
      <c r="N3" s="69" t="s">
        <v>36</v>
      </c>
      <c r="O3" s="66" t="s">
        <v>37</v>
      </c>
      <c r="P3" s="67"/>
      <c r="Q3" s="70"/>
    </row>
    <row r="4" spans="1:20" ht="27.75" thickTop="1" thickBot="1" x14ac:dyDescent="0.45">
      <c r="A4" s="71" t="s">
        <v>11</v>
      </c>
      <c r="B4" s="196">
        <v>37</v>
      </c>
      <c r="J4" s="72"/>
    </row>
    <row r="5" spans="1:20" ht="47.25" customHeight="1" thickTop="1" x14ac:dyDescent="0.2">
      <c r="A5" s="73" t="s">
        <v>12</v>
      </c>
      <c r="B5" s="74" t="s">
        <v>143</v>
      </c>
      <c r="C5" s="75" t="s">
        <v>5</v>
      </c>
      <c r="D5" s="74" t="s">
        <v>23</v>
      </c>
      <c r="E5" s="74" t="s">
        <v>144</v>
      </c>
      <c r="F5" s="199" t="s">
        <v>133</v>
      </c>
      <c r="G5" s="200"/>
      <c r="H5" s="206" t="s">
        <v>21</v>
      </c>
      <c r="I5" s="207"/>
      <c r="J5" s="206" t="s">
        <v>43</v>
      </c>
      <c r="K5" s="207"/>
      <c r="L5" s="201" t="s">
        <v>102</v>
      </c>
      <c r="M5" s="202"/>
      <c r="N5" s="201" t="s">
        <v>97</v>
      </c>
      <c r="O5" s="203"/>
      <c r="P5" s="201" t="s">
        <v>20</v>
      </c>
      <c r="Q5" s="202"/>
      <c r="R5" s="210"/>
      <c r="S5" s="211"/>
    </row>
    <row r="6" spans="1:20" x14ac:dyDescent="0.2">
      <c r="A6" s="169"/>
      <c r="B6" s="170"/>
      <c r="C6" s="171"/>
      <c r="D6" s="172"/>
      <c r="E6" s="172"/>
      <c r="F6" s="173" t="s">
        <v>4</v>
      </c>
      <c r="G6" s="174" t="s">
        <v>13</v>
      </c>
      <c r="H6" s="173" t="s">
        <v>4</v>
      </c>
      <c r="I6" s="174" t="s">
        <v>13</v>
      </c>
      <c r="J6" s="173" t="s">
        <v>4</v>
      </c>
      <c r="K6" s="174" t="s">
        <v>13</v>
      </c>
      <c r="L6" s="173" t="s">
        <v>4</v>
      </c>
      <c r="M6" s="174" t="s">
        <v>13</v>
      </c>
      <c r="N6" s="173" t="s">
        <v>4</v>
      </c>
      <c r="O6" s="174" t="s">
        <v>13</v>
      </c>
      <c r="P6" s="173" t="s">
        <v>4</v>
      </c>
      <c r="Q6" s="174" t="s">
        <v>13</v>
      </c>
      <c r="R6" s="173" t="s">
        <v>4</v>
      </c>
      <c r="S6" s="174" t="s">
        <v>13</v>
      </c>
    </row>
    <row r="7" spans="1:20" x14ac:dyDescent="0.2">
      <c r="A7" s="178"/>
      <c r="B7" s="17"/>
      <c r="C7" s="179">
        <f>IFERROR(IF($A7&lt;&gt;0,VLOOKUP($A7,#REF!,2,FALSE),0),IF($J7="pas d'article","","unité ?"))</f>
        <v>0</v>
      </c>
      <c r="D7" s="167">
        <f>IFERROR(IF($A7&lt;&gt;0,VLOOKUP($A7,'table produits'!$A$3:$C$500,3,FALSE),0),IF($J7="pas d'article","","unité ?"))</f>
        <v>0</v>
      </c>
      <c r="E7" s="84" t="str">
        <f t="shared" ref="E7:E54" si="0">IFERROR((ROUNDUP($B7/$D7,0)*$D7),"")</f>
        <v/>
      </c>
      <c r="F7" s="85" t="str">
        <f>IFERROR(IF($A7&lt;&gt;" ",VLOOKUP($A7,GSB!$A$6:$F$506,6,FALSE),0),IF($A7=""," ","pas d'article"))</f>
        <v xml:space="preserve"> </v>
      </c>
      <c r="G7" s="86" t="str">
        <f>IF(OR($C7=0,$C7="unité ?",F7="pas d'article"),"",IF($F7=0,MIN(K7,M7,O7,Q7,S7),IF($B7&gt;0,F7*$E7,0)))</f>
        <v/>
      </c>
      <c r="H7" s="85" t="str">
        <f ca="1">IF(ISERROR(OFFSET(INDIRECT("'"&amp;H$5&amp;"'!$b$1"),MATCH($A7,INDIRECT("'"&amp;H$5&amp;"'!$a$1:$a$500"),0)-1,MATCH($B$4,INDIRECT("'"&amp;H$5&amp;"'!$c$5:$n$5"),0))),"pas d'article",OFFSET(INDIRECT("'"&amp;H$5&amp;"'!$b$1"),MATCH($A7,INDIRECT("'"&amp;H$5&amp;"'!$a$1:$a$500"),0)-1,MATCH($B$4,INDIRECT("'"&amp;H$5&amp;"'!$c$5:$n$5"),0)))</f>
        <v>pas d'article</v>
      </c>
      <c r="I7" s="180" t="str">
        <f ca="1">IF(OR($C7=0,$C7="unité ?",H7="pas d'article"),"",IF($B7&gt;0,H7*$E7,0))</f>
        <v/>
      </c>
      <c r="J7" s="85" t="str">
        <f ca="1">IF(ISERROR(OFFSET(INDIRECT("'"&amp;J$5&amp;"'!$b$1"),MATCH($A7,INDIRECT("'"&amp;J$5&amp;"'!$a$1:$a$500"),0)-1,MATCH($B$4,INDIRECT("'"&amp;J$5&amp;"'!$c$5:$n$5"),0))),"pas d'article",OFFSET(INDIRECT("'"&amp;J$5&amp;"'!$b$1"),MATCH($A7,INDIRECT("'"&amp;J$5&amp;"'!$a$1:$a$500"),0)-1,MATCH($B$4,INDIRECT("'"&amp;J$5&amp;"'!$c$5:$n$5"),0)))</f>
        <v>pas d'article</v>
      </c>
      <c r="K7" s="86" t="str">
        <f ca="1">IF(OR($C7=0,$C7="unité ?",J7="pas d'article"),"",IF($B7&gt;0,J7*$E7,0))</f>
        <v/>
      </c>
      <c r="L7" s="87" t="str">
        <f ca="1">IF(ISERROR(OFFSET(INDIRECT("'"&amp;L$5&amp;"'!$b$1"),MATCH($A7,INDIRECT("'"&amp;L$5&amp;"'!$a$1:$a$500"),0)-1,MATCH($B$4,INDIRECT("'"&amp;L$5&amp;"'!$c$5:$n$5"),0))),"pas d'article",OFFSET(INDIRECT("'"&amp;L$5&amp;"'!$b$1"),MATCH($A7,INDIRECT("'"&amp;L$5&amp;"'!$a$1:$a$500"),0)-1,MATCH($B$4,INDIRECT("'"&amp;L$5&amp;"'!$c$5:$n$5"),0)))</f>
        <v>pas d'article</v>
      </c>
      <c r="M7" s="86" t="str">
        <f ca="1">IF(OR($C7=0,$C7="unité ?",L7="pas d'article"),"",IF($B7&gt;0,L7*$E7,0))</f>
        <v/>
      </c>
      <c r="N7" s="87" t="str">
        <f ca="1">IF(ISERROR(OFFSET(INDIRECT("'"&amp;N$5&amp;"'!$b$1"),MATCH($A7,INDIRECT("'"&amp;N$5&amp;"'!$a$1:$a$500"),0)-1,MATCH($B$4,INDIRECT("'"&amp;N$5&amp;"'!$c$5:$n$5"),0))),"pas d'article",OFFSET(INDIRECT("'"&amp;N$5&amp;"'!$b$1"),MATCH($A7,INDIRECT("'"&amp;N$5&amp;"'!$a$1:$a$500"),0)-1,MATCH($B$4,INDIRECT("'"&amp;N$5&amp;"'!$c$5:$n$5"),0)))</f>
        <v>pas d'article</v>
      </c>
      <c r="O7" s="86" t="str">
        <f ca="1">IF(OR($C7=0,$C7="unité ?",N7="pas d'article"),"",IF($B7&gt;0,N7*$E7,0))</f>
        <v/>
      </c>
      <c r="P7" s="87" t="str">
        <f ca="1">IF(ISERROR(OFFSET(INDIRECT("'"&amp;P$5&amp;"'!$b$1"),MATCH($A7,INDIRECT("'"&amp;P$5&amp;"'!$a$1:$a$500"),0)-1,MATCH($B$4,INDIRECT("'"&amp;P$5&amp;"'!$c$5:$n$5"),0))),"pas d'article",OFFSET(INDIRECT("'"&amp;P$5&amp;"'!$b$1"),MATCH($A7,INDIRECT("'"&amp;P$5&amp;"'!$a$1:$a$500"),0)-1,MATCH($B$4,INDIRECT("'"&amp;P$5&amp;"'!$c$5:$n$5"),0)))</f>
        <v>pas d'article</v>
      </c>
      <c r="Q7" s="86" t="str">
        <f ca="1">IF(OR($C7=0,$C7="unité ?",P7="pas d'article"),"",IF($B7&gt;0,P7*$E7,0))</f>
        <v/>
      </c>
      <c r="R7" s="87" t="str">
        <f ca="1">IF(ISERROR(OFFSET(INDIRECT("'"&amp;R$5&amp;"'!$b$1"),MATCH($A7,INDIRECT("'"&amp;R$5&amp;"'!$a$1:$a$500"),0)-1,MATCH($B$4,INDIRECT("'"&amp;R$5&amp;"'!$c$5:$n$5"),0))),"pas d'article",OFFSET(INDIRECT("'"&amp;R$5&amp;"'!$b$1"),MATCH($A7,INDIRECT("'"&amp;R$5&amp;"'!$a$1:$a$500"),0)-1,MATCH($B$4,INDIRECT("'"&amp;R$5&amp;"'!$c$5:$n$5"),0)))</f>
        <v>pas d'article</v>
      </c>
      <c r="S7" s="86" t="str">
        <f ca="1">IF(OR($C7=0,$C7="unité ?",R7="pas d'article"),"",IF($B7&gt;0,R7*$E7,0))</f>
        <v/>
      </c>
    </row>
    <row r="8" spans="1:20" x14ac:dyDescent="0.2">
      <c r="A8" s="175"/>
      <c r="B8" s="19"/>
      <c r="C8" s="81">
        <f>IFERROR(IF($A8&lt;&gt;0,VLOOKUP($A8,#REF!,2,FALSE),0),IF($J8="pas d'article","","unité ?"))</f>
        <v>0</v>
      </c>
      <c r="D8" s="166">
        <f>IFERROR(IF($A8&lt;&gt;0,VLOOKUP($A8,'table produits'!$A$3:$C$500,3,FALSE),0),IF($J8="pas d'article","","unité ?"))</f>
        <v>0</v>
      </c>
      <c r="E8" s="82" t="str">
        <f t="shared" si="0"/>
        <v/>
      </c>
      <c r="F8" s="176" t="str">
        <f>IFERROR(IF($A8&lt;&gt;" ",VLOOKUP($A8,GSB!$A$6:$F$506,5,FALSE),0),IF($A8=""," ","pas d'article"))</f>
        <v xml:space="preserve"> </v>
      </c>
      <c r="G8" s="86" t="str">
        <f t="shared" ref="G8:G54" si="1">IF(OR($C8=0,$C8="unité ?",F8="pas d'article"),"",IF($F8=0,MIN(K8,M8,O8,Q8,S8),IF($B8&gt;0,F8*$E8,0)))</f>
        <v/>
      </c>
      <c r="H8" s="85" t="str">
        <f t="shared" ref="H8:H54" ca="1" si="2">IF(ISERROR(OFFSET(INDIRECT("'"&amp;H$5&amp;"'!$b$1"),MATCH($A8,INDIRECT("'"&amp;H$5&amp;"'!$a$1:$a$500"),0)-1,MATCH($B$4,INDIRECT("'"&amp;H$5&amp;"'!$c$5:$n$5"),0))),"pas d'article",OFFSET(INDIRECT("'"&amp;H$5&amp;"'!$b$1"),MATCH($A8,INDIRECT("'"&amp;H$5&amp;"'!$a$1:$a$500"),0)-1,MATCH($B$4,INDIRECT("'"&amp;H$5&amp;"'!$c$5:$n$5"),0)))</f>
        <v>pas d'article</v>
      </c>
      <c r="I8" s="180" t="str">
        <f t="shared" ref="I8:I54" ca="1" si="3">IF(OR($C8=0,$C8="unité ?",H8="pas d'article"),"",IF($B8&gt;0,H8*$E8,0))</f>
        <v/>
      </c>
      <c r="J8" s="176" t="str">
        <f t="shared" ref="J8:J54" ca="1" si="4">IF(ISERROR(OFFSET(INDIRECT("'"&amp;J$5&amp;"'!$b$1"),MATCH($A8,INDIRECT("'"&amp;J$5&amp;"'!$a$1:$a$500"),0)-1,MATCH($B$4,INDIRECT("'"&amp;J$5&amp;"'!$c$5:$n$5"),0))),"pas d'article",OFFSET(INDIRECT("'"&amp;J$5&amp;"'!$b$1"),MATCH($A8,INDIRECT("'"&amp;J$5&amp;"'!$a$1:$a$500"),0)-1,MATCH($B$4,INDIRECT("'"&amp;J$5&amp;"'!$c$5:$n$5"),0)))</f>
        <v>pas d'article</v>
      </c>
      <c r="K8" s="86" t="str">
        <f t="shared" ref="K8:K54" ca="1" si="5">IF(OR($C8=0,$C8="unité ?",J8="pas d'article"),"",IF($B8&gt;0,J8*$E8,0))</f>
        <v/>
      </c>
      <c r="L8" s="177" t="str">
        <f t="shared" ref="L8:L54" ca="1" si="6">IF(ISERROR(OFFSET(INDIRECT("'"&amp;L$5&amp;"'!$b$1"),MATCH($A8,INDIRECT("'"&amp;L$5&amp;"'!$a$1:$a$500"),0)-1,MATCH($B$4,INDIRECT("'"&amp;L$5&amp;"'!$c$5:$n$5"),0))),"pas d'article",OFFSET(INDIRECT("'"&amp;L$5&amp;"'!$b$1"),MATCH($A8,INDIRECT("'"&amp;L$5&amp;"'!$a$1:$a$500"),0)-1,MATCH($B$4,INDIRECT("'"&amp;L$5&amp;"'!$c$5:$n$5"),0)))</f>
        <v>pas d'article</v>
      </c>
      <c r="M8" s="86" t="str">
        <f t="shared" ref="M8:M54" ca="1" si="7">IF(OR($C8=0,$C8="unité ?",L8="pas d'article"),"",IF($B8&gt;0,L8*$E8,0))</f>
        <v/>
      </c>
      <c r="N8" s="177" t="str">
        <f t="shared" ref="N8:N54" ca="1" si="8">IF(ISERROR(OFFSET(INDIRECT("'"&amp;N$5&amp;"'!$b$1"),MATCH($A8,INDIRECT("'"&amp;N$5&amp;"'!$a$1:$a$500"),0)-1,MATCH($B$4,INDIRECT("'"&amp;N$5&amp;"'!$c$5:$n$5"),0))),"pas d'article",OFFSET(INDIRECT("'"&amp;N$5&amp;"'!$b$1"),MATCH($A8,INDIRECT("'"&amp;N$5&amp;"'!$a$1:$a$500"),0)-1,MATCH($B$4,INDIRECT("'"&amp;N$5&amp;"'!$c$5:$n$5"),0)))</f>
        <v>pas d'article</v>
      </c>
      <c r="O8" s="86" t="str">
        <f t="shared" ref="O8:O54" ca="1" si="9">IF(OR($C8=0,$C8="unité ?",N8="pas d'article"),"",IF($B8&gt;0,N8*$E8,0))</f>
        <v/>
      </c>
      <c r="P8" s="177" t="str">
        <f t="shared" ref="P8:P54" ca="1" si="10">IF(ISERROR(OFFSET(INDIRECT("'"&amp;P$5&amp;"'!$b$1"),MATCH($A8,INDIRECT("'"&amp;P$5&amp;"'!$a$1:$a$500"),0)-1,MATCH($B$4,INDIRECT("'"&amp;P$5&amp;"'!$c$5:$n$5"),0))),"pas d'article",OFFSET(INDIRECT("'"&amp;P$5&amp;"'!$b$1"),MATCH($A8,INDIRECT("'"&amp;P$5&amp;"'!$a$1:$a$500"),0)-1,MATCH($B$4,INDIRECT("'"&amp;P$5&amp;"'!$c$5:$n$5"),0)))</f>
        <v>pas d'article</v>
      </c>
      <c r="Q8" s="86" t="str">
        <f t="shared" ref="Q8:Q54" ca="1" si="11">IF(OR($C8=0,$C8="unité ?",P8="pas d'article"),"",IF($B8&gt;0,P8*$E8,0))</f>
        <v/>
      </c>
      <c r="R8" s="177" t="str">
        <f t="shared" ref="R8:R54" ca="1" si="12">IF(ISERROR(OFFSET(INDIRECT("'"&amp;R$5&amp;"'!$b$1"),MATCH($A8,INDIRECT("'"&amp;R$5&amp;"'!$a$1:$a$500"),0)-1,MATCH($B$4,INDIRECT("'"&amp;R$5&amp;"'!$c$5:$n$5"),0))),"pas d'article",OFFSET(INDIRECT("'"&amp;R$5&amp;"'!$b$1"),MATCH($A8,INDIRECT("'"&amp;R$5&amp;"'!$a$1:$a$500"),0)-1,MATCH($B$4,INDIRECT("'"&amp;R$5&amp;"'!$c$5:$n$5"),0)))</f>
        <v>pas d'article</v>
      </c>
      <c r="S8" s="86" t="str">
        <f t="shared" ref="S8:S54" ca="1" si="13">IF(OR($C8=0,$C8="unité ?",R8="pas d'article"),"",IF($B8&gt;0,R8*$E8,0))</f>
        <v/>
      </c>
    </row>
    <row r="9" spans="1:20" x14ac:dyDescent="0.2">
      <c r="A9" s="46"/>
      <c r="B9" s="17"/>
      <c r="C9" s="81">
        <f>IFERROR(IF($A9&lt;&gt;0,VLOOKUP($A9,#REF!,2,FALSE),0),IF($J9="pas d'article","","unité ?"))</f>
        <v>0</v>
      </c>
      <c r="D9" s="166">
        <f>IFERROR(IF($A9&lt;&gt;0,VLOOKUP($A9,'table produits'!$A$3:$C$500,3,FALSE),0),IF($J9="pas d'article","","unité ?"))</f>
        <v>0</v>
      </c>
      <c r="E9" s="82" t="str">
        <f t="shared" si="0"/>
        <v/>
      </c>
      <c r="F9" s="85" t="str">
        <f>IFERROR(IF($A9&lt;&gt;" ",VLOOKUP($A9,GSB!$A$6:$F$506,5,FALSE),0),IF($A9=""," ","pas d'article"))</f>
        <v xml:space="preserve"> </v>
      </c>
      <c r="G9" s="86" t="str">
        <f t="shared" si="1"/>
        <v/>
      </c>
      <c r="H9" s="85" t="str">
        <f t="shared" ca="1" si="2"/>
        <v>pas d'article</v>
      </c>
      <c r="I9" s="180" t="str">
        <f t="shared" ca="1" si="3"/>
        <v/>
      </c>
      <c r="J9" s="85" t="str">
        <f t="shared" ca="1" si="4"/>
        <v>pas d'article</v>
      </c>
      <c r="K9" s="86" t="str">
        <f t="shared" ca="1" si="5"/>
        <v/>
      </c>
      <c r="L9" s="87" t="str">
        <f t="shared" ca="1" si="6"/>
        <v>pas d'article</v>
      </c>
      <c r="M9" s="86" t="str">
        <f t="shared" ca="1" si="7"/>
        <v/>
      </c>
      <c r="N9" s="87" t="str">
        <f t="shared" ca="1" si="8"/>
        <v>pas d'article</v>
      </c>
      <c r="O9" s="86" t="str">
        <f t="shared" ca="1" si="9"/>
        <v/>
      </c>
      <c r="P9" s="87" t="str">
        <f t="shared" ca="1" si="10"/>
        <v>pas d'article</v>
      </c>
      <c r="Q9" s="86" t="str">
        <f t="shared" ca="1" si="11"/>
        <v/>
      </c>
      <c r="R9" s="87" t="str">
        <f t="shared" ca="1" si="12"/>
        <v>pas d'article</v>
      </c>
      <c r="S9" s="86" t="str">
        <f t="shared" ca="1" si="13"/>
        <v/>
      </c>
      <c r="T9" s="58"/>
    </row>
    <row r="10" spans="1:20" x14ac:dyDescent="0.2">
      <c r="A10" s="46"/>
      <c r="B10" s="17"/>
      <c r="C10" s="81">
        <f>IFERROR(IF($A10&lt;&gt;0,VLOOKUP($A10,#REF!,2,FALSE),0),IF($J10="pas d'article","","unité ?"))</f>
        <v>0</v>
      </c>
      <c r="D10" s="166">
        <f>IFERROR(IF($A10&lt;&gt;0,VLOOKUP($A10,'table produits'!$A$3:$C$500,3,FALSE),0),IF($J10="pas d'article","","unité ?"))</f>
        <v>0</v>
      </c>
      <c r="E10" s="82" t="str">
        <f t="shared" si="0"/>
        <v/>
      </c>
      <c r="F10" s="85" t="str">
        <f>IFERROR(IF($A10&lt;&gt;" ",VLOOKUP($A10,GSB!$A$6:$F$506,5,FALSE),0),IF($A10=""," ","pas d'article"))</f>
        <v xml:space="preserve"> </v>
      </c>
      <c r="G10" s="86" t="str">
        <f t="shared" si="1"/>
        <v/>
      </c>
      <c r="H10" s="85" t="str">
        <f t="shared" ca="1" si="2"/>
        <v>pas d'article</v>
      </c>
      <c r="I10" s="180" t="str">
        <f t="shared" ca="1" si="3"/>
        <v/>
      </c>
      <c r="J10" s="85" t="str">
        <f t="shared" ca="1" si="4"/>
        <v>pas d'article</v>
      </c>
      <c r="K10" s="86" t="str">
        <f t="shared" ca="1" si="5"/>
        <v/>
      </c>
      <c r="L10" s="87" t="str">
        <f t="shared" ca="1" si="6"/>
        <v>pas d'article</v>
      </c>
      <c r="M10" s="86" t="str">
        <f t="shared" ca="1" si="7"/>
        <v/>
      </c>
      <c r="N10" s="87" t="str">
        <f t="shared" ca="1" si="8"/>
        <v>pas d'article</v>
      </c>
      <c r="O10" s="86" t="str">
        <f t="shared" ca="1" si="9"/>
        <v/>
      </c>
      <c r="P10" s="87" t="str">
        <f t="shared" ca="1" si="10"/>
        <v>pas d'article</v>
      </c>
      <c r="Q10" s="86" t="str">
        <f t="shared" ca="1" si="11"/>
        <v/>
      </c>
      <c r="R10" s="87" t="str">
        <f t="shared" ca="1" si="12"/>
        <v>pas d'article</v>
      </c>
      <c r="S10" s="86" t="str">
        <f t="shared" ca="1" si="13"/>
        <v/>
      </c>
    </row>
    <row r="11" spans="1:20" x14ac:dyDescent="0.2">
      <c r="A11" s="46"/>
      <c r="B11" s="17"/>
      <c r="C11" s="81">
        <f>IFERROR(IF($A11&lt;&gt;0,VLOOKUP($A11,#REF!,2,FALSE),0),IF($J11="pas d'article","","unité ?"))</f>
        <v>0</v>
      </c>
      <c r="D11" s="166">
        <f>IFERROR(IF($A11&lt;&gt;0,VLOOKUP($A11,'table produits'!$A$3:$C$500,3,FALSE),0),IF($J11="pas d'article","","unité ?"))</f>
        <v>0</v>
      </c>
      <c r="E11" s="82" t="str">
        <f t="shared" si="0"/>
        <v/>
      </c>
      <c r="F11" s="85" t="str">
        <f>IFERROR(IF($A11&lt;&gt;" ",VLOOKUP($A11,GSB!$A$6:$F$506,5,FALSE),0),IF($A11=""," ","pas d'article"))</f>
        <v xml:space="preserve"> </v>
      </c>
      <c r="G11" s="86" t="str">
        <f t="shared" si="1"/>
        <v/>
      </c>
      <c r="H11" s="85" t="str">
        <f t="shared" ca="1" si="2"/>
        <v>pas d'article</v>
      </c>
      <c r="I11" s="180" t="str">
        <f t="shared" ca="1" si="3"/>
        <v/>
      </c>
      <c r="J11" s="85" t="str">
        <f t="shared" ca="1" si="4"/>
        <v>pas d'article</v>
      </c>
      <c r="K11" s="86" t="str">
        <f t="shared" ca="1" si="5"/>
        <v/>
      </c>
      <c r="L11" s="87" t="str">
        <f t="shared" ca="1" si="6"/>
        <v>pas d'article</v>
      </c>
      <c r="M11" s="86" t="str">
        <f t="shared" ca="1" si="7"/>
        <v/>
      </c>
      <c r="N11" s="87" t="str">
        <f t="shared" ca="1" si="8"/>
        <v>pas d'article</v>
      </c>
      <c r="O11" s="86" t="str">
        <f t="shared" ca="1" si="9"/>
        <v/>
      </c>
      <c r="P11" s="87" t="str">
        <f t="shared" ca="1" si="10"/>
        <v>pas d'article</v>
      </c>
      <c r="Q11" s="86" t="str">
        <f t="shared" ca="1" si="11"/>
        <v/>
      </c>
      <c r="R11" s="87" t="str">
        <f t="shared" ca="1" si="12"/>
        <v>pas d'article</v>
      </c>
      <c r="S11" s="86" t="str">
        <f t="shared" ca="1" si="13"/>
        <v/>
      </c>
    </row>
    <row r="12" spans="1:20" x14ac:dyDescent="0.2">
      <c r="A12" s="46"/>
      <c r="B12" s="17"/>
      <c r="C12" s="81">
        <f>IFERROR(IF($A12&lt;&gt;0,VLOOKUP($A12,#REF!,2,FALSE),0),IF($J12="pas d'article","","unité ?"))</f>
        <v>0</v>
      </c>
      <c r="D12" s="166">
        <f>IFERROR(IF($A12&lt;&gt;0,VLOOKUP($A12,'table produits'!$A$3:$C$500,3,FALSE),0),IF($J12="pas d'article","","unité ?"))</f>
        <v>0</v>
      </c>
      <c r="E12" s="82" t="str">
        <f t="shared" si="0"/>
        <v/>
      </c>
      <c r="F12" s="85" t="str">
        <f>IFERROR(IF($A12&lt;&gt;" ",VLOOKUP($A12,GSB!$A$6:$F$506,5,FALSE),0),IF($A12=""," ","pas d'article"))</f>
        <v xml:space="preserve"> </v>
      </c>
      <c r="G12" s="86" t="str">
        <f t="shared" si="1"/>
        <v/>
      </c>
      <c r="H12" s="85" t="str">
        <f t="shared" ca="1" si="2"/>
        <v>pas d'article</v>
      </c>
      <c r="I12" s="180" t="str">
        <f t="shared" ca="1" si="3"/>
        <v/>
      </c>
      <c r="J12" s="85" t="str">
        <f t="shared" ca="1" si="4"/>
        <v>pas d'article</v>
      </c>
      <c r="K12" s="86" t="str">
        <f t="shared" ca="1" si="5"/>
        <v/>
      </c>
      <c r="L12" s="87" t="str">
        <f t="shared" ca="1" si="6"/>
        <v>pas d'article</v>
      </c>
      <c r="M12" s="86" t="str">
        <f t="shared" ca="1" si="7"/>
        <v/>
      </c>
      <c r="N12" s="87" t="str">
        <f t="shared" ca="1" si="8"/>
        <v>pas d'article</v>
      </c>
      <c r="O12" s="86" t="str">
        <f t="shared" ca="1" si="9"/>
        <v/>
      </c>
      <c r="P12" s="87" t="str">
        <f t="shared" ca="1" si="10"/>
        <v>pas d'article</v>
      </c>
      <c r="Q12" s="86" t="str">
        <f t="shared" ca="1" si="11"/>
        <v/>
      </c>
      <c r="R12" s="87" t="str">
        <f t="shared" ca="1" si="12"/>
        <v>pas d'article</v>
      </c>
      <c r="S12" s="86" t="str">
        <f t="shared" ca="1" si="13"/>
        <v/>
      </c>
    </row>
    <row r="13" spans="1:20" x14ac:dyDescent="0.2">
      <c r="A13" s="20"/>
      <c r="B13" s="17"/>
      <c r="C13" s="81">
        <f>IFERROR(IF($A13&lt;&gt;0,VLOOKUP($A13,#REF!,2,FALSE),0),IF($J13="pas d'article","","unité ?"))</f>
        <v>0</v>
      </c>
      <c r="D13" s="166">
        <f>IFERROR(IF($A13&lt;&gt;0,VLOOKUP($A13,'table produits'!$A$3:$C$500,3,FALSE),0),IF($J13="pas d'article","","unité ?"))</f>
        <v>0</v>
      </c>
      <c r="E13" s="82" t="str">
        <f t="shared" si="0"/>
        <v/>
      </c>
      <c r="F13" s="85" t="str">
        <f>IFERROR(IF($A13&lt;&gt;" ",VLOOKUP($A13,GSB!$A$6:$F$506,5,FALSE),0),IF($A13=""," ","pas d'article"))</f>
        <v xml:space="preserve"> </v>
      </c>
      <c r="G13" s="86" t="str">
        <f t="shared" si="1"/>
        <v/>
      </c>
      <c r="H13" s="85" t="str">
        <f t="shared" ca="1" si="2"/>
        <v>pas d'article</v>
      </c>
      <c r="I13" s="180" t="str">
        <f t="shared" ca="1" si="3"/>
        <v/>
      </c>
      <c r="J13" s="85" t="str">
        <f t="shared" ca="1" si="4"/>
        <v>pas d'article</v>
      </c>
      <c r="K13" s="86" t="str">
        <f t="shared" ca="1" si="5"/>
        <v/>
      </c>
      <c r="L13" s="87" t="str">
        <f t="shared" ca="1" si="6"/>
        <v>pas d'article</v>
      </c>
      <c r="M13" s="86" t="str">
        <f t="shared" ca="1" si="7"/>
        <v/>
      </c>
      <c r="N13" s="87" t="str">
        <f t="shared" ca="1" si="8"/>
        <v>pas d'article</v>
      </c>
      <c r="O13" s="86" t="str">
        <f t="shared" ca="1" si="9"/>
        <v/>
      </c>
      <c r="P13" s="87" t="str">
        <f t="shared" ca="1" si="10"/>
        <v>pas d'article</v>
      </c>
      <c r="Q13" s="86" t="str">
        <f t="shared" ca="1" si="11"/>
        <v/>
      </c>
      <c r="R13" s="87" t="str">
        <f t="shared" ca="1" si="12"/>
        <v>pas d'article</v>
      </c>
      <c r="S13" s="86" t="str">
        <f t="shared" ca="1" si="13"/>
        <v/>
      </c>
    </row>
    <row r="14" spans="1:20" x14ac:dyDescent="0.2">
      <c r="A14" s="46"/>
      <c r="B14" s="17"/>
      <c r="C14" s="81">
        <f>IFERROR(IF($A14&lt;&gt;0,VLOOKUP($A14,#REF!,2,FALSE),0),IF($J14="pas d'article","","unité ?"))</f>
        <v>0</v>
      </c>
      <c r="D14" s="166">
        <f>IFERROR(IF($A14&lt;&gt;0,VLOOKUP($A14,'table produits'!$A$3:$C$500,3,FALSE),0),IF($J14="pas d'article","","unité ?"))</f>
        <v>0</v>
      </c>
      <c r="E14" s="82" t="str">
        <f t="shared" si="0"/>
        <v/>
      </c>
      <c r="F14" s="85" t="str">
        <f>IFERROR(IF($A14&lt;&gt;" ",VLOOKUP($A14,GSB!$A$6:$F$506,5,FALSE),0),IF($A14=""," ","pas d'article"))</f>
        <v xml:space="preserve"> </v>
      </c>
      <c r="G14" s="86" t="str">
        <f t="shared" si="1"/>
        <v/>
      </c>
      <c r="H14" s="85" t="str">
        <f t="shared" ca="1" si="2"/>
        <v>pas d'article</v>
      </c>
      <c r="I14" s="180" t="str">
        <f t="shared" ca="1" si="3"/>
        <v/>
      </c>
      <c r="J14" s="85" t="str">
        <f t="shared" ca="1" si="4"/>
        <v>pas d'article</v>
      </c>
      <c r="K14" s="86" t="str">
        <f t="shared" ca="1" si="5"/>
        <v/>
      </c>
      <c r="L14" s="87" t="str">
        <f t="shared" ca="1" si="6"/>
        <v>pas d'article</v>
      </c>
      <c r="M14" s="86" t="str">
        <f t="shared" ca="1" si="7"/>
        <v/>
      </c>
      <c r="N14" s="87" t="str">
        <f t="shared" ca="1" si="8"/>
        <v>pas d'article</v>
      </c>
      <c r="O14" s="86" t="str">
        <f t="shared" ca="1" si="9"/>
        <v/>
      </c>
      <c r="P14" s="87" t="str">
        <f t="shared" ca="1" si="10"/>
        <v>pas d'article</v>
      </c>
      <c r="Q14" s="86" t="str">
        <f t="shared" ca="1" si="11"/>
        <v/>
      </c>
      <c r="R14" s="87" t="str">
        <f t="shared" ca="1" si="12"/>
        <v>pas d'article</v>
      </c>
      <c r="S14" s="86" t="str">
        <f t="shared" ca="1" si="13"/>
        <v/>
      </c>
    </row>
    <row r="15" spans="1:20" x14ac:dyDescent="0.2">
      <c r="A15" s="20"/>
      <c r="B15" s="17"/>
      <c r="C15" s="81">
        <f>IFERROR(IF($A15&lt;&gt;0,VLOOKUP($A15,#REF!,2,FALSE),0),IF($J15="pas d'article","","unité ?"))</f>
        <v>0</v>
      </c>
      <c r="D15" s="166">
        <f>IFERROR(IF($A15&lt;&gt;0,VLOOKUP($A15,'table produits'!$A$3:$C$500,3,FALSE),0),IF($J15="pas d'article","","unité ?"))</f>
        <v>0</v>
      </c>
      <c r="E15" s="82" t="str">
        <f t="shared" si="0"/>
        <v/>
      </c>
      <c r="F15" s="85" t="str">
        <f>IFERROR(IF($A15&lt;&gt;" ",VLOOKUP($A15,GSB!$A$6:$F$506,5,FALSE),0),IF($A15=""," ","pas d'article"))</f>
        <v xml:space="preserve"> </v>
      </c>
      <c r="G15" s="86" t="str">
        <f t="shared" si="1"/>
        <v/>
      </c>
      <c r="H15" s="85" t="str">
        <f t="shared" ca="1" si="2"/>
        <v>pas d'article</v>
      </c>
      <c r="I15" s="180" t="str">
        <f t="shared" ca="1" si="3"/>
        <v/>
      </c>
      <c r="J15" s="85" t="str">
        <f t="shared" ca="1" si="4"/>
        <v>pas d'article</v>
      </c>
      <c r="K15" s="86" t="str">
        <f t="shared" ca="1" si="5"/>
        <v/>
      </c>
      <c r="L15" s="87" t="str">
        <f t="shared" ca="1" si="6"/>
        <v>pas d'article</v>
      </c>
      <c r="M15" s="86" t="str">
        <f t="shared" ca="1" si="7"/>
        <v/>
      </c>
      <c r="N15" s="87" t="str">
        <f t="shared" ca="1" si="8"/>
        <v>pas d'article</v>
      </c>
      <c r="O15" s="86" t="str">
        <f t="shared" ca="1" si="9"/>
        <v/>
      </c>
      <c r="P15" s="87" t="str">
        <f t="shared" ca="1" si="10"/>
        <v>pas d'article</v>
      </c>
      <c r="Q15" s="86" t="str">
        <f t="shared" ca="1" si="11"/>
        <v/>
      </c>
      <c r="R15" s="87" t="str">
        <f t="shared" ca="1" si="12"/>
        <v>pas d'article</v>
      </c>
      <c r="S15" s="86" t="str">
        <f t="shared" ca="1" si="13"/>
        <v/>
      </c>
    </row>
    <row r="16" spans="1:20" x14ac:dyDescent="0.2">
      <c r="A16" s="46"/>
      <c r="B16" s="17"/>
      <c r="C16" s="81">
        <f>IFERROR(IF($A16&lt;&gt;0,VLOOKUP($A16,#REF!,2,FALSE),0),IF($J16="pas d'article","","unité ?"))</f>
        <v>0</v>
      </c>
      <c r="D16" s="166">
        <f>IFERROR(IF($A16&lt;&gt;0,VLOOKUP($A16,'table produits'!$A$3:$C$500,3,FALSE),0),IF($J16="pas d'article","","unité ?"))</f>
        <v>0</v>
      </c>
      <c r="E16" s="82" t="str">
        <f t="shared" si="0"/>
        <v/>
      </c>
      <c r="F16" s="85" t="str">
        <f>IFERROR(IF($A16&lt;&gt;" ",VLOOKUP($A16,GSB!$A$6:$F$506,5,FALSE),0),IF($A16=""," ","pas d'article"))</f>
        <v xml:space="preserve"> </v>
      </c>
      <c r="G16" s="86" t="str">
        <f t="shared" si="1"/>
        <v/>
      </c>
      <c r="H16" s="85" t="str">
        <f t="shared" ca="1" si="2"/>
        <v>pas d'article</v>
      </c>
      <c r="I16" s="180" t="str">
        <f t="shared" ca="1" si="3"/>
        <v/>
      </c>
      <c r="J16" s="85" t="str">
        <f t="shared" ca="1" si="4"/>
        <v>pas d'article</v>
      </c>
      <c r="K16" s="86" t="str">
        <f t="shared" ca="1" si="5"/>
        <v/>
      </c>
      <c r="L16" s="87" t="str">
        <f t="shared" ca="1" si="6"/>
        <v>pas d'article</v>
      </c>
      <c r="M16" s="86" t="str">
        <f t="shared" ca="1" si="7"/>
        <v/>
      </c>
      <c r="N16" s="87" t="str">
        <f t="shared" ca="1" si="8"/>
        <v>pas d'article</v>
      </c>
      <c r="O16" s="86" t="str">
        <f t="shared" ca="1" si="9"/>
        <v/>
      </c>
      <c r="P16" s="87" t="str">
        <f t="shared" ca="1" si="10"/>
        <v>pas d'article</v>
      </c>
      <c r="Q16" s="86" t="str">
        <f t="shared" ca="1" si="11"/>
        <v/>
      </c>
      <c r="R16" s="87" t="str">
        <f t="shared" ca="1" si="12"/>
        <v>pas d'article</v>
      </c>
      <c r="S16" s="86" t="str">
        <f t="shared" ca="1" si="13"/>
        <v/>
      </c>
    </row>
    <row r="17" spans="1:19" x14ac:dyDescent="0.2">
      <c r="A17" s="20"/>
      <c r="B17" s="17"/>
      <c r="C17" s="81">
        <f>IFERROR(IF($A17&lt;&gt;0,VLOOKUP($A17,#REF!,2,FALSE),0),IF($J17="pas d'article","","unité ?"))</f>
        <v>0</v>
      </c>
      <c r="D17" s="166">
        <f>IFERROR(IF($A17&lt;&gt;0,VLOOKUP($A17,'table produits'!$A$3:$C$500,3,FALSE),0),IF($J17="pas d'article","","unité ?"))</f>
        <v>0</v>
      </c>
      <c r="E17" s="82" t="str">
        <f t="shared" si="0"/>
        <v/>
      </c>
      <c r="F17" s="85" t="str">
        <f>IFERROR(IF($A17&lt;&gt;" ",VLOOKUP($A17,GSB!$A$6:$F$506,5,FALSE),0),IF($A17=""," ","pas d'article"))</f>
        <v xml:space="preserve"> </v>
      </c>
      <c r="G17" s="86" t="str">
        <f t="shared" si="1"/>
        <v/>
      </c>
      <c r="H17" s="85" t="str">
        <f t="shared" ca="1" si="2"/>
        <v>pas d'article</v>
      </c>
      <c r="I17" s="180" t="str">
        <f t="shared" ca="1" si="3"/>
        <v/>
      </c>
      <c r="J17" s="85" t="str">
        <f t="shared" ca="1" si="4"/>
        <v>pas d'article</v>
      </c>
      <c r="K17" s="86" t="str">
        <f t="shared" ca="1" si="5"/>
        <v/>
      </c>
      <c r="L17" s="87" t="str">
        <f t="shared" ca="1" si="6"/>
        <v>pas d'article</v>
      </c>
      <c r="M17" s="86" t="str">
        <f t="shared" ca="1" si="7"/>
        <v/>
      </c>
      <c r="N17" s="87" t="str">
        <f t="shared" ca="1" si="8"/>
        <v>pas d'article</v>
      </c>
      <c r="O17" s="86" t="str">
        <f t="shared" ca="1" si="9"/>
        <v/>
      </c>
      <c r="P17" s="87" t="str">
        <f t="shared" ca="1" si="10"/>
        <v>pas d'article</v>
      </c>
      <c r="Q17" s="86" t="str">
        <f t="shared" ca="1" si="11"/>
        <v/>
      </c>
      <c r="R17" s="87" t="str">
        <f t="shared" ca="1" si="12"/>
        <v>pas d'article</v>
      </c>
      <c r="S17" s="86" t="str">
        <f t="shared" ca="1" si="13"/>
        <v/>
      </c>
    </row>
    <row r="18" spans="1:19" x14ac:dyDescent="0.2">
      <c r="A18" s="46"/>
      <c r="B18" s="17"/>
      <c r="C18" s="81">
        <f>IFERROR(IF($A18&lt;&gt;0,VLOOKUP($A18,#REF!,2,FALSE),0),IF($J18="pas d'article","","unité ?"))</f>
        <v>0</v>
      </c>
      <c r="D18" s="166">
        <f>IFERROR(IF($A18&lt;&gt;0,VLOOKUP($A18,'table produits'!$A$3:$C$500,3,FALSE),0),IF($J18="pas d'article","","unité ?"))</f>
        <v>0</v>
      </c>
      <c r="E18" s="82" t="str">
        <f t="shared" si="0"/>
        <v/>
      </c>
      <c r="F18" s="85" t="str">
        <f>IFERROR(IF($A18&lt;&gt;" ",VLOOKUP($A18,GSB!$A$6:$F$506,5,FALSE),0),IF($A18=""," ","pas d'article"))</f>
        <v xml:space="preserve"> </v>
      </c>
      <c r="G18" s="86" t="str">
        <f t="shared" si="1"/>
        <v/>
      </c>
      <c r="H18" s="85" t="str">
        <f t="shared" ca="1" si="2"/>
        <v>pas d'article</v>
      </c>
      <c r="I18" s="180" t="str">
        <f t="shared" ca="1" si="3"/>
        <v/>
      </c>
      <c r="J18" s="85" t="str">
        <f t="shared" ca="1" si="4"/>
        <v>pas d'article</v>
      </c>
      <c r="K18" s="86" t="str">
        <f t="shared" ca="1" si="5"/>
        <v/>
      </c>
      <c r="L18" s="87" t="str">
        <f t="shared" ca="1" si="6"/>
        <v>pas d'article</v>
      </c>
      <c r="M18" s="86" t="str">
        <f t="shared" ca="1" si="7"/>
        <v/>
      </c>
      <c r="N18" s="87" t="str">
        <f t="shared" ca="1" si="8"/>
        <v>pas d'article</v>
      </c>
      <c r="O18" s="86" t="str">
        <f t="shared" ca="1" si="9"/>
        <v/>
      </c>
      <c r="P18" s="87" t="str">
        <f t="shared" ca="1" si="10"/>
        <v>pas d'article</v>
      </c>
      <c r="Q18" s="86" t="str">
        <f t="shared" ca="1" si="11"/>
        <v/>
      </c>
      <c r="R18" s="87" t="str">
        <f t="shared" ca="1" si="12"/>
        <v>pas d'article</v>
      </c>
      <c r="S18" s="86" t="str">
        <f t="shared" ca="1" si="13"/>
        <v/>
      </c>
    </row>
    <row r="19" spans="1:19" x14ac:dyDescent="0.2">
      <c r="A19" s="46"/>
      <c r="B19" s="17"/>
      <c r="C19" s="81">
        <f>IFERROR(IF($A19&lt;&gt;0,VLOOKUP($A19,#REF!,2,FALSE),0),IF($J19="pas d'article","","unité ?"))</f>
        <v>0</v>
      </c>
      <c r="D19" s="166">
        <f>IFERROR(IF($A19&lt;&gt;0,VLOOKUP($A19,'table produits'!$A$3:$C$500,3,FALSE),0),IF($J19="pas d'article","","unité ?"))</f>
        <v>0</v>
      </c>
      <c r="E19" s="82" t="str">
        <f t="shared" si="0"/>
        <v/>
      </c>
      <c r="F19" s="85" t="str">
        <f>IFERROR(IF($A19&lt;&gt;" ",VLOOKUP($A19,GSB!$A$6:$F$506,5,FALSE),0),IF($A19=""," ","pas d'article"))</f>
        <v xml:space="preserve"> </v>
      </c>
      <c r="G19" s="86" t="str">
        <f t="shared" si="1"/>
        <v/>
      </c>
      <c r="H19" s="85" t="str">
        <f t="shared" ca="1" si="2"/>
        <v>pas d'article</v>
      </c>
      <c r="I19" s="180" t="str">
        <f t="shared" ca="1" si="3"/>
        <v/>
      </c>
      <c r="J19" s="85" t="str">
        <f t="shared" ca="1" si="4"/>
        <v>pas d'article</v>
      </c>
      <c r="K19" s="86" t="str">
        <f t="shared" ca="1" si="5"/>
        <v/>
      </c>
      <c r="L19" s="87" t="str">
        <f t="shared" ca="1" si="6"/>
        <v>pas d'article</v>
      </c>
      <c r="M19" s="86" t="str">
        <f t="shared" ca="1" si="7"/>
        <v/>
      </c>
      <c r="N19" s="87" t="str">
        <f t="shared" ca="1" si="8"/>
        <v>pas d'article</v>
      </c>
      <c r="O19" s="86" t="str">
        <f t="shared" ca="1" si="9"/>
        <v/>
      </c>
      <c r="P19" s="87" t="str">
        <f t="shared" ca="1" si="10"/>
        <v>pas d'article</v>
      </c>
      <c r="Q19" s="86" t="str">
        <f t="shared" ca="1" si="11"/>
        <v/>
      </c>
      <c r="R19" s="87" t="str">
        <f t="shared" ca="1" si="12"/>
        <v>pas d'article</v>
      </c>
      <c r="S19" s="86" t="str">
        <f t="shared" ca="1" si="13"/>
        <v/>
      </c>
    </row>
    <row r="20" spans="1:19" x14ac:dyDescent="0.2">
      <c r="A20" s="20"/>
      <c r="B20" s="17"/>
      <c r="C20" s="81">
        <f>IFERROR(IF($A20&lt;&gt;0,VLOOKUP($A20,#REF!,2,FALSE),0),IF($J20="pas d'article","","unité ?"))</f>
        <v>0</v>
      </c>
      <c r="D20" s="166">
        <f>IFERROR(IF($A20&lt;&gt;0,VLOOKUP($A20,'table produits'!$A$3:$C$500,3,FALSE),0),IF($J20="pas d'article","","unité ?"))</f>
        <v>0</v>
      </c>
      <c r="E20" s="82" t="str">
        <f t="shared" si="0"/>
        <v/>
      </c>
      <c r="F20" s="85" t="str">
        <f>IFERROR(IF($A20&lt;&gt;" ",VLOOKUP($A20,GSB!$A$6:$F$506,5,FALSE),0),IF($A20=""," ","pas d'article"))</f>
        <v xml:space="preserve"> </v>
      </c>
      <c r="G20" s="86" t="str">
        <f t="shared" si="1"/>
        <v/>
      </c>
      <c r="H20" s="85" t="str">
        <f t="shared" ca="1" si="2"/>
        <v>pas d'article</v>
      </c>
      <c r="I20" s="180" t="str">
        <f t="shared" ca="1" si="3"/>
        <v/>
      </c>
      <c r="J20" s="85" t="str">
        <f t="shared" ca="1" si="4"/>
        <v>pas d'article</v>
      </c>
      <c r="K20" s="86" t="str">
        <f t="shared" ca="1" si="5"/>
        <v/>
      </c>
      <c r="L20" s="87" t="str">
        <f t="shared" ca="1" si="6"/>
        <v>pas d'article</v>
      </c>
      <c r="M20" s="86" t="str">
        <f t="shared" ca="1" si="7"/>
        <v/>
      </c>
      <c r="N20" s="87" t="str">
        <f t="shared" ca="1" si="8"/>
        <v>pas d'article</v>
      </c>
      <c r="O20" s="86" t="str">
        <f t="shared" ca="1" si="9"/>
        <v/>
      </c>
      <c r="P20" s="87" t="str">
        <f t="shared" ca="1" si="10"/>
        <v>pas d'article</v>
      </c>
      <c r="Q20" s="86" t="str">
        <f t="shared" ca="1" si="11"/>
        <v/>
      </c>
      <c r="R20" s="87" t="str">
        <f t="shared" ca="1" si="12"/>
        <v>pas d'article</v>
      </c>
      <c r="S20" s="86" t="str">
        <f t="shared" ca="1" si="13"/>
        <v/>
      </c>
    </row>
    <row r="21" spans="1:19" x14ac:dyDescent="0.2">
      <c r="A21" s="20"/>
      <c r="B21" s="17"/>
      <c r="C21" s="81">
        <f>IFERROR(IF($A21&lt;&gt;0,VLOOKUP($A21,#REF!,2,FALSE),0),IF($J21="pas d'article","","unité ?"))</f>
        <v>0</v>
      </c>
      <c r="D21" s="166">
        <f>IFERROR(IF($A21&lt;&gt;0,VLOOKUP($A21,'table produits'!$A$3:$C$500,3,FALSE),0),IF($J21="pas d'article","","unité ?"))</f>
        <v>0</v>
      </c>
      <c r="E21" s="82" t="str">
        <f t="shared" si="0"/>
        <v/>
      </c>
      <c r="F21" s="85" t="str">
        <f>IFERROR(IF($A21&lt;&gt;" ",VLOOKUP($A21,GSB!$A$6:$F$506,5,FALSE),0),IF($A21=""," ","pas d'article"))</f>
        <v xml:space="preserve"> </v>
      </c>
      <c r="G21" s="86" t="str">
        <f t="shared" si="1"/>
        <v/>
      </c>
      <c r="H21" s="85" t="str">
        <f t="shared" ca="1" si="2"/>
        <v>pas d'article</v>
      </c>
      <c r="I21" s="180" t="str">
        <f t="shared" ca="1" si="3"/>
        <v/>
      </c>
      <c r="J21" s="85" t="str">
        <f t="shared" ca="1" si="4"/>
        <v>pas d'article</v>
      </c>
      <c r="K21" s="86" t="str">
        <f t="shared" ca="1" si="5"/>
        <v/>
      </c>
      <c r="L21" s="87" t="str">
        <f t="shared" ca="1" si="6"/>
        <v>pas d'article</v>
      </c>
      <c r="M21" s="86" t="str">
        <f t="shared" ca="1" si="7"/>
        <v/>
      </c>
      <c r="N21" s="87" t="str">
        <f t="shared" ca="1" si="8"/>
        <v>pas d'article</v>
      </c>
      <c r="O21" s="86" t="str">
        <f t="shared" ca="1" si="9"/>
        <v/>
      </c>
      <c r="P21" s="87" t="str">
        <f t="shared" ca="1" si="10"/>
        <v>pas d'article</v>
      </c>
      <c r="Q21" s="86" t="str">
        <f t="shared" ca="1" si="11"/>
        <v/>
      </c>
      <c r="R21" s="87" t="str">
        <f t="shared" ca="1" si="12"/>
        <v>pas d'article</v>
      </c>
      <c r="S21" s="86" t="str">
        <f t="shared" ca="1" si="13"/>
        <v/>
      </c>
    </row>
    <row r="22" spans="1:19" x14ac:dyDescent="0.2">
      <c r="A22" s="46"/>
      <c r="B22" s="17"/>
      <c r="C22" s="81">
        <f>IFERROR(IF($A22&lt;&gt;0,VLOOKUP($A22,#REF!,2,FALSE),0),IF($J22="pas d'article","","unité ?"))</f>
        <v>0</v>
      </c>
      <c r="D22" s="166">
        <f>IFERROR(IF($A22&lt;&gt;0,VLOOKUP($A22,'table produits'!$A$3:$C$500,3,FALSE),0),IF($J22="pas d'article","","unité ?"))</f>
        <v>0</v>
      </c>
      <c r="E22" s="82" t="str">
        <f t="shared" si="0"/>
        <v/>
      </c>
      <c r="F22" s="85" t="str">
        <f>IFERROR(IF($A22&lt;&gt;" ",VLOOKUP($A22,GSB!$A$6:$F$506,5,FALSE),0),IF($A22=""," ","pas d'article"))</f>
        <v xml:space="preserve"> </v>
      </c>
      <c r="G22" s="86" t="str">
        <f t="shared" si="1"/>
        <v/>
      </c>
      <c r="H22" s="85" t="str">
        <f t="shared" ca="1" si="2"/>
        <v>pas d'article</v>
      </c>
      <c r="I22" s="180" t="str">
        <f t="shared" ca="1" si="3"/>
        <v/>
      </c>
      <c r="J22" s="85" t="str">
        <f t="shared" ca="1" si="4"/>
        <v>pas d'article</v>
      </c>
      <c r="K22" s="86" t="str">
        <f t="shared" ca="1" si="5"/>
        <v/>
      </c>
      <c r="L22" s="87" t="str">
        <f t="shared" ca="1" si="6"/>
        <v>pas d'article</v>
      </c>
      <c r="M22" s="86" t="str">
        <f t="shared" ca="1" si="7"/>
        <v/>
      </c>
      <c r="N22" s="87" t="str">
        <f t="shared" ca="1" si="8"/>
        <v>pas d'article</v>
      </c>
      <c r="O22" s="86" t="str">
        <f t="shared" ca="1" si="9"/>
        <v/>
      </c>
      <c r="P22" s="87" t="str">
        <f t="shared" ca="1" si="10"/>
        <v>pas d'article</v>
      </c>
      <c r="Q22" s="86" t="str">
        <f t="shared" ca="1" si="11"/>
        <v/>
      </c>
      <c r="R22" s="87" t="str">
        <f t="shared" ca="1" si="12"/>
        <v>pas d'article</v>
      </c>
      <c r="S22" s="86" t="str">
        <f t="shared" ca="1" si="13"/>
        <v/>
      </c>
    </row>
    <row r="23" spans="1:19" x14ac:dyDescent="0.2">
      <c r="A23" s="20"/>
      <c r="B23" s="17"/>
      <c r="C23" s="81">
        <f>IFERROR(IF($A23&lt;&gt;0,VLOOKUP($A23,#REF!,2,FALSE),0),IF($J23="pas d'article","","unité ?"))</f>
        <v>0</v>
      </c>
      <c r="D23" s="166">
        <f>IFERROR(IF($A23&lt;&gt;0,VLOOKUP($A23,'table produits'!$A$3:$C$500,3,FALSE),0),IF($J23="pas d'article","","unité ?"))</f>
        <v>0</v>
      </c>
      <c r="E23" s="82" t="str">
        <f t="shared" si="0"/>
        <v/>
      </c>
      <c r="F23" s="85" t="str">
        <f>IFERROR(IF($A23&lt;&gt;" ",VLOOKUP($A23,GSB!$A$6:$F$506,5,FALSE),0),IF($A23=""," ","pas d'article"))</f>
        <v xml:space="preserve"> </v>
      </c>
      <c r="G23" s="86" t="str">
        <f t="shared" si="1"/>
        <v/>
      </c>
      <c r="H23" s="85" t="str">
        <f t="shared" ca="1" si="2"/>
        <v>pas d'article</v>
      </c>
      <c r="I23" s="180" t="str">
        <f t="shared" ca="1" si="3"/>
        <v/>
      </c>
      <c r="J23" s="85" t="str">
        <f t="shared" ca="1" si="4"/>
        <v>pas d'article</v>
      </c>
      <c r="K23" s="86" t="str">
        <f t="shared" ca="1" si="5"/>
        <v/>
      </c>
      <c r="L23" s="87" t="str">
        <f t="shared" ca="1" si="6"/>
        <v>pas d'article</v>
      </c>
      <c r="M23" s="86" t="str">
        <f t="shared" ca="1" si="7"/>
        <v/>
      </c>
      <c r="N23" s="87" t="str">
        <f t="shared" ca="1" si="8"/>
        <v>pas d'article</v>
      </c>
      <c r="O23" s="86" t="str">
        <f t="shared" ca="1" si="9"/>
        <v/>
      </c>
      <c r="P23" s="87" t="str">
        <f t="shared" ca="1" si="10"/>
        <v>pas d'article</v>
      </c>
      <c r="Q23" s="86" t="str">
        <f t="shared" ca="1" si="11"/>
        <v/>
      </c>
      <c r="R23" s="87" t="str">
        <f t="shared" ca="1" si="12"/>
        <v>pas d'article</v>
      </c>
      <c r="S23" s="86" t="str">
        <f t="shared" ca="1" si="13"/>
        <v/>
      </c>
    </row>
    <row r="24" spans="1:19" x14ac:dyDescent="0.2">
      <c r="A24" s="20"/>
      <c r="B24" s="17"/>
      <c r="C24" s="81">
        <f>IFERROR(IF($A24&lt;&gt;0,VLOOKUP($A24,#REF!,2,FALSE),0),IF($J24="pas d'article","","unité ?"))</f>
        <v>0</v>
      </c>
      <c r="D24" s="166">
        <f>IFERROR(IF($A24&lt;&gt;0,VLOOKUP($A24,'table produits'!$A$3:$C$500,3,FALSE),0),IF($J24="pas d'article","","unité ?"))</f>
        <v>0</v>
      </c>
      <c r="E24" s="82" t="str">
        <f t="shared" si="0"/>
        <v/>
      </c>
      <c r="F24" s="85" t="str">
        <f>IFERROR(IF($A24&lt;&gt;" ",VLOOKUP($A24,GSB!$A$6:$F$506,5,FALSE),0),IF($A24=""," ","pas d'article"))</f>
        <v xml:space="preserve"> </v>
      </c>
      <c r="G24" s="86" t="str">
        <f t="shared" si="1"/>
        <v/>
      </c>
      <c r="H24" s="85" t="str">
        <f t="shared" ca="1" si="2"/>
        <v>pas d'article</v>
      </c>
      <c r="I24" s="180" t="str">
        <f t="shared" ca="1" si="3"/>
        <v/>
      </c>
      <c r="J24" s="85" t="str">
        <f t="shared" ca="1" si="4"/>
        <v>pas d'article</v>
      </c>
      <c r="K24" s="86" t="str">
        <f t="shared" ca="1" si="5"/>
        <v/>
      </c>
      <c r="L24" s="87" t="str">
        <f t="shared" ca="1" si="6"/>
        <v>pas d'article</v>
      </c>
      <c r="M24" s="86" t="str">
        <f t="shared" ca="1" si="7"/>
        <v/>
      </c>
      <c r="N24" s="87" t="str">
        <f t="shared" ca="1" si="8"/>
        <v>pas d'article</v>
      </c>
      <c r="O24" s="86" t="str">
        <f t="shared" ca="1" si="9"/>
        <v/>
      </c>
      <c r="P24" s="87" t="str">
        <f t="shared" ca="1" si="10"/>
        <v>pas d'article</v>
      </c>
      <c r="Q24" s="86" t="str">
        <f t="shared" ca="1" si="11"/>
        <v/>
      </c>
      <c r="R24" s="87" t="str">
        <f t="shared" ca="1" si="12"/>
        <v>pas d'article</v>
      </c>
      <c r="S24" s="86" t="str">
        <f t="shared" ca="1" si="13"/>
        <v/>
      </c>
    </row>
    <row r="25" spans="1:19" x14ac:dyDescent="0.2">
      <c r="A25" s="20"/>
      <c r="B25" s="17"/>
      <c r="C25" s="81">
        <f>IFERROR(IF($A25&lt;&gt;0,VLOOKUP($A25,#REF!,2,FALSE),0),IF($J25="pas d'article","","unité ?"))</f>
        <v>0</v>
      </c>
      <c r="D25" s="166">
        <f>IFERROR(IF($A25&lt;&gt;0,VLOOKUP($A25,'table produits'!$A$3:$C$500,3,FALSE),0),IF($J25="pas d'article","","unité ?"))</f>
        <v>0</v>
      </c>
      <c r="E25" s="82" t="str">
        <f t="shared" si="0"/>
        <v/>
      </c>
      <c r="F25" s="85" t="str">
        <f>IFERROR(IF($A25&lt;&gt;" ",VLOOKUP($A25,GSB!$A$6:$F$506,5,FALSE),0),IF($A25=""," ","pas d'article"))</f>
        <v xml:space="preserve"> </v>
      </c>
      <c r="G25" s="86" t="str">
        <f t="shared" si="1"/>
        <v/>
      </c>
      <c r="H25" s="85" t="str">
        <f t="shared" ca="1" si="2"/>
        <v>pas d'article</v>
      </c>
      <c r="I25" s="180" t="str">
        <f t="shared" ca="1" si="3"/>
        <v/>
      </c>
      <c r="J25" s="85" t="str">
        <f t="shared" ca="1" si="4"/>
        <v>pas d'article</v>
      </c>
      <c r="K25" s="86" t="str">
        <f t="shared" ca="1" si="5"/>
        <v/>
      </c>
      <c r="L25" s="87" t="str">
        <f t="shared" ca="1" si="6"/>
        <v>pas d'article</v>
      </c>
      <c r="M25" s="86" t="str">
        <f t="shared" ca="1" si="7"/>
        <v/>
      </c>
      <c r="N25" s="87" t="str">
        <f t="shared" ca="1" si="8"/>
        <v>pas d'article</v>
      </c>
      <c r="O25" s="86" t="str">
        <f t="shared" ca="1" si="9"/>
        <v/>
      </c>
      <c r="P25" s="87" t="str">
        <f t="shared" ca="1" si="10"/>
        <v>pas d'article</v>
      </c>
      <c r="Q25" s="86" t="str">
        <f t="shared" ca="1" si="11"/>
        <v/>
      </c>
      <c r="R25" s="87" t="str">
        <f t="shared" ca="1" si="12"/>
        <v>pas d'article</v>
      </c>
      <c r="S25" s="86" t="str">
        <f t="shared" ca="1" si="13"/>
        <v/>
      </c>
    </row>
    <row r="26" spans="1:19" x14ac:dyDescent="0.2">
      <c r="A26" s="20"/>
      <c r="B26" s="17"/>
      <c r="C26" s="81">
        <f>IFERROR(IF($A26&lt;&gt;0,VLOOKUP($A26,#REF!,2,FALSE),0),IF($J26="pas d'article","","unité ?"))</f>
        <v>0</v>
      </c>
      <c r="D26" s="166">
        <f>IFERROR(IF($A26&lt;&gt;0,VLOOKUP($A26,'table produits'!$A$3:$C$500,3,FALSE),0),IF($J26="pas d'article","","unité ?"))</f>
        <v>0</v>
      </c>
      <c r="E26" s="82" t="str">
        <f t="shared" si="0"/>
        <v/>
      </c>
      <c r="F26" s="85" t="str">
        <f>IFERROR(IF($A26&lt;&gt;" ",VLOOKUP($A26,GSB!$A$6:$F$506,5,FALSE),0),IF($A26=""," ","pas d'article"))</f>
        <v xml:space="preserve"> </v>
      </c>
      <c r="G26" s="86" t="str">
        <f t="shared" si="1"/>
        <v/>
      </c>
      <c r="H26" s="85" t="str">
        <f t="shared" ca="1" si="2"/>
        <v>pas d'article</v>
      </c>
      <c r="I26" s="180" t="str">
        <f t="shared" ca="1" si="3"/>
        <v/>
      </c>
      <c r="J26" s="85" t="str">
        <f t="shared" ca="1" si="4"/>
        <v>pas d'article</v>
      </c>
      <c r="K26" s="86" t="str">
        <f t="shared" ca="1" si="5"/>
        <v/>
      </c>
      <c r="L26" s="87" t="str">
        <f t="shared" ca="1" si="6"/>
        <v>pas d'article</v>
      </c>
      <c r="M26" s="86" t="str">
        <f t="shared" ca="1" si="7"/>
        <v/>
      </c>
      <c r="N26" s="87" t="str">
        <f t="shared" ca="1" si="8"/>
        <v>pas d'article</v>
      </c>
      <c r="O26" s="86" t="str">
        <f t="shared" ca="1" si="9"/>
        <v/>
      </c>
      <c r="P26" s="87" t="str">
        <f t="shared" ca="1" si="10"/>
        <v>pas d'article</v>
      </c>
      <c r="Q26" s="86" t="str">
        <f t="shared" ca="1" si="11"/>
        <v/>
      </c>
      <c r="R26" s="87" t="str">
        <f t="shared" ca="1" si="12"/>
        <v>pas d'article</v>
      </c>
      <c r="S26" s="86" t="str">
        <f t="shared" ca="1" si="13"/>
        <v/>
      </c>
    </row>
    <row r="27" spans="1:19" x14ac:dyDescent="0.2">
      <c r="A27" s="20"/>
      <c r="B27" s="17"/>
      <c r="C27" s="81">
        <f>IFERROR(IF($A27&lt;&gt;0,VLOOKUP($A27,#REF!,2,FALSE),0),IF($J27="pas d'article","","unité ?"))</f>
        <v>0</v>
      </c>
      <c r="D27" s="166">
        <f>IFERROR(IF($A27&lt;&gt;0,VLOOKUP($A27,'table produits'!$A$3:$C$500,3,FALSE),0),IF($J27="pas d'article","","unité ?"))</f>
        <v>0</v>
      </c>
      <c r="E27" s="82" t="str">
        <f t="shared" si="0"/>
        <v/>
      </c>
      <c r="F27" s="85" t="str">
        <f>IFERROR(IF($A27&lt;&gt;" ",VLOOKUP($A27,GSB!$A$6:$F$506,5,FALSE),0),IF($A27=""," ","pas d'article"))</f>
        <v xml:space="preserve"> </v>
      </c>
      <c r="G27" s="86" t="str">
        <f t="shared" si="1"/>
        <v/>
      </c>
      <c r="H27" s="85" t="str">
        <f t="shared" ca="1" si="2"/>
        <v>pas d'article</v>
      </c>
      <c r="I27" s="180" t="str">
        <f t="shared" ca="1" si="3"/>
        <v/>
      </c>
      <c r="J27" s="85" t="str">
        <f t="shared" ca="1" si="4"/>
        <v>pas d'article</v>
      </c>
      <c r="K27" s="86" t="str">
        <f t="shared" ca="1" si="5"/>
        <v/>
      </c>
      <c r="L27" s="87" t="str">
        <f t="shared" ca="1" si="6"/>
        <v>pas d'article</v>
      </c>
      <c r="M27" s="86" t="str">
        <f t="shared" ca="1" si="7"/>
        <v/>
      </c>
      <c r="N27" s="87" t="str">
        <f t="shared" ca="1" si="8"/>
        <v>pas d'article</v>
      </c>
      <c r="O27" s="86" t="str">
        <f t="shared" ca="1" si="9"/>
        <v/>
      </c>
      <c r="P27" s="87" t="str">
        <f t="shared" ca="1" si="10"/>
        <v>pas d'article</v>
      </c>
      <c r="Q27" s="86" t="str">
        <f t="shared" ca="1" si="11"/>
        <v/>
      </c>
      <c r="R27" s="87" t="str">
        <f t="shared" ca="1" si="12"/>
        <v>pas d'article</v>
      </c>
      <c r="S27" s="86" t="str">
        <f t="shared" ca="1" si="13"/>
        <v/>
      </c>
    </row>
    <row r="28" spans="1:19" x14ac:dyDescent="0.2">
      <c r="A28" s="20"/>
      <c r="B28" s="17"/>
      <c r="C28" s="81">
        <f>IFERROR(IF($A28&lt;&gt;0,VLOOKUP($A28,#REF!,2,FALSE),0),IF($J28="pas d'article","","unité ?"))</f>
        <v>0</v>
      </c>
      <c r="D28" s="166">
        <f>IFERROR(IF($A28&lt;&gt;0,VLOOKUP($A28,'table produits'!$A$3:$C$500,3,FALSE),0),IF($J28="pas d'article","","unité ?"))</f>
        <v>0</v>
      </c>
      <c r="E28" s="82" t="str">
        <f t="shared" si="0"/>
        <v/>
      </c>
      <c r="F28" s="85" t="str">
        <f>IFERROR(IF($A28&lt;&gt;" ",VLOOKUP($A28,GSB!$A$6:$F$506,5,FALSE),0),IF($A28=""," ","pas d'article"))</f>
        <v xml:space="preserve"> </v>
      </c>
      <c r="G28" s="86" t="str">
        <f t="shared" si="1"/>
        <v/>
      </c>
      <c r="H28" s="85" t="str">
        <f t="shared" ca="1" si="2"/>
        <v>pas d'article</v>
      </c>
      <c r="I28" s="180" t="str">
        <f t="shared" ca="1" si="3"/>
        <v/>
      </c>
      <c r="J28" s="85" t="str">
        <f t="shared" ca="1" si="4"/>
        <v>pas d'article</v>
      </c>
      <c r="K28" s="86" t="str">
        <f t="shared" ca="1" si="5"/>
        <v/>
      </c>
      <c r="L28" s="87" t="str">
        <f t="shared" ca="1" si="6"/>
        <v>pas d'article</v>
      </c>
      <c r="M28" s="86" t="str">
        <f t="shared" ca="1" si="7"/>
        <v/>
      </c>
      <c r="N28" s="87" t="str">
        <f t="shared" ca="1" si="8"/>
        <v>pas d'article</v>
      </c>
      <c r="O28" s="86" t="str">
        <f t="shared" ca="1" si="9"/>
        <v/>
      </c>
      <c r="P28" s="87" t="str">
        <f t="shared" ca="1" si="10"/>
        <v>pas d'article</v>
      </c>
      <c r="Q28" s="86" t="str">
        <f t="shared" ca="1" si="11"/>
        <v/>
      </c>
      <c r="R28" s="87" t="str">
        <f t="shared" ca="1" si="12"/>
        <v>pas d'article</v>
      </c>
      <c r="S28" s="86" t="str">
        <f t="shared" ca="1" si="13"/>
        <v/>
      </c>
    </row>
    <row r="29" spans="1:19" x14ac:dyDescent="0.2">
      <c r="A29" s="20"/>
      <c r="B29" s="17"/>
      <c r="C29" s="81">
        <f>IFERROR(IF($A29&lt;&gt;0,VLOOKUP($A29,#REF!,2,FALSE),0),IF($J29="pas d'article","","unité ?"))</f>
        <v>0</v>
      </c>
      <c r="D29" s="166">
        <f>IFERROR(IF($A29&lt;&gt;0,VLOOKUP($A29,'table produits'!$A$3:$C$500,3,FALSE),0),IF($J29="pas d'article","","unité ?"))</f>
        <v>0</v>
      </c>
      <c r="E29" s="82" t="str">
        <f t="shared" si="0"/>
        <v/>
      </c>
      <c r="F29" s="85" t="str">
        <f>IFERROR(IF($A29&lt;&gt;" ",VLOOKUP($A29,GSB!$A$6:$F$506,5,FALSE),0),IF($A29=""," ","pas d'article"))</f>
        <v xml:space="preserve"> </v>
      </c>
      <c r="G29" s="86" t="str">
        <f t="shared" si="1"/>
        <v/>
      </c>
      <c r="H29" s="85" t="str">
        <f t="shared" ca="1" si="2"/>
        <v>pas d'article</v>
      </c>
      <c r="I29" s="180" t="str">
        <f t="shared" ca="1" si="3"/>
        <v/>
      </c>
      <c r="J29" s="85" t="str">
        <f t="shared" ca="1" si="4"/>
        <v>pas d'article</v>
      </c>
      <c r="K29" s="86" t="str">
        <f t="shared" ca="1" si="5"/>
        <v/>
      </c>
      <c r="L29" s="87" t="str">
        <f t="shared" ca="1" si="6"/>
        <v>pas d'article</v>
      </c>
      <c r="M29" s="86" t="str">
        <f t="shared" ca="1" si="7"/>
        <v/>
      </c>
      <c r="N29" s="87" t="str">
        <f t="shared" ca="1" si="8"/>
        <v>pas d'article</v>
      </c>
      <c r="O29" s="86" t="str">
        <f t="shared" ca="1" si="9"/>
        <v/>
      </c>
      <c r="P29" s="87" t="str">
        <f t="shared" ca="1" si="10"/>
        <v>pas d'article</v>
      </c>
      <c r="Q29" s="86" t="str">
        <f t="shared" ca="1" si="11"/>
        <v/>
      </c>
      <c r="R29" s="87" t="str">
        <f t="shared" ca="1" si="12"/>
        <v>pas d'article</v>
      </c>
      <c r="S29" s="86" t="str">
        <f t="shared" ca="1" si="13"/>
        <v/>
      </c>
    </row>
    <row r="30" spans="1:19" x14ac:dyDescent="0.2">
      <c r="A30" s="20"/>
      <c r="B30" s="17"/>
      <c r="C30" s="81">
        <f>IFERROR(IF($A30&lt;&gt;0,VLOOKUP($A30,#REF!,2,FALSE),0),IF($J30="pas d'article","","unité ?"))</f>
        <v>0</v>
      </c>
      <c r="D30" s="166">
        <f>IFERROR(IF($A30&lt;&gt;0,VLOOKUP($A30,'table produits'!$A$3:$C$500,3,FALSE),0),IF($J30="pas d'article","","unité ?"))</f>
        <v>0</v>
      </c>
      <c r="E30" s="82" t="str">
        <f t="shared" si="0"/>
        <v/>
      </c>
      <c r="F30" s="85" t="str">
        <f>IFERROR(IF($A30&lt;&gt;" ",VLOOKUP($A30,GSB!$A$6:$F$506,5,FALSE),0),IF($A30=""," ","pas d'article"))</f>
        <v xml:space="preserve"> </v>
      </c>
      <c r="G30" s="86" t="str">
        <f t="shared" si="1"/>
        <v/>
      </c>
      <c r="H30" s="85" t="str">
        <f t="shared" ca="1" si="2"/>
        <v>pas d'article</v>
      </c>
      <c r="I30" s="180" t="str">
        <f t="shared" ca="1" si="3"/>
        <v/>
      </c>
      <c r="J30" s="85" t="str">
        <f t="shared" ca="1" si="4"/>
        <v>pas d'article</v>
      </c>
      <c r="K30" s="86" t="str">
        <f t="shared" ca="1" si="5"/>
        <v/>
      </c>
      <c r="L30" s="87" t="str">
        <f t="shared" ca="1" si="6"/>
        <v>pas d'article</v>
      </c>
      <c r="M30" s="86" t="str">
        <f t="shared" ca="1" si="7"/>
        <v/>
      </c>
      <c r="N30" s="87" t="str">
        <f t="shared" ca="1" si="8"/>
        <v>pas d'article</v>
      </c>
      <c r="O30" s="86" t="str">
        <f t="shared" ca="1" si="9"/>
        <v/>
      </c>
      <c r="P30" s="87" t="str">
        <f t="shared" ca="1" si="10"/>
        <v>pas d'article</v>
      </c>
      <c r="Q30" s="86" t="str">
        <f t="shared" ca="1" si="11"/>
        <v/>
      </c>
      <c r="R30" s="87" t="str">
        <f t="shared" ca="1" si="12"/>
        <v>pas d'article</v>
      </c>
      <c r="S30" s="86" t="str">
        <f t="shared" ca="1" si="13"/>
        <v/>
      </c>
    </row>
    <row r="31" spans="1:19" x14ac:dyDescent="0.2">
      <c r="A31" s="20"/>
      <c r="B31" s="17"/>
      <c r="C31" s="81">
        <f>IFERROR(IF($A31&lt;&gt;0,VLOOKUP($A31,#REF!,2,FALSE),0),IF($J31="pas d'article","","unité ?"))</f>
        <v>0</v>
      </c>
      <c r="D31" s="166">
        <f>IFERROR(IF($A31&lt;&gt;0,VLOOKUP($A31,'table produits'!$A$3:$C$500,3,FALSE),0),IF($J31="pas d'article","","unité ?"))</f>
        <v>0</v>
      </c>
      <c r="E31" s="82" t="str">
        <f t="shared" si="0"/>
        <v/>
      </c>
      <c r="F31" s="85" t="str">
        <f>IFERROR(IF($A31&lt;&gt;" ",VLOOKUP($A31,GSB!$A$6:$F$506,5,FALSE),0),IF($A31=""," ","pas d'article"))</f>
        <v xml:space="preserve"> </v>
      </c>
      <c r="G31" s="86" t="str">
        <f t="shared" si="1"/>
        <v/>
      </c>
      <c r="H31" s="85" t="str">
        <f t="shared" ca="1" si="2"/>
        <v>pas d'article</v>
      </c>
      <c r="I31" s="180" t="str">
        <f t="shared" ca="1" si="3"/>
        <v/>
      </c>
      <c r="J31" s="85" t="str">
        <f t="shared" ca="1" si="4"/>
        <v>pas d'article</v>
      </c>
      <c r="K31" s="86" t="str">
        <f t="shared" ca="1" si="5"/>
        <v/>
      </c>
      <c r="L31" s="87" t="str">
        <f t="shared" ca="1" si="6"/>
        <v>pas d'article</v>
      </c>
      <c r="M31" s="86" t="str">
        <f t="shared" ca="1" si="7"/>
        <v/>
      </c>
      <c r="N31" s="87" t="str">
        <f t="shared" ca="1" si="8"/>
        <v>pas d'article</v>
      </c>
      <c r="O31" s="86" t="str">
        <f t="shared" ca="1" si="9"/>
        <v/>
      </c>
      <c r="P31" s="87" t="str">
        <f t="shared" ca="1" si="10"/>
        <v>pas d'article</v>
      </c>
      <c r="Q31" s="86" t="str">
        <f t="shared" ca="1" si="11"/>
        <v/>
      </c>
      <c r="R31" s="87" t="str">
        <f t="shared" ca="1" si="12"/>
        <v>pas d'article</v>
      </c>
      <c r="S31" s="86" t="str">
        <f t="shared" ca="1" si="13"/>
        <v/>
      </c>
    </row>
    <row r="32" spans="1:19" x14ac:dyDescent="0.2">
      <c r="A32" s="20"/>
      <c r="B32" s="17"/>
      <c r="C32" s="81">
        <f>IFERROR(IF($A32&lt;&gt;0,VLOOKUP($A32,#REF!,2,FALSE),0),IF($J32="pas d'article","","unité ?"))</f>
        <v>0</v>
      </c>
      <c r="D32" s="166">
        <f>IFERROR(IF($A32&lt;&gt;0,VLOOKUP($A32,'table produits'!$A$3:$C$500,3,FALSE),0),IF($J32="pas d'article","","unité ?"))</f>
        <v>0</v>
      </c>
      <c r="E32" s="82" t="str">
        <f t="shared" si="0"/>
        <v/>
      </c>
      <c r="F32" s="85" t="str">
        <f>IFERROR(IF($A32&lt;&gt;" ",VLOOKUP($A32,GSB!$A$6:$F$506,5,FALSE),0),IF($A32=""," ","pas d'article"))</f>
        <v xml:space="preserve"> </v>
      </c>
      <c r="G32" s="86" t="str">
        <f t="shared" si="1"/>
        <v/>
      </c>
      <c r="H32" s="85" t="str">
        <f t="shared" ca="1" si="2"/>
        <v>pas d'article</v>
      </c>
      <c r="I32" s="180" t="str">
        <f t="shared" ca="1" si="3"/>
        <v/>
      </c>
      <c r="J32" s="85" t="str">
        <f t="shared" ca="1" si="4"/>
        <v>pas d'article</v>
      </c>
      <c r="K32" s="86" t="str">
        <f t="shared" ca="1" si="5"/>
        <v/>
      </c>
      <c r="L32" s="87" t="str">
        <f t="shared" ca="1" si="6"/>
        <v>pas d'article</v>
      </c>
      <c r="M32" s="86" t="str">
        <f t="shared" ca="1" si="7"/>
        <v/>
      </c>
      <c r="N32" s="87" t="str">
        <f t="shared" ca="1" si="8"/>
        <v>pas d'article</v>
      </c>
      <c r="O32" s="86" t="str">
        <f t="shared" ca="1" si="9"/>
        <v/>
      </c>
      <c r="P32" s="87" t="str">
        <f t="shared" ca="1" si="10"/>
        <v>pas d'article</v>
      </c>
      <c r="Q32" s="86" t="str">
        <f t="shared" ca="1" si="11"/>
        <v/>
      </c>
      <c r="R32" s="87" t="str">
        <f t="shared" ca="1" si="12"/>
        <v>pas d'article</v>
      </c>
      <c r="S32" s="86" t="str">
        <f t="shared" ca="1" si="13"/>
        <v/>
      </c>
    </row>
    <row r="33" spans="1:19" x14ac:dyDescent="0.2">
      <c r="A33" s="20"/>
      <c r="B33" s="17"/>
      <c r="C33" s="81">
        <f>IFERROR(IF($A33&lt;&gt;0,VLOOKUP($A33,#REF!,2,FALSE),0),IF($J33="pas d'article","","unité ?"))</f>
        <v>0</v>
      </c>
      <c r="D33" s="166">
        <f>IFERROR(IF($A33&lt;&gt;0,VLOOKUP($A33,'table produits'!$A$3:$C$500,3,FALSE),0),IF($J33="pas d'article","","unité ?"))</f>
        <v>0</v>
      </c>
      <c r="E33" s="82" t="str">
        <f t="shared" si="0"/>
        <v/>
      </c>
      <c r="F33" s="85" t="str">
        <f>IFERROR(IF($A33&lt;&gt;" ",VLOOKUP($A33,GSB!$A$6:$F$506,5,FALSE),0),IF($A33=""," ","pas d'article"))</f>
        <v xml:space="preserve"> </v>
      </c>
      <c r="G33" s="86" t="str">
        <f t="shared" si="1"/>
        <v/>
      </c>
      <c r="H33" s="85" t="str">
        <f t="shared" ca="1" si="2"/>
        <v>pas d'article</v>
      </c>
      <c r="I33" s="180" t="str">
        <f t="shared" ca="1" si="3"/>
        <v/>
      </c>
      <c r="J33" s="85" t="str">
        <f t="shared" ca="1" si="4"/>
        <v>pas d'article</v>
      </c>
      <c r="K33" s="86" t="str">
        <f t="shared" ca="1" si="5"/>
        <v/>
      </c>
      <c r="L33" s="87" t="str">
        <f t="shared" ca="1" si="6"/>
        <v>pas d'article</v>
      </c>
      <c r="M33" s="86" t="str">
        <f t="shared" ca="1" si="7"/>
        <v/>
      </c>
      <c r="N33" s="87" t="str">
        <f t="shared" ca="1" si="8"/>
        <v>pas d'article</v>
      </c>
      <c r="O33" s="86" t="str">
        <f t="shared" ca="1" si="9"/>
        <v/>
      </c>
      <c r="P33" s="87" t="str">
        <f t="shared" ca="1" si="10"/>
        <v>pas d'article</v>
      </c>
      <c r="Q33" s="86" t="str">
        <f t="shared" ca="1" si="11"/>
        <v/>
      </c>
      <c r="R33" s="87" t="str">
        <f t="shared" ca="1" si="12"/>
        <v>pas d'article</v>
      </c>
      <c r="S33" s="86" t="str">
        <f t="shared" ca="1" si="13"/>
        <v/>
      </c>
    </row>
    <row r="34" spans="1:19" x14ac:dyDescent="0.2">
      <c r="A34" s="20"/>
      <c r="B34" s="17"/>
      <c r="C34" s="81">
        <f>IFERROR(IF($A34&lt;&gt;0,VLOOKUP($A34,#REF!,2,FALSE),0),IF($J34="pas d'article","","unité ?"))</f>
        <v>0</v>
      </c>
      <c r="D34" s="166">
        <f>IFERROR(IF($A34&lt;&gt;0,VLOOKUP($A34,'table produits'!$A$3:$C$500,3,FALSE),0),IF($J34="pas d'article","","unité ?"))</f>
        <v>0</v>
      </c>
      <c r="E34" s="82" t="str">
        <f t="shared" si="0"/>
        <v/>
      </c>
      <c r="F34" s="85" t="str">
        <f>IFERROR(IF($A34&lt;&gt;" ",VLOOKUP($A34,GSB!$A$6:$F$506,5,FALSE),0),IF($A34=""," ","pas d'article"))</f>
        <v xml:space="preserve"> </v>
      </c>
      <c r="G34" s="86" t="str">
        <f t="shared" si="1"/>
        <v/>
      </c>
      <c r="H34" s="85" t="str">
        <f t="shared" ca="1" si="2"/>
        <v>pas d'article</v>
      </c>
      <c r="I34" s="180" t="str">
        <f t="shared" ca="1" si="3"/>
        <v/>
      </c>
      <c r="J34" s="85" t="str">
        <f t="shared" ca="1" si="4"/>
        <v>pas d'article</v>
      </c>
      <c r="K34" s="86" t="str">
        <f t="shared" ca="1" si="5"/>
        <v/>
      </c>
      <c r="L34" s="87" t="str">
        <f t="shared" ca="1" si="6"/>
        <v>pas d'article</v>
      </c>
      <c r="M34" s="86" t="str">
        <f t="shared" ca="1" si="7"/>
        <v/>
      </c>
      <c r="N34" s="87" t="str">
        <f t="shared" ca="1" si="8"/>
        <v>pas d'article</v>
      </c>
      <c r="O34" s="86" t="str">
        <f t="shared" ca="1" si="9"/>
        <v/>
      </c>
      <c r="P34" s="87" t="str">
        <f t="shared" ca="1" si="10"/>
        <v>pas d'article</v>
      </c>
      <c r="Q34" s="86" t="str">
        <f t="shared" ca="1" si="11"/>
        <v/>
      </c>
      <c r="R34" s="87" t="str">
        <f t="shared" ca="1" si="12"/>
        <v>pas d'article</v>
      </c>
      <c r="S34" s="86" t="str">
        <f t="shared" ca="1" si="13"/>
        <v/>
      </c>
    </row>
    <row r="35" spans="1:19" x14ac:dyDescent="0.2">
      <c r="A35" s="20"/>
      <c r="B35" s="17"/>
      <c r="C35" s="81">
        <f>IFERROR(IF($A35&lt;&gt;0,VLOOKUP($A35,#REF!,2,FALSE),0),IF($J35="pas d'article","","unité ?"))</f>
        <v>0</v>
      </c>
      <c r="D35" s="166">
        <f>IFERROR(IF($A35&lt;&gt;0,VLOOKUP($A35,'table produits'!$A$3:$C$500,3,FALSE),0),IF($J35="pas d'article","","unité ?"))</f>
        <v>0</v>
      </c>
      <c r="E35" s="82" t="str">
        <f t="shared" si="0"/>
        <v/>
      </c>
      <c r="F35" s="85" t="str">
        <f>IFERROR(IF($A35&lt;&gt;" ",VLOOKUP($A35,GSB!$A$6:$F$506,5,FALSE),0),IF($A35=""," ","pas d'article"))</f>
        <v xml:space="preserve"> </v>
      </c>
      <c r="G35" s="86" t="str">
        <f t="shared" si="1"/>
        <v/>
      </c>
      <c r="H35" s="85" t="str">
        <f t="shared" ca="1" si="2"/>
        <v>pas d'article</v>
      </c>
      <c r="I35" s="180" t="str">
        <f t="shared" ca="1" si="3"/>
        <v/>
      </c>
      <c r="J35" s="85" t="str">
        <f t="shared" ca="1" si="4"/>
        <v>pas d'article</v>
      </c>
      <c r="K35" s="86" t="str">
        <f t="shared" ca="1" si="5"/>
        <v/>
      </c>
      <c r="L35" s="87" t="str">
        <f t="shared" ca="1" si="6"/>
        <v>pas d'article</v>
      </c>
      <c r="M35" s="86" t="str">
        <f t="shared" ca="1" si="7"/>
        <v/>
      </c>
      <c r="N35" s="87" t="str">
        <f t="shared" ca="1" si="8"/>
        <v>pas d'article</v>
      </c>
      <c r="O35" s="86" t="str">
        <f t="shared" ca="1" si="9"/>
        <v/>
      </c>
      <c r="P35" s="87" t="str">
        <f t="shared" ca="1" si="10"/>
        <v>pas d'article</v>
      </c>
      <c r="Q35" s="86" t="str">
        <f t="shared" ca="1" si="11"/>
        <v/>
      </c>
      <c r="R35" s="87" t="str">
        <f t="shared" ca="1" si="12"/>
        <v>pas d'article</v>
      </c>
      <c r="S35" s="86" t="str">
        <f t="shared" ca="1" si="13"/>
        <v/>
      </c>
    </row>
    <row r="36" spans="1:19" x14ac:dyDescent="0.2">
      <c r="A36" s="20"/>
      <c r="B36" s="17"/>
      <c r="C36" s="81">
        <f>IFERROR(IF($A36&lt;&gt;0,VLOOKUP($A36,#REF!,2,FALSE),0),IF($J36="pas d'article","","unité ?"))</f>
        <v>0</v>
      </c>
      <c r="D36" s="166">
        <f>IFERROR(IF($A36&lt;&gt;0,VLOOKUP($A36,'table produits'!$A$3:$C$500,3,FALSE),0),IF($J36="pas d'article","","unité ?"))</f>
        <v>0</v>
      </c>
      <c r="E36" s="82" t="str">
        <f t="shared" si="0"/>
        <v/>
      </c>
      <c r="F36" s="85" t="str">
        <f>IFERROR(IF($A36&lt;&gt;" ",VLOOKUP($A36,GSB!$A$6:$F$506,5,FALSE),0),IF($A36=""," ","pas d'article"))</f>
        <v xml:space="preserve"> </v>
      </c>
      <c r="G36" s="86" t="str">
        <f t="shared" si="1"/>
        <v/>
      </c>
      <c r="H36" s="85" t="str">
        <f t="shared" ca="1" si="2"/>
        <v>pas d'article</v>
      </c>
      <c r="I36" s="180" t="str">
        <f t="shared" ca="1" si="3"/>
        <v/>
      </c>
      <c r="J36" s="85" t="str">
        <f t="shared" ca="1" si="4"/>
        <v>pas d'article</v>
      </c>
      <c r="K36" s="86" t="str">
        <f t="shared" ca="1" si="5"/>
        <v/>
      </c>
      <c r="L36" s="87" t="str">
        <f t="shared" ca="1" si="6"/>
        <v>pas d'article</v>
      </c>
      <c r="M36" s="86" t="str">
        <f t="shared" ca="1" si="7"/>
        <v/>
      </c>
      <c r="N36" s="87" t="str">
        <f t="shared" ca="1" si="8"/>
        <v>pas d'article</v>
      </c>
      <c r="O36" s="86" t="str">
        <f t="shared" ca="1" si="9"/>
        <v/>
      </c>
      <c r="P36" s="87" t="str">
        <f t="shared" ca="1" si="10"/>
        <v>pas d'article</v>
      </c>
      <c r="Q36" s="86" t="str">
        <f t="shared" ca="1" si="11"/>
        <v/>
      </c>
      <c r="R36" s="87" t="str">
        <f t="shared" ca="1" si="12"/>
        <v>pas d'article</v>
      </c>
      <c r="S36" s="86" t="str">
        <f t="shared" ca="1" si="13"/>
        <v/>
      </c>
    </row>
    <row r="37" spans="1:19" x14ac:dyDescent="0.2">
      <c r="A37" s="20"/>
      <c r="B37" s="17"/>
      <c r="C37" s="81">
        <f>IFERROR(IF($A37&lt;&gt;0,VLOOKUP($A37,#REF!,2,FALSE),0),IF($J37="pas d'article","","unité ?"))</f>
        <v>0</v>
      </c>
      <c r="D37" s="166">
        <f>IFERROR(IF($A37&lt;&gt;0,VLOOKUP($A37,'table produits'!$A$3:$C$500,3,FALSE),0),IF($J37="pas d'article","","unité ?"))</f>
        <v>0</v>
      </c>
      <c r="E37" s="82" t="str">
        <f t="shared" si="0"/>
        <v/>
      </c>
      <c r="F37" s="85" t="str">
        <f>IFERROR(IF($A37&lt;&gt;" ",VLOOKUP($A37,GSB!$A$6:$F$506,5,FALSE),0),IF($A37=""," ","pas d'article"))</f>
        <v xml:space="preserve"> </v>
      </c>
      <c r="G37" s="86" t="str">
        <f t="shared" si="1"/>
        <v/>
      </c>
      <c r="H37" s="85" t="str">
        <f t="shared" ca="1" si="2"/>
        <v>pas d'article</v>
      </c>
      <c r="I37" s="180" t="str">
        <f t="shared" ca="1" si="3"/>
        <v/>
      </c>
      <c r="J37" s="85" t="str">
        <f t="shared" ca="1" si="4"/>
        <v>pas d'article</v>
      </c>
      <c r="K37" s="86" t="str">
        <f t="shared" ca="1" si="5"/>
        <v/>
      </c>
      <c r="L37" s="87" t="str">
        <f t="shared" ca="1" si="6"/>
        <v>pas d'article</v>
      </c>
      <c r="M37" s="86" t="str">
        <f t="shared" ca="1" si="7"/>
        <v/>
      </c>
      <c r="N37" s="87" t="str">
        <f t="shared" ca="1" si="8"/>
        <v>pas d'article</v>
      </c>
      <c r="O37" s="86" t="str">
        <f t="shared" ca="1" si="9"/>
        <v/>
      </c>
      <c r="P37" s="87" t="str">
        <f t="shared" ca="1" si="10"/>
        <v>pas d'article</v>
      </c>
      <c r="Q37" s="86" t="str">
        <f t="shared" ca="1" si="11"/>
        <v/>
      </c>
      <c r="R37" s="87" t="str">
        <f t="shared" ca="1" si="12"/>
        <v>pas d'article</v>
      </c>
      <c r="S37" s="86" t="str">
        <f t="shared" ca="1" si="13"/>
        <v/>
      </c>
    </row>
    <row r="38" spans="1:19" x14ac:dyDescent="0.2">
      <c r="A38" s="20"/>
      <c r="B38" s="17"/>
      <c r="C38" s="81">
        <f>IFERROR(IF($A38&lt;&gt;0,VLOOKUP($A38,#REF!,2,FALSE),0),IF($J38="pas d'article","","unité ?"))</f>
        <v>0</v>
      </c>
      <c r="D38" s="166">
        <f>IFERROR(IF($A38&lt;&gt;0,VLOOKUP($A38,'table produits'!$A$3:$C$500,3,FALSE),0),IF($J38="pas d'article","","unité ?"))</f>
        <v>0</v>
      </c>
      <c r="E38" s="82" t="str">
        <f t="shared" si="0"/>
        <v/>
      </c>
      <c r="F38" s="85" t="str">
        <f>IFERROR(IF($A38&lt;&gt;" ",VLOOKUP($A38,GSB!$A$6:$F$506,5,FALSE),0),IF($A38=""," ","pas d'article"))</f>
        <v xml:space="preserve"> </v>
      </c>
      <c r="G38" s="86" t="str">
        <f t="shared" si="1"/>
        <v/>
      </c>
      <c r="H38" s="85" t="str">
        <f t="shared" ca="1" si="2"/>
        <v>pas d'article</v>
      </c>
      <c r="I38" s="180" t="str">
        <f t="shared" ca="1" si="3"/>
        <v/>
      </c>
      <c r="J38" s="85" t="str">
        <f t="shared" ca="1" si="4"/>
        <v>pas d'article</v>
      </c>
      <c r="K38" s="86" t="str">
        <f t="shared" ca="1" si="5"/>
        <v/>
      </c>
      <c r="L38" s="87" t="str">
        <f t="shared" ca="1" si="6"/>
        <v>pas d'article</v>
      </c>
      <c r="M38" s="86" t="str">
        <f t="shared" ca="1" si="7"/>
        <v/>
      </c>
      <c r="N38" s="87" t="str">
        <f t="shared" ca="1" si="8"/>
        <v>pas d'article</v>
      </c>
      <c r="O38" s="86" t="str">
        <f t="shared" ca="1" si="9"/>
        <v/>
      </c>
      <c r="P38" s="87" t="str">
        <f t="shared" ca="1" si="10"/>
        <v>pas d'article</v>
      </c>
      <c r="Q38" s="86" t="str">
        <f t="shared" ca="1" si="11"/>
        <v/>
      </c>
      <c r="R38" s="87" t="str">
        <f t="shared" ca="1" si="12"/>
        <v>pas d'article</v>
      </c>
      <c r="S38" s="86" t="str">
        <f t="shared" ca="1" si="13"/>
        <v/>
      </c>
    </row>
    <row r="39" spans="1:19" x14ac:dyDescent="0.2">
      <c r="A39" s="20"/>
      <c r="B39" s="17"/>
      <c r="C39" s="81">
        <f>IFERROR(IF($A39&lt;&gt;0,VLOOKUP($A39,#REF!,2,FALSE),0),IF($J39="pas d'article","","unité ?"))</f>
        <v>0</v>
      </c>
      <c r="D39" s="166">
        <f>IFERROR(IF($A39&lt;&gt;0,VLOOKUP($A39,'table produits'!$A$3:$C$500,3,FALSE),0),IF($J39="pas d'article","","unité ?"))</f>
        <v>0</v>
      </c>
      <c r="E39" s="82" t="str">
        <f t="shared" si="0"/>
        <v/>
      </c>
      <c r="F39" s="85" t="str">
        <f>IFERROR(IF($A39&lt;&gt;" ",VLOOKUP($A39,GSB!$A$6:$F$506,5,FALSE),0),IF($A39=""," ","pas d'article"))</f>
        <v xml:space="preserve"> </v>
      </c>
      <c r="G39" s="86" t="str">
        <f t="shared" si="1"/>
        <v/>
      </c>
      <c r="H39" s="85" t="str">
        <f t="shared" ca="1" si="2"/>
        <v>pas d'article</v>
      </c>
      <c r="I39" s="180" t="str">
        <f t="shared" ca="1" si="3"/>
        <v/>
      </c>
      <c r="J39" s="85" t="str">
        <f t="shared" ca="1" si="4"/>
        <v>pas d'article</v>
      </c>
      <c r="K39" s="86" t="str">
        <f t="shared" ca="1" si="5"/>
        <v/>
      </c>
      <c r="L39" s="87" t="str">
        <f t="shared" ca="1" si="6"/>
        <v>pas d'article</v>
      </c>
      <c r="M39" s="86" t="str">
        <f t="shared" ca="1" si="7"/>
        <v/>
      </c>
      <c r="N39" s="87" t="str">
        <f t="shared" ca="1" si="8"/>
        <v>pas d'article</v>
      </c>
      <c r="O39" s="86" t="str">
        <f t="shared" ca="1" si="9"/>
        <v/>
      </c>
      <c r="P39" s="87" t="str">
        <f t="shared" ca="1" si="10"/>
        <v>pas d'article</v>
      </c>
      <c r="Q39" s="86" t="str">
        <f t="shared" ca="1" si="11"/>
        <v/>
      </c>
      <c r="R39" s="87" t="str">
        <f t="shared" ca="1" si="12"/>
        <v>pas d'article</v>
      </c>
      <c r="S39" s="86" t="str">
        <f t="shared" ca="1" si="13"/>
        <v/>
      </c>
    </row>
    <row r="40" spans="1:19" x14ac:dyDescent="0.2">
      <c r="A40" s="20"/>
      <c r="B40" s="17"/>
      <c r="C40" s="81">
        <f>IFERROR(IF($A40&lt;&gt;0,VLOOKUP($A40,#REF!,2,FALSE),0),IF($J40="pas d'article","","unité ?"))</f>
        <v>0</v>
      </c>
      <c r="D40" s="166">
        <f>IFERROR(IF($A40&lt;&gt;0,VLOOKUP($A40,'table produits'!$A$3:$C$500,3,FALSE),0),IF($J40="pas d'article","","unité ?"))</f>
        <v>0</v>
      </c>
      <c r="E40" s="82" t="str">
        <f t="shared" si="0"/>
        <v/>
      </c>
      <c r="F40" s="85" t="str">
        <f>IFERROR(IF($A40&lt;&gt;" ",VLOOKUP($A40,GSB!$A$6:$F$506,5,FALSE),0),IF($A40=""," ","pas d'article"))</f>
        <v xml:space="preserve"> </v>
      </c>
      <c r="G40" s="86" t="str">
        <f t="shared" si="1"/>
        <v/>
      </c>
      <c r="H40" s="85" t="str">
        <f t="shared" ca="1" si="2"/>
        <v>pas d'article</v>
      </c>
      <c r="I40" s="180" t="str">
        <f t="shared" ca="1" si="3"/>
        <v/>
      </c>
      <c r="J40" s="85" t="str">
        <f t="shared" ca="1" si="4"/>
        <v>pas d'article</v>
      </c>
      <c r="K40" s="86" t="str">
        <f t="shared" ca="1" si="5"/>
        <v/>
      </c>
      <c r="L40" s="87" t="str">
        <f t="shared" ca="1" si="6"/>
        <v>pas d'article</v>
      </c>
      <c r="M40" s="86" t="str">
        <f t="shared" ca="1" si="7"/>
        <v/>
      </c>
      <c r="N40" s="87" t="str">
        <f t="shared" ca="1" si="8"/>
        <v>pas d'article</v>
      </c>
      <c r="O40" s="86" t="str">
        <f t="shared" ca="1" si="9"/>
        <v/>
      </c>
      <c r="P40" s="87" t="str">
        <f t="shared" ca="1" si="10"/>
        <v>pas d'article</v>
      </c>
      <c r="Q40" s="86" t="str">
        <f t="shared" ca="1" si="11"/>
        <v/>
      </c>
      <c r="R40" s="87" t="str">
        <f t="shared" ca="1" si="12"/>
        <v>pas d'article</v>
      </c>
      <c r="S40" s="86" t="str">
        <f t="shared" ca="1" si="13"/>
        <v/>
      </c>
    </row>
    <row r="41" spans="1:19" x14ac:dyDescent="0.2">
      <c r="A41" s="20"/>
      <c r="B41" s="17"/>
      <c r="C41" s="81">
        <f>IFERROR(IF($A41&lt;&gt;0,VLOOKUP($A41,#REF!,2,FALSE),0),IF($J41="pas d'article","","unité ?"))</f>
        <v>0</v>
      </c>
      <c r="D41" s="166">
        <f>IFERROR(IF($A41&lt;&gt;0,VLOOKUP($A41,'table produits'!$A$3:$C$500,3,FALSE),0),IF($J41="pas d'article","","unité ?"))</f>
        <v>0</v>
      </c>
      <c r="E41" s="82" t="str">
        <f t="shared" si="0"/>
        <v/>
      </c>
      <c r="F41" s="85" t="str">
        <f>IFERROR(IF($A41&lt;&gt;" ",VLOOKUP($A41,GSB!$A$6:$F$506,5,FALSE),0),IF($A41=""," ","pas d'article"))</f>
        <v xml:space="preserve"> </v>
      </c>
      <c r="G41" s="86" t="str">
        <f t="shared" si="1"/>
        <v/>
      </c>
      <c r="H41" s="85" t="str">
        <f t="shared" ca="1" si="2"/>
        <v>pas d'article</v>
      </c>
      <c r="I41" s="180" t="str">
        <f t="shared" ca="1" si="3"/>
        <v/>
      </c>
      <c r="J41" s="85" t="str">
        <f t="shared" ca="1" si="4"/>
        <v>pas d'article</v>
      </c>
      <c r="K41" s="86" t="str">
        <f t="shared" ca="1" si="5"/>
        <v/>
      </c>
      <c r="L41" s="87" t="str">
        <f t="shared" ca="1" si="6"/>
        <v>pas d'article</v>
      </c>
      <c r="M41" s="86" t="str">
        <f t="shared" ca="1" si="7"/>
        <v/>
      </c>
      <c r="N41" s="87" t="str">
        <f t="shared" ca="1" si="8"/>
        <v>pas d'article</v>
      </c>
      <c r="O41" s="86" t="str">
        <f t="shared" ca="1" si="9"/>
        <v/>
      </c>
      <c r="P41" s="87" t="str">
        <f t="shared" ca="1" si="10"/>
        <v>pas d'article</v>
      </c>
      <c r="Q41" s="86" t="str">
        <f t="shared" ca="1" si="11"/>
        <v/>
      </c>
      <c r="R41" s="87" t="str">
        <f t="shared" ca="1" si="12"/>
        <v>pas d'article</v>
      </c>
      <c r="S41" s="86" t="str">
        <f t="shared" ca="1" si="13"/>
        <v/>
      </c>
    </row>
    <row r="42" spans="1:19" x14ac:dyDescent="0.2">
      <c r="A42" s="20"/>
      <c r="B42" s="17"/>
      <c r="C42" s="81">
        <f>IFERROR(IF($A42&lt;&gt;0,VLOOKUP($A42,#REF!,2,FALSE),0),IF($J42="pas d'article","","unité ?"))</f>
        <v>0</v>
      </c>
      <c r="D42" s="166">
        <f>IFERROR(IF($A42&lt;&gt;0,VLOOKUP($A42,'table produits'!$A$3:$C$500,3,FALSE),0),IF($J42="pas d'article","","unité ?"))</f>
        <v>0</v>
      </c>
      <c r="E42" s="82" t="str">
        <f t="shared" si="0"/>
        <v/>
      </c>
      <c r="F42" s="85" t="str">
        <f>IFERROR(IF($A42&lt;&gt;" ",VLOOKUP($A42,GSB!$A$6:$F$506,5,FALSE),0),IF($A42=""," ","pas d'article"))</f>
        <v xml:space="preserve"> </v>
      </c>
      <c r="G42" s="86" t="str">
        <f t="shared" si="1"/>
        <v/>
      </c>
      <c r="H42" s="85" t="str">
        <f t="shared" ca="1" si="2"/>
        <v>pas d'article</v>
      </c>
      <c r="I42" s="180" t="str">
        <f t="shared" ca="1" si="3"/>
        <v/>
      </c>
      <c r="J42" s="85" t="str">
        <f t="shared" ca="1" si="4"/>
        <v>pas d'article</v>
      </c>
      <c r="K42" s="86" t="str">
        <f t="shared" ca="1" si="5"/>
        <v/>
      </c>
      <c r="L42" s="87" t="str">
        <f t="shared" ca="1" si="6"/>
        <v>pas d'article</v>
      </c>
      <c r="M42" s="86" t="str">
        <f t="shared" ca="1" si="7"/>
        <v/>
      </c>
      <c r="N42" s="87" t="str">
        <f t="shared" ca="1" si="8"/>
        <v>pas d'article</v>
      </c>
      <c r="O42" s="86" t="str">
        <f t="shared" ca="1" si="9"/>
        <v/>
      </c>
      <c r="P42" s="87" t="str">
        <f t="shared" ca="1" si="10"/>
        <v>pas d'article</v>
      </c>
      <c r="Q42" s="86" t="str">
        <f t="shared" ca="1" si="11"/>
        <v/>
      </c>
      <c r="R42" s="87" t="str">
        <f t="shared" ca="1" si="12"/>
        <v>pas d'article</v>
      </c>
      <c r="S42" s="86" t="str">
        <f t="shared" ca="1" si="13"/>
        <v/>
      </c>
    </row>
    <row r="43" spans="1:19" x14ac:dyDescent="0.2">
      <c r="A43" s="20"/>
      <c r="B43" s="17"/>
      <c r="C43" s="81">
        <f>IFERROR(IF($A43&lt;&gt;0,VLOOKUP($A43,#REF!,2,FALSE),0),IF($J43="pas d'article","","unité ?"))</f>
        <v>0</v>
      </c>
      <c r="D43" s="166">
        <f>IFERROR(IF($A43&lt;&gt;0,VLOOKUP($A43,'table produits'!$A$3:$C$500,3,FALSE),0),IF($J43="pas d'article","","unité ?"))</f>
        <v>0</v>
      </c>
      <c r="E43" s="82" t="str">
        <f t="shared" si="0"/>
        <v/>
      </c>
      <c r="F43" s="85" t="str">
        <f>IFERROR(IF($A43&lt;&gt;" ",VLOOKUP($A43,GSB!$A$6:$F$506,5,FALSE),0),IF($A43=""," ","pas d'article"))</f>
        <v xml:space="preserve"> </v>
      </c>
      <c r="G43" s="86" t="str">
        <f t="shared" si="1"/>
        <v/>
      </c>
      <c r="H43" s="85" t="str">
        <f t="shared" ca="1" si="2"/>
        <v>pas d'article</v>
      </c>
      <c r="I43" s="180" t="str">
        <f t="shared" ca="1" si="3"/>
        <v/>
      </c>
      <c r="J43" s="85" t="str">
        <f t="shared" ca="1" si="4"/>
        <v>pas d'article</v>
      </c>
      <c r="K43" s="86" t="str">
        <f t="shared" ca="1" si="5"/>
        <v/>
      </c>
      <c r="L43" s="87" t="str">
        <f t="shared" ca="1" si="6"/>
        <v>pas d'article</v>
      </c>
      <c r="M43" s="86" t="str">
        <f t="shared" ca="1" si="7"/>
        <v/>
      </c>
      <c r="N43" s="87" t="str">
        <f t="shared" ca="1" si="8"/>
        <v>pas d'article</v>
      </c>
      <c r="O43" s="86" t="str">
        <f t="shared" ca="1" si="9"/>
        <v/>
      </c>
      <c r="P43" s="87" t="str">
        <f t="shared" ca="1" si="10"/>
        <v>pas d'article</v>
      </c>
      <c r="Q43" s="86" t="str">
        <f t="shared" ca="1" si="11"/>
        <v/>
      </c>
      <c r="R43" s="87" t="str">
        <f t="shared" ca="1" si="12"/>
        <v>pas d'article</v>
      </c>
      <c r="S43" s="86" t="str">
        <f t="shared" ca="1" si="13"/>
        <v/>
      </c>
    </row>
    <row r="44" spans="1:19" x14ac:dyDescent="0.2">
      <c r="A44" s="20"/>
      <c r="B44" s="17"/>
      <c r="C44" s="81">
        <f>IFERROR(IF($A44&lt;&gt;0,VLOOKUP($A44,#REF!,2,FALSE),0),IF($J44="pas d'article","","unité ?"))</f>
        <v>0</v>
      </c>
      <c r="D44" s="166">
        <f>IFERROR(IF($A44&lt;&gt;0,VLOOKUP($A44,'table produits'!$A$3:$C$500,3,FALSE),0),IF($J44="pas d'article","","unité ?"))</f>
        <v>0</v>
      </c>
      <c r="E44" s="82" t="str">
        <f t="shared" si="0"/>
        <v/>
      </c>
      <c r="F44" s="85" t="str">
        <f>IFERROR(IF($A44&lt;&gt;" ",VLOOKUP($A44,GSB!$A$6:$F$506,5,FALSE),0),IF($A44=""," ","pas d'article"))</f>
        <v xml:space="preserve"> </v>
      </c>
      <c r="G44" s="86" t="str">
        <f t="shared" si="1"/>
        <v/>
      </c>
      <c r="H44" s="85" t="str">
        <f t="shared" ca="1" si="2"/>
        <v>pas d'article</v>
      </c>
      <c r="I44" s="180" t="str">
        <f t="shared" ca="1" si="3"/>
        <v/>
      </c>
      <c r="J44" s="85" t="str">
        <f t="shared" ca="1" si="4"/>
        <v>pas d'article</v>
      </c>
      <c r="K44" s="86" t="str">
        <f t="shared" ca="1" si="5"/>
        <v/>
      </c>
      <c r="L44" s="87" t="str">
        <f t="shared" ca="1" si="6"/>
        <v>pas d'article</v>
      </c>
      <c r="M44" s="86" t="str">
        <f t="shared" ca="1" si="7"/>
        <v/>
      </c>
      <c r="N44" s="87" t="str">
        <f t="shared" ca="1" si="8"/>
        <v>pas d'article</v>
      </c>
      <c r="O44" s="86" t="str">
        <f t="shared" ca="1" si="9"/>
        <v/>
      </c>
      <c r="P44" s="87" t="str">
        <f t="shared" ca="1" si="10"/>
        <v>pas d'article</v>
      </c>
      <c r="Q44" s="86" t="str">
        <f t="shared" ca="1" si="11"/>
        <v/>
      </c>
      <c r="R44" s="87" t="str">
        <f t="shared" ca="1" si="12"/>
        <v>pas d'article</v>
      </c>
      <c r="S44" s="86" t="str">
        <f t="shared" ca="1" si="13"/>
        <v/>
      </c>
    </row>
    <row r="45" spans="1:19" x14ac:dyDescent="0.2">
      <c r="A45" s="20"/>
      <c r="B45" s="17"/>
      <c r="C45" s="81">
        <f>IFERROR(IF($A45&lt;&gt;0,VLOOKUP($A45,#REF!,2,FALSE),0),IF($J45="pas d'article","","unité ?"))</f>
        <v>0</v>
      </c>
      <c r="D45" s="166">
        <f>IFERROR(IF($A45&lt;&gt;0,VLOOKUP($A45,'table produits'!$A$3:$C$500,3,FALSE),0),IF($J45="pas d'article","","unité ?"))</f>
        <v>0</v>
      </c>
      <c r="E45" s="82" t="str">
        <f t="shared" si="0"/>
        <v/>
      </c>
      <c r="F45" s="85" t="str">
        <f>IFERROR(IF($A45&lt;&gt;" ",VLOOKUP($A45,GSB!$A$6:$F$506,5,FALSE),0),IF($A45=""," ","pas d'article"))</f>
        <v xml:space="preserve"> </v>
      </c>
      <c r="G45" s="86" t="str">
        <f t="shared" si="1"/>
        <v/>
      </c>
      <c r="H45" s="85" t="str">
        <f t="shared" ca="1" si="2"/>
        <v>pas d'article</v>
      </c>
      <c r="I45" s="180" t="str">
        <f t="shared" ca="1" si="3"/>
        <v/>
      </c>
      <c r="J45" s="85" t="str">
        <f t="shared" ca="1" si="4"/>
        <v>pas d'article</v>
      </c>
      <c r="K45" s="86" t="str">
        <f t="shared" ca="1" si="5"/>
        <v/>
      </c>
      <c r="L45" s="87" t="str">
        <f t="shared" ca="1" si="6"/>
        <v>pas d'article</v>
      </c>
      <c r="M45" s="86" t="str">
        <f t="shared" ca="1" si="7"/>
        <v/>
      </c>
      <c r="N45" s="87" t="str">
        <f t="shared" ca="1" si="8"/>
        <v>pas d'article</v>
      </c>
      <c r="O45" s="86" t="str">
        <f t="shared" ca="1" si="9"/>
        <v/>
      </c>
      <c r="P45" s="87" t="str">
        <f t="shared" ca="1" si="10"/>
        <v>pas d'article</v>
      </c>
      <c r="Q45" s="86" t="str">
        <f t="shared" ca="1" si="11"/>
        <v/>
      </c>
      <c r="R45" s="87" t="str">
        <f t="shared" ca="1" si="12"/>
        <v>pas d'article</v>
      </c>
      <c r="S45" s="86" t="str">
        <f t="shared" ca="1" si="13"/>
        <v/>
      </c>
    </row>
    <row r="46" spans="1:19" x14ac:dyDescent="0.2">
      <c r="A46" s="20"/>
      <c r="B46" s="17"/>
      <c r="C46" s="81">
        <f>IFERROR(IF($A46&lt;&gt;0,VLOOKUP($A46,#REF!,2,FALSE),0),IF($J46="pas d'article","","unité ?"))</f>
        <v>0</v>
      </c>
      <c r="D46" s="166">
        <f>IFERROR(IF($A46&lt;&gt;0,VLOOKUP($A46,'table produits'!$A$3:$C$500,3,FALSE),0),IF($J46="pas d'article","","unité ?"))</f>
        <v>0</v>
      </c>
      <c r="E46" s="82" t="str">
        <f t="shared" si="0"/>
        <v/>
      </c>
      <c r="F46" s="85" t="str">
        <f>IFERROR(IF($A46&lt;&gt;" ",VLOOKUP($A46,GSB!$A$6:$F$506,5,FALSE),0),IF($A46=""," ","pas d'article"))</f>
        <v xml:space="preserve"> </v>
      </c>
      <c r="G46" s="86" t="str">
        <f t="shared" si="1"/>
        <v/>
      </c>
      <c r="H46" s="85" t="str">
        <f t="shared" ca="1" si="2"/>
        <v>pas d'article</v>
      </c>
      <c r="I46" s="180" t="str">
        <f t="shared" ca="1" si="3"/>
        <v/>
      </c>
      <c r="J46" s="85" t="str">
        <f t="shared" ca="1" si="4"/>
        <v>pas d'article</v>
      </c>
      <c r="K46" s="86" t="str">
        <f t="shared" ca="1" si="5"/>
        <v/>
      </c>
      <c r="L46" s="87" t="str">
        <f t="shared" ca="1" si="6"/>
        <v>pas d'article</v>
      </c>
      <c r="M46" s="86" t="str">
        <f t="shared" ca="1" si="7"/>
        <v/>
      </c>
      <c r="N46" s="87" t="str">
        <f t="shared" ca="1" si="8"/>
        <v>pas d'article</v>
      </c>
      <c r="O46" s="86" t="str">
        <f t="shared" ca="1" si="9"/>
        <v/>
      </c>
      <c r="P46" s="87" t="str">
        <f t="shared" ca="1" si="10"/>
        <v>pas d'article</v>
      </c>
      <c r="Q46" s="86" t="str">
        <f t="shared" ca="1" si="11"/>
        <v/>
      </c>
      <c r="R46" s="87" t="str">
        <f t="shared" ca="1" si="12"/>
        <v>pas d'article</v>
      </c>
      <c r="S46" s="86" t="str">
        <f t="shared" ca="1" si="13"/>
        <v/>
      </c>
    </row>
    <row r="47" spans="1:19" x14ac:dyDescent="0.2">
      <c r="A47" s="20"/>
      <c r="B47" s="17"/>
      <c r="C47" s="81">
        <f>IFERROR(IF($A47&lt;&gt;0,VLOOKUP($A47,#REF!,2,FALSE),0),IF($J47="pas d'article","","unité ?"))</f>
        <v>0</v>
      </c>
      <c r="D47" s="166">
        <f>IFERROR(IF($A47&lt;&gt;0,VLOOKUP($A47,'table produits'!$A$3:$C$500,3,FALSE),0),IF($J47="pas d'article","","unité ?"))</f>
        <v>0</v>
      </c>
      <c r="E47" s="82" t="str">
        <f t="shared" si="0"/>
        <v/>
      </c>
      <c r="F47" s="85" t="str">
        <f>IFERROR(IF($A47&lt;&gt;" ",VLOOKUP($A47,GSB!$A$6:$F$506,5,FALSE),0),IF($A47=""," ","pas d'article"))</f>
        <v xml:space="preserve"> </v>
      </c>
      <c r="G47" s="86" t="str">
        <f t="shared" si="1"/>
        <v/>
      </c>
      <c r="H47" s="85" t="str">
        <f t="shared" ca="1" si="2"/>
        <v>pas d'article</v>
      </c>
      <c r="I47" s="180" t="str">
        <f t="shared" ca="1" si="3"/>
        <v/>
      </c>
      <c r="J47" s="85" t="str">
        <f t="shared" ca="1" si="4"/>
        <v>pas d'article</v>
      </c>
      <c r="K47" s="86" t="str">
        <f t="shared" ca="1" si="5"/>
        <v/>
      </c>
      <c r="L47" s="87" t="str">
        <f t="shared" ca="1" si="6"/>
        <v>pas d'article</v>
      </c>
      <c r="M47" s="86" t="str">
        <f t="shared" ca="1" si="7"/>
        <v/>
      </c>
      <c r="N47" s="87" t="str">
        <f t="shared" ca="1" si="8"/>
        <v>pas d'article</v>
      </c>
      <c r="O47" s="86" t="str">
        <f t="shared" ca="1" si="9"/>
        <v/>
      </c>
      <c r="P47" s="87" t="str">
        <f t="shared" ca="1" si="10"/>
        <v>pas d'article</v>
      </c>
      <c r="Q47" s="86" t="str">
        <f t="shared" ca="1" si="11"/>
        <v/>
      </c>
      <c r="R47" s="87" t="str">
        <f t="shared" ca="1" si="12"/>
        <v>pas d'article</v>
      </c>
      <c r="S47" s="86" t="str">
        <f t="shared" ca="1" si="13"/>
        <v/>
      </c>
    </row>
    <row r="48" spans="1:19" x14ac:dyDescent="0.2">
      <c r="A48" s="20"/>
      <c r="B48" s="17"/>
      <c r="C48" s="81">
        <f>IFERROR(IF($A48&lt;&gt;0,VLOOKUP($A48,#REF!,2,FALSE),0),IF($J48="pas d'article","","unité ?"))</f>
        <v>0</v>
      </c>
      <c r="D48" s="166">
        <f>IFERROR(IF($A48&lt;&gt;0,VLOOKUP($A48,'table produits'!$A$3:$C$500,3,FALSE),0),IF($J48="pas d'article","","unité ?"))</f>
        <v>0</v>
      </c>
      <c r="E48" s="82" t="str">
        <f t="shared" si="0"/>
        <v/>
      </c>
      <c r="F48" s="85" t="str">
        <f>IFERROR(IF($A48&lt;&gt;" ",VLOOKUP($A48,GSB!$A$6:$F$506,5,FALSE),0),IF($A48=""," ","pas d'article"))</f>
        <v xml:space="preserve"> </v>
      </c>
      <c r="G48" s="86" t="str">
        <f t="shared" si="1"/>
        <v/>
      </c>
      <c r="H48" s="85" t="str">
        <f t="shared" ca="1" si="2"/>
        <v>pas d'article</v>
      </c>
      <c r="I48" s="180" t="str">
        <f t="shared" ca="1" si="3"/>
        <v/>
      </c>
      <c r="J48" s="85" t="str">
        <f t="shared" ca="1" si="4"/>
        <v>pas d'article</v>
      </c>
      <c r="K48" s="86" t="str">
        <f t="shared" ca="1" si="5"/>
        <v/>
      </c>
      <c r="L48" s="87" t="str">
        <f t="shared" ca="1" si="6"/>
        <v>pas d'article</v>
      </c>
      <c r="M48" s="86" t="str">
        <f t="shared" ca="1" si="7"/>
        <v/>
      </c>
      <c r="N48" s="87" t="str">
        <f t="shared" ca="1" si="8"/>
        <v>pas d'article</v>
      </c>
      <c r="O48" s="86" t="str">
        <f t="shared" ca="1" si="9"/>
        <v/>
      </c>
      <c r="P48" s="87" t="str">
        <f t="shared" ca="1" si="10"/>
        <v>pas d'article</v>
      </c>
      <c r="Q48" s="86" t="str">
        <f t="shared" ca="1" si="11"/>
        <v/>
      </c>
      <c r="R48" s="87" t="str">
        <f t="shared" ca="1" si="12"/>
        <v>pas d'article</v>
      </c>
      <c r="S48" s="86" t="str">
        <f t="shared" ca="1" si="13"/>
        <v/>
      </c>
    </row>
    <row r="49" spans="1:19" x14ac:dyDescent="0.2">
      <c r="A49" s="20"/>
      <c r="B49" s="17"/>
      <c r="C49" s="81">
        <f>IFERROR(IF($A49&lt;&gt;0,VLOOKUP($A49,#REF!,2,FALSE),0),IF($J49="pas d'article","","unité ?"))</f>
        <v>0</v>
      </c>
      <c r="D49" s="166">
        <f>IFERROR(IF($A49&lt;&gt;0,VLOOKUP($A49,'table produits'!$A$3:$C$500,3,FALSE),0),IF($J49="pas d'article","","unité ?"))</f>
        <v>0</v>
      </c>
      <c r="E49" s="82" t="str">
        <f t="shared" si="0"/>
        <v/>
      </c>
      <c r="F49" s="85" t="str">
        <f>IFERROR(IF($A49&lt;&gt;" ",VLOOKUP($A49,GSB!$A$6:$F$506,5,FALSE),0),IF($A49=""," ","pas d'article"))</f>
        <v xml:space="preserve"> </v>
      </c>
      <c r="G49" s="86" t="str">
        <f t="shared" si="1"/>
        <v/>
      </c>
      <c r="H49" s="85" t="str">
        <f t="shared" ca="1" si="2"/>
        <v>pas d'article</v>
      </c>
      <c r="I49" s="180" t="str">
        <f t="shared" ca="1" si="3"/>
        <v/>
      </c>
      <c r="J49" s="85" t="str">
        <f t="shared" ca="1" si="4"/>
        <v>pas d'article</v>
      </c>
      <c r="K49" s="86" t="str">
        <f t="shared" ca="1" si="5"/>
        <v/>
      </c>
      <c r="L49" s="87" t="str">
        <f t="shared" ca="1" si="6"/>
        <v>pas d'article</v>
      </c>
      <c r="M49" s="86" t="str">
        <f t="shared" ca="1" si="7"/>
        <v/>
      </c>
      <c r="N49" s="87" t="str">
        <f t="shared" ca="1" si="8"/>
        <v>pas d'article</v>
      </c>
      <c r="O49" s="86" t="str">
        <f t="shared" ca="1" si="9"/>
        <v/>
      </c>
      <c r="P49" s="87" t="str">
        <f t="shared" ca="1" si="10"/>
        <v>pas d'article</v>
      </c>
      <c r="Q49" s="86" t="str">
        <f t="shared" ca="1" si="11"/>
        <v/>
      </c>
      <c r="R49" s="87" t="str">
        <f t="shared" ca="1" si="12"/>
        <v>pas d'article</v>
      </c>
      <c r="S49" s="86" t="str">
        <f t="shared" ca="1" si="13"/>
        <v/>
      </c>
    </row>
    <row r="50" spans="1:19" x14ac:dyDescent="0.2">
      <c r="A50" s="20"/>
      <c r="B50" s="17"/>
      <c r="C50" s="81">
        <f>IFERROR(IF($A50&lt;&gt;0,VLOOKUP($A50,#REF!,2,FALSE),0),IF($J50="pas d'article","","unité ?"))</f>
        <v>0</v>
      </c>
      <c r="D50" s="166">
        <f>IFERROR(IF($A50&lt;&gt;0,VLOOKUP($A50,'table produits'!$A$3:$C$500,3,FALSE),0),IF($J50="pas d'article","","unité ?"))</f>
        <v>0</v>
      </c>
      <c r="E50" s="82" t="str">
        <f t="shared" si="0"/>
        <v/>
      </c>
      <c r="F50" s="85" t="str">
        <f>IFERROR(IF($A50&lt;&gt;" ",VLOOKUP($A50,GSB!$A$6:$F$506,5,FALSE),0),IF($A50=""," ","pas d'article"))</f>
        <v xml:space="preserve"> </v>
      </c>
      <c r="G50" s="86" t="str">
        <f t="shared" si="1"/>
        <v/>
      </c>
      <c r="H50" s="85" t="str">
        <f t="shared" ca="1" si="2"/>
        <v>pas d'article</v>
      </c>
      <c r="I50" s="180" t="str">
        <f t="shared" ca="1" si="3"/>
        <v/>
      </c>
      <c r="J50" s="85" t="str">
        <f t="shared" ca="1" si="4"/>
        <v>pas d'article</v>
      </c>
      <c r="K50" s="86" t="str">
        <f t="shared" ca="1" si="5"/>
        <v/>
      </c>
      <c r="L50" s="87" t="str">
        <f t="shared" ca="1" si="6"/>
        <v>pas d'article</v>
      </c>
      <c r="M50" s="86" t="str">
        <f t="shared" ca="1" si="7"/>
        <v/>
      </c>
      <c r="N50" s="87" t="str">
        <f t="shared" ca="1" si="8"/>
        <v>pas d'article</v>
      </c>
      <c r="O50" s="86" t="str">
        <f t="shared" ca="1" si="9"/>
        <v/>
      </c>
      <c r="P50" s="87" t="str">
        <f t="shared" ca="1" si="10"/>
        <v>pas d'article</v>
      </c>
      <c r="Q50" s="86" t="str">
        <f t="shared" ca="1" si="11"/>
        <v/>
      </c>
      <c r="R50" s="87" t="str">
        <f t="shared" ca="1" si="12"/>
        <v>pas d'article</v>
      </c>
      <c r="S50" s="86" t="str">
        <f t="shared" ca="1" si="13"/>
        <v/>
      </c>
    </row>
    <row r="51" spans="1:19" x14ac:dyDescent="0.2">
      <c r="A51" s="20"/>
      <c r="B51" s="17"/>
      <c r="C51" s="81">
        <f>IFERROR(IF($A51&lt;&gt;0,VLOOKUP($A51,#REF!,2,FALSE),0),IF($J51="pas d'article","","unité ?"))</f>
        <v>0</v>
      </c>
      <c r="D51" s="166">
        <f>IFERROR(IF($A51&lt;&gt;0,VLOOKUP($A51,'table produits'!$A$3:$C$500,3,FALSE),0),IF($J51="pas d'article","","unité ?"))</f>
        <v>0</v>
      </c>
      <c r="E51" s="82" t="str">
        <f t="shared" si="0"/>
        <v/>
      </c>
      <c r="F51" s="85" t="str">
        <f>IFERROR(IF($A51&lt;&gt;" ",VLOOKUP($A51,GSB!$A$6:$F$506,5,FALSE),0),IF($A51=""," ","pas d'article"))</f>
        <v xml:space="preserve"> </v>
      </c>
      <c r="G51" s="86" t="str">
        <f t="shared" si="1"/>
        <v/>
      </c>
      <c r="H51" s="85" t="str">
        <f t="shared" ca="1" si="2"/>
        <v>pas d'article</v>
      </c>
      <c r="I51" s="180" t="str">
        <f t="shared" ca="1" si="3"/>
        <v/>
      </c>
      <c r="J51" s="85" t="str">
        <f t="shared" ca="1" si="4"/>
        <v>pas d'article</v>
      </c>
      <c r="K51" s="86" t="str">
        <f t="shared" ca="1" si="5"/>
        <v/>
      </c>
      <c r="L51" s="87" t="str">
        <f t="shared" ca="1" si="6"/>
        <v>pas d'article</v>
      </c>
      <c r="M51" s="86" t="str">
        <f t="shared" ca="1" si="7"/>
        <v/>
      </c>
      <c r="N51" s="87" t="str">
        <f t="shared" ca="1" si="8"/>
        <v>pas d'article</v>
      </c>
      <c r="O51" s="86" t="str">
        <f t="shared" ca="1" si="9"/>
        <v/>
      </c>
      <c r="P51" s="87" t="str">
        <f t="shared" ca="1" si="10"/>
        <v>pas d'article</v>
      </c>
      <c r="Q51" s="86" t="str">
        <f t="shared" ca="1" si="11"/>
        <v/>
      </c>
      <c r="R51" s="87" t="str">
        <f t="shared" ca="1" si="12"/>
        <v>pas d'article</v>
      </c>
      <c r="S51" s="86" t="str">
        <f t="shared" ca="1" si="13"/>
        <v/>
      </c>
    </row>
    <row r="52" spans="1:19" x14ac:dyDescent="0.2">
      <c r="A52" s="20"/>
      <c r="B52" s="17"/>
      <c r="C52" s="81">
        <f>IFERROR(IF($A52&lt;&gt;0,VLOOKUP($A52,#REF!,2,FALSE),0),IF($J52="pas d'article","","unité ?"))</f>
        <v>0</v>
      </c>
      <c r="D52" s="166">
        <f>IFERROR(IF($A52&lt;&gt;0,VLOOKUP($A52,'table produits'!$A$3:$C$500,3,FALSE),0),IF($J52="pas d'article","","unité ?"))</f>
        <v>0</v>
      </c>
      <c r="E52" s="82" t="str">
        <f t="shared" si="0"/>
        <v/>
      </c>
      <c r="F52" s="85" t="str">
        <f>IFERROR(IF($A52&lt;&gt;" ",VLOOKUP($A52,GSB!$A$6:$F$506,5,FALSE),0),IF($A52=""," ","pas d'article"))</f>
        <v xml:space="preserve"> </v>
      </c>
      <c r="G52" s="86" t="str">
        <f t="shared" si="1"/>
        <v/>
      </c>
      <c r="H52" s="85" t="str">
        <f t="shared" ca="1" si="2"/>
        <v>pas d'article</v>
      </c>
      <c r="I52" s="180" t="str">
        <f t="shared" ca="1" si="3"/>
        <v/>
      </c>
      <c r="J52" s="85" t="str">
        <f t="shared" ca="1" si="4"/>
        <v>pas d'article</v>
      </c>
      <c r="K52" s="86" t="str">
        <f t="shared" ca="1" si="5"/>
        <v/>
      </c>
      <c r="L52" s="87" t="str">
        <f t="shared" ca="1" si="6"/>
        <v>pas d'article</v>
      </c>
      <c r="M52" s="86" t="str">
        <f t="shared" ca="1" si="7"/>
        <v/>
      </c>
      <c r="N52" s="87" t="str">
        <f t="shared" ca="1" si="8"/>
        <v>pas d'article</v>
      </c>
      <c r="O52" s="86" t="str">
        <f t="shared" ca="1" si="9"/>
        <v/>
      </c>
      <c r="P52" s="87" t="str">
        <f t="shared" ca="1" si="10"/>
        <v>pas d'article</v>
      </c>
      <c r="Q52" s="86" t="str">
        <f t="shared" ca="1" si="11"/>
        <v/>
      </c>
      <c r="R52" s="87" t="str">
        <f t="shared" ca="1" si="12"/>
        <v>pas d'article</v>
      </c>
      <c r="S52" s="86" t="str">
        <f t="shared" ca="1" si="13"/>
        <v/>
      </c>
    </row>
    <row r="53" spans="1:19" x14ac:dyDescent="0.2">
      <c r="A53" s="20"/>
      <c r="B53" s="17"/>
      <c r="C53" s="81">
        <f>IFERROR(IF($A53&lt;&gt;0,VLOOKUP($A53,#REF!,2,FALSE),0),IF($J53="pas d'article","","unité ?"))</f>
        <v>0</v>
      </c>
      <c r="D53" s="166">
        <f>IFERROR(IF($A53&lt;&gt;0,VLOOKUP($A53,'table produits'!$A$3:$C$500,3,FALSE),0),IF($J53="pas d'article","","unité ?"))</f>
        <v>0</v>
      </c>
      <c r="E53" s="82" t="str">
        <f t="shared" si="0"/>
        <v/>
      </c>
      <c r="F53" s="85" t="str">
        <f>IFERROR(IF($A53&lt;&gt;" ",VLOOKUP($A53,GSB!$A$6:$F$506,5,FALSE),0),IF($A53=""," ","pas d'article"))</f>
        <v xml:space="preserve"> </v>
      </c>
      <c r="G53" s="86" t="str">
        <f t="shared" si="1"/>
        <v/>
      </c>
      <c r="H53" s="85" t="str">
        <f t="shared" ca="1" si="2"/>
        <v>pas d'article</v>
      </c>
      <c r="I53" s="180" t="str">
        <f t="shared" ca="1" si="3"/>
        <v/>
      </c>
      <c r="J53" s="85" t="str">
        <f t="shared" ca="1" si="4"/>
        <v>pas d'article</v>
      </c>
      <c r="K53" s="86" t="str">
        <f t="shared" ca="1" si="5"/>
        <v/>
      </c>
      <c r="L53" s="87" t="str">
        <f t="shared" ca="1" si="6"/>
        <v>pas d'article</v>
      </c>
      <c r="M53" s="86" t="str">
        <f t="shared" ca="1" si="7"/>
        <v/>
      </c>
      <c r="N53" s="87" t="str">
        <f t="shared" ca="1" si="8"/>
        <v>pas d'article</v>
      </c>
      <c r="O53" s="86" t="str">
        <f t="shared" ca="1" si="9"/>
        <v/>
      </c>
      <c r="P53" s="87" t="str">
        <f t="shared" ca="1" si="10"/>
        <v>pas d'article</v>
      </c>
      <c r="Q53" s="86" t="str">
        <f t="shared" ca="1" si="11"/>
        <v/>
      </c>
      <c r="R53" s="87" t="str">
        <f t="shared" ca="1" si="12"/>
        <v>pas d'article</v>
      </c>
      <c r="S53" s="86" t="str">
        <f t="shared" ca="1" si="13"/>
        <v/>
      </c>
    </row>
    <row r="54" spans="1:19" x14ac:dyDescent="0.2">
      <c r="A54" s="20"/>
      <c r="B54" s="17"/>
      <c r="C54" s="81">
        <f>IFERROR(IF($A54&lt;&gt;0,VLOOKUP($A54,#REF!,2,FALSE),0),IF($J54="pas d'article","","unité ?"))</f>
        <v>0</v>
      </c>
      <c r="D54" s="166">
        <f>IFERROR(IF($A54&lt;&gt;0,VLOOKUP($A54,'table produits'!$A$3:$C$500,3,FALSE),0),IF($J54="pas d'article","","unité ?"))</f>
        <v>0</v>
      </c>
      <c r="E54" s="82" t="str">
        <f t="shared" si="0"/>
        <v/>
      </c>
      <c r="F54" s="85" t="str">
        <f>IFERROR(IF($A54&lt;&gt;" ",VLOOKUP($A54,GSB!$A$6:$F$506,5,FALSE),0),IF($A54=""," ","pas d'article"))</f>
        <v xml:space="preserve"> </v>
      </c>
      <c r="G54" s="86" t="str">
        <f t="shared" si="1"/>
        <v/>
      </c>
      <c r="H54" s="85" t="str">
        <f t="shared" ca="1" si="2"/>
        <v>pas d'article</v>
      </c>
      <c r="I54" s="180" t="str">
        <f t="shared" ca="1" si="3"/>
        <v/>
      </c>
      <c r="J54" s="85" t="str">
        <f t="shared" ca="1" si="4"/>
        <v>pas d'article</v>
      </c>
      <c r="K54" s="86" t="str">
        <f t="shared" ca="1" si="5"/>
        <v/>
      </c>
      <c r="L54" s="87" t="str">
        <f t="shared" ca="1" si="6"/>
        <v>pas d'article</v>
      </c>
      <c r="M54" s="86" t="str">
        <f t="shared" ca="1" si="7"/>
        <v/>
      </c>
      <c r="N54" s="87" t="str">
        <f t="shared" ca="1" si="8"/>
        <v>pas d'article</v>
      </c>
      <c r="O54" s="86" t="str">
        <f t="shared" ca="1" si="9"/>
        <v/>
      </c>
      <c r="P54" s="87" t="str">
        <f t="shared" ca="1" si="10"/>
        <v>pas d'article</v>
      </c>
      <c r="Q54" s="86" t="str">
        <f t="shared" ca="1" si="11"/>
        <v/>
      </c>
      <c r="R54" s="87" t="str">
        <f t="shared" ca="1" si="12"/>
        <v>pas d'article</v>
      </c>
      <c r="S54" s="86" t="str">
        <f t="shared" ca="1" si="13"/>
        <v/>
      </c>
    </row>
    <row r="56" spans="1:19" x14ac:dyDescent="0.2">
      <c r="B56" s="72" t="s">
        <v>13</v>
      </c>
      <c r="C56" s="49"/>
      <c r="D56" s="49"/>
      <c r="G56" s="89">
        <f>SUM(G7:G54)</f>
        <v>0</v>
      </c>
      <c r="I56" s="89">
        <f ca="1">SUM(I7:I54)</f>
        <v>0</v>
      </c>
      <c r="K56" s="89">
        <f ca="1">SUM(K7:K54)</f>
        <v>0</v>
      </c>
      <c r="M56" s="89">
        <f ca="1">SUM(M7:M54)</f>
        <v>0</v>
      </c>
      <c r="O56" s="89">
        <f ca="1">SUM(O7:O54)</f>
        <v>0</v>
      </c>
      <c r="Q56" s="89">
        <f ca="1">SUM(Q7:Q54)</f>
        <v>0</v>
      </c>
      <c r="S56" s="89">
        <f ca="1">SUM(S7:S54)</f>
        <v>0</v>
      </c>
    </row>
    <row r="57" spans="1:19" x14ac:dyDescent="0.2">
      <c r="B57" s="72" t="s">
        <v>14</v>
      </c>
      <c r="C57" s="90">
        <v>0.2</v>
      </c>
      <c r="D57" s="90"/>
      <c r="E57" s="91"/>
      <c r="G57" s="89">
        <f>G56*$C57</f>
        <v>0</v>
      </c>
      <c r="I57" s="89">
        <f ca="1">I56*$C57</f>
        <v>0</v>
      </c>
      <c r="K57" s="89">
        <f ca="1">K56*$C57</f>
        <v>0</v>
      </c>
      <c r="M57" s="89">
        <f ca="1">M56*$C57</f>
        <v>0</v>
      </c>
      <c r="O57" s="89">
        <f ca="1">O56*$C57</f>
        <v>0</v>
      </c>
      <c r="Q57" s="89">
        <f ca="1">Q56*$C57</f>
        <v>0</v>
      </c>
      <c r="S57" s="89">
        <f ca="1">S56*$C57</f>
        <v>0</v>
      </c>
    </row>
    <row r="58" spans="1:19" ht="13.5" thickBot="1" x14ac:dyDescent="0.25">
      <c r="C58" s="49"/>
      <c r="D58" s="49"/>
    </row>
    <row r="59" spans="1:19" s="92" customFormat="1" ht="20.100000000000001" customHeight="1" thickTop="1" thickBot="1" x14ac:dyDescent="0.3">
      <c r="B59" s="93" t="s">
        <v>22</v>
      </c>
      <c r="C59" s="94"/>
      <c r="D59" s="94"/>
      <c r="E59" s="95"/>
      <c r="F59" s="208">
        <f>SUM(G56:G57)</f>
        <v>0</v>
      </c>
      <c r="G59" s="209"/>
      <c r="H59" s="204">
        <f ca="1">SUM(I56:I57)</f>
        <v>0</v>
      </c>
      <c r="I59" s="205"/>
      <c r="J59" s="204">
        <f ca="1">SUM(K56:K57)</f>
        <v>0</v>
      </c>
      <c r="K59" s="205"/>
      <c r="L59" s="204">
        <f ca="1">SUM(M56:M57)</f>
        <v>0</v>
      </c>
      <c r="M59" s="205"/>
      <c r="N59" s="204">
        <f ca="1">SUM(O56:O57)</f>
        <v>0</v>
      </c>
      <c r="O59" s="205"/>
      <c r="P59" s="204">
        <f ca="1">SUM(Q56:Q57)</f>
        <v>0</v>
      </c>
      <c r="Q59" s="205"/>
      <c r="R59" s="204">
        <f ca="1">SUM(S56:S57)</f>
        <v>0</v>
      </c>
      <c r="S59" s="205"/>
    </row>
    <row r="60" spans="1:19" ht="13.5" thickTop="1" x14ac:dyDescent="0.2"/>
    <row r="61" spans="1:19" ht="20.100000000000001" customHeight="1" x14ac:dyDescent="0.2">
      <c r="B61" s="64"/>
      <c r="E61" s="96" t="s">
        <v>145</v>
      </c>
      <c r="F61" s="96"/>
      <c r="G61" s="96"/>
      <c r="H61" s="97" t="s">
        <v>25</v>
      </c>
      <c r="I61" s="134" t="e">
        <f ca="1">(H$59/$F$59)-1</f>
        <v>#DIV/0!</v>
      </c>
      <c r="J61" s="97"/>
      <c r="K61" s="134" t="e">
        <f ca="1">(J$59/$F$59)-1</f>
        <v>#DIV/0!</v>
      </c>
      <c r="L61" s="135"/>
      <c r="M61" s="134" t="e">
        <f ca="1">(L$59/$F$59)-1</f>
        <v>#DIV/0!</v>
      </c>
      <c r="N61" s="136"/>
      <c r="O61" s="134" t="e">
        <f ca="1">(N$59/$F$59)-1</f>
        <v>#DIV/0!</v>
      </c>
      <c r="P61" s="135"/>
      <c r="Q61" s="134" t="e">
        <f ca="1">(P$59/$F$59)-1</f>
        <v>#DIV/0!</v>
      </c>
      <c r="R61" s="135"/>
      <c r="S61" s="134" t="e">
        <f ca="1">(R$59/$F$59)-1</f>
        <v>#DIV/0!</v>
      </c>
    </row>
    <row r="62" spans="1:19" x14ac:dyDescent="0.2">
      <c r="K62" s="98"/>
    </row>
    <row r="63" spans="1:19" ht="13.5" thickBot="1" x14ac:dyDescent="0.25">
      <c r="G63" s="99"/>
      <c r="K63" s="98"/>
    </row>
    <row r="64" spans="1:19" ht="31.5" customHeight="1" thickTop="1" thickBot="1" x14ac:dyDescent="0.25">
      <c r="B64" s="100" t="s">
        <v>24</v>
      </c>
      <c r="C64" s="181"/>
      <c r="D64" s="182"/>
      <c r="E64" s="101" t="str">
        <f ca="1">INDEX(H5:S59,1,MATCH(F64,H59:S59,0)*1)</f>
        <v>Reseau Pro</v>
      </c>
      <c r="F64" s="197">
        <f t="array" aca="1" ref="F64" ca="1">MIN(IF(H59:S59&gt;0,H59:S59))</f>
        <v>0</v>
      </c>
      <c r="G64" s="198"/>
      <c r="I64" s="102"/>
      <c r="J64" s="49"/>
      <c r="K64" s="49"/>
      <c r="L64" s="50"/>
      <c r="M64" s="50"/>
      <c r="N64" s="49"/>
      <c r="O64" s="49"/>
    </row>
    <row r="65" spans="6:19" ht="13.5" thickTop="1" x14ac:dyDescent="0.2">
      <c r="F65" s="103"/>
      <c r="G65" s="103"/>
      <c r="I65" s="104"/>
      <c r="J65" s="212"/>
      <c r="K65" s="213"/>
      <c r="L65" s="212"/>
      <c r="M65" s="213"/>
    </row>
    <row r="66" spans="6:19" x14ac:dyDescent="0.2">
      <c r="I66" s="104"/>
      <c r="J66" s="212"/>
      <c r="K66" s="213"/>
      <c r="L66" s="212"/>
      <c r="M66" s="213"/>
    </row>
    <row r="67" spans="6:19" x14ac:dyDescent="0.2">
      <c r="I67" s="104"/>
      <c r="J67" s="212"/>
      <c r="K67" s="213"/>
      <c r="L67" s="212"/>
      <c r="M67" s="213"/>
    </row>
    <row r="68" spans="6:19" x14ac:dyDescent="0.2">
      <c r="I68" s="104"/>
      <c r="J68" s="212"/>
      <c r="K68" s="213"/>
      <c r="L68" s="212"/>
      <c r="M68" s="213"/>
      <c r="P68" s="105"/>
      <c r="Q68" s="106"/>
      <c r="R68" s="105"/>
      <c r="S68" s="106"/>
    </row>
  </sheetData>
  <sheetProtection selectLockedCells="1"/>
  <mergeCells count="23">
    <mergeCell ref="R5:S5"/>
    <mergeCell ref="H59:I59"/>
    <mergeCell ref="P59:Q59"/>
    <mergeCell ref="R59:S59"/>
    <mergeCell ref="J68:K68"/>
    <mergeCell ref="L68:M68"/>
    <mergeCell ref="J65:K65"/>
    <mergeCell ref="L65:M65"/>
    <mergeCell ref="J66:K66"/>
    <mergeCell ref="L66:M66"/>
    <mergeCell ref="J67:K67"/>
    <mergeCell ref="L67:M67"/>
    <mergeCell ref="F64:G64"/>
    <mergeCell ref="F5:G5"/>
    <mergeCell ref="L5:M5"/>
    <mergeCell ref="N5:O5"/>
    <mergeCell ref="P5:Q5"/>
    <mergeCell ref="J59:K59"/>
    <mergeCell ref="H5:I5"/>
    <mergeCell ref="J5:K5"/>
    <mergeCell ref="F59:G59"/>
    <mergeCell ref="L59:M59"/>
    <mergeCell ref="N59:O59"/>
  </mergeCells>
  <conditionalFormatting sqref="F7:F54">
    <cfRule type="expression" dxfId="64" priority="22" stopIfTrue="1">
      <formula>AND($A7="",$B7=0)</formula>
    </cfRule>
  </conditionalFormatting>
  <conditionalFormatting sqref="C7:C54">
    <cfRule type="cellIs" dxfId="63" priority="166" stopIfTrue="1" operator="equal">
      <formula>"unité ?"</formula>
    </cfRule>
    <cfRule type="cellIs" dxfId="62" priority="215" stopIfTrue="1" operator="equal">
      <formula>0</formula>
    </cfRule>
  </conditionalFormatting>
  <conditionalFormatting sqref="J59:S59">
    <cfRule type="expression" dxfId="61" priority="195" stopIfTrue="1">
      <formula>AND(J$59&lt;=$F$59,J$59&lt;=$H$59)</formula>
    </cfRule>
  </conditionalFormatting>
  <conditionalFormatting sqref="M61">
    <cfRule type="expression" dxfId="60" priority="191" stopIfTrue="1">
      <formula>$M$61&lt;=0</formula>
    </cfRule>
  </conditionalFormatting>
  <conditionalFormatting sqref="O61">
    <cfRule type="expression" dxfId="59" priority="190" stopIfTrue="1">
      <formula>$O$61&lt;=0</formula>
    </cfRule>
  </conditionalFormatting>
  <conditionalFormatting sqref="Q61">
    <cfRule type="expression" dxfId="58" priority="189" stopIfTrue="1">
      <formula>$Q$61&lt;=0</formula>
    </cfRule>
  </conditionalFormatting>
  <conditionalFormatting sqref="A7:A54">
    <cfRule type="expression" dxfId="57" priority="169" stopIfTrue="1">
      <formula>AND(J7=0,B7="")</formula>
    </cfRule>
    <cfRule type="expression" dxfId="56" priority="171" stopIfTrue="1">
      <formula>AND(B7&lt;&gt;0,OR(J7=0,L7=0,N7=0,P7=0,R7=0))</formula>
    </cfRule>
  </conditionalFormatting>
  <conditionalFormatting sqref="S61">
    <cfRule type="expression" dxfId="55" priority="135" stopIfTrue="1">
      <formula>$S$61&lt;=0</formula>
    </cfRule>
  </conditionalFormatting>
  <conditionalFormatting sqref="N7:N54">
    <cfRule type="expression" dxfId="54" priority="55" stopIfTrue="1">
      <formula>AND($A7="",$B7=0)</formula>
    </cfRule>
    <cfRule type="expression" dxfId="53" priority="56" stopIfTrue="1">
      <formula>AND($A7&lt;&gt;"",$C7=0)</formula>
    </cfRule>
    <cfRule type="expression" dxfId="52" priority="57" stopIfTrue="1">
      <formula>AND($B7&lt;&gt;0,$N7=0)</formula>
    </cfRule>
    <cfRule type="cellIs" dxfId="51" priority="58" stopIfTrue="1" operator="equal">
      <formula>"pas d'article"</formula>
    </cfRule>
    <cfRule type="expression" dxfId="50" priority="59" stopIfTrue="1">
      <formula>AND($J11=0,$B11="")</formula>
    </cfRule>
  </conditionalFormatting>
  <conditionalFormatting sqref="N7:N54">
    <cfRule type="expression" dxfId="49" priority="54" stopIfTrue="1">
      <formula>N$5=""</formula>
    </cfRule>
  </conditionalFormatting>
  <conditionalFormatting sqref="P7:P54">
    <cfRule type="expression" dxfId="48" priority="43" stopIfTrue="1">
      <formula>AND($A7="",$B7=0)</formula>
    </cfRule>
    <cfRule type="expression" dxfId="47" priority="44" stopIfTrue="1">
      <formula>AND($A7&lt;&gt;"",$C7=0)</formula>
    </cfRule>
    <cfRule type="expression" dxfId="46" priority="45" stopIfTrue="1">
      <formula>AND($B7&lt;&gt;0,$P7=0)</formula>
    </cfRule>
    <cfRule type="cellIs" dxfId="45" priority="46" stopIfTrue="1" operator="equal">
      <formula>"pas d'article"</formula>
    </cfRule>
    <cfRule type="expression" dxfId="44" priority="47" stopIfTrue="1">
      <formula>AND($J11=0,$B11="")</formula>
    </cfRule>
  </conditionalFormatting>
  <conditionalFormatting sqref="P7:P54">
    <cfRule type="expression" dxfId="43" priority="42" stopIfTrue="1">
      <formula>P$5=""</formula>
    </cfRule>
  </conditionalFormatting>
  <conditionalFormatting sqref="R7:R54">
    <cfRule type="expression" dxfId="42" priority="37" stopIfTrue="1">
      <formula>AND($A7="",$B7=0)</formula>
    </cfRule>
    <cfRule type="expression" dxfId="41" priority="38" stopIfTrue="1">
      <formula>AND($A7&lt;&gt;"",$C7=0)</formula>
    </cfRule>
    <cfRule type="expression" dxfId="40" priority="39" stopIfTrue="1">
      <formula>AND($B7&lt;&gt;0,$R7=0)</formula>
    </cfRule>
    <cfRule type="cellIs" dxfId="39" priority="40" stopIfTrue="1" operator="equal">
      <formula>"pas d'article"</formula>
    </cfRule>
    <cfRule type="expression" dxfId="38" priority="41" stopIfTrue="1">
      <formula>AND($J11=0,$B11="")</formula>
    </cfRule>
  </conditionalFormatting>
  <conditionalFormatting sqref="R7:R54">
    <cfRule type="expression" dxfId="37" priority="36" stopIfTrue="1">
      <formula>R$5=""</formula>
    </cfRule>
  </conditionalFormatting>
  <conditionalFormatting sqref="L7:L54">
    <cfRule type="expression" dxfId="36" priority="31" stopIfTrue="1">
      <formula>AND($A7="",$B7=0)</formula>
    </cfRule>
    <cfRule type="expression" dxfId="35" priority="32" stopIfTrue="1">
      <formula>AND($A7&lt;&gt;"",$C7=0)</formula>
    </cfRule>
    <cfRule type="expression" dxfId="34" priority="33" stopIfTrue="1">
      <formula>AND($B7&lt;&gt;0,$L7=0)</formula>
    </cfRule>
    <cfRule type="cellIs" dxfId="33" priority="34" stopIfTrue="1" operator="equal">
      <formula>"pas d'article"</formula>
    </cfRule>
    <cfRule type="expression" dxfId="32" priority="35" stopIfTrue="1">
      <formula>AND($J11=0,$B11="")</formula>
    </cfRule>
  </conditionalFormatting>
  <conditionalFormatting sqref="L7:L54">
    <cfRule type="expression" dxfId="31" priority="30" stopIfTrue="1">
      <formula>L$5=""</formula>
    </cfRule>
  </conditionalFormatting>
  <conditionalFormatting sqref="J7:J54">
    <cfRule type="expression" dxfId="30" priority="25" stopIfTrue="1">
      <formula>AND($A7="",$B7=0)</formula>
    </cfRule>
    <cfRule type="expression" dxfId="29" priority="26" stopIfTrue="1">
      <formula>AND($A7&lt;&gt;"",$C7=0)</formula>
    </cfRule>
    <cfRule type="expression" dxfId="28" priority="27" stopIfTrue="1">
      <formula>AND($B7&lt;&gt;0,$J7=0)</formula>
    </cfRule>
    <cfRule type="cellIs" dxfId="27" priority="28" stopIfTrue="1" operator="equal">
      <formula>"pas d'article"</formula>
    </cfRule>
    <cfRule type="expression" dxfId="26" priority="29" stopIfTrue="1">
      <formula>AND($J11=0,$B11="")</formula>
    </cfRule>
  </conditionalFormatting>
  <conditionalFormatting sqref="J7:J54">
    <cfRule type="expression" dxfId="25" priority="24" stopIfTrue="1">
      <formula>J$5=""</formula>
    </cfRule>
  </conditionalFormatting>
  <conditionalFormatting sqref="F7:F54">
    <cfRule type="expression" dxfId="24" priority="21" stopIfTrue="1">
      <formula>AND($A7&lt;&gt;"",$C7=0)</formula>
    </cfRule>
    <cfRule type="expression" dxfId="23" priority="23" stopIfTrue="1">
      <formula>AND($B7&lt;&gt;0,$F7=0)</formula>
    </cfRule>
    <cfRule type="cellIs" dxfId="22" priority="226" stopIfTrue="1" operator="equal">
      <formula>"pas d'article"</formula>
    </cfRule>
  </conditionalFormatting>
  <conditionalFormatting sqref="G7:G54">
    <cfRule type="expression" dxfId="21" priority="18" stopIfTrue="1">
      <formula>F7=0</formula>
    </cfRule>
  </conditionalFormatting>
  <conditionalFormatting sqref="K61">
    <cfRule type="expression" dxfId="20" priority="12" stopIfTrue="1">
      <formula>K$61&lt;=0</formula>
    </cfRule>
  </conditionalFormatting>
  <conditionalFormatting sqref="H7:H54">
    <cfRule type="expression" dxfId="19" priority="6" stopIfTrue="1">
      <formula>AND($A7="",$B7=0)</formula>
    </cfRule>
    <cfRule type="expression" dxfId="18" priority="7" stopIfTrue="1">
      <formula>AND($A7&lt;&gt;"",$C7=0)</formula>
    </cfRule>
    <cfRule type="expression" dxfId="17" priority="8" stopIfTrue="1">
      <formula>AND($B7&lt;&gt;0,$H7=0)</formula>
    </cfRule>
    <cfRule type="cellIs" dxfId="16" priority="9" stopIfTrue="1" operator="equal">
      <formula>"pas d'article"</formula>
    </cfRule>
    <cfRule type="expression" dxfId="15" priority="10" stopIfTrue="1">
      <formula>AND($J11=0,$B11="")</formula>
    </cfRule>
  </conditionalFormatting>
  <conditionalFormatting sqref="H7:H54">
    <cfRule type="expression" dxfId="14" priority="5" stopIfTrue="1">
      <formula>H$5=""</formula>
    </cfRule>
  </conditionalFormatting>
  <conditionalFormatting sqref="I61">
    <cfRule type="expression" dxfId="13" priority="4" stopIfTrue="1">
      <formula>I$61&lt;=0</formula>
    </cfRule>
  </conditionalFormatting>
  <conditionalFormatting sqref="H59:I59">
    <cfRule type="expression" dxfId="12" priority="3" stopIfTrue="1">
      <formula>AND(H$59&lt;=$F$59,H$59&lt;=$H$59)</formula>
    </cfRule>
  </conditionalFormatting>
  <conditionalFormatting sqref="D7:D54">
    <cfRule type="cellIs" dxfId="11" priority="1" stopIfTrue="1" operator="equal">
      <formula>"unité ?"</formula>
    </cfRule>
    <cfRule type="cellIs" dxfId="10" priority="2" stopIfTrue="1" operator="equal">
      <formula>0</formula>
    </cfRule>
  </conditionalFormatting>
  <dataValidations count="3">
    <dataValidation type="list" allowBlank="1" showInputMessage="1" showErrorMessage="1" sqref="A7:A54">
      <formula1>articles</formula1>
    </dataValidation>
    <dataValidation type="list" allowBlank="1" showInputMessage="1" showErrorMessage="1" sqref="H5:R5">
      <formula1>fournisseur</formula1>
    </dataValidation>
    <dataValidation type="list" allowBlank="1" showInputMessage="1" showErrorMessage="1" sqref="B4">
      <formula1>agence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L76"/>
  <sheetViews>
    <sheetView zoomScale="120" zoomScaleNormal="120" workbookViewId="0">
      <selection activeCell="A13" sqref="A13"/>
    </sheetView>
  </sheetViews>
  <sheetFormatPr baseColWidth="10" defaultRowHeight="12.75" x14ac:dyDescent="0.2"/>
  <cols>
    <col min="1" max="1" width="69.5703125" style="49" customWidth="1"/>
    <col min="2" max="2" width="8.5703125" style="50" customWidth="1"/>
    <col min="3" max="3" width="9.5703125" style="50" customWidth="1"/>
    <col min="4" max="4" width="9.7109375" style="50" customWidth="1"/>
    <col min="5" max="5" width="12.140625" style="50" customWidth="1"/>
    <col min="6" max="7" width="10.7109375" style="49" customWidth="1"/>
    <col min="8" max="16384" width="11.42578125" style="49"/>
  </cols>
  <sheetData>
    <row r="1" spans="1:12" ht="33" x14ac:dyDescent="0.45">
      <c r="A1" s="187" t="s">
        <v>135</v>
      </c>
      <c r="B1" s="164" t="s">
        <v>140</v>
      </c>
      <c r="D1" s="216"/>
      <c r="E1" s="216"/>
      <c r="F1" s="216"/>
      <c r="G1" s="216"/>
      <c r="H1" s="58"/>
      <c r="L1" s="48"/>
    </row>
    <row r="2" spans="1:12" ht="12.95" customHeight="1" x14ac:dyDescent="0.2">
      <c r="A2" s="159"/>
      <c r="B2" s="164" t="s">
        <v>136</v>
      </c>
      <c r="D2" s="216"/>
      <c r="E2" s="216"/>
      <c r="F2" s="216"/>
      <c r="G2" s="216"/>
    </row>
    <row r="3" spans="1:12" ht="12.95" customHeight="1" x14ac:dyDescent="0.2">
      <c r="A3" s="159"/>
      <c r="B3" s="165" t="s">
        <v>137</v>
      </c>
      <c r="D3" s="216"/>
      <c r="E3" s="216"/>
      <c r="F3" s="216"/>
      <c r="G3" s="216"/>
    </row>
    <row r="4" spans="1:12" ht="12.95" customHeight="1" x14ac:dyDescent="0.2">
      <c r="A4" s="159"/>
      <c r="B4" s="165" t="s">
        <v>138</v>
      </c>
      <c r="D4" s="216"/>
      <c r="E4" s="216"/>
      <c r="F4" s="216"/>
      <c r="G4" s="216"/>
    </row>
    <row r="5" spans="1:12" ht="12.95" customHeight="1" x14ac:dyDescent="0.2">
      <c r="A5" s="159"/>
      <c r="B5" s="165"/>
      <c r="E5" s="51"/>
      <c r="F5" s="109"/>
      <c r="G5" s="109"/>
    </row>
    <row r="6" spans="1:12" ht="12.95" customHeight="1" x14ac:dyDescent="0.2">
      <c r="A6" s="159"/>
      <c r="B6" s="165" t="s">
        <v>139</v>
      </c>
      <c r="D6" s="216"/>
      <c r="E6" s="216"/>
      <c r="F6" s="216"/>
      <c r="G6" s="216"/>
    </row>
    <row r="7" spans="1:12" ht="12.95" customHeight="1" x14ac:dyDescent="0.2">
      <c r="A7" s="159"/>
      <c r="B7" s="159"/>
      <c r="D7" s="216"/>
      <c r="E7" s="216"/>
      <c r="F7" s="216"/>
      <c r="G7" s="216"/>
    </row>
    <row r="8" spans="1:12" ht="12.95" customHeight="1" x14ac:dyDescent="0.2">
      <c r="A8" s="159"/>
      <c r="B8" s="159"/>
      <c r="D8" s="188"/>
      <c r="E8" s="189"/>
      <c r="F8" s="109"/>
      <c r="G8" s="109"/>
    </row>
    <row r="9" spans="1:12" ht="12.95" customHeight="1" x14ac:dyDescent="0.2">
      <c r="B9" s="190" t="s">
        <v>146</v>
      </c>
      <c r="E9" s="217"/>
      <c r="F9" s="217"/>
      <c r="G9" s="217"/>
    </row>
    <row r="10" spans="1:12" ht="12.95" customHeight="1" thickBot="1" x14ac:dyDescent="0.45">
      <c r="A10" s="71"/>
      <c r="B10" s="220"/>
    </row>
    <row r="11" spans="1:12" ht="36" customHeight="1" thickTop="1" x14ac:dyDescent="0.2">
      <c r="A11" s="73" t="s">
        <v>12</v>
      </c>
      <c r="B11" s="74" t="s">
        <v>143</v>
      </c>
      <c r="C11" s="75" t="s">
        <v>5</v>
      </c>
      <c r="D11" s="74" t="s">
        <v>23</v>
      </c>
      <c r="E11" s="74" t="s">
        <v>144</v>
      </c>
      <c r="F11" s="214" t="s">
        <v>102</v>
      </c>
      <c r="G11" s="215"/>
    </row>
    <row r="12" spans="1:12" ht="13.5" thickBot="1" x14ac:dyDescent="0.25">
      <c r="A12" s="76" t="str">
        <f>'Appel offre'!B1</f>
        <v>Charpente</v>
      </c>
      <c r="B12" s="77"/>
      <c r="C12" s="78"/>
      <c r="D12" s="79"/>
      <c r="E12" s="79"/>
      <c r="F12" s="80" t="s">
        <v>4</v>
      </c>
      <c r="G12" s="183" t="s">
        <v>13</v>
      </c>
    </row>
    <row r="13" spans="1:12" ht="13.5" thickTop="1" x14ac:dyDescent="0.2">
      <c r="A13" s="161" t="str">
        <f>IF('Appel offre'!A7="","",'Appel offre'!A7)</f>
        <v/>
      </c>
      <c r="B13" s="160" t="str">
        <f>IF('Appel offre'!B7="","",'Appel offre'!B7)</f>
        <v/>
      </c>
      <c r="C13" s="160">
        <f>IF('Appel offre'!C7="","",'Appel offre'!C7)</f>
        <v>0</v>
      </c>
      <c r="D13" s="160">
        <f>IF('Appel offre'!D7="","",'Appel offre'!D7)</f>
        <v>0</v>
      </c>
      <c r="E13" s="160" t="str">
        <f>IF('Appel offre'!E7="","",'Appel offre'!E7)</f>
        <v/>
      </c>
      <c r="F13" s="83" t="str">
        <f ca="1">IF(ISERROR(OFFSET(INDIRECT("'"&amp;$A$1&amp;"'!$b$1"),MATCH($A13,INDIRECT("'"&amp;$A$1&amp;"'!$a$1:$a$54"),0)-1,MATCH($F$11,INDIRECT("'"&amp;$A$1&amp;"'!$c$5:$r$5"),0))),"pas d'article",OFFSET(INDIRECT("'"&amp;$A$1&amp;"'!$b$1"),MATCH($A13,INDIRECT("'"&amp;$A$1&amp;"'!$a$1:$a$54"),0)-1,MATCH($F$11,INDIRECT("'"&amp;$A$1&amp;"'!$c$5:$r$5"),0)))</f>
        <v>pas d'article</v>
      </c>
      <c r="G13" s="184" t="str">
        <f ca="1">IF(OR($C13=0,F13="pas d'article"),"",F13*E13)</f>
        <v/>
      </c>
    </row>
    <row r="14" spans="1:12" x14ac:dyDescent="0.2">
      <c r="A14" s="161" t="str">
        <f>IF('Appel offre'!A8="","",'Appel offre'!A8)</f>
        <v/>
      </c>
      <c r="B14" s="160" t="str">
        <f>IF('Appel offre'!B8="","",'Appel offre'!B8)</f>
        <v/>
      </c>
      <c r="C14" s="160">
        <f>IF('Appel offre'!C8="","",'Appel offre'!C8)</f>
        <v>0</v>
      </c>
      <c r="D14" s="160">
        <f>IF('Appel offre'!D8="","",'Appel offre'!D8)</f>
        <v>0</v>
      </c>
      <c r="E14" s="160" t="str">
        <f>IF('Appel offre'!E8="","",'Appel offre'!E8)</f>
        <v/>
      </c>
      <c r="F14" s="85" t="str">
        <f t="shared" ref="F14:F60" ca="1" si="0">IF(ISERROR(OFFSET(INDIRECT("'"&amp;$A$1&amp;"'!$b$1"),MATCH($A14,INDIRECT("'"&amp;$A$1&amp;"'!$a$1:$a$54"),0)-1,MATCH($F$11,INDIRECT("'"&amp;$A$1&amp;"'!$c$5:$r$5"),0))),"pas d'article",OFFSET(INDIRECT("'"&amp;$A$1&amp;"'!$b$1"),MATCH($A14,INDIRECT("'"&amp;$A$1&amp;"'!$a$1:$a$54"),0)-1,MATCH($F$11,INDIRECT("'"&amp;$A$1&amp;"'!$c$5:$r$5"),0)))</f>
        <v>pas d'article</v>
      </c>
      <c r="G14" s="185" t="str">
        <f t="shared" ref="G14:G60" ca="1" si="1">IF(OR($C14=0,F14="pas d'article"),"",F14*E14)</f>
        <v/>
      </c>
    </row>
    <row r="15" spans="1:12" x14ac:dyDescent="0.2">
      <c r="A15" s="161" t="str">
        <f>IF('Appel offre'!A9="","",'Appel offre'!A9)</f>
        <v/>
      </c>
      <c r="B15" s="160" t="str">
        <f>IF('Appel offre'!B9="","",'Appel offre'!B9)</f>
        <v/>
      </c>
      <c r="C15" s="160">
        <f>IF('Appel offre'!C9="","",'Appel offre'!C9)</f>
        <v>0</v>
      </c>
      <c r="D15" s="160">
        <f>IF('Appel offre'!D9="","",'Appel offre'!D9)</f>
        <v>0</v>
      </c>
      <c r="E15" s="160" t="str">
        <f>IF('Appel offre'!E9="","",'Appel offre'!E9)</f>
        <v/>
      </c>
      <c r="F15" s="85" t="str">
        <f t="shared" ca="1" si="0"/>
        <v>pas d'article</v>
      </c>
      <c r="G15" s="185" t="str">
        <f t="shared" ca="1" si="1"/>
        <v/>
      </c>
      <c r="H15" s="58"/>
    </row>
    <row r="16" spans="1:12" x14ac:dyDescent="0.2">
      <c r="A16" s="161" t="str">
        <f>IF('Appel offre'!A10="","",'Appel offre'!A10)</f>
        <v/>
      </c>
      <c r="B16" s="160" t="str">
        <f>IF('Appel offre'!B10="","",'Appel offre'!B10)</f>
        <v/>
      </c>
      <c r="C16" s="160">
        <f>IF('Appel offre'!C10="","",'Appel offre'!C10)</f>
        <v>0</v>
      </c>
      <c r="D16" s="160">
        <f>IF('Appel offre'!D10="","",'Appel offre'!D10)</f>
        <v>0</v>
      </c>
      <c r="E16" s="160" t="str">
        <f>IF('Appel offre'!E10="","",'Appel offre'!E10)</f>
        <v/>
      </c>
      <c r="F16" s="85" t="str">
        <f t="shared" ca="1" si="0"/>
        <v>pas d'article</v>
      </c>
      <c r="G16" s="185" t="str">
        <f t="shared" ca="1" si="1"/>
        <v/>
      </c>
    </row>
    <row r="17" spans="1:7" x14ac:dyDescent="0.2">
      <c r="A17" s="161" t="str">
        <f>IF('Appel offre'!A11="","",'Appel offre'!A11)</f>
        <v/>
      </c>
      <c r="B17" s="160" t="str">
        <f>IF('Appel offre'!B11="","",'Appel offre'!B11)</f>
        <v/>
      </c>
      <c r="C17" s="160">
        <f>IF('Appel offre'!C11="","",'Appel offre'!C11)</f>
        <v>0</v>
      </c>
      <c r="D17" s="160">
        <f>IF('Appel offre'!D11="","",'Appel offre'!D11)</f>
        <v>0</v>
      </c>
      <c r="E17" s="160" t="str">
        <f>IF('Appel offre'!E11="","",'Appel offre'!E11)</f>
        <v/>
      </c>
      <c r="F17" s="85" t="str">
        <f t="shared" ca="1" si="0"/>
        <v>pas d'article</v>
      </c>
      <c r="G17" s="185" t="str">
        <f t="shared" ca="1" si="1"/>
        <v/>
      </c>
    </row>
    <row r="18" spans="1:7" x14ac:dyDescent="0.2">
      <c r="A18" s="161" t="str">
        <f>IF('Appel offre'!A12="","",'Appel offre'!A12)</f>
        <v/>
      </c>
      <c r="B18" s="160" t="str">
        <f>IF('Appel offre'!B12="","",'Appel offre'!B12)</f>
        <v/>
      </c>
      <c r="C18" s="160">
        <f>IF('Appel offre'!C12="","",'Appel offre'!C12)</f>
        <v>0</v>
      </c>
      <c r="D18" s="160">
        <f>IF('Appel offre'!D12="","",'Appel offre'!D12)</f>
        <v>0</v>
      </c>
      <c r="E18" s="160" t="str">
        <f>IF('Appel offre'!E12="","",'Appel offre'!E12)</f>
        <v/>
      </c>
      <c r="F18" s="85" t="str">
        <f t="shared" ca="1" si="0"/>
        <v>pas d'article</v>
      </c>
      <c r="G18" s="185" t="str">
        <f t="shared" ca="1" si="1"/>
        <v/>
      </c>
    </row>
    <row r="19" spans="1:7" x14ac:dyDescent="0.2">
      <c r="A19" s="161" t="str">
        <f>IF('Appel offre'!A13="","",'Appel offre'!A13)</f>
        <v/>
      </c>
      <c r="B19" s="160" t="str">
        <f>IF('Appel offre'!B13="","",'Appel offre'!B13)</f>
        <v/>
      </c>
      <c r="C19" s="160">
        <f>IF('Appel offre'!C13="","",'Appel offre'!C13)</f>
        <v>0</v>
      </c>
      <c r="D19" s="160">
        <f>IF('Appel offre'!D13="","",'Appel offre'!D13)</f>
        <v>0</v>
      </c>
      <c r="E19" s="160" t="str">
        <f>IF('Appel offre'!E13="","",'Appel offre'!E13)</f>
        <v/>
      </c>
      <c r="F19" s="85" t="str">
        <f t="shared" ca="1" si="0"/>
        <v>pas d'article</v>
      </c>
      <c r="G19" s="185" t="str">
        <f t="shared" ca="1" si="1"/>
        <v/>
      </c>
    </row>
    <row r="20" spans="1:7" x14ac:dyDescent="0.2">
      <c r="A20" s="161" t="str">
        <f>IF('Appel offre'!A14="","",'Appel offre'!A14)</f>
        <v/>
      </c>
      <c r="B20" s="160" t="str">
        <f>IF('Appel offre'!B14="","",'Appel offre'!B14)</f>
        <v/>
      </c>
      <c r="C20" s="160">
        <f>IF('Appel offre'!C14="","",'Appel offre'!C14)</f>
        <v>0</v>
      </c>
      <c r="D20" s="160">
        <f>IF('Appel offre'!D14="","",'Appel offre'!D14)</f>
        <v>0</v>
      </c>
      <c r="E20" s="160" t="str">
        <f>IF('Appel offre'!E14="","",'Appel offre'!E14)</f>
        <v/>
      </c>
      <c r="F20" s="85" t="str">
        <f t="shared" ca="1" si="0"/>
        <v>pas d'article</v>
      </c>
      <c r="G20" s="185" t="str">
        <f t="shared" ca="1" si="1"/>
        <v/>
      </c>
    </row>
    <row r="21" spans="1:7" x14ac:dyDescent="0.2">
      <c r="A21" s="161" t="str">
        <f>IF('Appel offre'!A15="","",'Appel offre'!A15)</f>
        <v/>
      </c>
      <c r="B21" s="160" t="str">
        <f>IF('Appel offre'!B15="","",'Appel offre'!B15)</f>
        <v/>
      </c>
      <c r="C21" s="160">
        <f>IF('Appel offre'!C15="","",'Appel offre'!C15)</f>
        <v>0</v>
      </c>
      <c r="D21" s="160">
        <f>IF('Appel offre'!D15="","",'Appel offre'!D15)</f>
        <v>0</v>
      </c>
      <c r="E21" s="160" t="str">
        <f>IF('Appel offre'!E15="","",'Appel offre'!E15)</f>
        <v/>
      </c>
      <c r="F21" s="85" t="str">
        <f t="shared" ca="1" si="0"/>
        <v>pas d'article</v>
      </c>
      <c r="G21" s="185" t="str">
        <f t="shared" ca="1" si="1"/>
        <v/>
      </c>
    </row>
    <row r="22" spans="1:7" x14ac:dyDescent="0.2">
      <c r="A22" s="161" t="str">
        <f>IF('Appel offre'!A16="","",'Appel offre'!A16)</f>
        <v/>
      </c>
      <c r="B22" s="160" t="str">
        <f>IF('Appel offre'!B16="","",'Appel offre'!B16)</f>
        <v/>
      </c>
      <c r="C22" s="160">
        <f>IF('Appel offre'!C16="","",'Appel offre'!C16)</f>
        <v>0</v>
      </c>
      <c r="D22" s="160">
        <f>IF('Appel offre'!D16="","",'Appel offre'!D16)</f>
        <v>0</v>
      </c>
      <c r="E22" s="160" t="str">
        <f>IF('Appel offre'!E16="","",'Appel offre'!E16)</f>
        <v/>
      </c>
      <c r="F22" s="85" t="str">
        <f t="shared" ca="1" si="0"/>
        <v>pas d'article</v>
      </c>
      <c r="G22" s="185" t="str">
        <f t="shared" ca="1" si="1"/>
        <v/>
      </c>
    </row>
    <row r="23" spans="1:7" x14ac:dyDescent="0.2">
      <c r="A23" s="161" t="str">
        <f>IF('Appel offre'!A17="","",'Appel offre'!A17)</f>
        <v/>
      </c>
      <c r="B23" s="160" t="str">
        <f>IF('Appel offre'!B17="","",'Appel offre'!B17)</f>
        <v/>
      </c>
      <c r="C23" s="160">
        <f>IF('Appel offre'!C17="","",'Appel offre'!C17)</f>
        <v>0</v>
      </c>
      <c r="D23" s="160">
        <f>IF('Appel offre'!D17="","",'Appel offre'!D17)</f>
        <v>0</v>
      </c>
      <c r="E23" s="160" t="str">
        <f>IF('Appel offre'!E17="","",'Appel offre'!E17)</f>
        <v/>
      </c>
      <c r="F23" s="85" t="str">
        <f t="shared" ca="1" si="0"/>
        <v>pas d'article</v>
      </c>
      <c r="G23" s="185" t="str">
        <f t="shared" ca="1" si="1"/>
        <v/>
      </c>
    </row>
    <row r="24" spans="1:7" x14ac:dyDescent="0.2">
      <c r="A24" s="161" t="str">
        <f>IF('Appel offre'!A18="","",'Appel offre'!A18)</f>
        <v/>
      </c>
      <c r="B24" s="160" t="str">
        <f>IF('Appel offre'!B18="","",'Appel offre'!B18)</f>
        <v/>
      </c>
      <c r="C24" s="160">
        <f>IF('Appel offre'!C18="","",'Appel offre'!C18)</f>
        <v>0</v>
      </c>
      <c r="D24" s="160">
        <f>IF('Appel offre'!D18="","",'Appel offre'!D18)</f>
        <v>0</v>
      </c>
      <c r="E24" s="160" t="str">
        <f>IF('Appel offre'!E18="","",'Appel offre'!E18)</f>
        <v/>
      </c>
      <c r="F24" s="85" t="str">
        <f t="shared" ca="1" si="0"/>
        <v>pas d'article</v>
      </c>
      <c r="G24" s="185" t="str">
        <f t="shared" ca="1" si="1"/>
        <v/>
      </c>
    </row>
    <row r="25" spans="1:7" x14ac:dyDescent="0.2">
      <c r="A25" s="161" t="str">
        <f>IF('Appel offre'!A19="","",'Appel offre'!A19)</f>
        <v/>
      </c>
      <c r="B25" s="160" t="str">
        <f>IF('Appel offre'!B19="","",'Appel offre'!B19)</f>
        <v/>
      </c>
      <c r="C25" s="160">
        <f>IF('Appel offre'!C19="","",'Appel offre'!C19)</f>
        <v>0</v>
      </c>
      <c r="D25" s="160">
        <f>IF('Appel offre'!D19="","",'Appel offre'!D19)</f>
        <v>0</v>
      </c>
      <c r="E25" s="160" t="str">
        <f>IF('Appel offre'!E19="","",'Appel offre'!E19)</f>
        <v/>
      </c>
      <c r="F25" s="85" t="str">
        <f t="shared" ca="1" si="0"/>
        <v>pas d'article</v>
      </c>
      <c r="G25" s="185" t="str">
        <f t="shared" ca="1" si="1"/>
        <v/>
      </c>
    </row>
    <row r="26" spans="1:7" x14ac:dyDescent="0.2">
      <c r="A26" s="161" t="str">
        <f>IF('Appel offre'!A20="","",'Appel offre'!A20)</f>
        <v/>
      </c>
      <c r="B26" s="160" t="str">
        <f>IF('Appel offre'!B20="","",'Appel offre'!B20)</f>
        <v/>
      </c>
      <c r="C26" s="160">
        <f>IF('Appel offre'!C20="","",'Appel offre'!C20)</f>
        <v>0</v>
      </c>
      <c r="D26" s="160">
        <f>IF('Appel offre'!D20="","",'Appel offre'!D20)</f>
        <v>0</v>
      </c>
      <c r="E26" s="160" t="str">
        <f>IF('Appel offre'!E20="","",'Appel offre'!E20)</f>
        <v/>
      </c>
      <c r="F26" s="85" t="str">
        <f t="shared" ca="1" si="0"/>
        <v>pas d'article</v>
      </c>
      <c r="G26" s="185" t="str">
        <f t="shared" ca="1" si="1"/>
        <v/>
      </c>
    </row>
    <row r="27" spans="1:7" x14ac:dyDescent="0.2">
      <c r="A27" s="161" t="str">
        <f>IF('Appel offre'!A21="","",'Appel offre'!A21)</f>
        <v/>
      </c>
      <c r="B27" s="160" t="str">
        <f>IF('Appel offre'!B21="","",'Appel offre'!B21)</f>
        <v/>
      </c>
      <c r="C27" s="160">
        <f>IF('Appel offre'!C21="","",'Appel offre'!C21)</f>
        <v>0</v>
      </c>
      <c r="D27" s="160">
        <f>IF('Appel offre'!D21="","",'Appel offre'!D21)</f>
        <v>0</v>
      </c>
      <c r="E27" s="160" t="str">
        <f>IF('Appel offre'!E21="","",'Appel offre'!E21)</f>
        <v/>
      </c>
      <c r="F27" s="85" t="str">
        <f t="shared" ca="1" si="0"/>
        <v>pas d'article</v>
      </c>
      <c r="G27" s="185" t="str">
        <f t="shared" ca="1" si="1"/>
        <v/>
      </c>
    </row>
    <row r="28" spans="1:7" x14ac:dyDescent="0.2">
      <c r="A28" s="161" t="str">
        <f>IF('Appel offre'!A22="","",'Appel offre'!A22)</f>
        <v/>
      </c>
      <c r="B28" s="160" t="str">
        <f>IF('Appel offre'!B22="","",'Appel offre'!B22)</f>
        <v/>
      </c>
      <c r="C28" s="160">
        <f>IF('Appel offre'!C22="","",'Appel offre'!C22)</f>
        <v>0</v>
      </c>
      <c r="D28" s="160">
        <f>IF('Appel offre'!D22="","",'Appel offre'!D22)</f>
        <v>0</v>
      </c>
      <c r="E28" s="160" t="str">
        <f>IF('Appel offre'!E22="","",'Appel offre'!E22)</f>
        <v/>
      </c>
      <c r="F28" s="85" t="str">
        <f t="shared" ca="1" si="0"/>
        <v>pas d'article</v>
      </c>
      <c r="G28" s="185" t="str">
        <f t="shared" ca="1" si="1"/>
        <v/>
      </c>
    </row>
    <row r="29" spans="1:7" x14ac:dyDescent="0.2">
      <c r="A29" s="161" t="str">
        <f>IF('Appel offre'!A23="","",'Appel offre'!A23)</f>
        <v/>
      </c>
      <c r="B29" s="160" t="str">
        <f>IF('Appel offre'!B23="","",'Appel offre'!B23)</f>
        <v/>
      </c>
      <c r="C29" s="160">
        <f>IF('Appel offre'!C23="","",'Appel offre'!C23)</f>
        <v>0</v>
      </c>
      <c r="D29" s="160">
        <f>IF('Appel offre'!D23="","",'Appel offre'!D23)</f>
        <v>0</v>
      </c>
      <c r="E29" s="160" t="str">
        <f>IF('Appel offre'!E23="","",'Appel offre'!E23)</f>
        <v/>
      </c>
      <c r="F29" s="85" t="str">
        <f t="shared" ca="1" si="0"/>
        <v>pas d'article</v>
      </c>
      <c r="G29" s="185" t="str">
        <f t="shared" ca="1" si="1"/>
        <v/>
      </c>
    </row>
    <row r="30" spans="1:7" x14ac:dyDescent="0.2">
      <c r="A30" s="161" t="str">
        <f>IF('Appel offre'!A24="","",'Appel offre'!A24)</f>
        <v/>
      </c>
      <c r="B30" s="160" t="str">
        <f>IF('Appel offre'!B24="","",'Appel offre'!B24)</f>
        <v/>
      </c>
      <c r="C30" s="160">
        <f>IF('Appel offre'!C24="","",'Appel offre'!C24)</f>
        <v>0</v>
      </c>
      <c r="D30" s="160">
        <f>IF('Appel offre'!D24="","",'Appel offre'!D24)</f>
        <v>0</v>
      </c>
      <c r="E30" s="160" t="str">
        <f>IF('Appel offre'!E24="","",'Appel offre'!E24)</f>
        <v/>
      </c>
      <c r="F30" s="85" t="str">
        <f t="shared" ca="1" si="0"/>
        <v>pas d'article</v>
      </c>
      <c r="G30" s="185" t="str">
        <f t="shared" ca="1" si="1"/>
        <v/>
      </c>
    </row>
    <row r="31" spans="1:7" x14ac:dyDescent="0.2">
      <c r="A31" s="161" t="str">
        <f>IF('Appel offre'!A25="","",'Appel offre'!A25)</f>
        <v/>
      </c>
      <c r="B31" s="160" t="str">
        <f>IF('Appel offre'!B25="","",'Appel offre'!B25)</f>
        <v/>
      </c>
      <c r="C31" s="160">
        <f>IF('Appel offre'!C25="","",'Appel offre'!C25)</f>
        <v>0</v>
      </c>
      <c r="D31" s="160">
        <f>IF('Appel offre'!D25="","",'Appel offre'!D25)</f>
        <v>0</v>
      </c>
      <c r="E31" s="160" t="str">
        <f>IF('Appel offre'!E25="","",'Appel offre'!E25)</f>
        <v/>
      </c>
      <c r="F31" s="85" t="str">
        <f t="shared" ca="1" si="0"/>
        <v>pas d'article</v>
      </c>
      <c r="G31" s="185" t="str">
        <f t="shared" ca="1" si="1"/>
        <v/>
      </c>
    </row>
    <row r="32" spans="1:7" x14ac:dyDescent="0.2">
      <c r="A32" s="161" t="str">
        <f>IF('Appel offre'!A26="","",'Appel offre'!A26)</f>
        <v/>
      </c>
      <c r="B32" s="160" t="str">
        <f>IF('Appel offre'!B26="","",'Appel offre'!B26)</f>
        <v/>
      </c>
      <c r="C32" s="160">
        <f>IF('Appel offre'!C26="","",'Appel offre'!C26)</f>
        <v>0</v>
      </c>
      <c r="D32" s="160">
        <f>IF('Appel offre'!D26="","",'Appel offre'!D26)</f>
        <v>0</v>
      </c>
      <c r="E32" s="160" t="str">
        <f>IF('Appel offre'!E26="","",'Appel offre'!E26)</f>
        <v/>
      </c>
      <c r="F32" s="85" t="str">
        <f t="shared" ca="1" si="0"/>
        <v>pas d'article</v>
      </c>
      <c r="G32" s="185" t="str">
        <f t="shared" ca="1" si="1"/>
        <v/>
      </c>
    </row>
    <row r="33" spans="1:7" x14ac:dyDescent="0.2">
      <c r="A33" s="161" t="str">
        <f>IF('Appel offre'!A27="","",'Appel offre'!A27)</f>
        <v/>
      </c>
      <c r="B33" s="160" t="str">
        <f>IF('Appel offre'!B27="","",'Appel offre'!B27)</f>
        <v/>
      </c>
      <c r="C33" s="160">
        <f>IF('Appel offre'!C27="","",'Appel offre'!C27)</f>
        <v>0</v>
      </c>
      <c r="D33" s="160">
        <f>IF('Appel offre'!D27="","",'Appel offre'!D27)</f>
        <v>0</v>
      </c>
      <c r="E33" s="160" t="str">
        <f>IF('Appel offre'!E27="","",'Appel offre'!E27)</f>
        <v/>
      </c>
      <c r="F33" s="85" t="str">
        <f t="shared" ca="1" si="0"/>
        <v>pas d'article</v>
      </c>
      <c r="G33" s="185" t="str">
        <f t="shared" ca="1" si="1"/>
        <v/>
      </c>
    </row>
    <row r="34" spans="1:7" x14ac:dyDescent="0.2">
      <c r="A34" s="161" t="str">
        <f>IF('Appel offre'!A28="","",'Appel offre'!A28)</f>
        <v/>
      </c>
      <c r="B34" s="160" t="str">
        <f>IF('Appel offre'!B28="","",'Appel offre'!B28)</f>
        <v/>
      </c>
      <c r="C34" s="160">
        <f>IF('Appel offre'!C28="","",'Appel offre'!C28)</f>
        <v>0</v>
      </c>
      <c r="D34" s="160">
        <f>IF('Appel offre'!D28="","",'Appel offre'!D28)</f>
        <v>0</v>
      </c>
      <c r="E34" s="160" t="str">
        <f>IF('Appel offre'!E28="","",'Appel offre'!E28)</f>
        <v/>
      </c>
      <c r="F34" s="85" t="str">
        <f t="shared" ca="1" si="0"/>
        <v>pas d'article</v>
      </c>
      <c r="G34" s="185" t="str">
        <f t="shared" ca="1" si="1"/>
        <v/>
      </c>
    </row>
    <row r="35" spans="1:7" x14ac:dyDescent="0.2">
      <c r="A35" s="161" t="str">
        <f>IF('Appel offre'!A29="","",'Appel offre'!A29)</f>
        <v/>
      </c>
      <c r="B35" s="160" t="str">
        <f>IF('Appel offre'!B29="","",'Appel offre'!B29)</f>
        <v/>
      </c>
      <c r="C35" s="160">
        <f>IF('Appel offre'!C29="","",'Appel offre'!C29)</f>
        <v>0</v>
      </c>
      <c r="D35" s="160">
        <f>IF('Appel offre'!D29="","",'Appel offre'!D29)</f>
        <v>0</v>
      </c>
      <c r="E35" s="160" t="str">
        <f>IF('Appel offre'!E29="","",'Appel offre'!E29)</f>
        <v/>
      </c>
      <c r="F35" s="85" t="str">
        <f t="shared" ca="1" si="0"/>
        <v>pas d'article</v>
      </c>
      <c r="G35" s="185" t="str">
        <f t="shared" ca="1" si="1"/>
        <v/>
      </c>
    </row>
    <row r="36" spans="1:7" x14ac:dyDescent="0.2">
      <c r="A36" s="161" t="str">
        <f>IF('Appel offre'!A30="","",'Appel offre'!A30)</f>
        <v/>
      </c>
      <c r="B36" s="160" t="str">
        <f>IF('Appel offre'!B30="","",'Appel offre'!B30)</f>
        <v/>
      </c>
      <c r="C36" s="160">
        <f>IF('Appel offre'!C30="","",'Appel offre'!C30)</f>
        <v>0</v>
      </c>
      <c r="D36" s="160">
        <f>IF('Appel offre'!D30="","",'Appel offre'!D30)</f>
        <v>0</v>
      </c>
      <c r="E36" s="160" t="str">
        <f>IF('Appel offre'!E30="","",'Appel offre'!E30)</f>
        <v/>
      </c>
      <c r="F36" s="85" t="str">
        <f t="shared" ca="1" si="0"/>
        <v>pas d'article</v>
      </c>
      <c r="G36" s="185" t="str">
        <f t="shared" ca="1" si="1"/>
        <v/>
      </c>
    </row>
    <row r="37" spans="1:7" x14ac:dyDescent="0.2">
      <c r="A37" s="161" t="str">
        <f>IF('Appel offre'!A31="","",'Appel offre'!A31)</f>
        <v/>
      </c>
      <c r="B37" s="160" t="str">
        <f>IF('Appel offre'!B31="","",'Appel offre'!B31)</f>
        <v/>
      </c>
      <c r="C37" s="160">
        <f>IF('Appel offre'!C31="","",'Appel offre'!C31)</f>
        <v>0</v>
      </c>
      <c r="D37" s="160">
        <f>IF('Appel offre'!D31="","",'Appel offre'!D31)</f>
        <v>0</v>
      </c>
      <c r="E37" s="160" t="str">
        <f>IF('Appel offre'!E31="","",'Appel offre'!E31)</f>
        <v/>
      </c>
      <c r="F37" s="85" t="str">
        <f t="shared" ca="1" si="0"/>
        <v>pas d'article</v>
      </c>
      <c r="G37" s="185" t="str">
        <f t="shared" ca="1" si="1"/>
        <v/>
      </c>
    </row>
    <row r="38" spans="1:7" x14ac:dyDescent="0.2">
      <c r="A38" s="161" t="str">
        <f>IF('Appel offre'!A32="","",'Appel offre'!A32)</f>
        <v/>
      </c>
      <c r="B38" s="160" t="str">
        <f>IF('Appel offre'!B32="","",'Appel offre'!B32)</f>
        <v/>
      </c>
      <c r="C38" s="160">
        <f>IF('Appel offre'!C32="","",'Appel offre'!C32)</f>
        <v>0</v>
      </c>
      <c r="D38" s="160">
        <f>IF('Appel offre'!D32="","",'Appel offre'!D32)</f>
        <v>0</v>
      </c>
      <c r="E38" s="160" t="str">
        <f>IF('Appel offre'!E32="","",'Appel offre'!E32)</f>
        <v/>
      </c>
      <c r="F38" s="85" t="str">
        <f t="shared" ca="1" si="0"/>
        <v>pas d'article</v>
      </c>
      <c r="G38" s="185" t="str">
        <f t="shared" ca="1" si="1"/>
        <v/>
      </c>
    </row>
    <row r="39" spans="1:7" x14ac:dyDescent="0.2">
      <c r="A39" s="161" t="str">
        <f>IF('Appel offre'!A33="","",'Appel offre'!A33)</f>
        <v/>
      </c>
      <c r="B39" s="160" t="str">
        <f>IF('Appel offre'!B33="","",'Appel offre'!B33)</f>
        <v/>
      </c>
      <c r="C39" s="160">
        <f>IF('Appel offre'!C33="","",'Appel offre'!C33)</f>
        <v>0</v>
      </c>
      <c r="D39" s="160">
        <f>IF('Appel offre'!D33="","",'Appel offre'!D33)</f>
        <v>0</v>
      </c>
      <c r="E39" s="160" t="str">
        <f>IF('Appel offre'!E33="","",'Appel offre'!E33)</f>
        <v/>
      </c>
      <c r="F39" s="85" t="str">
        <f t="shared" ca="1" si="0"/>
        <v>pas d'article</v>
      </c>
      <c r="G39" s="185" t="str">
        <f t="shared" ca="1" si="1"/>
        <v/>
      </c>
    </row>
    <row r="40" spans="1:7" x14ac:dyDescent="0.2">
      <c r="A40" s="161" t="str">
        <f>IF('Appel offre'!A34="","",'Appel offre'!A34)</f>
        <v/>
      </c>
      <c r="B40" s="160" t="str">
        <f>IF('Appel offre'!B34="","",'Appel offre'!B34)</f>
        <v/>
      </c>
      <c r="C40" s="160">
        <f>IF('Appel offre'!C34="","",'Appel offre'!C34)</f>
        <v>0</v>
      </c>
      <c r="D40" s="160">
        <f>IF('Appel offre'!D34="","",'Appel offre'!D34)</f>
        <v>0</v>
      </c>
      <c r="E40" s="160" t="str">
        <f>IF('Appel offre'!E34="","",'Appel offre'!E34)</f>
        <v/>
      </c>
      <c r="F40" s="85" t="str">
        <f t="shared" ca="1" si="0"/>
        <v>pas d'article</v>
      </c>
      <c r="G40" s="185" t="str">
        <f t="shared" ca="1" si="1"/>
        <v/>
      </c>
    </row>
    <row r="41" spans="1:7" x14ac:dyDescent="0.2">
      <c r="A41" s="161" t="str">
        <f>IF('Appel offre'!A35="","",'Appel offre'!A35)</f>
        <v/>
      </c>
      <c r="B41" s="160" t="str">
        <f>IF('Appel offre'!B35="","",'Appel offre'!B35)</f>
        <v/>
      </c>
      <c r="C41" s="160">
        <f>IF('Appel offre'!C35="","",'Appel offre'!C35)</f>
        <v>0</v>
      </c>
      <c r="D41" s="160">
        <f>IF('Appel offre'!D35="","",'Appel offre'!D35)</f>
        <v>0</v>
      </c>
      <c r="E41" s="160" t="str">
        <f>IF('Appel offre'!E35="","",'Appel offre'!E35)</f>
        <v/>
      </c>
      <c r="F41" s="85" t="str">
        <f t="shared" ca="1" si="0"/>
        <v>pas d'article</v>
      </c>
      <c r="G41" s="185" t="str">
        <f t="shared" ca="1" si="1"/>
        <v/>
      </c>
    </row>
    <row r="42" spans="1:7" x14ac:dyDescent="0.2">
      <c r="A42" s="161" t="str">
        <f>IF('Appel offre'!A36="","",'Appel offre'!A36)</f>
        <v/>
      </c>
      <c r="B42" s="160" t="str">
        <f>IF('Appel offre'!B36="","",'Appel offre'!B36)</f>
        <v/>
      </c>
      <c r="C42" s="160">
        <f>IF('Appel offre'!C36="","",'Appel offre'!C36)</f>
        <v>0</v>
      </c>
      <c r="D42" s="160">
        <f>IF('Appel offre'!D36="","",'Appel offre'!D36)</f>
        <v>0</v>
      </c>
      <c r="E42" s="160" t="str">
        <f>IF('Appel offre'!E36="","",'Appel offre'!E36)</f>
        <v/>
      </c>
      <c r="F42" s="85" t="str">
        <f t="shared" ca="1" si="0"/>
        <v>pas d'article</v>
      </c>
      <c r="G42" s="185" t="str">
        <f t="shared" ca="1" si="1"/>
        <v/>
      </c>
    </row>
    <row r="43" spans="1:7" x14ac:dyDescent="0.2">
      <c r="A43" s="161" t="str">
        <f>IF('Appel offre'!A37="","",'Appel offre'!A37)</f>
        <v/>
      </c>
      <c r="B43" s="160" t="str">
        <f>IF('Appel offre'!B37="","",'Appel offre'!B37)</f>
        <v/>
      </c>
      <c r="C43" s="160">
        <f>IF('Appel offre'!C37="","",'Appel offre'!C37)</f>
        <v>0</v>
      </c>
      <c r="D43" s="160">
        <f>IF('Appel offre'!D37="","",'Appel offre'!D37)</f>
        <v>0</v>
      </c>
      <c r="E43" s="160" t="str">
        <f>IF('Appel offre'!E37="","",'Appel offre'!E37)</f>
        <v/>
      </c>
      <c r="F43" s="85" t="str">
        <f t="shared" ca="1" si="0"/>
        <v>pas d'article</v>
      </c>
      <c r="G43" s="185" t="str">
        <f t="shared" ca="1" si="1"/>
        <v/>
      </c>
    </row>
    <row r="44" spans="1:7" x14ac:dyDescent="0.2">
      <c r="A44" s="161" t="str">
        <f>IF('Appel offre'!A38="","",'Appel offre'!A38)</f>
        <v/>
      </c>
      <c r="B44" s="160" t="str">
        <f>IF('Appel offre'!B38="","",'Appel offre'!B38)</f>
        <v/>
      </c>
      <c r="C44" s="160">
        <f>IF('Appel offre'!C38="","",'Appel offre'!C38)</f>
        <v>0</v>
      </c>
      <c r="D44" s="160">
        <f>IF('Appel offre'!D38="","",'Appel offre'!D38)</f>
        <v>0</v>
      </c>
      <c r="E44" s="160" t="str">
        <f>IF('Appel offre'!E38="","",'Appel offre'!E38)</f>
        <v/>
      </c>
      <c r="F44" s="85" t="str">
        <f t="shared" ca="1" si="0"/>
        <v>pas d'article</v>
      </c>
      <c r="G44" s="185" t="str">
        <f t="shared" ca="1" si="1"/>
        <v/>
      </c>
    </row>
    <row r="45" spans="1:7" x14ac:dyDescent="0.2">
      <c r="A45" s="161" t="str">
        <f>IF('Appel offre'!A39="","",'Appel offre'!A39)</f>
        <v/>
      </c>
      <c r="B45" s="160" t="str">
        <f>IF('Appel offre'!B39="","",'Appel offre'!B39)</f>
        <v/>
      </c>
      <c r="C45" s="160">
        <f>IF('Appel offre'!C39="","",'Appel offre'!C39)</f>
        <v>0</v>
      </c>
      <c r="D45" s="160">
        <f>IF('Appel offre'!D39="","",'Appel offre'!D39)</f>
        <v>0</v>
      </c>
      <c r="E45" s="160" t="str">
        <f>IF('Appel offre'!E39="","",'Appel offre'!E39)</f>
        <v/>
      </c>
      <c r="F45" s="85" t="str">
        <f t="shared" ca="1" si="0"/>
        <v>pas d'article</v>
      </c>
      <c r="G45" s="185" t="str">
        <f t="shared" ca="1" si="1"/>
        <v/>
      </c>
    </row>
    <row r="46" spans="1:7" x14ac:dyDescent="0.2">
      <c r="A46" s="161" t="str">
        <f>IF('Appel offre'!A40="","",'Appel offre'!A40)</f>
        <v/>
      </c>
      <c r="B46" s="160" t="str">
        <f>IF('Appel offre'!B40="","",'Appel offre'!B40)</f>
        <v/>
      </c>
      <c r="C46" s="160">
        <f>IF('Appel offre'!C40="","",'Appel offre'!C40)</f>
        <v>0</v>
      </c>
      <c r="D46" s="160">
        <f>IF('Appel offre'!D40="","",'Appel offre'!D40)</f>
        <v>0</v>
      </c>
      <c r="E46" s="160" t="str">
        <f>IF('Appel offre'!E40="","",'Appel offre'!E40)</f>
        <v/>
      </c>
      <c r="F46" s="85" t="str">
        <f t="shared" ca="1" si="0"/>
        <v>pas d'article</v>
      </c>
      <c r="G46" s="185" t="str">
        <f t="shared" ca="1" si="1"/>
        <v/>
      </c>
    </row>
    <row r="47" spans="1:7" x14ac:dyDescent="0.2">
      <c r="A47" s="161" t="str">
        <f>IF('Appel offre'!A41="","",'Appel offre'!A41)</f>
        <v/>
      </c>
      <c r="B47" s="160" t="str">
        <f>IF('Appel offre'!B41="","",'Appel offre'!B41)</f>
        <v/>
      </c>
      <c r="C47" s="160">
        <f>IF('Appel offre'!C41="","",'Appel offre'!C41)</f>
        <v>0</v>
      </c>
      <c r="D47" s="160">
        <f>IF('Appel offre'!D41="","",'Appel offre'!D41)</f>
        <v>0</v>
      </c>
      <c r="E47" s="160" t="str">
        <f>IF('Appel offre'!E41="","",'Appel offre'!E41)</f>
        <v/>
      </c>
      <c r="F47" s="85" t="str">
        <f t="shared" ca="1" si="0"/>
        <v>pas d'article</v>
      </c>
      <c r="G47" s="185" t="str">
        <f t="shared" ca="1" si="1"/>
        <v/>
      </c>
    </row>
    <row r="48" spans="1:7" x14ac:dyDescent="0.2">
      <c r="A48" s="161" t="str">
        <f>IF('Appel offre'!A42="","",'Appel offre'!A42)</f>
        <v/>
      </c>
      <c r="B48" s="160" t="str">
        <f>IF('Appel offre'!B42="","",'Appel offre'!B42)</f>
        <v/>
      </c>
      <c r="C48" s="160">
        <f>IF('Appel offre'!C42="","",'Appel offre'!C42)</f>
        <v>0</v>
      </c>
      <c r="D48" s="160">
        <f>IF('Appel offre'!D42="","",'Appel offre'!D42)</f>
        <v>0</v>
      </c>
      <c r="E48" s="160" t="str">
        <f>IF('Appel offre'!E42="","",'Appel offre'!E42)</f>
        <v/>
      </c>
      <c r="F48" s="85" t="str">
        <f t="shared" ca="1" si="0"/>
        <v>pas d'article</v>
      </c>
      <c r="G48" s="185" t="str">
        <f t="shared" ca="1" si="1"/>
        <v/>
      </c>
    </row>
    <row r="49" spans="1:7" x14ac:dyDescent="0.2">
      <c r="A49" s="161" t="str">
        <f>IF('Appel offre'!A43="","",'Appel offre'!A43)</f>
        <v/>
      </c>
      <c r="B49" s="160" t="str">
        <f>IF('Appel offre'!B43="","",'Appel offre'!B43)</f>
        <v/>
      </c>
      <c r="C49" s="160">
        <f>IF('Appel offre'!C43="","",'Appel offre'!C43)</f>
        <v>0</v>
      </c>
      <c r="D49" s="160">
        <f>IF('Appel offre'!D43="","",'Appel offre'!D43)</f>
        <v>0</v>
      </c>
      <c r="E49" s="160" t="str">
        <f>IF('Appel offre'!E43="","",'Appel offre'!E43)</f>
        <v/>
      </c>
      <c r="F49" s="85" t="str">
        <f t="shared" ca="1" si="0"/>
        <v>pas d'article</v>
      </c>
      <c r="G49" s="185" t="str">
        <f t="shared" ca="1" si="1"/>
        <v/>
      </c>
    </row>
    <row r="50" spans="1:7" x14ac:dyDescent="0.2">
      <c r="A50" s="161" t="str">
        <f>IF('Appel offre'!A44="","",'Appel offre'!A44)</f>
        <v/>
      </c>
      <c r="B50" s="160" t="str">
        <f>IF('Appel offre'!B44="","",'Appel offre'!B44)</f>
        <v/>
      </c>
      <c r="C50" s="160">
        <f>IF('Appel offre'!C44="","",'Appel offre'!C44)</f>
        <v>0</v>
      </c>
      <c r="D50" s="160">
        <f>IF('Appel offre'!D44="","",'Appel offre'!D44)</f>
        <v>0</v>
      </c>
      <c r="E50" s="160" t="str">
        <f>IF('Appel offre'!E44="","",'Appel offre'!E44)</f>
        <v/>
      </c>
      <c r="F50" s="85" t="str">
        <f t="shared" ca="1" si="0"/>
        <v>pas d'article</v>
      </c>
      <c r="G50" s="185" t="str">
        <f t="shared" ca="1" si="1"/>
        <v/>
      </c>
    </row>
    <row r="51" spans="1:7" x14ac:dyDescent="0.2">
      <c r="A51" s="161" t="str">
        <f>IF('Appel offre'!A45="","",'Appel offre'!A45)</f>
        <v/>
      </c>
      <c r="B51" s="160" t="str">
        <f>IF('Appel offre'!B45="","",'Appel offre'!B45)</f>
        <v/>
      </c>
      <c r="C51" s="160">
        <f>IF('Appel offre'!C45="","",'Appel offre'!C45)</f>
        <v>0</v>
      </c>
      <c r="D51" s="160">
        <f>IF('Appel offre'!D45="","",'Appel offre'!D45)</f>
        <v>0</v>
      </c>
      <c r="E51" s="160" t="str">
        <f>IF('Appel offre'!E45="","",'Appel offre'!E45)</f>
        <v/>
      </c>
      <c r="F51" s="85" t="str">
        <f t="shared" ca="1" si="0"/>
        <v>pas d'article</v>
      </c>
      <c r="G51" s="185" t="str">
        <f t="shared" ca="1" si="1"/>
        <v/>
      </c>
    </row>
    <row r="52" spans="1:7" x14ac:dyDescent="0.2">
      <c r="A52" s="161" t="str">
        <f>IF('Appel offre'!A46="","",'Appel offre'!A46)</f>
        <v/>
      </c>
      <c r="B52" s="160" t="str">
        <f>IF('Appel offre'!B46="","",'Appel offre'!B46)</f>
        <v/>
      </c>
      <c r="C52" s="160">
        <f>IF('Appel offre'!C46="","",'Appel offre'!C46)</f>
        <v>0</v>
      </c>
      <c r="D52" s="160">
        <f>IF('Appel offre'!D46="","",'Appel offre'!D46)</f>
        <v>0</v>
      </c>
      <c r="E52" s="160" t="str">
        <f>IF('Appel offre'!E46="","",'Appel offre'!E46)</f>
        <v/>
      </c>
      <c r="F52" s="85" t="str">
        <f t="shared" ca="1" si="0"/>
        <v>pas d'article</v>
      </c>
      <c r="G52" s="185" t="str">
        <f t="shared" ca="1" si="1"/>
        <v/>
      </c>
    </row>
    <row r="53" spans="1:7" x14ac:dyDescent="0.2">
      <c r="A53" s="161" t="str">
        <f>IF('Appel offre'!A47="","",'Appel offre'!A47)</f>
        <v/>
      </c>
      <c r="B53" s="160" t="str">
        <f>IF('Appel offre'!B47="","",'Appel offre'!B47)</f>
        <v/>
      </c>
      <c r="C53" s="160">
        <f>IF('Appel offre'!C47="","",'Appel offre'!C47)</f>
        <v>0</v>
      </c>
      <c r="D53" s="160">
        <f>IF('Appel offre'!D47="","",'Appel offre'!D47)</f>
        <v>0</v>
      </c>
      <c r="E53" s="160" t="str">
        <f>IF('Appel offre'!E47="","",'Appel offre'!E47)</f>
        <v/>
      </c>
      <c r="F53" s="85" t="str">
        <f t="shared" ca="1" si="0"/>
        <v>pas d'article</v>
      </c>
      <c r="G53" s="185" t="str">
        <f t="shared" ca="1" si="1"/>
        <v/>
      </c>
    </row>
    <row r="54" spans="1:7" x14ac:dyDescent="0.2">
      <c r="A54" s="161" t="str">
        <f>IF('Appel offre'!A48="","",'Appel offre'!A48)</f>
        <v/>
      </c>
      <c r="B54" s="160" t="str">
        <f>IF('Appel offre'!B48="","",'Appel offre'!B48)</f>
        <v/>
      </c>
      <c r="C54" s="160">
        <f>IF('Appel offre'!C48="","",'Appel offre'!C48)</f>
        <v>0</v>
      </c>
      <c r="D54" s="160">
        <f>IF('Appel offre'!D48="","",'Appel offre'!D48)</f>
        <v>0</v>
      </c>
      <c r="E54" s="160" t="str">
        <f>IF('Appel offre'!E48="","",'Appel offre'!E48)</f>
        <v/>
      </c>
      <c r="F54" s="85" t="str">
        <f t="shared" ca="1" si="0"/>
        <v>pas d'article</v>
      </c>
      <c r="G54" s="185" t="str">
        <f t="shared" ca="1" si="1"/>
        <v/>
      </c>
    </row>
    <row r="55" spans="1:7" x14ac:dyDescent="0.2">
      <c r="A55" s="161" t="str">
        <f>IF('Appel offre'!A49="","",'Appel offre'!A49)</f>
        <v/>
      </c>
      <c r="B55" s="160" t="str">
        <f>IF('Appel offre'!B49="","",'Appel offre'!B49)</f>
        <v/>
      </c>
      <c r="C55" s="160">
        <f>IF('Appel offre'!C49="","",'Appel offre'!C49)</f>
        <v>0</v>
      </c>
      <c r="D55" s="160">
        <f>IF('Appel offre'!D49="","",'Appel offre'!D49)</f>
        <v>0</v>
      </c>
      <c r="E55" s="160" t="str">
        <f>IF('Appel offre'!E49="","",'Appel offre'!E49)</f>
        <v/>
      </c>
      <c r="F55" s="85" t="str">
        <f t="shared" ca="1" si="0"/>
        <v>pas d'article</v>
      </c>
      <c r="G55" s="185" t="str">
        <f t="shared" ca="1" si="1"/>
        <v/>
      </c>
    </row>
    <row r="56" spans="1:7" x14ac:dyDescent="0.2">
      <c r="A56" s="161" t="str">
        <f>IF('Appel offre'!A50="","",'Appel offre'!A50)</f>
        <v/>
      </c>
      <c r="B56" s="160" t="str">
        <f>IF('Appel offre'!B50="","",'Appel offre'!B50)</f>
        <v/>
      </c>
      <c r="C56" s="160">
        <f>IF('Appel offre'!C50="","",'Appel offre'!C50)</f>
        <v>0</v>
      </c>
      <c r="D56" s="160">
        <f>IF('Appel offre'!D50="","",'Appel offre'!D50)</f>
        <v>0</v>
      </c>
      <c r="E56" s="160" t="str">
        <f>IF('Appel offre'!E50="","",'Appel offre'!E50)</f>
        <v/>
      </c>
      <c r="F56" s="85" t="str">
        <f t="shared" ca="1" si="0"/>
        <v>pas d'article</v>
      </c>
      <c r="G56" s="185" t="str">
        <f t="shared" ca="1" si="1"/>
        <v/>
      </c>
    </row>
    <row r="57" spans="1:7" x14ac:dyDescent="0.2">
      <c r="A57" s="161" t="str">
        <f>IF('Appel offre'!A51="","",'Appel offre'!A51)</f>
        <v/>
      </c>
      <c r="B57" s="160" t="str">
        <f>IF('Appel offre'!B51="","",'Appel offre'!B51)</f>
        <v/>
      </c>
      <c r="C57" s="160">
        <f>IF('Appel offre'!C51="","",'Appel offre'!C51)</f>
        <v>0</v>
      </c>
      <c r="D57" s="160">
        <f>IF('Appel offre'!D51="","",'Appel offre'!D51)</f>
        <v>0</v>
      </c>
      <c r="E57" s="160" t="str">
        <f>IF('Appel offre'!E51="","",'Appel offre'!E51)</f>
        <v/>
      </c>
      <c r="F57" s="85" t="str">
        <f t="shared" ca="1" si="0"/>
        <v>pas d'article</v>
      </c>
      <c r="G57" s="185" t="str">
        <f t="shared" ca="1" si="1"/>
        <v/>
      </c>
    </row>
    <row r="58" spans="1:7" x14ac:dyDescent="0.2">
      <c r="A58" s="161" t="str">
        <f>IF('Appel offre'!A52="","",'Appel offre'!A52)</f>
        <v/>
      </c>
      <c r="B58" s="160" t="str">
        <f>IF('Appel offre'!B52="","",'Appel offre'!B52)</f>
        <v/>
      </c>
      <c r="C58" s="160">
        <f>IF('Appel offre'!C52="","",'Appel offre'!C52)</f>
        <v>0</v>
      </c>
      <c r="D58" s="160">
        <f>IF('Appel offre'!D52="","",'Appel offre'!D52)</f>
        <v>0</v>
      </c>
      <c r="E58" s="160" t="str">
        <f>IF('Appel offre'!E52="","",'Appel offre'!E52)</f>
        <v/>
      </c>
      <c r="F58" s="85" t="str">
        <f t="shared" ca="1" si="0"/>
        <v>pas d'article</v>
      </c>
      <c r="G58" s="185" t="str">
        <f t="shared" ca="1" si="1"/>
        <v/>
      </c>
    </row>
    <row r="59" spans="1:7" x14ac:dyDescent="0.2">
      <c r="A59" s="161" t="str">
        <f>IF('Appel offre'!A53="","",'Appel offre'!A53)</f>
        <v/>
      </c>
      <c r="B59" s="160" t="str">
        <f>IF('Appel offre'!B53="","",'Appel offre'!B53)</f>
        <v/>
      </c>
      <c r="C59" s="160">
        <f>IF('Appel offre'!C53="","",'Appel offre'!C53)</f>
        <v>0</v>
      </c>
      <c r="D59" s="160">
        <f>IF('Appel offre'!D53="","",'Appel offre'!D53)</f>
        <v>0</v>
      </c>
      <c r="E59" s="160" t="str">
        <f>IF('Appel offre'!E53="","",'Appel offre'!E53)</f>
        <v/>
      </c>
      <c r="F59" s="85" t="str">
        <f t="shared" ca="1" si="0"/>
        <v>pas d'article</v>
      </c>
      <c r="G59" s="185" t="str">
        <f t="shared" ca="1" si="1"/>
        <v/>
      </c>
    </row>
    <row r="60" spans="1:7" ht="13.5" thickBot="1" x14ac:dyDescent="0.25">
      <c r="A60" s="162" t="str">
        <f>IF('Appel offre'!A54="","",'Appel offre'!A54)</f>
        <v/>
      </c>
      <c r="B60" s="163" t="str">
        <f>IF('Appel offre'!B54="","",'Appel offre'!B54)</f>
        <v/>
      </c>
      <c r="C60" s="163">
        <f>IF('Appel offre'!C54="","",'Appel offre'!C54)</f>
        <v>0</v>
      </c>
      <c r="D60" s="163">
        <f>IF('Appel offre'!D54="","",'Appel offre'!D54)</f>
        <v>0</v>
      </c>
      <c r="E60" s="163" t="str">
        <f>IF('Appel offre'!E54="","",'Appel offre'!E54)</f>
        <v/>
      </c>
      <c r="F60" s="88" t="str">
        <f t="shared" ca="1" si="0"/>
        <v>pas d'article</v>
      </c>
      <c r="G60" s="186" t="str">
        <f t="shared" ca="1" si="1"/>
        <v/>
      </c>
    </row>
    <row r="61" spans="1:7" ht="13.5" thickTop="1" x14ac:dyDescent="0.2"/>
    <row r="62" spans="1:7" x14ac:dyDescent="0.2">
      <c r="B62" s="72" t="s">
        <v>13</v>
      </c>
      <c r="C62" s="49"/>
      <c r="D62" s="49"/>
      <c r="G62" s="89">
        <f ca="1">SUM(G13:G60)</f>
        <v>0</v>
      </c>
    </row>
    <row r="63" spans="1:7" x14ac:dyDescent="0.2">
      <c r="B63" s="72" t="s">
        <v>14</v>
      </c>
      <c r="C63" s="90">
        <v>0.2</v>
      </c>
      <c r="D63" s="90"/>
      <c r="E63" s="91"/>
      <c r="G63" s="89">
        <f ca="1">G62*C63</f>
        <v>0</v>
      </c>
    </row>
    <row r="64" spans="1:7" ht="13.5" thickBot="1" x14ac:dyDescent="0.25">
      <c r="C64" s="49"/>
      <c r="D64" s="49"/>
    </row>
    <row r="65" spans="1:7" s="92" customFormat="1" ht="20.100000000000001" customHeight="1" thickTop="1" thickBot="1" x14ac:dyDescent="0.3">
      <c r="B65" s="93" t="s">
        <v>154</v>
      </c>
      <c r="C65" s="94"/>
      <c r="D65" s="94"/>
      <c r="E65" s="95"/>
      <c r="F65" s="208">
        <f ca="1">SUM(G62:G63)</f>
        <v>0</v>
      </c>
      <c r="G65" s="209"/>
    </row>
    <row r="66" spans="1:7" ht="13.5" thickTop="1" x14ac:dyDescent="0.2">
      <c r="B66" s="51" t="s">
        <v>155</v>
      </c>
    </row>
    <row r="67" spans="1:7" ht="12.95" customHeight="1" x14ac:dyDescent="0.2">
      <c r="A67" s="106" t="s">
        <v>151</v>
      </c>
      <c r="B67" s="64"/>
    </row>
    <row r="68" spans="1:7" ht="12.95" customHeight="1" x14ac:dyDescent="0.2">
      <c r="A68" s="158" t="s">
        <v>153</v>
      </c>
      <c r="B68" s="64"/>
    </row>
    <row r="69" spans="1:7" ht="12.95" customHeight="1" x14ac:dyDescent="0.2">
      <c r="A69" s="106" t="s">
        <v>152</v>
      </c>
      <c r="B69" s="64"/>
    </row>
    <row r="70" spans="1:7" x14ac:dyDescent="0.2">
      <c r="A70" s="158" t="s">
        <v>141</v>
      </c>
      <c r="B70" s="64"/>
      <c r="C70" s="64" t="s">
        <v>45</v>
      </c>
      <c r="D70" s="216"/>
      <c r="E70" s="216"/>
      <c r="F70" s="216"/>
    </row>
    <row r="71" spans="1:7" x14ac:dyDescent="0.2">
      <c r="A71" s="158" t="s">
        <v>142</v>
      </c>
      <c r="B71" s="64"/>
      <c r="C71" s="64" t="s">
        <v>156</v>
      </c>
    </row>
    <row r="72" spans="1:7" x14ac:dyDescent="0.2">
      <c r="A72" s="158"/>
      <c r="B72" s="188"/>
      <c r="C72" s="64" t="s">
        <v>157</v>
      </c>
      <c r="D72" s="188"/>
      <c r="E72" s="188"/>
      <c r="F72" s="188"/>
    </row>
    <row r="73" spans="1:7" x14ac:dyDescent="0.2">
      <c r="B73" s="188"/>
      <c r="C73" s="188"/>
      <c r="D73" s="188"/>
      <c r="E73" s="188"/>
      <c r="F73" s="188"/>
    </row>
    <row r="74" spans="1:7" x14ac:dyDescent="0.2">
      <c r="B74" s="188"/>
      <c r="C74" s="188"/>
      <c r="D74" s="188"/>
      <c r="E74" s="188"/>
      <c r="F74" s="188"/>
    </row>
    <row r="75" spans="1:7" x14ac:dyDescent="0.2">
      <c r="B75" s="188"/>
      <c r="C75" s="188"/>
      <c r="D75" s="188"/>
      <c r="E75" s="188"/>
      <c r="F75" s="188"/>
    </row>
    <row r="76" spans="1:7" x14ac:dyDescent="0.2">
      <c r="B76" s="188"/>
      <c r="C76" s="188"/>
      <c r="D76" s="188"/>
      <c r="E76" s="188"/>
      <c r="F76" s="188"/>
    </row>
  </sheetData>
  <sheetProtection selectLockedCells="1"/>
  <mergeCells count="10">
    <mergeCell ref="D70:F70"/>
    <mergeCell ref="F65:G65"/>
    <mergeCell ref="F11:G11"/>
    <mergeCell ref="D1:G1"/>
    <mergeCell ref="D2:G2"/>
    <mergeCell ref="D3:G3"/>
    <mergeCell ref="D4:G4"/>
    <mergeCell ref="D6:G6"/>
    <mergeCell ref="D7:G7"/>
    <mergeCell ref="E9:G9"/>
  </mergeCells>
  <conditionalFormatting sqref="C13:E60">
    <cfRule type="cellIs" dxfId="9" priority="15" stopIfTrue="1" operator="equal">
      <formula>0</formula>
    </cfRule>
  </conditionalFormatting>
  <conditionalFormatting sqref="F13:F60">
    <cfRule type="cellIs" dxfId="8" priority="1" stopIfTrue="1" operator="equal">
      <formula>0</formula>
    </cfRule>
    <cfRule type="cellIs" dxfId="7" priority="2" stopIfTrue="1" operator="equal">
      <formula>"pas d'article"</formula>
    </cfRule>
  </conditionalFormatting>
  <dataValidations count="2">
    <dataValidation type="list" allowBlank="1" showInputMessage="1" showErrorMessage="1" sqref="B10">
      <formula1>agence</formula1>
    </dataValidation>
    <dataValidation type="list" allowBlank="1" showInputMessage="1" showErrorMessage="1" sqref="F11:G11">
      <formula1>Fournisseur2</formula1>
    </dataValidation>
  </dataValidations>
  <pageMargins left="0.51181102362204722" right="0.51181102362204722" top="0.35433070866141736" bottom="0.35433070866141736" header="0.31496062992125984" footer="0.31496062992125984"/>
  <pageSetup paperSize="9" fitToHeight="0" orientation="portrait" r:id="rId1"/>
  <ignoredErrors>
    <ignoredError sqref="A13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61" r:id="rId4" name="Button 13">
              <controlPr defaultSize="0" print="0" autoFill="0" autoPict="0" macro="[0]!Macro3">
                <anchor moveWithCells="1" sizeWithCells="1">
                  <from>
                    <xdr:col>8</xdr:col>
                    <xdr:colOff>28575</xdr:colOff>
                    <xdr:row>5</xdr:row>
                    <xdr:rowOff>19050</xdr:rowOff>
                  </from>
                  <to>
                    <xdr:col>9</xdr:col>
                    <xdr:colOff>400050</xdr:colOff>
                    <xdr:row>8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V501"/>
  <sheetViews>
    <sheetView zoomScale="70" zoomScaleNormal="70" workbookViewId="0">
      <pane xSplit="2" ySplit="5" topLeftCell="C6" activePane="bottomRight" state="frozenSplit"/>
      <selection pane="topRight" activeCell="C1" sqref="C1"/>
      <selection pane="bottomLeft" activeCell="A6" sqref="A6"/>
      <selection pane="bottomRight" activeCell="A15" sqref="A15"/>
    </sheetView>
  </sheetViews>
  <sheetFormatPr baseColWidth="10" defaultRowHeight="12.75" x14ac:dyDescent="0.2"/>
  <cols>
    <col min="1" max="1" width="103" style="49" customWidth="1"/>
    <col min="2" max="2" width="11.42578125" style="49"/>
    <col min="3" max="3" width="13.28515625" style="50" customWidth="1"/>
    <col min="4" max="6" width="11.42578125" style="50"/>
    <col min="7" max="7" width="11.42578125" style="50" customWidth="1"/>
    <col min="8" max="15" width="11.42578125" style="50"/>
    <col min="16" max="16384" width="11.42578125" style="49"/>
  </cols>
  <sheetData>
    <row r="1" spans="1:22" ht="26.25" x14ac:dyDescent="0.4">
      <c r="A1" s="221" t="s">
        <v>28</v>
      </c>
      <c r="C1" s="113" t="s">
        <v>40</v>
      </c>
      <c r="D1" s="114"/>
      <c r="E1" s="115"/>
      <c r="F1" s="114"/>
      <c r="G1" s="116"/>
      <c r="H1" s="116"/>
      <c r="I1" s="117"/>
      <c r="J1" s="109"/>
      <c r="K1" s="141" t="s">
        <v>50</v>
      </c>
      <c r="L1" s="110"/>
      <c r="M1" s="109"/>
      <c r="N1" s="109"/>
    </row>
    <row r="2" spans="1:22" x14ac:dyDescent="0.2">
      <c r="C2" s="118"/>
      <c r="D2" s="60"/>
      <c r="E2" s="60"/>
      <c r="F2" s="60"/>
      <c r="G2" s="107"/>
      <c r="H2" s="108"/>
      <c r="I2" s="119"/>
      <c r="J2" s="109"/>
      <c r="K2" s="110"/>
      <c r="L2" s="110"/>
      <c r="M2" s="60"/>
      <c r="N2" s="60"/>
    </row>
    <row r="3" spans="1:22" ht="33.75" thickBot="1" x14ac:dyDescent="0.5">
      <c r="A3" s="48" t="s">
        <v>109</v>
      </c>
      <c r="C3" s="120"/>
      <c r="D3" s="121" t="s">
        <v>111</v>
      </c>
      <c r="E3" s="122"/>
      <c r="F3" s="122"/>
      <c r="G3" s="123"/>
      <c r="H3" s="124"/>
      <c r="I3" s="125"/>
      <c r="J3" s="109"/>
      <c r="K3" s="127"/>
      <c r="L3" s="218"/>
      <c r="M3" s="218"/>
      <c r="N3" s="60"/>
    </row>
    <row r="4" spans="1:22" ht="27" thickBot="1" x14ac:dyDescent="0.45">
      <c r="A4" s="71" t="s">
        <v>11</v>
      </c>
      <c r="B4" s="196">
        <v>37</v>
      </c>
      <c r="C4" s="222" t="s">
        <v>30</v>
      </c>
      <c r="D4" s="222"/>
      <c r="E4" s="222"/>
      <c r="F4" s="222"/>
      <c r="G4" s="222"/>
      <c r="H4" s="222"/>
      <c r="I4" s="222"/>
      <c r="J4" s="222"/>
      <c r="K4" s="222"/>
      <c r="L4" s="222"/>
      <c r="M4" s="222"/>
      <c r="N4" s="222"/>
      <c r="O4" s="72" t="s">
        <v>150</v>
      </c>
      <c r="P4" s="72" t="s">
        <v>150</v>
      </c>
      <c r="Q4" s="72" t="s">
        <v>161</v>
      </c>
      <c r="R4" s="72" t="s">
        <v>161</v>
      </c>
      <c r="S4" s="72" t="s">
        <v>161</v>
      </c>
    </row>
    <row r="5" spans="1:22" s="230" customFormat="1" ht="27" customHeight="1" thickTop="1" x14ac:dyDescent="0.2">
      <c r="A5" s="223" t="s">
        <v>29</v>
      </c>
      <c r="B5" s="224" t="s">
        <v>7</v>
      </c>
      <c r="C5" s="225" t="s">
        <v>133</v>
      </c>
      <c r="D5" s="226" t="s">
        <v>20</v>
      </c>
      <c r="E5" s="226" t="s">
        <v>102</v>
      </c>
      <c r="F5" s="226" t="s">
        <v>128</v>
      </c>
      <c r="G5" s="226" t="s">
        <v>127</v>
      </c>
      <c r="H5" s="226"/>
      <c r="I5" s="226"/>
      <c r="J5" s="226"/>
      <c r="K5" s="226"/>
      <c r="L5" s="226"/>
      <c r="M5" s="226"/>
      <c r="N5" s="227"/>
      <c r="O5" s="228" t="s">
        <v>149</v>
      </c>
      <c r="P5" s="228" t="s">
        <v>148</v>
      </c>
      <c r="Q5" s="228" t="s">
        <v>158</v>
      </c>
      <c r="R5" s="228" t="s">
        <v>159</v>
      </c>
      <c r="S5" s="228" t="s">
        <v>160</v>
      </c>
      <c r="T5" s="229" t="s">
        <v>124</v>
      </c>
      <c r="U5" s="159" t="s">
        <v>125</v>
      </c>
      <c r="V5" s="230" t="s">
        <v>147</v>
      </c>
    </row>
    <row r="6" spans="1:22" x14ac:dyDescent="0.2">
      <c r="A6" s="231" t="s">
        <v>53</v>
      </c>
      <c r="B6" s="232" t="s">
        <v>2</v>
      </c>
      <c r="C6" s="87">
        <f>IFERROR(IF($A6&lt;&gt;" ",VLOOKUP($A6,GSB!$A$6:$F$506,6,FALSE),0),IF($A6=""," ","pas d'article"))</f>
        <v>5.6750000000000007</v>
      </c>
      <c r="D6" s="156" t="str">
        <f t="shared" ref="D6:E37" ca="1" si="0">IF(ISERROR(OFFSET(INDIRECT("'"&amp;D$5&amp;"'!$b$1"),MATCH($A6,INDIRECT("'"&amp;D$5&amp;"'!$a$1:$a$500"),0)-1,MATCH($B$4,INDIRECT("'"&amp;D$5&amp;"'!$c$5:$n$5"),0))),"",OFFSET(INDIRECT("'"&amp;D$5&amp;"'!$b$1"),MATCH($A6,INDIRECT("'"&amp;D$5&amp;"'!$a$1:$a$500"),0)-1,MATCH($B$4,INDIRECT("'"&amp;D$5&amp;"'!$c$5:$n$5"),0)))</f>
        <v/>
      </c>
      <c r="E6" s="156" t="str">
        <f t="shared" ca="1" si="0"/>
        <v/>
      </c>
      <c r="F6" s="156" t="str">
        <f t="shared" ref="F6:N21" ca="1" si="1">IF(ISERROR(OFFSET(INDIRECT("'"&amp;F$5&amp;"'!$b$1"),MATCH($A6,INDIRECT("'"&amp;F$5&amp;"'!$a$1:$a$500"),0)-1,MATCH($B$4,INDIRECT("'"&amp;F$5&amp;"'!$c$5:$n$5"),0))),"",OFFSET(INDIRECT("'"&amp;F$5&amp;"'!$b$1"),MATCH($A6,INDIRECT("'"&amp;F$5&amp;"'!$a$1:$a$500"),0)-1,MATCH($B$4,INDIRECT("'"&amp;F$5&amp;"'!$c$5:$n$5"),0)))</f>
        <v/>
      </c>
      <c r="G6" s="156" t="str">
        <f t="shared" ca="1" si="1"/>
        <v/>
      </c>
      <c r="H6" s="156" t="str">
        <f t="shared" ca="1" si="1"/>
        <v/>
      </c>
      <c r="I6" s="156" t="str">
        <f t="shared" ca="1" si="1"/>
        <v/>
      </c>
      <c r="J6" s="156" t="str">
        <f t="shared" ca="1" si="1"/>
        <v/>
      </c>
      <c r="K6" s="156" t="str">
        <f t="shared" ca="1" si="1"/>
        <v/>
      </c>
      <c r="L6" s="156" t="str">
        <f t="shared" ca="1" si="1"/>
        <v/>
      </c>
      <c r="M6" s="156" t="str">
        <f t="shared" ca="1" si="1"/>
        <v/>
      </c>
      <c r="N6" s="156" t="str">
        <f t="shared" ca="1" si="1"/>
        <v/>
      </c>
      <c r="O6" s="195" t="e">
        <f ca="1">1-(C6/F6)</f>
        <v>#VALUE!</v>
      </c>
      <c r="P6" s="195" t="e">
        <f ca="1">1-($G6/F6)</f>
        <v>#VALUE!</v>
      </c>
      <c r="Q6" s="195" t="e">
        <f ca="1">1-($C6/D6)</f>
        <v>#VALUE!</v>
      </c>
      <c r="R6" s="195" t="e">
        <f ca="1">1-($G6/D6)</f>
        <v>#VALUE!</v>
      </c>
      <c r="S6" s="195" t="e">
        <f ca="1">1-($F6/D6)</f>
        <v>#VALUE!</v>
      </c>
      <c r="T6" s="50"/>
      <c r="V6" s="60">
        <v>6.5</v>
      </c>
    </row>
    <row r="7" spans="1:22" x14ac:dyDescent="0.2">
      <c r="A7" s="231" t="s">
        <v>54</v>
      </c>
      <c r="B7" s="232" t="s">
        <v>2</v>
      </c>
      <c r="C7" s="87">
        <f>IFERROR(IF($A7&lt;&gt;" ",VLOOKUP($A7,GSB!$A$6:$F$506,6,FALSE),0),IF($A7=""," ","pas d'article"))</f>
        <v>5.7358974358974359</v>
      </c>
      <c r="D7" s="156" t="str">
        <f t="shared" ca="1" si="0"/>
        <v/>
      </c>
      <c r="E7" s="156" t="str">
        <f t="shared" ca="1" si="0"/>
        <v/>
      </c>
      <c r="F7" s="156" t="str">
        <f t="shared" ca="1" si="1"/>
        <v/>
      </c>
      <c r="G7" s="156" t="str">
        <f t="shared" ca="1" si="1"/>
        <v/>
      </c>
      <c r="H7" s="156" t="str">
        <f t="shared" ca="1" si="1"/>
        <v/>
      </c>
      <c r="I7" s="156" t="str">
        <f t="shared" ca="1" si="1"/>
        <v/>
      </c>
      <c r="J7" s="156" t="str">
        <f t="shared" ca="1" si="1"/>
        <v/>
      </c>
      <c r="K7" s="156" t="str">
        <f t="shared" ca="1" si="1"/>
        <v/>
      </c>
      <c r="L7" s="156" t="str">
        <f t="shared" ca="1" si="1"/>
        <v/>
      </c>
      <c r="M7" s="156" t="str">
        <f t="shared" ca="1" si="1"/>
        <v/>
      </c>
      <c r="N7" s="156" t="str">
        <f t="shared" ca="1" si="1"/>
        <v/>
      </c>
      <c r="O7" s="195" t="e">
        <f t="shared" ref="O7:O70" ca="1" si="2">1-(C7/F7)</f>
        <v>#VALUE!</v>
      </c>
      <c r="P7" s="195" t="e">
        <f t="shared" ref="P7:P70" ca="1" si="3">1-(G7/F7)</f>
        <v>#VALUE!</v>
      </c>
      <c r="Q7" s="195" t="e">
        <f t="shared" ref="Q7:Q70" ca="1" si="4">1-($C7/D7)</f>
        <v>#VALUE!</v>
      </c>
      <c r="R7" s="195" t="e">
        <f t="shared" ref="R7:R70" ca="1" si="5">1-($G7/D7)</f>
        <v>#VALUE!</v>
      </c>
      <c r="S7" s="195" t="e">
        <f t="shared" ref="S7:S70" ca="1" si="6">1-($F7/D7)</f>
        <v>#VALUE!</v>
      </c>
      <c r="T7" s="50"/>
      <c r="V7" s="60">
        <v>6.5</v>
      </c>
    </row>
    <row r="8" spans="1:22" x14ac:dyDescent="0.2">
      <c r="A8" s="231" t="s">
        <v>55</v>
      </c>
      <c r="B8" s="232" t="s">
        <v>2</v>
      </c>
      <c r="C8" s="87">
        <f>IFERROR(IF($A8&lt;&gt;" ",VLOOKUP($A8,GSB!$A$6:$F$506,6,FALSE),0),IF($A8=""," ","pas d'article"))</f>
        <v>5.541666666666667</v>
      </c>
      <c r="D8" s="156" t="str">
        <f t="shared" ca="1" si="0"/>
        <v/>
      </c>
      <c r="E8" s="156" t="str">
        <f t="shared" ca="1" si="0"/>
        <v/>
      </c>
      <c r="F8" s="156" t="str">
        <f t="shared" ca="1" si="1"/>
        <v/>
      </c>
      <c r="G8" s="156" t="str">
        <f t="shared" ca="1" si="1"/>
        <v/>
      </c>
      <c r="H8" s="156" t="str">
        <f t="shared" ca="1" si="1"/>
        <v/>
      </c>
      <c r="I8" s="156" t="str">
        <f t="shared" ca="1" si="1"/>
        <v/>
      </c>
      <c r="J8" s="156" t="str">
        <f t="shared" ca="1" si="1"/>
        <v/>
      </c>
      <c r="K8" s="156" t="str">
        <f t="shared" ca="1" si="1"/>
        <v/>
      </c>
      <c r="L8" s="156" t="str">
        <f t="shared" ca="1" si="1"/>
        <v/>
      </c>
      <c r="M8" s="156" t="str">
        <f t="shared" ca="1" si="1"/>
        <v/>
      </c>
      <c r="N8" s="156" t="str">
        <f t="shared" ca="1" si="1"/>
        <v/>
      </c>
      <c r="O8" s="195" t="e">
        <f t="shared" ca="1" si="2"/>
        <v>#VALUE!</v>
      </c>
      <c r="P8" s="195" t="e">
        <f t="shared" ca="1" si="3"/>
        <v>#VALUE!</v>
      </c>
      <c r="Q8" s="195" t="e">
        <f t="shared" ca="1" si="4"/>
        <v>#VALUE!</v>
      </c>
      <c r="R8" s="195" t="e">
        <f t="shared" ca="1" si="5"/>
        <v>#VALUE!</v>
      </c>
      <c r="S8" s="195" t="e">
        <f t="shared" ca="1" si="6"/>
        <v>#VALUE!</v>
      </c>
      <c r="T8" s="252">
        <v>31.92</v>
      </c>
      <c r="U8" s="49">
        <v>5.18</v>
      </c>
      <c r="V8" s="60">
        <v>6.48</v>
      </c>
    </row>
    <row r="9" spans="1:22" x14ac:dyDescent="0.2">
      <c r="A9" s="231" t="s">
        <v>56</v>
      </c>
      <c r="B9" s="232" t="s">
        <v>2</v>
      </c>
      <c r="C9" s="87">
        <f>IFERROR(IF($A9&lt;&gt;" ",VLOOKUP($A9,GSB!$A$6:$F$506,6,FALSE),0),IF($A9=""," ","pas d'article"))</f>
        <v>5.3090909090909095</v>
      </c>
      <c r="D9" s="156" t="str">
        <f t="shared" ca="1" si="0"/>
        <v/>
      </c>
      <c r="E9" s="156" t="str">
        <f t="shared" ca="1" si="0"/>
        <v/>
      </c>
      <c r="F9" s="156" t="str">
        <f t="shared" ca="1" si="1"/>
        <v/>
      </c>
      <c r="G9" s="156" t="str">
        <f t="shared" ca="1" si="1"/>
        <v/>
      </c>
      <c r="H9" s="156" t="str">
        <f t="shared" ca="1" si="1"/>
        <v/>
      </c>
      <c r="I9" s="156" t="str">
        <f t="shared" ca="1" si="1"/>
        <v/>
      </c>
      <c r="J9" s="156" t="str">
        <f t="shared" ca="1" si="1"/>
        <v/>
      </c>
      <c r="K9" s="156" t="str">
        <f t="shared" ca="1" si="1"/>
        <v/>
      </c>
      <c r="L9" s="156" t="str">
        <f t="shared" ca="1" si="1"/>
        <v/>
      </c>
      <c r="M9" s="156" t="str">
        <f t="shared" ca="1" si="1"/>
        <v/>
      </c>
      <c r="N9" s="156" t="str">
        <f t="shared" ca="1" si="1"/>
        <v/>
      </c>
      <c r="O9" s="195" t="e">
        <f t="shared" ca="1" si="2"/>
        <v>#VALUE!</v>
      </c>
      <c r="P9" s="195" t="e">
        <f t="shared" ca="1" si="3"/>
        <v>#VALUE!</v>
      </c>
      <c r="Q9" s="195" t="e">
        <f t="shared" ca="1" si="4"/>
        <v>#VALUE!</v>
      </c>
      <c r="R9" s="195" t="e">
        <f t="shared" ca="1" si="5"/>
        <v>#VALUE!</v>
      </c>
      <c r="S9" s="195" t="e">
        <f t="shared" ca="1" si="6"/>
        <v>#VALUE!</v>
      </c>
      <c r="T9" s="252"/>
      <c r="U9" s="49">
        <v>5.18</v>
      </c>
      <c r="V9" s="60">
        <v>5.65</v>
      </c>
    </row>
    <row r="10" spans="1:22" x14ac:dyDescent="0.2">
      <c r="A10" s="231" t="s">
        <v>57</v>
      </c>
      <c r="B10" s="232" t="s">
        <v>2</v>
      </c>
      <c r="C10" s="87">
        <f>IFERROR(IF($A10&lt;&gt;" ",VLOOKUP($A10,GSB!$A$6:$F$506,6,FALSE),0),IF($A10=""," ","pas d'article"))</f>
        <v>4.6833333333333336</v>
      </c>
      <c r="D10" s="156" t="str">
        <f t="shared" ca="1" si="0"/>
        <v/>
      </c>
      <c r="E10" s="156" t="str">
        <f t="shared" ca="1" si="0"/>
        <v/>
      </c>
      <c r="F10" s="156" t="str">
        <f t="shared" ca="1" si="1"/>
        <v/>
      </c>
      <c r="G10" s="156" t="str">
        <f t="shared" ca="1" si="1"/>
        <v/>
      </c>
      <c r="H10" s="156" t="str">
        <f t="shared" ca="1" si="1"/>
        <v/>
      </c>
      <c r="I10" s="156" t="str">
        <f t="shared" ca="1" si="1"/>
        <v/>
      </c>
      <c r="J10" s="156" t="str">
        <f t="shared" ca="1" si="1"/>
        <v/>
      </c>
      <c r="K10" s="156" t="str">
        <f t="shared" ca="1" si="1"/>
        <v/>
      </c>
      <c r="L10" s="156" t="str">
        <f t="shared" ca="1" si="1"/>
        <v/>
      </c>
      <c r="M10" s="156" t="str">
        <f t="shared" ca="1" si="1"/>
        <v/>
      </c>
      <c r="N10" s="156" t="str">
        <f t="shared" ca="1" si="1"/>
        <v/>
      </c>
      <c r="O10" s="195" t="e">
        <f t="shared" ca="1" si="2"/>
        <v>#VALUE!</v>
      </c>
      <c r="P10" s="195" t="e">
        <f t="shared" ca="1" si="3"/>
        <v>#VALUE!</v>
      </c>
      <c r="Q10" s="195" t="e">
        <f t="shared" ca="1" si="4"/>
        <v>#VALUE!</v>
      </c>
      <c r="R10" s="195" t="e">
        <f t="shared" ca="1" si="5"/>
        <v>#VALUE!</v>
      </c>
      <c r="S10" s="195" t="e">
        <f t="shared" ca="1" si="6"/>
        <v>#VALUE!</v>
      </c>
      <c r="T10" s="252">
        <v>25.7</v>
      </c>
      <c r="U10" s="49">
        <v>5.18</v>
      </c>
      <c r="V10" s="60">
        <v>5.5</v>
      </c>
    </row>
    <row r="11" spans="1:22" x14ac:dyDescent="0.2">
      <c r="A11" s="231" t="s">
        <v>58</v>
      </c>
      <c r="B11" s="232" t="s">
        <v>2</v>
      </c>
      <c r="C11" s="87">
        <f>IFERROR(IF($A11&lt;&gt;" ",VLOOKUP($A11,GSB!$A$6:$F$506,6,FALSE),0),IF($A11=""," ","pas d'article"))</f>
        <v>5.181481481481482</v>
      </c>
      <c r="D11" s="156" t="str">
        <f t="shared" ca="1" si="0"/>
        <v/>
      </c>
      <c r="E11" s="156" t="str">
        <f t="shared" ca="1" si="0"/>
        <v/>
      </c>
      <c r="F11" s="156" t="str">
        <f t="shared" ca="1" si="1"/>
        <v/>
      </c>
      <c r="G11" s="156" t="str">
        <f t="shared" ca="1" si="1"/>
        <v/>
      </c>
      <c r="H11" s="156" t="str">
        <f t="shared" ca="1" si="1"/>
        <v/>
      </c>
      <c r="I11" s="156" t="str">
        <f t="shared" ca="1" si="1"/>
        <v/>
      </c>
      <c r="J11" s="156" t="str">
        <f t="shared" ca="1" si="1"/>
        <v/>
      </c>
      <c r="K11" s="156" t="str">
        <f t="shared" ca="1" si="1"/>
        <v/>
      </c>
      <c r="L11" s="156" t="str">
        <f t="shared" ca="1" si="1"/>
        <v/>
      </c>
      <c r="M11" s="156" t="str">
        <f t="shared" ca="1" si="1"/>
        <v/>
      </c>
      <c r="N11" s="156" t="str">
        <f t="shared" ca="1" si="1"/>
        <v/>
      </c>
      <c r="O11" s="195" t="e">
        <f t="shared" ca="1" si="2"/>
        <v>#VALUE!</v>
      </c>
      <c r="P11" s="195" t="e">
        <f t="shared" ca="1" si="3"/>
        <v>#VALUE!</v>
      </c>
      <c r="Q11" s="195" t="e">
        <f t="shared" ca="1" si="4"/>
        <v>#VALUE!</v>
      </c>
      <c r="R11" s="195" t="e">
        <f t="shared" ca="1" si="5"/>
        <v>#VALUE!</v>
      </c>
      <c r="S11" s="195" t="e">
        <f t="shared" ca="1" si="6"/>
        <v>#VALUE!</v>
      </c>
      <c r="T11" s="252"/>
      <c r="U11" s="49">
        <v>5.18</v>
      </c>
      <c r="V11" s="60">
        <v>5.5</v>
      </c>
    </row>
    <row r="12" spans="1:22" x14ac:dyDescent="0.2">
      <c r="A12" s="231" t="s">
        <v>59</v>
      </c>
      <c r="B12" s="232" t="s">
        <v>2</v>
      </c>
      <c r="C12" s="87">
        <f>IFERROR(IF($A12&lt;&gt;" ",VLOOKUP($A12,GSB!$A$6:$F$506,6,FALSE),0),IF($A12=""," ","pas d'article"))</f>
        <v>4.5187500000000007</v>
      </c>
      <c r="D12" s="156" t="str">
        <f t="shared" ca="1" si="0"/>
        <v/>
      </c>
      <c r="E12" s="156" t="str">
        <f t="shared" ca="1" si="0"/>
        <v/>
      </c>
      <c r="F12" s="156" t="str">
        <f t="shared" ca="1" si="1"/>
        <v/>
      </c>
      <c r="G12" s="156" t="str">
        <f t="shared" ca="1" si="1"/>
        <v/>
      </c>
      <c r="H12" s="156" t="str">
        <f t="shared" ca="1" si="1"/>
        <v/>
      </c>
      <c r="I12" s="156" t="str">
        <f t="shared" ca="1" si="1"/>
        <v/>
      </c>
      <c r="J12" s="156" t="str">
        <f t="shared" ca="1" si="1"/>
        <v/>
      </c>
      <c r="K12" s="156" t="str">
        <f t="shared" ca="1" si="1"/>
        <v/>
      </c>
      <c r="L12" s="156" t="str">
        <f t="shared" ca="1" si="1"/>
        <v/>
      </c>
      <c r="M12" s="156" t="str">
        <f t="shared" ca="1" si="1"/>
        <v/>
      </c>
      <c r="N12" s="156" t="str">
        <f t="shared" ca="1" si="1"/>
        <v/>
      </c>
      <c r="O12" s="195" t="e">
        <f t="shared" ca="1" si="2"/>
        <v>#VALUE!</v>
      </c>
      <c r="P12" s="195" t="e">
        <f t="shared" ca="1" si="3"/>
        <v>#VALUE!</v>
      </c>
      <c r="Q12" s="195" t="e">
        <f t="shared" ca="1" si="4"/>
        <v>#VALUE!</v>
      </c>
      <c r="R12" s="195" t="e">
        <f t="shared" ca="1" si="5"/>
        <v>#VALUE!</v>
      </c>
      <c r="S12" s="195" t="e">
        <f t="shared" ca="1" si="6"/>
        <v>#VALUE!</v>
      </c>
      <c r="T12" s="252"/>
      <c r="U12" s="49">
        <v>5.18</v>
      </c>
      <c r="V12" s="60">
        <v>5.5</v>
      </c>
    </row>
    <row r="13" spans="1:22" x14ac:dyDescent="0.2">
      <c r="A13" s="231" t="s">
        <v>60</v>
      </c>
      <c r="B13" s="232" t="s">
        <v>2</v>
      </c>
      <c r="C13" s="87">
        <f>IFERROR(IF($A13&lt;&gt;" ",VLOOKUP($A13,GSB!$A$6:$F$506,6,FALSE),0),IF($A13=""," ","pas d'article"))</f>
        <v>5.1690476190476193</v>
      </c>
      <c r="D13" s="156" t="str">
        <f t="shared" ca="1" si="0"/>
        <v/>
      </c>
      <c r="E13" s="156" t="str">
        <f t="shared" ca="1" si="0"/>
        <v/>
      </c>
      <c r="F13" s="156" t="str">
        <f t="shared" ca="1" si="1"/>
        <v/>
      </c>
      <c r="G13" s="156" t="str">
        <f t="shared" ca="1" si="1"/>
        <v/>
      </c>
      <c r="H13" s="156" t="str">
        <f t="shared" ca="1" si="1"/>
        <v/>
      </c>
      <c r="I13" s="156" t="str">
        <f t="shared" ca="1" si="1"/>
        <v/>
      </c>
      <c r="J13" s="156" t="str">
        <f t="shared" ca="1" si="1"/>
        <v/>
      </c>
      <c r="K13" s="156" t="str">
        <f t="shared" ca="1" si="1"/>
        <v/>
      </c>
      <c r="L13" s="156" t="str">
        <f t="shared" ca="1" si="1"/>
        <v/>
      </c>
      <c r="M13" s="156" t="str">
        <f t="shared" ca="1" si="1"/>
        <v/>
      </c>
      <c r="N13" s="156" t="str">
        <f t="shared" ca="1" si="1"/>
        <v/>
      </c>
      <c r="O13" s="195" t="e">
        <f t="shared" ca="1" si="2"/>
        <v>#VALUE!</v>
      </c>
      <c r="P13" s="195" t="e">
        <f t="shared" ca="1" si="3"/>
        <v>#VALUE!</v>
      </c>
      <c r="Q13" s="195" t="e">
        <f t="shared" ca="1" si="4"/>
        <v>#VALUE!</v>
      </c>
      <c r="R13" s="195" t="e">
        <f t="shared" ca="1" si="5"/>
        <v>#VALUE!</v>
      </c>
      <c r="S13" s="195" t="e">
        <f t="shared" ca="1" si="6"/>
        <v>#VALUE!</v>
      </c>
      <c r="T13" s="252"/>
      <c r="U13" s="49">
        <v>5.18</v>
      </c>
      <c r="V13" s="60">
        <v>5.5</v>
      </c>
    </row>
    <row r="14" spans="1:22" x14ac:dyDescent="0.2">
      <c r="A14" s="231" t="s">
        <v>61</v>
      </c>
      <c r="B14" s="232" t="s">
        <v>2</v>
      </c>
      <c r="C14" s="87">
        <f>IFERROR(IF($A14&lt;&gt;" ",VLOOKUP($A14,GSB!$A$6:$F$506,6,FALSE),0),IF($A14=""," ","pas d'article"))</f>
        <v>5.1999999999999993</v>
      </c>
      <c r="D14" s="156" t="str">
        <f t="shared" ca="1" si="0"/>
        <v/>
      </c>
      <c r="E14" s="156" t="str">
        <f t="shared" ca="1" si="0"/>
        <v/>
      </c>
      <c r="F14" s="156" t="str">
        <f t="shared" ca="1" si="1"/>
        <v/>
      </c>
      <c r="G14" s="156" t="str">
        <f t="shared" ca="1" si="1"/>
        <v/>
      </c>
      <c r="H14" s="156" t="str">
        <f t="shared" ca="1" si="1"/>
        <v/>
      </c>
      <c r="I14" s="156" t="str">
        <f t="shared" ca="1" si="1"/>
        <v/>
      </c>
      <c r="J14" s="156" t="str">
        <f t="shared" ca="1" si="1"/>
        <v/>
      </c>
      <c r="K14" s="156" t="str">
        <f t="shared" ca="1" si="1"/>
        <v/>
      </c>
      <c r="L14" s="156" t="str">
        <f t="shared" ca="1" si="1"/>
        <v/>
      </c>
      <c r="M14" s="156" t="str">
        <f t="shared" ca="1" si="1"/>
        <v/>
      </c>
      <c r="N14" s="156" t="str">
        <f t="shared" ca="1" si="1"/>
        <v/>
      </c>
      <c r="O14" s="195" t="e">
        <f t="shared" ca="1" si="2"/>
        <v>#VALUE!</v>
      </c>
      <c r="P14" s="195" t="e">
        <f t="shared" ca="1" si="3"/>
        <v>#VALUE!</v>
      </c>
      <c r="Q14" s="195" t="e">
        <f t="shared" ca="1" si="4"/>
        <v>#VALUE!</v>
      </c>
      <c r="R14" s="195" t="e">
        <f t="shared" ca="1" si="5"/>
        <v>#VALUE!</v>
      </c>
      <c r="S14" s="195" t="e">
        <f t="shared" ca="1" si="6"/>
        <v>#VALUE!</v>
      </c>
      <c r="T14" s="252">
        <v>15.42</v>
      </c>
      <c r="U14" s="49">
        <v>5.18</v>
      </c>
      <c r="V14" s="60">
        <v>5.5</v>
      </c>
    </row>
    <row r="15" spans="1:22" x14ac:dyDescent="0.2">
      <c r="A15" s="231"/>
      <c r="B15" s="232"/>
      <c r="C15" s="87" t="str">
        <f>IFERROR(IF($A15&lt;&gt;" ",VLOOKUP($A15,GSB!$A$6:$F$506,6,FALSE),0),IF($A15=""," ","pas d'article"))</f>
        <v xml:space="preserve"> </v>
      </c>
      <c r="D15" s="156" t="str">
        <f t="shared" ca="1" si="0"/>
        <v/>
      </c>
      <c r="E15" s="156" t="str">
        <f t="shared" ca="1" si="0"/>
        <v/>
      </c>
      <c r="F15" s="156" t="str">
        <f t="shared" ca="1" si="1"/>
        <v/>
      </c>
      <c r="G15" s="156" t="str">
        <f t="shared" ca="1" si="1"/>
        <v/>
      </c>
      <c r="H15" s="156" t="str">
        <f t="shared" ca="1" si="1"/>
        <v/>
      </c>
      <c r="I15" s="156" t="str">
        <f t="shared" ca="1" si="1"/>
        <v/>
      </c>
      <c r="J15" s="156" t="str">
        <f t="shared" ca="1" si="1"/>
        <v/>
      </c>
      <c r="K15" s="156" t="str">
        <f t="shared" ca="1" si="1"/>
        <v/>
      </c>
      <c r="L15" s="156" t="str">
        <f t="shared" ca="1" si="1"/>
        <v/>
      </c>
      <c r="M15" s="156" t="str">
        <f t="shared" ca="1" si="1"/>
        <v/>
      </c>
      <c r="N15" s="156" t="str">
        <f t="shared" ca="1" si="1"/>
        <v/>
      </c>
      <c r="O15" s="195"/>
      <c r="P15" s="195"/>
      <c r="Q15" s="195"/>
      <c r="R15" s="195"/>
      <c r="S15" s="195"/>
      <c r="T15" s="252"/>
    </row>
    <row r="16" spans="1:22" x14ac:dyDescent="0.2">
      <c r="A16" s="231" t="s">
        <v>62</v>
      </c>
      <c r="B16" s="232" t="s">
        <v>2</v>
      </c>
      <c r="C16" s="87">
        <f>IFERROR(IF($A16&lt;&gt;" ",VLOOKUP($A16,GSB!$A$6:$F$506,6,FALSE),0),IF($A16=""," ","pas d'article"))</f>
        <v>5.0819444444444448</v>
      </c>
      <c r="D16" s="156" t="str">
        <f t="shared" ca="1" si="0"/>
        <v/>
      </c>
      <c r="E16" s="156" t="str">
        <f t="shared" ca="1" si="0"/>
        <v/>
      </c>
      <c r="F16" s="156" t="str">
        <f t="shared" ca="1" si="1"/>
        <v/>
      </c>
      <c r="G16" s="156" t="str">
        <f t="shared" ca="1" si="1"/>
        <v/>
      </c>
      <c r="H16" s="156" t="str">
        <f t="shared" ca="1" si="1"/>
        <v/>
      </c>
      <c r="I16" s="156" t="str">
        <f t="shared" ca="1" si="1"/>
        <v/>
      </c>
      <c r="J16" s="156" t="str">
        <f t="shared" ca="1" si="1"/>
        <v/>
      </c>
      <c r="K16" s="156" t="str">
        <f t="shared" ca="1" si="1"/>
        <v/>
      </c>
      <c r="L16" s="156" t="str">
        <f t="shared" ca="1" si="1"/>
        <v/>
      </c>
      <c r="M16" s="156" t="str">
        <f t="shared" ca="1" si="1"/>
        <v/>
      </c>
      <c r="N16" s="156" t="str">
        <f t="shared" ca="1" si="1"/>
        <v/>
      </c>
      <c r="O16" s="195" t="e">
        <f t="shared" ca="1" si="2"/>
        <v>#VALUE!</v>
      </c>
      <c r="P16" s="195" t="e">
        <f t="shared" ca="1" si="3"/>
        <v>#VALUE!</v>
      </c>
      <c r="Q16" s="195" t="e">
        <f t="shared" ca="1" si="4"/>
        <v>#VALUE!</v>
      </c>
      <c r="R16" s="195" t="e">
        <f t="shared" ca="1" si="5"/>
        <v>#VALUE!</v>
      </c>
      <c r="S16" s="195" t="e">
        <f t="shared" ca="1" si="6"/>
        <v>#VALUE!</v>
      </c>
      <c r="T16" s="252">
        <v>32.92</v>
      </c>
      <c r="V16" s="49">
        <v>5.7</v>
      </c>
    </row>
    <row r="17" spans="1:22" x14ac:dyDescent="0.2">
      <c r="A17" s="231" t="s">
        <v>63</v>
      </c>
      <c r="B17" s="232" t="s">
        <v>2</v>
      </c>
      <c r="C17" s="87">
        <f>IFERROR(IF($A17&lt;&gt;" ",VLOOKUP($A17,GSB!$A$6:$F$506,6,FALSE),0),IF($A17=""," ","pas d'article"))</f>
        <v>5.081818181818182</v>
      </c>
      <c r="D17" s="156" t="str">
        <f t="shared" ca="1" si="0"/>
        <v/>
      </c>
      <c r="E17" s="156" t="str">
        <f t="shared" ca="1" si="0"/>
        <v/>
      </c>
      <c r="F17" s="156" t="str">
        <f t="shared" ca="1" si="1"/>
        <v/>
      </c>
      <c r="G17" s="156" t="str">
        <f t="shared" ca="1" si="1"/>
        <v/>
      </c>
      <c r="H17" s="156" t="str">
        <f t="shared" ca="1" si="1"/>
        <v/>
      </c>
      <c r="I17" s="156" t="str">
        <f t="shared" ca="1" si="1"/>
        <v/>
      </c>
      <c r="J17" s="156" t="str">
        <f t="shared" ca="1" si="1"/>
        <v/>
      </c>
      <c r="K17" s="156" t="str">
        <f t="shared" ca="1" si="1"/>
        <v/>
      </c>
      <c r="L17" s="156" t="str">
        <f t="shared" ca="1" si="1"/>
        <v/>
      </c>
      <c r="M17" s="156" t="str">
        <f t="shared" ca="1" si="1"/>
        <v/>
      </c>
      <c r="N17" s="156" t="str">
        <f t="shared" ca="1" si="1"/>
        <v/>
      </c>
      <c r="O17" s="195" t="e">
        <f t="shared" ca="1" si="2"/>
        <v>#VALUE!</v>
      </c>
      <c r="P17" s="195" t="e">
        <f t="shared" ca="1" si="3"/>
        <v>#VALUE!</v>
      </c>
      <c r="Q17" s="195" t="e">
        <f t="shared" ca="1" si="4"/>
        <v>#VALUE!</v>
      </c>
      <c r="R17" s="195" t="e">
        <f t="shared" ca="1" si="5"/>
        <v>#VALUE!</v>
      </c>
      <c r="S17" s="195" t="e">
        <f t="shared" ca="1" si="6"/>
        <v>#VALUE!</v>
      </c>
      <c r="T17" s="252">
        <v>29.48</v>
      </c>
      <c r="V17" s="49">
        <v>4.95</v>
      </c>
    </row>
    <row r="18" spans="1:22" x14ac:dyDescent="0.2">
      <c r="A18" s="231" t="s">
        <v>64</v>
      </c>
      <c r="B18" s="232" t="s">
        <v>2</v>
      </c>
      <c r="C18" s="87">
        <f>IFERROR(IF($A18&lt;&gt;" ",VLOOKUP($A18,GSB!$A$6:$F$506,6,FALSE),0),IF($A18=""," ","pas d'article"))</f>
        <v>4.8650000000000002</v>
      </c>
      <c r="D18" s="156" t="str">
        <f t="shared" ca="1" si="0"/>
        <v/>
      </c>
      <c r="E18" s="156" t="str">
        <f t="shared" ca="1" si="0"/>
        <v/>
      </c>
      <c r="F18" s="156" t="str">
        <f t="shared" ca="1" si="1"/>
        <v/>
      </c>
      <c r="G18" s="156" t="str">
        <f t="shared" ca="1" si="1"/>
        <v/>
      </c>
      <c r="H18" s="156" t="str">
        <f t="shared" ca="1" si="1"/>
        <v/>
      </c>
      <c r="I18" s="156" t="str">
        <f t="shared" ca="1" si="1"/>
        <v/>
      </c>
      <c r="J18" s="156" t="str">
        <f t="shared" ca="1" si="1"/>
        <v/>
      </c>
      <c r="K18" s="156" t="str">
        <f t="shared" ca="1" si="1"/>
        <v/>
      </c>
      <c r="L18" s="156" t="str">
        <f t="shared" ca="1" si="1"/>
        <v/>
      </c>
      <c r="M18" s="156" t="str">
        <f t="shared" ca="1" si="1"/>
        <v/>
      </c>
      <c r="N18" s="156" t="str">
        <f t="shared" ca="1" si="1"/>
        <v/>
      </c>
      <c r="O18" s="195" t="e">
        <f t="shared" ca="1" si="2"/>
        <v>#VALUE!</v>
      </c>
      <c r="P18" s="195" t="e">
        <f t="shared" ca="1" si="3"/>
        <v>#VALUE!</v>
      </c>
      <c r="Q18" s="195" t="e">
        <f t="shared" ca="1" si="4"/>
        <v>#VALUE!</v>
      </c>
      <c r="R18" s="195" t="e">
        <f t="shared" ca="1" si="5"/>
        <v>#VALUE!</v>
      </c>
      <c r="S18" s="195" t="e">
        <f t="shared" ca="1" si="6"/>
        <v>#VALUE!</v>
      </c>
      <c r="T18" s="252">
        <v>26.27</v>
      </c>
      <c r="V18" s="49">
        <v>4.8</v>
      </c>
    </row>
    <row r="19" spans="1:22" x14ac:dyDescent="0.2">
      <c r="A19" s="231" t="s">
        <v>65</v>
      </c>
      <c r="B19" s="232" t="s">
        <v>2</v>
      </c>
      <c r="C19" s="87">
        <f>IFERROR(IF($A19&lt;&gt;" ",VLOOKUP($A19,GSB!$A$6:$F$506,6,FALSE),0),IF($A19=""," ","pas d'article"))</f>
        <v>4.6240740740740742</v>
      </c>
      <c r="D19" s="156" t="str">
        <f t="shared" ca="1" si="0"/>
        <v/>
      </c>
      <c r="E19" s="156" t="str">
        <f t="shared" ca="1" si="0"/>
        <v/>
      </c>
      <c r="F19" s="156" t="str">
        <f t="shared" ca="1" si="1"/>
        <v/>
      </c>
      <c r="G19" s="156" t="str">
        <f t="shared" ca="1" si="1"/>
        <v/>
      </c>
      <c r="H19" s="156" t="str">
        <f t="shared" ca="1" si="1"/>
        <v/>
      </c>
      <c r="I19" s="156" t="str">
        <f t="shared" ca="1" si="1"/>
        <v/>
      </c>
      <c r="J19" s="156" t="str">
        <f t="shared" ca="1" si="1"/>
        <v/>
      </c>
      <c r="K19" s="156" t="str">
        <f t="shared" ca="1" si="1"/>
        <v/>
      </c>
      <c r="L19" s="156" t="str">
        <f t="shared" ca="1" si="1"/>
        <v/>
      </c>
      <c r="M19" s="156" t="str">
        <f t="shared" ca="1" si="1"/>
        <v/>
      </c>
      <c r="N19" s="156" t="str">
        <f t="shared" ca="1" si="1"/>
        <v/>
      </c>
      <c r="O19" s="195" t="e">
        <f t="shared" ca="1" si="2"/>
        <v>#VALUE!</v>
      </c>
      <c r="P19" s="195" t="e">
        <f t="shared" ca="1" si="3"/>
        <v>#VALUE!</v>
      </c>
      <c r="Q19" s="195" t="e">
        <f t="shared" ca="1" si="4"/>
        <v>#VALUE!</v>
      </c>
      <c r="R19" s="195" t="e">
        <f t="shared" ca="1" si="5"/>
        <v>#VALUE!</v>
      </c>
      <c r="S19" s="195" t="e">
        <f t="shared" ca="1" si="6"/>
        <v>#VALUE!</v>
      </c>
      <c r="T19" s="110">
        <v>23.64</v>
      </c>
      <c r="V19" s="49">
        <v>4.8</v>
      </c>
    </row>
    <row r="20" spans="1:22" x14ac:dyDescent="0.2">
      <c r="A20" s="231" t="s">
        <v>66</v>
      </c>
      <c r="B20" s="232" t="s">
        <v>2</v>
      </c>
      <c r="C20" s="87">
        <f>IFERROR(IF($A20&lt;&gt;" ",VLOOKUP($A20,GSB!$A$6:$F$506,6,FALSE),0),IF($A20=""," ","pas d'article"))</f>
        <v>4.854166666666667</v>
      </c>
      <c r="D20" s="156" t="str">
        <f t="shared" ca="1" si="0"/>
        <v/>
      </c>
      <c r="E20" s="156" t="str">
        <f t="shared" ca="1" si="0"/>
        <v/>
      </c>
      <c r="F20" s="156" t="str">
        <f t="shared" ca="1" si="1"/>
        <v/>
      </c>
      <c r="G20" s="156" t="str">
        <f t="shared" ca="1" si="1"/>
        <v/>
      </c>
      <c r="H20" s="156" t="str">
        <f t="shared" ca="1" si="1"/>
        <v/>
      </c>
      <c r="I20" s="156" t="str">
        <f t="shared" ca="1" si="1"/>
        <v/>
      </c>
      <c r="J20" s="156" t="str">
        <f t="shared" ca="1" si="1"/>
        <v/>
      </c>
      <c r="K20" s="156" t="str">
        <f t="shared" ca="1" si="1"/>
        <v/>
      </c>
      <c r="L20" s="156" t="str">
        <f t="shared" ca="1" si="1"/>
        <v/>
      </c>
      <c r="M20" s="156" t="str">
        <f t="shared" ca="1" si="1"/>
        <v/>
      </c>
      <c r="N20" s="156" t="str">
        <f t="shared" ca="1" si="1"/>
        <v/>
      </c>
      <c r="O20" s="195" t="e">
        <f t="shared" ca="1" si="2"/>
        <v>#VALUE!</v>
      </c>
      <c r="P20" s="195" t="e">
        <f t="shared" ca="1" si="3"/>
        <v>#VALUE!</v>
      </c>
      <c r="Q20" s="195" t="e">
        <f t="shared" ca="1" si="4"/>
        <v>#VALUE!</v>
      </c>
      <c r="R20" s="195" t="e">
        <f t="shared" ca="1" si="5"/>
        <v>#VALUE!</v>
      </c>
      <c r="S20" s="195" t="e">
        <f t="shared" ca="1" si="6"/>
        <v>#VALUE!</v>
      </c>
      <c r="T20" s="252"/>
      <c r="V20" s="49">
        <v>4.8</v>
      </c>
    </row>
    <row r="21" spans="1:22" x14ac:dyDescent="0.2">
      <c r="A21" s="231" t="s">
        <v>67</v>
      </c>
      <c r="B21" s="232" t="s">
        <v>2</v>
      </c>
      <c r="C21" s="87">
        <f>IFERROR(IF($A21&lt;&gt;" ",VLOOKUP($A21,GSB!$A$6:$F$506,6,FALSE),0),IF($A21=""," ","pas d'article"))</f>
        <v>4.8642857142857148</v>
      </c>
      <c r="D21" s="156" t="str">
        <f t="shared" ca="1" si="0"/>
        <v/>
      </c>
      <c r="E21" s="156" t="str">
        <f t="shared" ca="1" si="0"/>
        <v/>
      </c>
      <c r="F21" s="156" t="str">
        <f t="shared" ca="1" si="1"/>
        <v/>
      </c>
      <c r="G21" s="156" t="str">
        <f t="shared" ca="1" si="1"/>
        <v/>
      </c>
      <c r="H21" s="156" t="str">
        <f t="shared" ca="1" si="1"/>
        <v/>
      </c>
      <c r="I21" s="156" t="str">
        <f t="shared" ca="1" si="1"/>
        <v/>
      </c>
      <c r="J21" s="156" t="str">
        <f t="shared" ca="1" si="1"/>
        <v/>
      </c>
      <c r="K21" s="156" t="str">
        <f t="shared" ca="1" si="1"/>
        <v/>
      </c>
      <c r="L21" s="156" t="str">
        <f t="shared" ca="1" si="1"/>
        <v/>
      </c>
      <c r="M21" s="156" t="str">
        <f t="shared" ca="1" si="1"/>
        <v/>
      </c>
      <c r="N21" s="156" t="str">
        <f t="shared" ca="1" si="1"/>
        <v/>
      </c>
      <c r="O21" s="195" t="e">
        <f t="shared" ca="1" si="2"/>
        <v>#VALUE!</v>
      </c>
      <c r="P21" s="195" t="e">
        <f t="shared" ca="1" si="3"/>
        <v>#VALUE!</v>
      </c>
      <c r="Q21" s="195" t="e">
        <f t="shared" ca="1" si="4"/>
        <v>#VALUE!</v>
      </c>
      <c r="R21" s="195" t="e">
        <f t="shared" ca="1" si="5"/>
        <v>#VALUE!</v>
      </c>
      <c r="S21" s="195" t="e">
        <f t="shared" ca="1" si="6"/>
        <v>#VALUE!</v>
      </c>
      <c r="T21" s="252"/>
      <c r="V21" s="49">
        <v>4.8</v>
      </c>
    </row>
    <row r="22" spans="1:22" x14ac:dyDescent="0.2">
      <c r="A22" s="231" t="s">
        <v>68</v>
      </c>
      <c r="B22" s="232" t="s">
        <v>2</v>
      </c>
      <c r="C22" s="87">
        <f>IFERROR(IF($A22&lt;&gt;" ",VLOOKUP($A22,GSB!$A$6:$F$506,6,FALSE),0),IF($A22=""," ","pas d'article"))</f>
        <v>4.6222222222222227</v>
      </c>
      <c r="D22" s="156" t="str">
        <f t="shared" ca="1" si="0"/>
        <v/>
      </c>
      <c r="E22" s="156" t="str">
        <f t="shared" ca="1" si="0"/>
        <v/>
      </c>
      <c r="F22" s="156" t="str">
        <f t="shared" ref="F22:N31" ca="1" si="7">IF(ISERROR(OFFSET(INDIRECT("'"&amp;F$5&amp;"'!$b$1"),MATCH($A22,INDIRECT("'"&amp;F$5&amp;"'!$a$1:$a$500"),0)-1,MATCH($B$4,INDIRECT("'"&amp;F$5&amp;"'!$c$5:$n$5"),0))),"",OFFSET(INDIRECT("'"&amp;F$5&amp;"'!$b$1"),MATCH($A22,INDIRECT("'"&amp;F$5&amp;"'!$a$1:$a$500"),0)-1,MATCH($B$4,INDIRECT("'"&amp;F$5&amp;"'!$c$5:$n$5"),0)))</f>
        <v/>
      </c>
      <c r="G22" s="156" t="str">
        <f t="shared" ca="1" si="7"/>
        <v/>
      </c>
      <c r="H22" s="156" t="str">
        <f t="shared" ca="1" si="7"/>
        <v/>
      </c>
      <c r="I22" s="156" t="str">
        <f t="shared" ca="1" si="7"/>
        <v/>
      </c>
      <c r="J22" s="156" t="str">
        <f t="shared" ca="1" si="7"/>
        <v/>
      </c>
      <c r="K22" s="156" t="str">
        <f t="shared" ca="1" si="7"/>
        <v/>
      </c>
      <c r="L22" s="156" t="str">
        <f t="shared" ca="1" si="7"/>
        <v/>
      </c>
      <c r="M22" s="156" t="str">
        <f t="shared" ca="1" si="7"/>
        <v/>
      </c>
      <c r="N22" s="156" t="str">
        <f t="shared" ca="1" si="7"/>
        <v/>
      </c>
      <c r="O22" s="195" t="e">
        <f t="shared" ca="1" si="2"/>
        <v>#VALUE!</v>
      </c>
      <c r="P22" s="195" t="e">
        <f t="shared" ca="1" si="3"/>
        <v>#VALUE!</v>
      </c>
      <c r="Q22" s="195" t="e">
        <f t="shared" ca="1" si="4"/>
        <v>#VALUE!</v>
      </c>
      <c r="R22" s="195" t="e">
        <f t="shared" ca="1" si="5"/>
        <v>#VALUE!</v>
      </c>
      <c r="S22" s="195" t="e">
        <f t="shared" ca="1" si="6"/>
        <v>#VALUE!</v>
      </c>
      <c r="T22" s="252"/>
      <c r="V22" s="49">
        <v>4.8</v>
      </c>
    </row>
    <row r="23" spans="1:22" x14ac:dyDescent="0.2">
      <c r="A23" s="231"/>
      <c r="B23" s="232"/>
      <c r="C23" s="87" t="str">
        <f>IFERROR(IF($A23&lt;&gt;" ",VLOOKUP($A23,GSB!$A$6:$F$506,6,FALSE),0),IF($A23=""," ","pas d'article"))</f>
        <v xml:space="preserve"> </v>
      </c>
      <c r="D23" s="156" t="str">
        <f t="shared" ca="1" si="0"/>
        <v/>
      </c>
      <c r="E23" s="156" t="str">
        <f t="shared" ca="1" si="0"/>
        <v/>
      </c>
      <c r="F23" s="156" t="str">
        <f t="shared" ca="1" si="7"/>
        <v/>
      </c>
      <c r="G23" s="156" t="str">
        <f t="shared" ca="1" si="7"/>
        <v/>
      </c>
      <c r="H23" s="156" t="str">
        <f t="shared" ca="1" si="7"/>
        <v/>
      </c>
      <c r="I23" s="156" t="str">
        <f t="shared" ca="1" si="7"/>
        <v/>
      </c>
      <c r="J23" s="156" t="str">
        <f t="shared" ca="1" si="7"/>
        <v/>
      </c>
      <c r="K23" s="156" t="str">
        <f t="shared" ca="1" si="7"/>
        <v/>
      </c>
      <c r="L23" s="156" t="str">
        <f t="shared" ca="1" si="7"/>
        <v/>
      </c>
      <c r="M23" s="156" t="str">
        <f t="shared" ca="1" si="7"/>
        <v/>
      </c>
      <c r="N23" s="156" t="str">
        <f t="shared" ca="1" si="7"/>
        <v/>
      </c>
      <c r="O23" s="195"/>
      <c r="P23" s="195"/>
      <c r="Q23" s="195"/>
      <c r="R23" s="195"/>
      <c r="S23" s="195"/>
      <c r="T23" s="252"/>
    </row>
    <row r="24" spans="1:22" x14ac:dyDescent="0.2">
      <c r="A24" s="231" t="s">
        <v>69</v>
      </c>
      <c r="B24" s="232" t="s">
        <v>2</v>
      </c>
      <c r="C24" s="87">
        <f>IFERROR(IF($A24&lt;&gt;" ",VLOOKUP($A24,GSB!$A$6:$F$506,6,FALSE),0),IF($A24=""," ","pas d'article"))</f>
        <v>0</v>
      </c>
      <c r="D24" s="156" t="str">
        <f t="shared" ca="1" si="0"/>
        <v/>
      </c>
      <c r="E24" s="156" t="str">
        <f t="shared" ca="1" si="0"/>
        <v/>
      </c>
      <c r="F24" s="156" t="str">
        <f t="shared" ca="1" si="7"/>
        <v/>
      </c>
      <c r="G24" s="156" t="str">
        <f t="shared" ca="1" si="7"/>
        <v/>
      </c>
      <c r="H24" s="156" t="str">
        <f t="shared" ca="1" si="7"/>
        <v/>
      </c>
      <c r="I24" s="156" t="str">
        <f t="shared" ca="1" si="7"/>
        <v/>
      </c>
      <c r="J24" s="156" t="str">
        <f t="shared" ca="1" si="7"/>
        <v/>
      </c>
      <c r="K24" s="156" t="str">
        <f t="shared" ca="1" si="7"/>
        <v/>
      </c>
      <c r="L24" s="156" t="str">
        <f t="shared" ca="1" si="7"/>
        <v/>
      </c>
      <c r="M24" s="156" t="str">
        <f t="shared" ca="1" si="7"/>
        <v/>
      </c>
      <c r="N24" s="156" t="str">
        <f t="shared" ca="1" si="7"/>
        <v/>
      </c>
      <c r="O24" s="195" t="e">
        <f t="shared" ca="1" si="2"/>
        <v>#VALUE!</v>
      </c>
      <c r="P24" s="195" t="e">
        <f t="shared" ca="1" si="3"/>
        <v>#VALUE!</v>
      </c>
      <c r="Q24" s="195" t="e">
        <f t="shared" ca="1" si="4"/>
        <v>#VALUE!</v>
      </c>
      <c r="R24" s="195" t="e">
        <f t="shared" ca="1" si="5"/>
        <v>#VALUE!</v>
      </c>
      <c r="S24" s="195" t="e">
        <f t="shared" ca="1" si="6"/>
        <v>#VALUE!</v>
      </c>
      <c r="T24" s="252"/>
    </row>
    <row r="25" spans="1:22" x14ac:dyDescent="0.2">
      <c r="A25" s="231" t="s">
        <v>70</v>
      </c>
      <c r="B25" s="232" t="s">
        <v>2</v>
      </c>
      <c r="C25" s="87">
        <f>IFERROR(IF($A25&lt;&gt;" ",VLOOKUP($A25,GSB!$A$6:$F$506,6,FALSE),0),IF($A25=""," ","pas d'article"))</f>
        <v>1.7910256410256413</v>
      </c>
      <c r="D25" s="156" t="str">
        <f t="shared" ca="1" si="0"/>
        <v/>
      </c>
      <c r="E25" s="156" t="str">
        <f t="shared" ca="1" si="0"/>
        <v/>
      </c>
      <c r="F25" s="156" t="str">
        <f t="shared" ca="1" si="7"/>
        <v/>
      </c>
      <c r="G25" s="156" t="str">
        <f t="shared" ca="1" si="7"/>
        <v/>
      </c>
      <c r="H25" s="156" t="str">
        <f t="shared" ca="1" si="7"/>
        <v/>
      </c>
      <c r="I25" s="156" t="str">
        <f t="shared" ca="1" si="7"/>
        <v/>
      </c>
      <c r="J25" s="156" t="str">
        <f t="shared" ca="1" si="7"/>
        <v/>
      </c>
      <c r="K25" s="156" t="str">
        <f t="shared" ca="1" si="7"/>
        <v/>
      </c>
      <c r="L25" s="156" t="str">
        <f t="shared" ca="1" si="7"/>
        <v/>
      </c>
      <c r="M25" s="156" t="str">
        <f t="shared" ca="1" si="7"/>
        <v/>
      </c>
      <c r="N25" s="156" t="str">
        <f t="shared" ca="1" si="7"/>
        <v/>
      </c>
      <c r="O25" s="195" t="e">
        <f t="shared" ca="1" si="2"/>
        <v>#VALUE!</v>
      </c>
      <c r="P25" s="195" t="e">
        <f t="shared" ca="1" si="3"/>
        <v>#VALUE!</v>
      </c>
      <c r="Q25" s="195" t="e">
        <f t="shared" ca="1" si="4"/>
        <v>#VALUE!</v>
      </c>
      <c r="R25" s="195" t="e">
        <f t="shared" ca="1" si="5"/>
        <v>#VALUE!</v>
      </c>
      <c r="S25" s="195" t="e">
        <f t="shared" ca="1" si="6"/>
        <v>#VALUE!</v>
      </c>
      <c r="T25" s="252"/>
    </row>
    <row r="26" spans="1:22" x14ac:dyDescent="0.2">
      <c r="A26" s="231" t="s">
        <v>71</v>
      </c>
      <c r="B26" s="232" t="s">
        <v>2</v>
      </c>
      <c r="C26" s="87">
        <f>IFERROR(IF($A26&lt;&gt;" ",VLOOKUP($A26,GSB!$A$6:$F$506,6,FALSE),0),IF($A26=""," ","pas d'article"))</f>
        <v>1.6500000000000001</v>
      </c>
      <c r="D26" s="156" t="str">
        <f t="shared" ca="1" si="0"/>
        <v/>
      </c>
      <c r="E26" s="156" t="str">
        <f t="shared" ca="1" si="0"/>
        <v/>
      </c>
      <c r="F26" s="156" t="str">
        <f t="shared" ca="1" si="7"/>
        <v/>
      </c>
      <c r="G26" s="156" t="str">
        <f t="shared" ca="1" si="7"/>
        <v/>
      </c>
      <c r="H26" s="156" t="str">
        <f t="shared" ca="1" si="7"/>
        <v/>
      </c>
      <c r="I26" s="156" t="str">
        <f t="shared" ca="1" si="7"/>
        <v/>
      </c>
      <c r="J26" s="156" t="str">
        <f t="shared" ca="1" si="7"/>
        <v/>
      </c>
      <c r="K26" s="156" t="str">
        <f t="shared" ca="1" si="7"/>
        <v/>
      </c>
      <c r="L26" s="156" t="str">
        <f t="shared" ca="1" si="7"/>
        <v/>
      </c>
      <c r="M26" s="156" t="str">
        <f t="shared" ca="1" si="7"/>
        <v/>
      </c>
      <c r="N26" s="156" t="str">
        <f t="shared" ca="1" si="7"/>
        <v/>
      </c>
      <c r="O26" s="195" t="e">
        <f t="shared" ca="1" si="2"/>
        <v>#VALUE!</v>
      </c>
      <c r="P26" s="195" t="e">
        <f t="shared" ca="1" si="3"/>
        <v>#VALUE!</v>
      </c>
      <c r="Q26" s="195" t="e">
        <f t="shared" ca="1" si="4"/>
        <v>#VALUE!</v>
      </c>
      <c r="R26" s="195" t="e">
        <f t="shared" ca="1" si="5"/>
        <v>#VALUE!</v>
      </c>
      <c r="S26" s="195" t="e">
        <f t="shared" ca="1" si="6"/>
        <v>#VALUE!</v>
      </c>
      <c r="T26" s="252"/>
    </row>
    <row r="27" spans="1:22" x14ac:dyDescent="0.2">
      <c r="A27" s="231" t="s">
        <v>72</v>
      </c>
      <c r="B27" s="232" t="s">
        <v>2</v>
      </c>
      <c r="C27" s="87">
        <f>IFERROR(IF($A27&lt;&gt;" ",VLOOKUP($A27,GSB!$A$6:$F$506,6,FALSE),0),IF($A27=""," ","pas d'article"))</f>
        <v>1.7075757575757575</v>
      </c>
      <c r="D27" s="156" t="str">
        <f t="shared" ca="1" si="0"/>
        <v/>
      </c>
      <c r="E27" s="156" t="str">
        <f t="shared" ca="1" si="0"/>
        <v/>
      </c>
      <c r="F27" s="156" t="str">
        <f t="shared" ca="1" si="7"/>
        <v/>
      </c>
      <c r="G27" s="156" t="str">
        <f t="shared" ca="1" si="7"/>
        <v/>
      </c>
      <c r="H27" s="156" t="str">
        <f t="shared" ca="1" si="7"/>
        <v/>
      </c>
      <c r="I27" s="156" t="str">
        <f t="shared" ca="1" si="7"/>
        <v/>
      </c>
      <c r="J27" s="156" t="str">
        <f t="shared" ca="1" si="7"/>
        <v/>
      </c>
      <c r="K27" s="156" t="str">
        <f t="shared" ca="1" si="7"/>
        <v/>
      </c>
      <c r="L27" s="156" t="str">
        <f t="shared" ca="1" si="7"/>
        <v/>
      </c>
      <c r="M27" s="156" t="str">
        <f t="shared" ca="1" si="7"/>
        <v/>
      </c>
      <c r="N27" s="156" t="str">
        <f t="shared" ca="1" si="7"/>
        <v/>
      </c>
      <c r="O27" s="195" t="e">
        <f t="shared" ca="1" si="2"/>
        <v>#VALUE!</v>
      </c>
      <c r="P27" s="195" t="e">
        <f t="shared" ca="1" si="3"/>
        <v>#VALUE!</v>
      </c>
      <c r="Q27" s="195" t="e">
        <f t="shared" ca="1" si="4"/>
        <v>#VALUE!</v>
      </c>
      <c r="R27" s="195" t="e">
        <f t="shared" ca="1" si="5"/>
        <v>#VALUE!</v>
      </c>
      <c r="S27" s="195" t="e">
        <f t="shared" ca="1" si="6"/>
        <v>#VALUE!</v>
      </c>
      <c r="T27" s="252"/>
    </row>
    <row r="28" spans="1:22" x14ac:dyDescent="0.2">
      <c r="A28" s="231" t="s">
        <v>73</v>
      </c>
      <c r="B28" s="232" t="s">
        <v>2</v>
      </c>
      <c r="C28" s="87">
        <f>IFERROR(IF($A28&lt;&gt;" ",VLOOKUP($A28,GSB!$A$6:$F$506,6,FALSE),0),IF($A28=""," ","pas d'article"))</f>
        <v>1.5</v>
      </c>
      <c r="D28" s="156" t="str">
        <f t="shared" ca="1" si="0"/>
        <v/>
      </c>
      <c r="E28" s="156" t="str">
        <f t="shared" ca="1" si="0"/>
        <v/>
      </c>
      <c r="F28" s="156" t="str">
        <f t="shared" ca="1" si="7"/>
        <v/>
      </c>
      <c r="G28" s="156" t="str">
        <f t="shared" ca="1" si="7"/>
        <v/>
      </c>
      <c r="H28" s="156" t="str">
        <f t="shared" ca="1" si="7"/>
        <v/>
      </c>
      <c r="I28" s="156" t="str">
        <f t="shared" ca="1" si="7"/>
        <v/>
      </c>
      <c r="J28" s="156" t="str">
        <f t="shared" ca="1" si="7"/>
        <v/>
      </c>
      <c r="K28" s="156" t="str">
        <f t="shared" ca="1" si="7"/>
        <v/>
      </c>
      <c r="L28" s="156" t="str">
        <f t="shared" ca="1" si="7"/>
        <v/>
      </c>
      <c r="M28" s="156" t="str">
        <f t="shared" ca="1" si="7"/>
        <v/>
      </c>
      <c r="N28" s="156" t="str">
        <f t="shared" ca="1" si="7"/>
        <v/>
      </c>
      <c r="O28" s="195" t="e">
        <f t="shared" ca="1" si="2"/>
        <v>#VALUE!</v>
      </c>
      <c r="P28" s="195" t="e">
        <f t="shared" ca="1" si="3"/>
        <v>#VALUE!</v>
      </c>
      <c r="Q28" s="195" t="e">
        <f t="shared" ca="1" si="4"/>
        <v>#VALUE!</v>
      </c>
      <c r="R28" s="195" t="e">
        <f t="shared" ca="1" si="5"/>
        <v>#VALUE!</v>
      </c>
      <c r="S28" s="195" t="e">
        <f t="shared" ca="1" si="6"/>
        <v>#VALUE!</v>
      </c>
      <c r="T28" s="252"/>
      <c r="U28" s="233">
        <v>1.1000000000000001</v>
      </c>
    </row>
    <row r="29" spans="1:22" x14ac:dyDescent="0.2">
      <c r="A29" s="231" t="s">
        <v>74</v>
      </c>
      <c r="B29" s="232" t="s">
        <v>2</v>
      </c>
      <c r="C29" s="87">
        <f>IFERROR(IF($A29&lt;&gt;" ",VLOOKUP($A29,GSB!$A$6:$F$506,6,FALSE),0),IF($A29=""," ","pas d'article"))</f>
        <v>1.6351851851851853</v>
      </c>
      <c r="D29" s="156" t="str">
        <f t="shared" ca="1" si="0"/>
        <v/>
      </c>
      <c r="E29" s="156" t="str">
        <f t="shared" ca="1" si="0"/>
        <v/>
      </c>
      <c r="F29" s="156" t="str">
        <f t="shared" ca="1" si="7"/>
        <v/>
      </c>
      <c r="G29" s="156" t="str">
        <f t="shared" ca="1" si="7"/>
        <v/>
      </c>
      <c r="H29" s="156" t="str">
        <f t="shared" ca="1" si="7"/>
        <v/>
      </c>
      <c r="I29" s="156" t="str">
        <f t="shared" ca="1" si="7"/>
        <v/>
      </c>
      <c r="J29" s="156" t="str">
        <f t="shared" ca="1" si="7"/>
        <v/>
      </c>
      <c r="K29" s="156" t="str">
        <f t="shared" ca="1" si="7"/>
        <v/>
      </c>
      <c r="L29" s="156" t="str">
        <f t="shared" ca="1" si="7"/>
        <v/>
      </c>
      <c r="M29" s="156" t="str">
        <f t="shared" ca="1" si="7"/>
        <v/>
      </c>
      <c r="N29" s="156" t="str">
        <f t="shared" ca="1" si="7"/>
        <v/>
      </c>
      <c r="O29" s="195" t="e">
        <f t="shared" ca="1" si="2"/>
        <v>#VALUE!</v>
      </c>
      <c r="P29" s="195" t="e">
        <f t="shared" ca="1" si="3"/>
        <v>#VALUE!</v>
      </c>
      <c r="Q29" s="195" t="e">
        <f t="shared" ca="1" si="4"/>
        <v>#VALUE!</v>
      </c>
      <c r="R29" s="195" t="e">
        <f t="shared" ca="1" si="5"/>
        <v>#VALUE!</v>
      </c>
      <c r="S29" s="195" t="e">
        <f t="shared" ca="1" si="6"/>
        <v>#VALUE!</v>
      </c>
      <c r="T29" s="252"/>
      <c r="U29" s="233">
        <v>1.1000000000000001</v>
      </c>
    </row>
    <row r="30" spans="1:22" x14ac:dyDescent="0.2">
      <c r="A30" s="231" t="s">
        <v>75</v>
      </c>
      <c r="B30" s="232" t="s">
        <v>2</v>
      </c>
      <c r="C30" s="87">
        <f>IFERROR(IF($A30&lt;&gt;" ",VLOOKUP($A30,GSB!$A$6:$F$506,6,FALSE),0),IF($A30=""," ","pas d'article"))</f>
        <v>1.25</v>
      </c>
      <c r="D30" s="156" t="str">
        <f t="shared" ca="1" si="0"/>
        <v/>
      </c>
      <c r="E30" s="156" t="str">
        <f t="shared" ca="1" si="0"/>
        <v/>
      </c>
      <c r="F30" s="156" t="str">
        <f t="shared" ca="1" si="7"/>
        <v/>
      </c>
      <c r="G30" s="156" t="str">
        <f t="shared" ca="1" si="7"/>
        <v/>
      </c>
      <c r="H30" s="156" t="str">
        <f t="shared" ca="1" si="7"/>
        <v/>
      </c>
      <c r="I30" s="156" t="str">
        <f t="shared" ca="1" si="7"/>
        <v/>
      </c>
      <c r="J30" s="156" t="str">
        <f t="shared" ca="1" si="7"/>
        <v/>
      </c>
      <c r="K30" s="156" t="str">
        <f t="shared" ca="1" si="7"/>
        <v/>
      </c>
      <c r="L30" s="156" t="str">
        <f t="shared" ca="1" si="7"/>
        <v/>
      </c>
      <c r="M30" s="156" t="str">
        <f t="shared" ca="1" si="7"/>
        <v/>
      </c>
      <c r="N30" s="156" t="str">
        <f t="shared" ca="1" si="7"/>
        <v/>
      </c>
      <c r="O30" s="195" t="e">
        <f t="shared" ca="1" si="2"/>
        <v>#VALUE!</v>
      </c>
      <c r="P30" s="195" t="e">
        <f t="shared" ca="1" si="3"/>
        <v>#VALUE!</v>
      </c>
      <c r="Q30" s="195" t="e">
        <f t="shared" ca="1" si="4"/>
        <v>#VALUE!</v>
      </c>
      <c r="R30" s="195" t="e">
        <f t="shared" ca="1" si="5"/>
        <v>#VALUE!</v>
      </c>
      <c r="S30" s="195" t="e">
        <f t="shared" ca="1" si="6"/>
        <v>#VALUE!</v>
      </c>
      <c r="T30" s="252"/>
      <c r="U30" s="233">
        <v>1.1000000000000001</v>
      </c>
    </row>
    <row r="31" spans="1:22" x14ac:dyDescent="0.2">
      <c r="A31" s="231" t="s">
        <v>76</v>
      </c>
      <c r="B31" s="232" t="s">
        <v>2</v>
      </c>
      <c r="C31" s="87">
        <f>IFERROR(IF($A31&lt;&gt;" ",VLOOKUP($A31,GSB!$A$6:$F$506,6,FALSE),0),IF($A31=""," ","pas d'article"))</f>
        <v>1.6357142857142857</v>
      </c>
      <c r="D31" s="156" t="str">
        <f t="shared" ca="1" si="0"/>
        <v/>
      </c>
      <c r="E31" s="156" t="str">
        <f t="shared" ca="1" si="0"/>
        <v/>
      </c>
      <c r="F31" s="156" t="str">
        <f t="shared" ca="1" si="7"/>
        <v/>
      </c>
      <c r="G31" s="156" t="str">
        <f t="shared" ca="1" si="7"/>
        <v/>
      </c>
      <c r="H31" s="156" t="str">
        <f t="shared" ca="1" si="7"/>
        <v/>
      </c>
      <c r="I31" s="156" t="str">
        <f t="shared" ca="1" si="7"/>
        <v/>
      </c>
      <c r="J31" s="156" t="str">
        <f t="shared" ca="1" si="7"/>
        <v/>
      </c>
      <c r="K31" s="156" t="str">
        <f t="shared" ca="1" si="7"/>
        <v/>
      </c>
      <c r="L31" s="156" t="str">
        <f t="shared" ca="1" si="7"/>
        <v/>
      </c>
      <c r="M31" s="156" t="str">
        <f t="shared" ca="1" si="7"/>
        <v/>
      </c>
      <c r="N31" s="156" t="str">
        <f t="shared" ca="1" si="7"/>
        <v/>
      </c>
      <c r="O31" s="195" t="e">
        <f t="shared" ca="1" si="2"/>
        <v>#VALUE!</v>
      </c>
      <c r="P31" s="195" t="e">
        <f t="shared" ca="1" si="3"/>
        <v>#VALUE!</v>
      </c>
      <c r="Q31" s="195" t="e">
        <f t="shared" ca="1" si="4"/>
        <v>#VALUE!</v>
      </c>
      <c r="R31" s="195" t="e">
        <f t="shared" ca="1" si="5"/>
        <v>#VALUE!</v>
      </c>
      <c r="S31" s="195" t="e">
        <f t="shared" ca="1" si="6"/>
        <v>#VALUE!</v>
      </c>
      <c r="T31" s="252">
        <v>72.36</v>
      </c>
      <c r="U31" s="233">
        <v>1.1000000000000001</v>
      </c>
    </row>
    <row r="32" spans="1:22" x14ac:dyDescent="0.2">
      <c r="A32" s="231" t="s">
        <v>77</v>
      </c>
      <c r="B32" s="232" t="s">
        <v>2</v>
      </c>
      <c r="C32" s="87">
        <f>IFERROR(IF($A32&lt;&gt;" ",VLOOKUP($A32,GSB!$A$6:$F$506,6,FALSE),0),IF($A32=""," ","pas d'article"))</f>
        <v>1.4333333333333333</v>
      </c>
      <c r="D32" s="156" t="str">
        <f t="shared" ca="1" si="0"/>
        <v/>
      </c>
      <c r="E32" s="156" t="str">
        <f t="shared" ca="1" si="0"/>
        <v/>
      </c>
      <c r="F32" s="156" t="str">
        <f t="shared" ref="F32:N41" ca="1" si="8">IF(ISERROR(OFFSET(INDIRECT("'"&amp;F$5&amp;"'!$b$1"),MATCH($A32,INDIRECT("'"&amp;F$5&amp;"'!$a$1:$a$500"),0)-1,MATCH($B$4,INDIRECT("'"&amp;F$5&amp;"'!$c$5:$n$5"),0))),"",OFFSET(INDIRECT("'"&amp;F$5&amp;"'!$b$1"),MATCH($A32,INDIRECT("'"&amp;F$5&amp;"'!$a$1:$a$500"),0)-1,MATCH($B$4,INDIRECT("'"&amp;F$5&amp;"'!$c$5:$n$5"),0)))</f>
        <v/>
      </c>
      <c r="G32" s="156" t="str">
        <f t="shared" ca="1" si="8"/>
        <v/>
      </c>
      <c r="H32" s="156" t="str">
        <f t="shared" ca="1" si="8"/>
        <v/>
      </c>
      <c r="I32" s="156" t="str">
        <f t="shared" ca="1" si="8"/>
        <v/>
      </c>
      <c r="J32" s="156" t="str">
        <f t="shared" ca="1" si="8"/>
        <v/>
      </c>
      <c r="K32" s="156" t="str">
        <f t="shared" ca="1" si="8"/>
        <v/>
      </c>
      <c r="L32" s="156" t="str">
        <f t="shared" ca="1" si="8"/>
        <v/>
      </c>
      <c r="M32" s="156" t="str">
        <f t="shared" ca="1" si="8"/>
        <v/>
      </c>
      <c r="N32" s="156" t="str">
        <f t="shared" ca="1" si="8"/>
        <v/>
      </c>
      <c r="O32" s="195" t="e">
        <f t="shared" ca="1" si="2"/>
        <v>#VALUE!</v>
      </c>
      <c r="P32" s="195" t="e">
        <f t="shared" ca="1" si="3"/>
        <v>#VALUE!</v>
      </c>
      <c r="Q32" s="195" t="e">
        <f t="shared" ca="1" si="4"/>
        <v>#VALUE!</v>
      </c>
      <c r="R32" s="195" t="e">
        <f t="shared" ca="1" si="5"/>
        <v>#VALUE!</v>
      </c>
      <c r="S32" s="195" t="e">
        <f t="shared" ca="1" si="6"/>
        <v>#VALUE!</v>
      </c>
      <c r="T32" s="50"/>
      <c r="U32" s="233">
        <v>1.1000000000000001</v>
      </c>
    </row>
    <row r="33" spans="1:22" x14ac:dyDescent="0.2">
      <c r="A33" s="231"/>
      <c r="B33" s="232"/>
      <c r="C33" s="87" t="str">
        <f>IFERROR(IF($A33&lt;&gt;" ",VLOOKUP($A33,GSB!$A$6:$F$506,6,FALSE),0),IF($A33=""," ","pas d'article"))</f>
        <v xml:space="preserve"> </v>
      </c>
      <c r="D33" s="156" t="str">
        <f t="shared" ca="1" si="0"/>
        <v/>
      </c>
      <c r="E33" s="156" t="str">
        <f t="shared" ca="1" si="0"/>
        <v/>
      </c>
      <c r="F33" s="156" t="str">
        <f t="shared" ca="1" si="8"/>
        <v/>
      </c>
      <c r="G33" s="156" t="str">
        <f t="shared" ca="1" si="8"/>
        <v/>
      </c>
      <c r="H33" s="156" t="str">
        <f t="shared" ca="1" si="8"/>
        <v/>
      </c>
      <c r="I33" s="156" t="str">
        <f t="shared" ca="1" si="8"/>
        <v/>
      </c>
      <c r="J33" s="156" t="str">
        <f t="shared" ca="1" si="8"/>
        <v/>
      </c>
      <c r="K33" s="156" t="str">
        <f t="shared" ca="1" si="8"/>
        <v/>
      </c>
      <c r="L33" s="156" t="str">
        <f t="shared" ca="1" si="8"/>
        <v/>
      </c>
      <c r="M33" s="156" t="str">
        <f t="shared" ca="1" si="8"/>
        <v/>
      </c>
      <c r="N33" s="156" t="str">
        <f t="shared" ca="1" si="8"/>
        <v/>
      </c>
      <c r="O33" s="195"/>
      <c r="P33" s="195"/>
      <c r="Q33" s="195"/>
      <c r="R33" s="195"/>
      <c r="S33" s="195"/>
      <c r="T33" s="50"/>
    </row>
    <row r="34" spans="1:22" x14ac:dyDescent="0.2">
      <c r="A34" s="231" t="s">
        <v>78</v>
      </c>
      <c r="B34" s="232" t="s">
        <v>2</v>
      </c>
      <c r="C34" s="87">
        <f>IFERROR(IF($A34&lt;&gt;" ",VLOOKUP($A34,GSB!$A$6:$F$506,6,FALSE),0),IF($A34=""," ","pas d'article"))</f>
        <v>3.4583333333333339</v>
      </c>
      <c r="D34" s="156" t="str">
        <f t="shared" ca="1" si="0"/>
        <v/>
      </c>
      <c r="E34" s="156" t="str">
        <f t="shared" ca="1" si="0"/>
        <v/>
      </c>
      <c r="F34" s="156" t="str">
        <f t="shared" ca="1" si="8"/>
        <v/>
      </c>
      <c r="G34" s="156" t="str">
        <f t="shared" ca="1" si="8"/>
        <v/>
      </c>
      <c r="H34" s="156" t="str">
        <f t="shared" ca="1" si="8"/>
        <v/>
      </c>
      <c r="I34" s="156" t="str">
        <f t="shared" ca="1" si="8"/>
        <v/>
      </c>
      <c r="J34" s="156" t="str">
        <f t="shared" ca="1" si="8"/>
        <v/>
      </c>
      <c r="K34" s="156" t="str">
        <f t="shared" ca="1" si="8"/>
        <v/>
      </c>
      <c r="L34" s="156" t="str">
        <f t="shared" ca="1" si="8"/>
        <v/>
      </c>
      <c r="M34" s="156" t="str">
        <f t="shared" ca="1" si="8"/>
        <v/>
      </c>
      <c r="N34" s="156" t="str">
        <f t="shared" ca="1" si="8"/>
        <v/>
      </c>
      <c r="O34" s="195" t="e">
        <f t="shared" ca="1" si="2"/>
        <v>#VALUE!</v>
      </c>
      <c r="P34" s="195" t="e">
        <f t="shared" ca="1" si="3"/>
        <v>#VALUE!</v>
      </c>
      <c r="Q34" s="195" t="e">
        <f t="shared" ca="1" si="4"/>
        <v>#VALUE!</v>
      </c>
      <c r="R34" s="195" t="e">
        <f t="shared" ca="1" si="5"/>
        <v>#VALUE!</v>
      </c>
      <c r="S34" s="195" t="e">
        <f t="shared" ca="1" si="6"/>
        <v>#VALUE!</v>
      </c>
      <c r="T34" s="50">
        <v>20.88</v>
      </c>
      <c r="V34" s="49">
        <v>4.24</v>
      </c>
    </row>
    <row r="35" spans="1:22" x14ac:dyDescent="0.2">
      <c r="A35" s="231" t="s">
        <v>79</v>
      </c>
      <c r="B35" s="232" t="s">
        <v>2</v>
      </c>
      <c r="C35" s="87">
        <f>IFERROR(IF($A35&lt;&gt;" ",VLOOKUP($A35,GSB!$A$6:$F$506,6,FALSE),0),IF($A35=""," ","pas d'article"))</f>
        <v>3.3863636363636362</v>
      </c>
      <c r="D35" s="156" t="str">
        <f t="shared" ca="1" si="0"/>
        <v/>
      </c>
      <c r="E35" s="156" t="str">
        <f t="shared" ca="1" si="0"/>
        <v/>
      </c>
      <c r="F35" s="156" t="str">
        <f t="shared" ca="1" si="8"/>
        <v/>
      </c>
      <c r="G35" s="156" t="str">
        <f t="shared" ca="1" si="8"/>
        <v/>
      </c>
      <c r="H35" s="156" t="str">
        <f t="shared" ca="1" si="8"/>
        <v/>
      </c>
      <c r="I35" s="156" t="str">
        <f t="shared" ca="1" si="8"/>
        <v/>
      </c>
      <c r="J35" s="156" t="str">
        <f t="shared" ca="1" si="8"/>
        <v/>
      </c>
      <c r="K35" s="156" t="str">
        <f t="shared" ca="1" si="8"/>
        <v/>
      </c>
      <c r="L35" s="156" t="str">
        <f t="shared" ca="1" si="8"/>
        <v/>
      </c>
      <c r="M35" s="156" t="str">
        <f t="shared" ca="1" si="8"/>
        <v/>
      </c>
      <c r="N35" s="156" t="str">
        <f t="shared" ca="1" si="8"/>
        <v/>
      </c>
      <c r="O35" s="195" t="e">
        <f t="shared" ca="1" si="2"/>
        <v>#VALUE!</v>
      </c>
      <c r="P35" s="195" t="e">
        <f t="shared" ca="1" si="3"/>
        <v>#VALUE!</v>
      </c>
      <c r="Q35" s="195" t="e">
        <f t="shared" ca="1" si="4"/>
        <v>#VALUE!</v>
      </c>
      <c r="R35" s="195" t="e">
        <f t="shared" ca="1" si="5"/>
        <v>#VALUE!</v>
      </c>
      <c r="S35" s="195" t="e">
        <f t="shared" ca="1" si="6"/>
        <v>#VALUE!</v>
      </c>
      <c r="T35" s="50"/>
      <c r="V35" s="49">
        <v>3.75</v>
      </c>
    </row>
    <row r="36" spans="1:22" x14ac:dyDescent="0.2">
      <c r="A36" s="231" t="s">
        <v>80</v>
      </c>
      <c r="B36" s="232" t="s">
        <v>2</v>
      </c>
      <c r="C36" s="87">
        <f>IFERROR(IF($A36&lt;&gt;" ",VLOOKUP($A36,GSB!$A$6:$F$506,6,FALSE),0),IF($A36=""," ","pas d'article"))</f>
        <v>3.15</v>
      </c>
      <c r="D36" s="156" t="str">
        <f t="shared" ca="1" si="0"/>
        <v/>
      </c>
      <c r="E36" s="156" t="str">
        <f t="shared" ca="1" si="0"/>
        <v/>
      </c>
      <c r="F36" s="156" t="str">
        <f t="shared" ca="1" si="8"/>
        <v/>
      </c>
      <c r="G36" s="156" t="str">
        <f t="shared" ca="1" si="8"/>
        <v/>
      </c>
      <c r="H36" s="156" t="str">
        <f t="shared" ca="1" si="8"/>
        <v/>
      </c>
      <c r="I36" s="156" t="str">
        <f t="shared" ca="1" si="8"/>
        <v/>
      </c>
      <c r="J36" s="156" t="str">
        <f t="shared" ca="1" si="8"/>
        <v/>
      </c>
      <c r="K36" s="156" t="str">
        <f t="shared" ca="1" si="8"/>
        <v/>
      </c>
      <c r="L36" s="156" t="str">
        <f t="shared" ca="1" si="8"/>
        <v/>
      </c>
      <c r="M36" s="156" t="str">
        <f t="shared" ca="1" si="8"/>
        <v/>
      </c>
      <c r="N36" s="156" t="str">
        <f t="shared" ca="1" si="8"/>
        <v/>
      </c>
      <c r="O36" s="195" t="e">
        <f t="shared" ca="1" si="2"/>
        <v>#VALUE!</v>
      </c>
      <c r="P36" s="195" t="e">
        <f t="shared" ca="1" si="3"/>
        <v>#VALUE!</v>
      </c>
      <c r="Q36" s="195" t="e">
        <f t="shared" ca="1" si="4"/>
        <v>#VALUE!</v>
      </c>
      <c r="R36" s="195" t="e">
        <f t="shared" ca="1" si="5"/>
        <v>#VALUE!</v>
      </c>
      <c r="S36" s="195" t="e">
        <f t="shared" ca="1" si="6"/>
        <v>#VALUE!</v>
      </c>
      <c r="T36" s="50">
        <v>16.850000000000001</v>
      </c>
      <c r="V36" s="49">
        <v>3.6</v>
      </c>
    </row>
    <row r="37" spans="1:22" x14ac:dyDescent="0.2">
      <c r="A37" s="231" t="s">
        <v>81</v>
      </c>
      <c r="B37" s="232" t="s">
        <v>2</v>
      </c>
      <c r="C37" s="87">
        <f>IFERROR(IF($A37&lt;&gt;" ",VLOOKUP($A37,GSB!$A$6:$F$506,6,FALSE),0),IF($A37=""," ","pas d'article"))</f>
        <v>3.3851851851851853</v>
      </c>
      <c r="D37" s="156" t="str">
        <f t="shared" ca="1" si="0"/>
        <v/>
      </c>
      <c r="E37" s="156" t="str">
        <f t="shared" ca="1" si="0"/>
        <v/>
      </c>
      <c r="F37" s="156" t="str">
        <f t="shared" ca="1" si="8"/>
        <v/>
      </c>
      <c r="G37" s="156" t="str">
        <f t="shared" ca="1" si="8"/>
        <v/>
      </c>
      <c r="H37" s="156" t="str">
        <f t="shared" ca="1" si="8"/>
        <v/>
      </c>
      <c r="I37" s="156" t="str">
        <f t="shared" ca="1" si="8"/>
        <v/>
      </c>
      <c r="J37" s="156" t="str">
        <f t="shared" ca="1" si="8"/>
        <v/>
      </c>
      <c r="K37" s="156" t="str">
        <f t="shared" ca="1" si="8"/>
        <v/>
      </c>
      <c r="L37" s="156" t="str">
        <f t="shared" ca="1" si="8"/>
        <v/>
      </c>
      <c r="M37" s="156" t="str">
        <f t="shared" ca="1" si="8"/>
        <v/>
      </c>
      <c r="N37" s="156" t="str">
        <f t="shared" ca="1" si="8"/>
        <v/>
      </c>
      <c r="O37" s="195" t="e">
        <f t="shared" ca="1" si="2"/>
        <v>#VALUE!</v>
      </c>
      <c r="P37" s="195" t="e">
        <f t="shared" ca="1" si="3"/>
        <v>#VALUE!</v>
      </c>
      <c r="Q37" s="195" t="e">
        <f t="shared" ca="1" si="4"/>
        <v>#VALUE!</v>
      </c>
      <c r="R37" s="195" t="e">
        <f t="shared" ca="1" si="5"/>
        <v>#VALUE!</v>
      </c>
      <c r="S37" s="195" t="e">
        <f t="shared" ca="1" si="6"/>
        <v>#VALUE!</v>
      </c>
      <c r="T37" s="50"/>
      <c r="V37" s="49">
        <v>3.6</v>
      </c>
    </row>
    <row r="38" spans="1:22" x14ac:dyDescent="0.2">
      <c r="A38" s="231" t="s">
        <v>82</v>
      </c>
      <c r="B38" s="232" t="s">
        <v>2</v>
      </c>
      <c r="C38" s="87">
        <f>IFERROR(IF($A38&lt;&gt;" ",VLOOKUP($A38,GSB!$A$6:$F$506,6,FALSE),0),IF($A38=""," ","pas d'article"))</f>
        <v>2.8166666666666669</v>
      </c>
      <c r="D38" s="156" t="str">
        <f t="shared" ref="D38:D101" ca="1" si="9">IF(ISERROR(OFFSET(INDIRECT("'"&amp;D$5&amp;"'!$b$1"),MATCH($A38,INDIRECT("'"&amp;D$5&amp;"'!$a$1:$a$500"),0)-1,MATCH($B$4,INDIRECT("'"&amp;D$5&amp;"'!$c$5:$n$5"),0))),"",OFFSET(INDIRECT("'"&amp;D$5&amp;"'!$b$1"),MATCH($A38,INDIRECT("'"&amp;D$5&amp;"'!$a$1:$a$500"),0)-1,MATCH($B$4,INDIRECT("'"&amp;D$5&amp;"'!$c$5:$n$5"),0)))</f>
        <v/>
      </c>
      <c r="E38" s="156" t="str">
        <f t="shared" ref="E38:E71" ca="1" si="10">IF(ISERROR(OFFSET(INDIRECT("'"&amp;E$5&amp;"'!$b$1"),MATCH($A38,INDIRECT("'"&amp;E$5&amp;"'!$a$1:$a$500"),0)-1,MATCH($B$4,INDIRECT("'"&amp;E$5&amp;"'!$c$5:$n$5"),0))),"",OFFSET(INDIRECT("'"&amp;E$5&amp;"'!$b$1"),MATCH($A38,INDIRECT("'"&amp;E$5&amp;"'!$a$1:$a$500"),0)-1,MATCH($B$4,INDIRECT("'"&amp;E$5&amp;"'!$c$5:$n$5"),0)))</f>
        <v/>
      </c>
      <c r="F38" s="156" t="str">
        <f t="shared" ca="1" si="8"/>
        <v/>
      </c>
      <c r="G38" s="156" t="str">
        <f t="shared" ca="1" si="8"/>
        <v/>
      </c>
      <c r="H38" s="156" t="str">
        <f t="shared" ca="1" si="8"/>
        <v/>
      </c>
      <c r="I38" s="156" t="str">
        <f t="shared" ca="1" si="8"/>
        <v/>
      </c>
      <c r="J38" s="156" t="str">
        <f t="shared" ca="1" si="8"/>
        <v/>
      </c>
      <c r="K38" s="156" t="str">
        <f t="shared" ca="1" si="8"/>
        <v/>
      </c>
      <c r="L38" s="156" t="str">
        <f t="shared" ca="1" si="8"/>
        <v/>
      </c>
      <c r="M38" s="156" t="str">
        <f t="shared" ca="1" si="8"/>
        <v/>
      </c>
      <c r="N38" s="156" t="str">
        <f t="shared" ca="1" si="8"/>
        <v/>
      </c>
      <c r="O38" s="195" t="e">
        <f t="shared" ca="1" si="2"/>
        <v>#VALUE!</v>
      </c>
      <c r="P38" s="195" t="e">
        <f t="shared" ca="1" si="3"/>
        <v>#VALUE!</v>
      </c>
      <c r="Q38" s="195" t="e">
        <f t="shared" ca="1" si="4"/>
        <v>#VALUE!</v>
      </c>
      <c r="R38" s="195" t="e">
        <f t="shared" ca="1" si="5"/>
        <v>#VALUE!</v>
      </c>
      <c r="S38" s="195" t="e">
        <f t="shared" ca="1" si="6"/>
        <v>#VALUE!</v>
      </c>
      <c r="T38" s="50"/>
      <c r="V38" s="49">
        <v>3.6</v>
      </c>
    </row>
    <row r="39" spans="1:22" x14ac:dyDescent="0.2">
      <c r="A39" s="231" t="s">
        <v>83</v>
      </c>
      <c r="B39" s="232" t="s">
        <v>2</v>
      </c>
      <c r="C39" s="87">
        <f>IFERROR(IF($A39&lt;&gt;" ",VLOOKUP($A39,GSB!$A$6:$F$506,6,FALSE),0),IF($A39=""," ","pas d'article"))</f>
        <v>3.3404761904761902</v>
      </c>
      <c r="D39" s="156" t="str">
        <f t="shared" ca="1" si="9"/>
        <v/>
      </c>
      <c r="E39" s="156" t="str">
        <f t="shared" ca="1" si="10"/>
        <v/>
      </c>
      <c r="F39" s="156" t="str">
        <f t="shared" ca="1" si="8"/>
        <v/>
      </c>
      <c r="G39" s="156" t="str">
        <f t="shared" ca="1" si="8"/>
        <v/>
      </c>
      <c r="H39" s="156" t="str">
        <f t="shared" ca="1" si="8"/>
        <v/>
      </c>
      <c r="I39" s="156" t="str">
        <f t="shared" ca="1" si="8"/>
        <v/>
      </c>
      <c r="J39" s="156" t="str">
        <f t="shared" ca="1" si="8"/>
        <v/>
      </c>
      <c r="K39" s="156" t="str">
        <f t="shared" ca="1" si="8"/>
        <v/>
      </c>
      <c r="L39" s="156" t="str">
        <f t="shared" ca="1" si="8"/>
        <v/>
      </c>
      <c r="M39" s="156" t="str">
        <f t="shared" ca="1" si="8"/>
        <v/>
      </c>
      <c r="N39" s="156" t="str">
        <f t="shared" ca="1" si="8"/>
        <v/>
      </c>
      <c r="O39" s="195" t="e">
        <f t="shared" ca="1" si="2"/>
        <v>#VALUE!</v>
      </c>
      <c r="P39" s="195" t="e">
        <f t="shared" ca="1" si="3"/>
        <v>#VALUE!</v>
      </c>
      <c r="Q39" s="195" t="e">
        <f t="shared" ca="1" si="4"/>
        <v>#VALUE!</v>
      </c>
      <c r="R39" s="195" t="e">
        <f t="shared" ca="1" si="5"/>
        <v>#VALUE!</v>
      </c>
      <c r="S39" s="195" t="e">
        <f t="shared" ca="1" si="6"/>
        <v>#VALUE!</v>
      </c>
      <c r="T39" s="50"/>
      <c r="V39" s="49">
        <v>3.6</v>
      </c>
    </row>
    <row r="40" spans="1:22" x14ac:dyDescent="0.2">
      <c r="A40" s="231" t="s">
        <v>84</v>
      </c>
      <c r="B40" s="232" t="s">
        <v>2</v>
      </c>
      <c r="C40" s="87">
        <f>IFERROR(IF($A40&lt;&gt;" ",VLOOKUP($A40,GSB!$A$6:$F$506,6,FALSE),0),IF($A40=""," ","pas d'article"))</f>
        <v>3.2250000000000001</v>
      </c>
      <c r="D40" s="156" t="str">
        <f t="shared" ca="1" si="9"/>
        <v/>
      </c>
      <c r="E40" s="156" t="str">
        <f t="shared" ca="1" si="10"/>
        <v/>
      </c>
      <c r="F40" s="156" t="str">
        <f t="shared" ca="1" si="8"/>
        <v/>
      </c>
      <c r="G40" s="156" t="str">
        <f t="shared" ca="1" si="8"/>
        <v/>
      </c>
      <c r="H40" s="156" t="str">
        <f t="shared" ca="1" si="8"/>
        <v/>
      </c>
      <c r="I40" s="156" t="str">
        <f t="shared" ca="1" si="8"/>
        <v/>
      </c>
      <c r="J40" s="156" t="str">
        <f t="shared" ca="1" si="8"/>
        <v/>
      </c>
      <c r="K40" s="156" t="str">
        <f t="shared" ca="1" si="8"/>
        <v/>
      </c>
      <c r="L40" s="156" t="str">
        <f t="shared" ca="1" si="8"/>
        <v/>
      </c>
      <c r="M40" s="156" t="str">
        <f t="shared" ca="1" si="8"/>
        <v/>
      </c>
      <c r="N40" s="156" t="str">
        <f t="shared" ca="1" si="8"/>
        <v/>
      </c>
      <c r="O40" s="195" t="e">
        <f t="shared" ca="1" si="2"/>
        <v>#VALUE!</v>
      </c>
      <c r="P40" s="195" t="e">
        <f t="shared" ca="1" si="3"/>
        <v>#VALUE!</v>
      </c>
      <c r="Q40" s="195" t="e">
        <f t="shared" ca="1" si="4"/>
        <v>#VALUE!</v>
      </c>
      <c r="R40" s="195" t="e">
        <f t="shared" ca="1" si="5"/>
        <v>#VALUE!</v>
      </c>
      <c r="S40" s="195" t="e">
        <f t="shared" ca="1" si="6"/>
        <v>#VALUE!</v>
      </c>
      <c r="T40" s="50">
        <v>10.11</v>
      </c>
      <c r="U40" s="49">
        <v>4.62</v>
      </c>
      <c r="V40" s="49">
        <v>3.6</v>
      </c>
    </row>
    <row r="41" spans="1:22" x14ac:dyDescent="0.2">
      <c r="A41" s="231"/>
      <c r="B41" s="232"/>
      <c r="C41" s="87" t="str">
        <f>IFERROR(IF($A41&lt;&gt;" ",VLOOKUP($A41,GSB!$A$6:$F$506,6,FALSE),0),IF($A41=""," ","pas d'article"))</f>
        <v xml:space="preserve"> </v>
      </c>
      <c r="D41" s="156" t="str">
        <f t="shared" ca="1" si="9"/>
        <v/>
      </c>
      <c r="E41" s="156" t="str">
        <f t="shared" ca="1" si="10"/>
        <v/>
      </c>
      <c r="F41" s="156" t="str">
        <f t="shared" ca="1" si="8"/>
        <v/>
      </c>
      <c r="G41" s="156" t="str">
        <f t="shared" ca="1" si="8"/>
        <v/>
      </c>
      <c r="H41" s="156" t="str">
        <f t="shared" ca="1" si="8"/>
        <v/>
      </c>
      <c r="I41" s="156" t="str">
        <f t="shared" ca="1" si="8"/>
        <v/>
      </c>
      <c r="J41" s="156" t="str">
        <f t="shared" ca="1" si="8"/>
        <v/>
      </c>
      <c r="K41" s="156" t="str">
        <f t="shared" ca="1" si="8"/>
        <v/>
      </c>
      <c r="L41" s="156" t="str">
        <f t="shared" ca="1" si="8"/>
        <v/>
      </c>
      <c r="M41" s="156" t="str">
        <f t="shared" ca="1" si="8"/>
        <v/>
      </c>
      <c r="N41" s="156" t="str">
        <f t="shared" ca="1" si="8"/>
        <v/>
      </c>
      <c r="O41" s="195"/>
      <c r="P41" s="195"/>
      <c r="Q41" s="195"/>
      <c r="R41" s="195"/>
      <c r="S41" s="195"/>
      <c r="T41" s="50"/>
    </row>
    <row r="42" spans="1:22" x14ac:dyDescent="0.2">
      <c r="A42" s="234" t="s">
        <v>104</v>
      </c>
      <c r="B42" s="232" t="s">
        <v>2</v>
      </c>
      <c r="C42" s="87">
        <f>IFERROR(IF($A42&lt;&gt;" ",VLOOKUP($A42,GSB!$A$6:$F$506,6,FALSE),0),IF($A42=""," ","pas d'article"))</f>
        <v>1.8433333333333335</v>
      </c>
      <c r="D42" s="156" t="str">
        <f t="shared" ca="1" si="9"/>
        <v/>
      </c>
      <c r="E42" s="156" t="str">
        <f t="shared" ca="1" si="10"/>
        <v/>
      </c>
      <c r="F42" s="156" t="str">
        <f t="shared" ref="F42:N51" ca="1" si="11">IF(ISERROR(OFFSET(INDIRECT("'"&amp;F$5&amp;"'!$b$1"),MATCH($A42,INDIRECT("'"&amp;F$5&amp;"'!$a$1:$a$500"),0)-1,MATCH($B$4,INDIRECT("'"&amp;F$5&amp;"'!$c$5:$n$5"),0))),"",OFFSET(INDIRECT("'"&amp;F$5&amp;"'!$b$1"),MATCH($A42,INDIRECT("'"&amp;F$5&amp;"'!$a$1:$a$500"),0)-1,MATCH($B$4,INDIRECT("'"&amp;F$5&amp;"'!$c$5:$n$5"),0)))</f>
        <v/>
      </c>
      <c r="G42" s="156" t="str">
        <f t="shared" ca="1" si="11"/>
        <v/>
      </c>
      <c r="H42" s="156" t="str">
        <f t="shared" ca="1" si="11"/>
        <v/>
      </c>
      <c r="I42" s="156" t="str">
        <f t="shared" ca="1" si="11"/>
        <v/>
      </c>
      <c r="J42" s="156" t="str">
        <f t="shared" ca="1" si="11"/>
        <v/>
      </c>
      <c r="K42" s="156" t="str">
        <f t="shared" ca="1" si="11"/>
        <v/>
      </c>
      <c r="L42" s="156" t="str">
        <f t="shared" ca="1" si="11"/>
        <v/>
      </c>
      <c r="M42" s="156" t="str">
        <f t="shared" ca="1" si="11"/>
        <v/>
      </c>
      <c r="N42" s="156" t="str">
        <f t="shared" ca="1" si="11"/>
        <v/>
      </c>
      <c r="O42" s="195" t="e">
        <f t="shared" ca="1" si="2"/>
        <v>#VALUE!</v>
      </c>
      <c r="P42" s="195" t="e">
        <f t="shared" ca="1" si="3"/>
        <v>#VALUE!</v>
      </c>
      <c r="Q42" s="195" t="e">
        <f t="shared" ca="1" si="4"/>
        <v>#VALUE!</v>
      </c>
      <c r="R42" s="195" t="e">
        <f t="shared" ca="1" si="5"/>
        <v>#VALUE!</v>
      </c>
      <c r="S42" s="195" t="e">
        <f t="shared" ca="1" si="6"/>
        <v>#VALUE!</v>
      </c>
      <c r="T42" s="50"/>
    </row>
    <row r="43" spans="1:22" x14ac:dyDescent="0.2">
      <c r="A43" s="234" t="s">
        <v>105</v>
      </c>
      <c r="B43" s="232" t="s">
        <v>2</v>
      </c>
      <c r="C43" s="87">
        <f>IFERROR(IF($A43&lt;&gt;" ",VLOOKUP($A43,GSB!$A$6:$F$506,6,FALSE),0),IF($A43=""," ","pas d'article"))</f>
        <v>1.8481481481481485</v>
      </c>
      <c r="D43" s="156" t="str">
        <f t="shared" ca="1" si="9"/>
        <v/>
      </c>
      <c r="E43" s="156" t="str">
        <f t="shared" ca="1" si="10"/>
        <v/>
      </c>
      <c r="F43" s="156" t="str">
        <f t="shared" ca="1" si="11"/>
        <v/>
      </c>
      <c r="G43" s="156" t="str">
        <f t="shared" ca="1" si="11"/>
        <v/>
      </c>
      <c r="H43" s="156" t="str">
        <f t="shared" ca="1" si="11"/>
        <v/>
      </c>
      <c r="I43" s="156" t="str">
        <f t="shared" ca="1" si="11"/>
        <v/>
      </c>
      <c r="J43" s="156" t="str">
        <f t="shared" ca="1" si="11"/>
        <v/>
      </c>
      <c r="K43" s="156" t="str">
        <f t="shared" ca="1" si="11"/>
        <v/>
      </c>
      <c r="L43" s="156" t="str">
        <f t="shared" ca="1" si="11"/>
        <v/>
      </c>
      <c r="M43" s="156" t="str">
        <f t="shared" ca="1" si="11"/>
        <v/>
      </c>
      <c r="N43" s="156" t="str">
        <f t="shared" ca="1" si="11"/>
        <v/>
      </c>
      <c r="O43" s="195" t="e">
        <f t="shared" ca="1" si="2"/>
        <v>#VALUE!</v>
      </c>
      <c r="P43" s="195" t="e">
        <f t="shared" ca="1" si="3"/>
        <v>#VALUE!</v>
      </c>
      <c r="Q43" s="195" t="e">
        <f t="shared" ca="1" si="4"/>
        <v>#VALUE!</v>
      </c>
      <c r="R43" s="195" t="e">
        <f t="shared" ca="1" si="5"/>
        <v>#VALUE!</v>
      </c>
      <c r="S43" s="195" t="e">
        <f t="shared" ca="1" si="6"/>
        <v>#VALUE!</v>
      </c>
      <c r="T43" s="50"/>
    </row>
    <row r="44" spans="1:22" x14ac:dyDescent="0.2">
      <c r="A44" s="234" t="s">
        <v>106</v>
      </c>
      <c r="B44" s="232" t="s">
        <v>2</v>
      </c>
      <c r="C44" s="87">
        <f>IFERROR(IF($A44&lt;&gt;" ",VLOOKUP($A44,GSB!$A$6:$F$506,6,FALSE),0),IF($A44=""," ","pas d'article"))</f>
        <v>1.8604166666666666</v>
      </c>
      <c r="D44" s="156" t="str">
        <f t="shared" ca="1" si="9"/>
        <v/>
      </c>
      <c r="E44" s="156" t="str">
        <f t="shared" ca="1" si="10"/>
        <v/>
      </c>
      <c r="F44" s="156" t="str">
        <f t="shared" ca="1" si="11"/>
        <v/>
      </c>
      <c r="G44" s="156" t="str">
        <f t="shared" ca="1" si="11"/>
        <v/>
      </c>
      <c r="H44" s="156" t="str">
        <f t="shared" ca="1" si="11"/>
        <v/>
      </c>
      <c r="I44" s="156" t="str">
        <f t="shared" ca="1" si="11"/>
        <v/>
      </c>
      <c r="J44" s="156" t="str">
        <f t="shared" ca="1" si="11"/>
        <v/>
      </c>
      <c r="K44" s="156" t="str">
        <f t="shared" ca="1" si="11"/>
        <v/>
      </c>
      <c r="L44" s="156" t="str">
        <f t="shared" ca="1" si="11"/>
        <v/>
      </c>
      <c r="M44" s="156" t="str">
        <f t="shared" ca="1" si="11"/>
        <v/>
      </c>
      <c r="N44" s="156" t="str">
        <f t="shared" ca="1" si="11"/>
        <v/>
      </c>
      <c r="O44" s="195" t="e">
        <f t="shared" ca="1" si="2"/>
        <v>#VALUE!</v>
      </c>
      <c r="P44" s="195" t="e">
        <f t="shared" ca="1" si="3"/>
        <v>#VALUE!</v>
      </c>
      <c r="Q44" s="195" t="e">
        <f t="shared" ca="1" si="4"/>
        <v>#VALUE!</v>
      </c>
      <c r="R44" s="195" t="e">
        <f t="shared" ca="1" si="5"/>
        <v>#VALUE!</v>
      </c>
      <c r="S44" s="195" t="e">
        <f t="shared" ca="1" si="6"/>
        <v>#VALUE!</v>
      </c>
      <c r="T44" s="50"/>
    </row>
    <row r="45" spans="1:22" x14ac:dyDescent="0.2">
      <c r="A45" s="234" t="s">
        <v>107</v>
      </c>
      <c r="B45" s="232" t="s">
        <v>2</v>
      </c>
      <c r="C45" s="87">
        <f>IFERROR(IF($A45&lt;&gt;" ",VLOOKUP($A45,GSB!$A$6:$F$506,6,FALSE),0),IF($A45=""," ","pas d'article"))</f>
        <v>1.8523809523809525</v>
      </c>
      <c r="D45" s="156" t="str">
        <f t="shared" ca="1" si="9"/>
        <v/>
      </c>
      <c r="E45" s="156" t="str">
        <f t="shared" ca="1" si="10"/>
        <v/>
      </c>
      <c r="F45" s="156" t="str">
        <f t="shared" ca="1" si="11"/>
        <v/>
      </c>
      <c r="G45" s="156" t="str">
        <f t="shared" ca="1" si="11"/>
        <v/>
      </c>
      <c r="H45" s="156" t="str">
        <f t="shared" ca="1" si="11"/>
        <v/>
      </c>
      <c r="I45" s="156" t="str">
        <f t="shared" ca="1" si="11"/>
        <v/>
      </c>
      <c r="J45" s="156" t="str">
        <f t="shared" ca="1" si="11"/>
        <v/>
      </c>
      <c r="K45" s="156" t="str">
        <f t="shared" ca="1" si="11"/>
        <v/>
      </c>
      <c r="L45" s="156" t="str">
        <f t="shared" ca="1" si="11"/>
        <v/>
      </c>
      <c r="M45" s="156" t="str">
        <f t="shared" ca="1" si="11"/>
        <v/>
      </c>
      <c r="N45" s="156" t="str">
        <f t="shared" ca="1" si="11"/>
        <v/>
      </c>
      <c r="O45" s="195" t="e">
        <f t="shared" ca="1" si="2"/>
        <v>#VALUE!</v>
      </c>
      <c r="P45" s="195" t="e">
        <f t="shared" ca="1" si="3"/>
        <v>#VALUE!</v>
      </c>
      <c r="Q45" s="195" t="e">
        <f t="shared" ca="1" si="4"/>
        <v>#VALUE!</v>
      </c>
      <c r="R45" s="195" t="e">
        <f t="shared" ca="1" si="5"/>
        <v>#VALUE!</v>
      </c>
      <c r="S45" s="195" t="e">
        <f t="shared" ca="1" si="6"/>
        <v>#VALUE!</v>
      </c>
      <c r="T45" s="50"/>
    </row>
    <row r="46" spans="1:22" x14ac:dyDescent="0.2">
      <c r="A46" s="234" t="s">
        <v>108</v>
      </c>
      <c r="B46" s="232" t="s">
        <v>2</v>
      </c>
      <c r="C46" s="87">
        <f>IFERROR(IF($A46&lt;&gt;" ",VLOOKUP($A46,GSB!$A$6:$F$506,6,FALSE),0),IF($A46=""," ","pas d'article"))</f>
        <v>1.8555555555555556</v>
      </c>
      <c r="D46" s="156" t="str">
        <f t="shared" ca="1" si="9"/>
        <v/>
      </c>
      <c r="E46" s="156" t="str">
        <f t="shared" ca="1" si="10"/>
        <v/>
      </c>
      <c r="F46" s="156" t="str">
        <f t="shared" ca="1" si="11"/>
        <v/>
      </c>
      <c r="G46" s="156" t="str">
        <f t="shared" ca="1" si="11"/>
        <v/>
      </c>
      <c r="H46" s="156" t="str">
        <f t="shared" ca="1" si="11"/>
        <v/>
      </c>
      <c r="I46" s="156" t="str">
        <f t="shared" ca="1" si="11"/>
        <v/>
      </c>
      <c r="J46" s="156" t="str">
        <f t="shared" ca="1" si="11"/>
        <v/>
      </c>
      <c r="K46" s="156" t="str">
        <f t="shared" ca="1" si="11"/>
        <v/>
      </c>
      <c r="L46" s="156" t="str">
        <f t="shared" ca="1" si="11"/>
        <v/>
      </c>
      <c r="M46" s="156" t="str">
        <f t="shared" ca="1" si="11"/>
        <v/>
      </c>
      <c r="N46" s="156" t="str">
        <f t="shared" ca="1" si="11"/>
        <v/>
      </c>
      <c r="O46" s="195" t="e">
        <f t="shared" ca="1" si="2"/>
        <v>#VALUE!</v>
      </c>
      <c r="P46" s="195" t="e">
        <f t="shared" ca="1" si="3"/>
        <v>#VALUE!</v>
      </c>
      <c r="Q46" s="195" t="e">
        <f t="shared" ca="1" si="4"/>
        <v>#VALUE!</v>
      </c>
      <c r="R46" s="195" t="e">
        <f t="shared" ca="1" si="5"/>
        <v>#VALUE!</v>
      </c>
      <c r="S46" s="195" t="e">
        <f t="shared" ca="1" si="6"/>
        <v>#VALUE!</v>
      </c>
      <c r="T46" s="50"/>
    </row>
    <row r="47" spans="1:22" x14ac:dyDescent="0.2">
      <c r="A47" s="231"/>
      <c r="B47" s="232"/>
      <c r="C47" s="87" t="str">
        <f>IFERROR(IF($A47&lt;&gt;" ",VLOOKUP($A47,GSB!$A$6:$F$506,6,FALSE),0),IF($A47=""," ","pas d'article"))</f>
        <v xml:space="preserve"> </v>
      </c>
      <c r="D47" s="156" t="str">
        <f t="shared" ca="1" si="9"/>
        <v/>
      </c>
      <c r="E47" s="156" t="str">
        <f t="shared" ca="1" si="10"/>
        <v/>
      </c>
      <c r="F47" s="156" t="str">
        <f t="shared" ca="1" si="11"/>
        <v/>
      </c>
      <c r="G47" s="156" t="str">
        <f t="shared" ca="1" si="11"/>
        <v/>
      </c>
      <c r="H47" s="156" t="str">
        <f t="shared" ca="1" si="11"/>
        <v/>
      </c>
      <c r="I47" s="156" t="str">
        <f t="shared" ca="1" si="11"/>
        <v/>
      </c>
      <c r="J47" s="156" t="str">
        <f t="shared" ca="1" si="11"/>
        <v/>
      </c>
      <c r="K47" s="156" t="str">
        <f t="shared" ca="1" si="11"/>
        <v/>
      </c>
      <c r="L47" s="156" t="str">
        <f t="shared" ca="1" si="11"/>
        <v/>
      </c>
      <c r="M47" s="156" t="str">
        <f t="shared" ca="1" si="11"/>
        <v/>
      </c>
      <c r="N47" s="156" t="str">
        <f t="shared" ca="1" si="11"/>
        <v/>
      </c>
      <c r="O47" s="195"/>
      <c r="P47" s="195"/>
      <c r="Q47" s="195"/>
      <c r="R47" s="195"/>
      <c r="S47" s="195"/>
      <c r="T47" s="50"/>
    </row>
    <row r="48" spans="1:22" x14ac:dyDescent="0.2">
      <c r="A48" s="231" t="s">
        <v>85</v>
      </c>
      <c r="B48" s="232" t="s">
        <v>8</v>
      </c>
      <c r="C48" s="87">
        <f>IFERROR(IF($A48&lt;&gt;" ",VLOOKUP($A48,GSB!$A$6:$F$506,6,FALSE),0),IF($A48=""," ","pas d'article"))</f>
        <v>6.2750000000000004</v>
      </c>
      <c r="D48" s="156" t="str">
        <f t="shared" ca="1" si="9"/>
        <v/>
      </c>
      <c r="E48" s="156" t="str">
        <f t="shared" ca="1" si="10"/>
        <v/>
      </c>
      <c r="F48" s="156" t="str">
        <f t="shared" ca="1" si="11"/>
        <v/>
      </c>
      <c r="G48" s="156" t="str">
        <f t="shared" ca="1" si="11"/>
        <v/>
      </c>
      <c r="H48" s="156" t="str">
        <f t="shared" ca="1" si="11"/>
        <v/>
      </c>
      <c r="I48" s="156" t="str">
        <f t="shared" ca="1" si="11"/>
        <v/>
      </c>
      <c r="J48" s="156" t="str">
        <f t="shared" ca="1" si="11"/>
        <v/>
      </c>
      <c r="K48" s="156" t="str">
        <f t="shared" ca="1" si="11"/>
        <v/>
      </c>
      <c r="L48" s="156" t="str">
        <f t="shared" ca="1" si="11"/>
        <v/>
      </c>
      <c r="M48" s="156" t="str">
        <f t="shared" ca="1" si="11"/>
        <v/>
      </c>
      <c r="N48" s="156" t="str">
        <f t="shared" ca="1" si="11"/>
        <v/>
      </c>
      <c r="O48" s="195" t="e">
        <f t="shared" ca="1" si="2"/>
        <v>#VALUE!</v>
      </c>
      <c r="P48" s="195" t="e">
        <f t="shared" ca="1" si="3"/>
        <v>#VALUE!</v>
      </c>
      <c r="Q48" s="195" t="e">
        <f t="shared" ca="1" si="4"/>
        <v>#VALUE!</v>
      </c>
      <c r="R48" s="195" t="e">
        <f t="shared" ca="1" si="5"/>
        <v>#VALUE!</v>
      </c>
      <c r="S48" s="195" t="e">
        <f t="shared" ca="1" si="6"/>
        <v>#VALUE!</v>
      </c>
      <c r="T48" s="235"/>
    </row>
    <row r="49" spans="1:21" x14ac:dyDescent="0.2">
      <c r="A49" s="231" t="s">
        <v>86</v>
      </c>
      <c r="B49" s="232" t="s">
        <v>8</v>
      </c>
      <c r="C49" s="87">
        <f>IFERROR(IF($A49&lt;&gt;" ",VLOOKUP($A49,GSB!$A$6:$F$506,6,FALSE),0),IF($A49=""," ","pas d'article"))</f>
        <v>5.7481481481481485</v>
      </c>
      <c r="D49" s="156" t="str">
        <f t="shared" ca="1" si="9"/>
        <v/>
      </c>
      <c r="E49" s="156" t="str">
        <f t="shared" ca="1" si="10"/>
        <v/>
      </c>
      <c r="F49" s="156" t="str">
        <f t="shared" ca="1" si="11"/>
        <v/>
      </c>
      <c r="G49" s="156" t="str">
        <f t="shared" ca="1" si="11"/>
        <v/>
      </c>
      <c r="H49" s="156" t="str">
        <f t="shared" ca="1" si="11"/>
        <v/>
      </c>
      <c r="I49" s="156" t="str">
        <f t="shared" ca="1" si="11"/>
        <v/>
      </c>
      <c r="J49" s="156" t="str">
        <f t="shared" ca="1" si="11"/>
        <v/>
      </c>
      <c r="K49" s="156" t="str">
        <f t="shared" ca="1" si="11"/>
        <v/>
      </c>
      <c r="L49" s="156" t="str">
        <f t="shared" ca="1" si="11"/>
        <v/>
      </c>
      <c r="M49" s="156" t="str">
        <f t="shared" ca="1" si="11"/>
        <v/>
      </c>
      <c r="N49" s="156" t="str">
        <f t="shared" ca="1" si="11"/>
        <v/>
      </c>
      <c r="O49" s="195" t="e">
        <f t="shared" ca="1" si="2"/>
        <v>#VALUE!</v>
      </c>
      <c r="P49" s="195" t="e">
        <f t="shared" ca="1" si="3"/>
        <v>#VALUE!</v>
      </c>
      <c r="Q49" s="195" t="e">
        <f t="shared" ca="1" si="4"/>
        <v>#VALUE!</v>
      </c>
      <c r="R49" s="195" t="e">
        <f t="shared" ca="1" si="5"/>
        <v>#VALUE!</v>
      </c>
      <c r="S49" s="195" t="e">
        <f t="shared" ca="1" si="6"/>
        <v>#VALUE!</v>
      </c>
      <c r="T49" s="235"/>
      <c r="U49" s="236">
        <v>6.87</v>
      </c>
    </row>
    <row r="50" spans="1:21" x14ac:dyDescent="0.2">
      <c r="A50" s="231"/>
      <c r="B50" s="232"/>
      <c r="C50" s="87" t="str">
        <f>IFERROR(IF($A50&lt;&gt;" ",VLOOKUP($A50,GSB!$A$6:$F$506,6,FALSE),0),IF($A50=""," ","pas d'article"))</f>
        <v xml:space="preserve"> </v>
      </c>
      <c r="D50" s="156" t="str">
        <f t="shared" ca="1" si="9"/>
        <v/>
      </c>
      <c r="E50" s="156" t="str">
        <f t="shared" ca="1" si="10"/>
        <v/>
      </c>
      <c r="F50" s="156" t="str">
        <f t="shared" ca="1" si="11"/>
        <v/>
      </c>
      <c r="G50" s="156" t="str">
        <f t="shared" ca="1" si="11"/>
        <v/>
      </c>
      <c r="H50" s="156" t="str">
        <f t="shared" ca="1" si="11"/>
        <v/>
      </c>
      <c r="I50" s="156" t="str">
        <f t="shared" ca="1" si="11"/>
        <v/>
      </c>
      <c r="J50" s="156" t="str">
        <f t="shared" ca="1" si="11"/>
        <v/>
      </c>
      <c r="K50" s="156" t="str">
        <f t="shared" ca="1" si="11"/>
        <v/>
      </c>
      <c r="L50" s="156" t="str">
        <f t="shared" ca="1" si="11"/>
        <v/>
      </c>
      <c r="M50" s="156" t="str">
        <f t="shared" ca="1" si="11"/>
        <v/>
      </c>
      <c r="N50" s="156" t="str">
        <f t="shared" ca="1" si="11"/>
        <v/>
      </c>
      <c r="O50" s="195"/>
      <c r="P50" s="195"/>
      <c r="Q50" s="195"/>
      <c r="R50" s="195"/>
      <c r="S50" s="195"/>
      <c r="T50" s="50"/>
    </row>
    <row r="51" spans="1:21" x14ac:dyDescent="0.2">
      <c r="A51" s="231" t="s">
        <v>87</v>
      </c>
      <c r="B51" s="232" t="s">
        <v>8</v>
      </c>
      <c r="C51" s="87" t="str">
        <f>IFERROR(IF($A51&lt;&gt;" ",VLOOKUP($A51,GSB!$A$6:$F$506,6,FALSE),0),IF($A51=""," ","pas d'article"))</f>
        <v>pas d'article</v>
      </c>
      <c r="D51" s="156" t="str">
        <f t="shared" ca="1" si="9"/>
        <v/>
      </c>
      <c r="E51" s="156" t="str">
        <f t="shared" ca="1" si="10"/>
        <v/>
      </c>
      <c r="F51" s="156" t="str">
        <f t="shared" ca="1" si="11"/>
        <v/>
      </c>
      <c r="G51" s="156" t="str">
        <f t="shared" ca="1" si="11"/>
        <v/>
      </c>
      <c r="H51" s="156" t="str">
        <f t="shared" ca="1" si="11"/>
        <v/>
      </c>
      <c r="I51" s="156" t="str">
        <f t="shared" ca="1" si="11"/>
        <v/>
      </c>
      <c r="J51" s="156" t="str">
        <f t="shared" ca="1" si="11"/>
        <v/>
      </c>
      <c r="K51" s="156" t="str">
        <f t="shared" ca="1" si="11"/>
        <v/>
      </c>
      <c r="L51" s="156" t="str">
        <f t="shared" ca="1" si="11"/>
        <v/>
      </c>
      <c r="M51" s="156" t="str">
        <f t="shared" ca="1" si="11"/>
        <v/>
      </c>
      <c r="N51" s="156" t="str">
        <f t="shared" ca="1" si="11"/>
        <v/>
      </c>
      <c r="O51" s="195" t="e">
        <f t="shared" ca="1" si="2"/>
        <v>#VALUE!</v>
      </c>
      <c r="P51" s="195" t="e">
        <f t="shared" ca="1" si="3"/>
        <v>#VALUE!</v>
      </c>
      <c r="Q51" s="195" t="e">
        <f t="shared" ca="1" si="4"/>
        <v>#VALUE!</v>
      </c>
      <c r="R51" s="195" t="e">
        <f t="shared" ca="1" si="5"/>
        <v>#VALUE!</v>
      </c>
      <c r="S51" s="195" t="e">
        <f t="shared" ca="1" si="6"/>
        <v>#VALUE!</v>
      </c>
      <c r="T51" s="50"/>
    </row>
    <row r="52" spans="1:21" x14ac:dyDescent="0.2">
      <c r="A52" s="231"/>
      <c r="B52" s="232"/>
      <c r="C52" s="87" t="str">
        <f>IFERROR(IF($A52&lt;&gt;" ",VLOOKUP($A52,GSB!$A$6:$F$506,6,FALSE),0),IF($A52=""," ","pas d'article"))</f>
        <v xml:space="preserve"> </v>
      </c>
      <c r="D52" s="156" t="str">
        <f t="shared" ca="1" si="9"/>
        <v/>
      </c>
      <c r="E52" s="156" t="str">
        <f t="shared" ca="1" si="10"/>
        <v/>
      </c>
      <c r="F52" s="156" t="str">
        <f t="shared" ref="F52:N61" ca="1" si="12">IF(ISERROR(OFFSET(INDIRECT("'"&amp;F$5&amp;"'!$b$1"),MATCH($A52,INDIRECT("'"&amp;F$5&amp;"'!$a$1:$a$500"),0)-1,MATCH($B$4,INDIRECT("'"&amp;F$5&amp;"'!$c$5:$n$5"),0))),"",OFFSET(INDIRECT("'"&amp;F$5&amp;"'!$b$1"),MATCH($A52,INDIRECT("'"&amp;F$5&amp;"'!$a$1:$a$500"),0)-1,MATCH($B$4,INDIRECT("'"&amp;F$5&amp;"'!$c$5:$n$5"),0)))</f>
        <v/>
      </c>
      <c r="G52" s="156" t="str">
        <f t="shared" ca="1" si="12"/>
        <v/>
      </c>
      <c r="H52" s="156" t="str">
        <f t="shared" ca="1" si="12"/>
        <v/>
      </c>
      <c r="I52" s="156" t="str">
        <f t="shared" ca="1" si="12"/>
        <v/>
      </c>
      <c r="J52" s="156" t="str">
        <f t="shared" ca="1" si="12"/>
        <v/>
      </c>
      <c r="K52" s="156" t="str">
        <f t="shared" ca="1" si="12"/>
        <v/>
      </c>
      <c r="L52" s="156" t="str">
        <f t="shared" ca="1" si="12"/>
        <v/>
      </c>
      <c r="M52" s="156" t="str">
        <f t="shared" ca="1" si="12"/>
        <v/>
      </c>
      <c r="N52" s="156" t="str">
        <f t="shared" ca="1" si="12"/>
        <v/>
      </c>
      <c r="O52" s="195"/>
      <c r="P52" s="195"/>
      <c r="Q52" s="195"/>
      <c r="R52" s="195"/>
      <c r="S52" s="195"/>
      <c r="T52" s="50"/>
    </row>
    <row r="53" spans="1:21" x14ac:dyDescent="0.2">
      <c r="A53" s="231" t="s">
        <v>88</v>
      </c>
      <c r="B53" s="232" t="s">
        <v>2</v>
      </c>
      <c r="C53" s="87">
        <f>IFERROR(IF($A53&lt;&gt;" ",VLOOKUP($A53,GSB!$A$6:$F$506,6,FALSE),0),IF($A53=""," ","pas d'article"))</f>
        <v>0</v>
      </c>
      <c r="D53" s="156" t="str">
        <f t="shared" ca="1" si="9"/>
        <v/>
      </c>
      <c r="E53" s="156" t="str">
        <f t="shared" ca="1" si="10"/>
        <v/>
      </c>
      <c r="F53" s="156" t="str">
        <f t="shared" ca="1" si="12"/>
        <v/>
      </c>
      <c r="G53" s="156" t="str">
        <f t="shared" ca="1" si="12"/>
        <v/>
      </c>
      <c r="H53" s="156" t="str">
        <f t="shared" ca="1" si="12"/>
        <v/>
      </c>
      <c r="I53" s="156" t="str">
        <f t="shared" ca="1" si="12"/>
        <v/>
      </c>
      <c r="J53" s="156" t="str">
        <f t="shared" ca="1" si="12"/>
        <v/>
      </c>
      <c r="K53" s="156" t="str">
        <f t="shared" ca="1" si="12"/>
        <v/>
      </c>
      <c r="L53" s="156" t="str">
        <f t="shared" ca="1" si="12"/>
        <v/>
      </c>
      <c r="M53" s="156" t="str">
        <f t="shared" ca="1" si="12"/>
        <v/>
      </c>
      <c r="N53" s="156" t="str">
        <f t="shared" ca="1" si="12"/>
        <v/>
      </c>
      <c r="O53" s="195" t="e">
        <f t="shared" ca="1" si="2"/>
        <v>#VALUE!</v>
      </c>
      <c r="P53" s="195" t="e">
        <f t="shared" ca="1" si="3"/>
        <v>#VALUE!</v>
      </c>
      <c r="Q53" s="195" t="e">
        <f t="shared" ca="1" si="4"/>
        <v>#VALUE!</v>
      </c>
      <c r="R53" s="195" t="e">
        <f t="shared" ca="1" si="5"/>
        <v>#VALUE!</v>
      </c>
      <c r="S53" s="195" t="e">
        <f t="shared" ca="1" si="6"/>
        <v>#VALUE!</v>
      </c>
      <c r="T53" s="50"/>
    </row>
    <row r="54" spans="1:21" x14ac:dyDescent="0.2">
      <c r="A54" s="231" t="s">
        <v>89</v>
      </c>
      <c r="B54" s="232" t="s">
        <v>2</v>
      </c>
      <c r="C54" s="87">
        <f>IFERROR(IF($A54&lt;&gt;" ",VLOOKUP($A54,GSB!$A$6:$F$506,6,FALSE),0),IF($A54=""," ","pas d'article"))</f>
        <v>1.1020833333333333</v>
      </c>
      <c r="D54" s="156" t="str">
        <f t="shared" ca="1" si="9"/>
        <v/>
      </c>
      <c r="E54" s="156" t="str">
        <f t="shared" ca="1" si="10"/>
        <v/>
      </c>
      <c r="F54" s="156" t="str">
        <f t="shared" ca="1" si="12"/>
        <v/>
      </c>
      <c r="G54" s="156" t="str">
        <f t="shared" ca="1" si="12"/>
        <v/>
      </c>
      <c r="H54" s="156" t="str">
        <f t="shared" ca="1" si="12"/>
        <v/>
      </c>
      <c r="I54" s="156" t="str">
        <f t="shared" ca="1" si="12"/>
        <v/>
      </c>
      <c r="J54" s="156" t="str">
        <f t="shared" ca="1" si="12"/>
        <v/>
      </c>
      <c r="K54" s="156" t="str">
        <f t="shared" ca="1" si="12"/>
        <v/>
      </c>
      <c r="L54" s="156" t="str">
        <f t="shared" ca="1" si="12"/>
        <v/>
      </c>
      <c r="M54" s="156" t="str">
        <f t="shared" ca="1" si="12"/>
        <v/>
      </c>
      <c r="N54" s="156" t="str">
        <f t="shared" ca="1" si="12"/>
        <v/>
      </c>
      <c r="O54" s="195" t="e">
        <f t="shared" ca="1" si="2"/>
        <v>#VALUE!</v>
      </c>
      <c r="P54" s="195" t="e">
        <f t="shared" ca="1" si="3"/>
        <v>#VALUE!</v>
      </c>
      <c r="Q54" s="195" t="e">
        <f t="shared" ca="1" si="4"/>
        <v>#VALUE!</v>
      </c>
      <c r="R54" s="195" t="e">
        <f t="shared" ca="1" si="5"/>
        <v>#VALUE!</v>
      </c>
      <c r="S54" s="195" t="e">
        <f t="shared" ca="1" si="6"/>
        <v>#VALUE!</v>
      </c>
      <c r="T54" s="50"/>
    </row>
    <row r="55" spans="1:21" x14ac:dyDescent="0.2">
      <c r="A55" s="231"/>
      <c r="B55" s="232"/>
      <c r="C55" s="87" t="str">
        <f>IFERROR(IF($A55&lt;&gt;" ",VLOOKUP($A55,GSB!$A$6:$F$506,6,FALSE),0),IF($A55=""," ","pas d'article"))</f>
        <v xml:space="preserve"> </v>
      </c>
      <c r="D55" s="156" t="str">
        <f t="shared" ca="1" si="9"/>
        <v/>
      </c>
      <c r="E55" s="156" t="str">
        <f t="shared" ca="1" si="10"/>
        <v/>
      </c>
      <c r="F55" s="156" t="str">
        <f t="shared" ca="1" si="12"/>
        <v/>
      </c>
      <c r="G55" s="156" t="str">
        <f t="shared" ca="1" si="12"/>
        <v/>
      </c>
      <c r="H55" s="156" t="str">
        <f t="shared" ca="1" si="12"/>
        <v/>
      </c>
      <c r="I55" s="156" t="str">
        <f t="shared" ca="1" si="12"/>
        <v/>
      </c>
      <c r="J55" s="156" t="str">
        <f t="shared" ca="1" si="12"/>
        <v/>
      </c>
      <c r="K55" s="156" t="str">
        <f t="shared" ca="1" si="12"/>
        <v/>
      </c>
      <c r="L55" s="156" t="str">
        <f t="shared" ca="1" si="12"/>
        <v/>
      </c>
      <c r="M55" s="156" t="str">
        <f t="shared" ca="1" si="12"/>
        <v/>
      </c>
      <c r="N55" s="156" t="str">
        <f t="shared" ca="1" si="12"/>
        <v/>
      </c>
      <c r="O55" s="195"/>
      <c r="P55" s="195"/>
      <c r="Q55" s="195"/>
      <c r="R55" s="195"/>
      <c r="S55" s="195"/>
      <c r="T55" s="50"/>
    </row>
    <row r="56" spans="1:21" x14ac:dyDescent="0.2">
      <c r="A56" s="231" t="s">
        <v>90</v>
      </c>
      <c r="B56" s="232" t="s">
        <v>2</v>
      </c>
      <c r="C56" s="87">
        <f>IFERROR(IF($A56&lt;&gt;" ",VLOOKUP($A56,GSB!$A$6:$F$506,6,FALSE),0),IF($A56=""," ","pas d'article"))</f>
        <v>0.65</v>
      </c>
      <c r="D56" s="156" t="str">
        <f t="shared" ca="1" si="9"/>
        <v/>
      </c>
      <c r="E56" s="156" t="str">
        <f t="shared" ca="1" si="10"/>
        <v/>
      </c>
      <c r="F56" s="156" t="str">
        <f t="shared" ca="1" si="12"/>
        <v/>
      </c>
      <c r="G56" s="156" t="str">
        <f t="shared" ca="1" si="12"/>
        <v/>
      </c>
      <c r="H56" s="156" t="str">
        <f t="shared" ca="1" si="12"/>
        <v/>
      </c>
      <c r="I56" s="156" t="str">
        <f t="shared" ca="1" si="12"/>
        <v/>
      </c>
      <c r="J56" s="156" t="str">
        <f t="shared" ca="1" si="12"/>
        <v/>
      </c>
      <c r="K56" s="156" t="str">
        <f t="shared" ca="1" si="12"/>
        <v/>
      </c>
      <c r="L56" s="156" t="str">
        <f t="shared" ca="1" si="12"/>
        <v/>
      </c>
      <c r="M56" s="156" t="str">
        <f t="shared" ca="1" si="12"/>
        <v/>
      </c>
      <c r="N56" s="156" t="str">
        <f t="shared" ca="1" si="12"/>
        <v/>
      </c>
      <c r="O56" s="195" t="e">
        <f t="shared" ca="1" si="2"/>
        <v>#VALUE!</v>
      </c>
      <c r="P56" s="195" t="e">
        <f t="shared" ca="1" si="3"/>
        <v>#VALUE!</v>
      </c>
      <c r="Q56" s="195" t="e">
        <f t="shared" ca="1" si="4"/>
        <v>#VALUE!</v>
      </c>
      <c r="R56" s="195" t="e">
        <f t="shared" ca="1" si="5"/>
        <v>#VALUE!</v>
      </c>
      <c r="S56" s="195" t="e">
        <f t="shared" ca="1" si="6"/>
        <v>#VALUE!</v>
      </c>
      <c r="T56" s="50"/>
    </row>
    <row r="57" spans="1:21" x14ac:dyDescent="0.2">
      <c r="A57" s="231" t="s">
        <v>91</v>
      </c>
      <c r="B57" s="232" t="s">
        <v>2</v>
      </c>
      <c r="C57" s="87">
        <f>IFERROR(IF($A57&lt;&gt;" ",VLOOKUP($A57,GSB!$A$6:$F$506,6,FALSE),0),IF($A57=""," ","pas d'article"))</f>
        <v>0.96111111111111114</v>
      </c>
      <c r="D57" s="156" t="str">
        <f t="shared" ca="1" si="9"/>
        <v/>
      </c>
      <c r="E57" s="156" t="str">
        <f t="shared" ca="1" si="10"/>
        <v/>
      </c>
      <c r="F57" s="156" t="str">
        <f t="shared" ca="1" si="12"/>
        <v/>
      </c>
      <c r="G57" s="156" t="str">
        <f t="shared" ca="1" si="12"/>
        <v/>
      </c>
      <c r="H57" s="156" t="str">
        <f t="shared" ca="1" si="12"/>
        <v/>
      </c>
      <c r="I57" s="156" t="str">
        <f t="shared" ca="1" si="12"/>
        <v/>
      </c>
      <c r="J57" s="156" t="str">
        <f t="shared" ca="1" si="12"/>
        <v/>
      </c>
      <c r="K57" s="156" t="str">
        <f t="shared" ca="1" si="12"/>
        <v/>
      </c>
      <c r="L57" s="156" t="str">
        <f t="shared" ca="1" si="12"/>
        <v/>
      </c>
      <c r="M57" s="156" t="str">
        <f t="shared" ca="1" si="12"/>
        <v/>
      </c>
      <c r="N57" s="156" t="str">
        <f t="shared" ca="1" si="12"/>
        <v/>
      </c>
      <c r="O57" s="195" t="e">
        <f t="shared" ca="1" si="2"/>
        <v>#VALUE!</v>
      </c>
      <c r="P57" s="195" t="e">
        <f t="shared" ca="1" si="3"/>
        <v>#VALUE!</v>
      </c>
      <c r="Q57" s="195" t="e">
        <f t="shared" ca="1" si="4"/>
        <v>#VALUE!</v>
      </c>
      <c r="R57" s="195" t="e">
        <f t="shared" ca="1" si="5"/>
        <v>#VALUE!</v>
      </c>
      <c r="S57" s="195" t="e">
        <f t="shared" ca="1" si="6"/>
        <v>#VALUE!</v>
      </c>
      <c r="T57" s="50"/>
      <c r="U57" s="49">
        <v>3.93</v>
      </c>
    </row>
    <row r="58" spans="1:21" x14ac:dyDescent="0.2">
      <c r="A58" s="234" t="s">
        <v>98</v>
      </c>
      <c r="B58" s="232" t="s">
        <v>2</v>
      </c>
      <c r="C58" s="87">
        <f>IFERROR(IF($A58&lt;&gt;" ",VLOOKUP($A58,GSB!$A$6:$F$506,6,FALSE),0),IF($A58=""," ","pas d'article"))</f>
        <v>0.95833333333333326</v>
      </c>
      <c r="D58" s="156" t="str">
        <f t="shared" ca="1" si="9"/>
        <v/>
      </c>
      <c r="E58" s="156" t="str">
        <f t="shared" ca="1" si="10"/>
        <v/>
      </c>
      <c r="F58" s="156" t="str">
        <f t="shared" ca="1" si="12"/>
        <v/>
      </c>
      <c r="G58" s="156" t="str">
        <f t="shared" ca="1" si="12"/>
        <v/>
      </c>
      <c r="H58" s="156" t="str">
        <f t="shared" ca="1" si="12"/>
        <v/>
      </c>
      <c r="I58" s="156" t="str">
        <f t="shared" ca="1" si="12"/>
        <v/>
      </c>
      <c r="J58" s="156" t="str">
        <f t="shared" ca="1" si="12"/>
        <v/>
      </c>
      <c r="K58" s="156" t="str">
        <f t="shared" ca="1" si="12"/>
        <v/>
      </c>
      <c r="L58" s="156" t="str">
        <f t="shared" ca="1" si="12"/>
        <v/>
      </c>
      <c r="M58" s="156" t="str">
        <f t="shared" ca="1" si="12"/>
        <v/>
      </c>
      <c r="N58" s="156" t="str">
        <f t="shared" ca="1" si="12"/>
        <v/>
      </c>
      <c r="O58" s="195" t="e">
        <f t="shared" ca="1" si="2"/>
        <v>#VALUE!</v>
      </c>
      <c r="P58" s="195" t="e">
        <f t="shared" ca="1" si="3"/>
        <v>#VALUE!</v>
      </c>
      <c r="Q58" s="195" t="e">
        <f t="shared" ca="1" si="4"/>
        <v>#VALUE!</v>
      </c>
      <c r="R58" s="195" t="e">
        <f t="shared" ca="1" si="5"/>
        <v>#VALUE!</v>
      </c>
      <c r="S58" s="195" t="e">
        <f t="shared" ca="1" si="6"/>
        <v>#VALUE!</v>
      </c>
      <c r="T58" s="50"/>
    </row>
    <row r="59" spans="1:21" x14ac:dyDescent="0.2">
      <c r="A59" s="234" t="s">
        <v>103</v>
      </c>
      <c r="B59" s="232" t="s">
        <v>2</v>
      </c>
      <c r="C59" s="87">
        <f>IFERROR(IF($A59&lt;&gt;" ",VLOOKUP($A59,GSB!$A$6:$F$506,6,FALSE),0),IF($A59=""," ","pas d'article"))</f>
        <v>0</v>
      </c>
      <c r="D59" s="156" t="str">
        <f t="shared" ca="1" si="9"/>
        <v/>
      </c>
      <c r="E59" s="156" t="str">
        <f t="shared" ca="1" si="10"/>
        <v/>
      </c>
      <c r="F59" s="156" t="str">
        <f t="shared" ca="1" si="12"/>
        <v/>
      </c>
      <c r="G59" s="156" t="str">
        <f t="shared" ca="1" si="12"/>
        <v/>
      </c>
      <c r="H59" s="156" t="str">
        <f t="shared" ca="1" si="12"/>
        <v/>
      </c>
      <c r="I59" s="156" t="str">
        <f t="shared" ca="1" si="12"/>
        <v/>
      </c>
      <c r="J59" s="156" t="str">
        <f t="shared" ca="1" si="12"/>
        <v/>
      </c>
      <c r="K59" s="156" t="str">
        <f t="shared" ca="1" si="12"/>
        <v/>
      </c>
      <c r="L59" s="156" t="str">
        <f t="shared" ca="1" si="12"/>
        <v/>
      </c>
      <c r="M59" s="156" t="str">
        <f t="shared" ca="1" si="12"/>
        <v/>
      </c>
      <c r="N59" s="156" t="str">
        <f t="shared" ca="1" si="12"/>
        <v/>
      </c>
      <c r="O59" s="195" t="e">
        <f t="shared" ca="1" si="2"/>
        <v>#VALUE!</v>
      </c>
      <c r="P59" s="195" t="e">
        <f t="shared" ca="1" si="3"/>
        <v>#VALUE!</v>
      </c>
      <c r="Q59" s="195" t="e">
        <f t="shared" ca="1" si="4"/>
        <v>#VALUE!</v>
      </c>
      <c r="R59" s="195" t="e">
        <f t="shared" ca="1" si="5"/>
        <v>#VALUE!</v>
      </c>
      <c r="S59" s="195" t="e">
        <f t="shared" ca="1" si="6"/>
        <v>#VALUE!</v>
      </c>
      <c r="T59" s="50"/>
    </row>
    <row r="60" spans="1:21" x14ac:dyDescent="0.2">
      <c r="A60" s="231"/>
      <c r="B60" s="232"/>
      <c r="C60" s="87" t="str">
        <f>IFERROR(IF($A60&lt;&gt;" ",VLOOKUP($A60,GSB!$A$6:$F$506,6,FALSE),0),IF($A60=""," ","pas d'article"))</f>
        <v xml:space="preserve"> </v>
      </c>
      <c r="D60" s="156" t="str">
        <f t="shared" ca="1" si="9"/>
        <v/>
      </c>
      <c r="E60" s="156" t="str">
        <f t="shared" ca="1" si="10"/>
        <v/>
      </c>
      <c r="F60" s="156" t="str">
        <f t="shared" ca="1" si="12"/>
        <v/>
      </c>
      <c r="G60" s="156" t="str">
        <f t="shared" ca="1" si="12"/>
        <v/>
      </c>
      <c r="H60" s="156" t="str">
        <f t="shared" ca="1" si="12"/>
        <v/>
      </c>
      <c r="I60" s="156" t="str">
        <f t="shared" ca="1" si="12"/>
        <v/>
      </c>
      <c r="J60" s="156" t="str">
        <f t="shared" ca="1" si="12"/>
        <v/>
      </c>
      <c r="K60" s="156" t="str">
        <f t="shared" ca="1" si="12"/>
        <v/>
      </c>
      <c r="L60" s="156" t="str">
        <f t="shared" ca="1" si="12"/>
        <v/>
      </c>
      <c r="M60" s="156" t="str">
        <f t="shared" ca="1" si="12"/>
        <v/>
      </c>
      <c r="N60" s="156" t="str">
        <f t="shared" ca="1" si="12"/>
        <v/>
      </c>
      <c r="O60" s="195"/>
      <c r="P60" s="195"/>
      <c r="Q60" s="195"/>
      <c r="R60" s="195"/>
      <c r="S60" s="195"/>
      <c r="T60" s="50"/>
    </row>
    <row r="61" spans="1:21" x14ac:dyDescent="0.2">
      <c r="A61" s="231" t="s">
        <v>93</v>
      </c>
      <c r="B61" s="232" t="s">
        <v>2</v>
      </c>
      <c r="C61" s="87">
        <f>IFERROR(IF($A61&lt;&gt;" ",VLOOKUP($A61,GSB!$A$6:$F$506,6,FALSE),0),IF($A61=""," ","pas d'article"))</f>
        <v>0</v>
      </c>
      <c r="D61" s="156" t="str">
        <f t="shared" ca="1" si="9"/>
        <v/>
      </c>
      <c r="E61" s="156" t="str">
        <f t="shared" ca="1" si="10"/>
        <v/>
      </c>
      <c r="F61" s="156" t="str">
        <f t="shared" ca="1" si="12"/>
        <v/>
      </c>
      <c r="G61" s="156" t="str">
        <f t="shared" ca="1" si="12"/>
        <v/>
      </c>
      <c r="H61" s="156" t="str">
        <f t="shared" ca="1" si="12"/>
        <v/>
      </c>
      <c r="I61" s="156" t="str">
        <f t="shared" ca="1" si="12"/>
        <v/>
      </c>
      <c r="J61" s="156" t="str">
        <f t="shared" ca="1" si="12"/>
        <v/>
      </c>
      <c r="K61" s="156" t="str">
        <f t="shared" ca="1" si="12"/>
        <v/>
      </c>
      <c r="L61" s="156" t="str">
        <f t="shared" ca="1" si="12"/>
        <v/>
      </c>
      <c r="M61" s="156" t="str">
        <f t="shared" ca="1" si="12"/>
        <v/>
      </c>
      <c r="N61" s="156" t="str">
        <f t="shared" ca="1" si="12"/>
        <v/>
      </c>
      <c r="O61" s="195" t="e">
        <f t="shared" ca="1" si="2"/>
        <v>#VALUE!</v>
      </c>
      <c r="P61" s="195" t="e">
        <f t="shared" ca="1" si="3"/>
        <v>#VALUE!</v>
      </c>
      <c r="Q61" s="195" t="e">
        <f t="shared" ca="1" si="4"/>
        <v>#VALUE!</v>
      </c>
      <c r="R61" s="195" t="e">
        <f t="shared" ca="1" si="5"/>
        <v>#VALUE!</v>
      </c>
      <c r="S61" s="195" t="e">
        <f t="shared" ca="1" si="6"/>
        <v>#VALUE!</v>
      </c>
      <c r="T61" s="50"/>
    </row>
    <row r="62" spans="1:21" x14ac:dyDescent="0.2">
      <c r="A62" s="234" t="s">
        <v>99</v>
      </c>
      <c r="B62" s="232" t="s">
        <v>2</v>
      </c>
      <c r="C62" s="87">
        <f>IFERROR(IF($A62&lt;&gt;" ",VLOOKUP($A62,GSB!$A$6:$F$506,6,FALSE),0),IF($A62=""," ","pas d'article"))</f>
        <v>20.344444444444441</v>
      </c>
      <c r="D62" s="156" t="str">
        <f t="shared" ca="1" si="9"/>
        <v/>
      </c>
      <c r="E62" s="156" t="str">
        <f t="shared" ca="1" si="10"/>
        <v/>
      </c>
      <c r="F62" s="156" t="str">
        <f t="shared" ref="F62:N71" ca="1" si="13">IF(ISERROR(OFFSET(INDIRECT("'"&amp;F$5&amp;"'!$b$1"),MATCH($A62,INDIRECT("'"&amp;F$5&amp;"'!$a$1:$a$500"),0)-1,MATCH($B$4,INDIRECT("'"&amp;F$5&amp;"'!$c$5:$n$5"),0))),"",OFFSET(INDIRECT("'"&amp;F$5&amp;"'!$b$1"),MATCH($A62,INDIRECT("'"&amp;F$5&amp;"'!$a$1:$a$500"),0)-1,MATCH($B$4,INDIRECT("'"&amp;F$5&amp;"'!$c$5:$n$5"),0)))</f>
        <v/>
      </c>
      <c r="G62" s="156" t="str">
        <f t="shared" ca="1" si="13"/>
        <v/>
      </c>
      <c r="H62" s="156" t="str">
        <f t="shared" ca="1" si="13"/>
        <v/>
      </c>
      <c r="I62" s="156" t="str">
        <f t="shared" ca="1" si="13"/>
        <v/>
      </c>
      <c r="J62" s="156" t="str">
        <f t="shared" ca="1" si="13"/>
        <v/>
      </c>
      <c r="K62" s="156" t="str">
        <f t="shared" ca="1" si="13"/>
        <v/>
      </c>
      <c r="L62" s="156" t="str">
        <f t="shared" ca="1" si="13"/>
        <v/>
      </c>
      <c r="M62" s="156" t="str">
        <f t="shared" ca="1" si="13"/>
        <v/>
      </c>
      <c r="N62" s="156" t="str">
        <f t="shared" ca="1" si="13"/>
        <v/>
      </c>
      <c r="O62" s="195" t="e">
        <f t="shared" ca="1" si="2"/>
        <v>#VALUE!</v>
      </c>
      <c r="P62" s="195" t="e">
        <f t="shared" ca="1" si="3"/>
        <v>#VALUE!</v>
      </c>
      <c r="Q62" s="195" t="e">
        <f t="shared" ca="1" si="4"/>
        <v>#VALUE!</v>
      </c>
      <c r="R62" s="195" t="e">
        <f t="shared" ca="1" si="5"/>
        <v>#VALUE!</v>
      </c>
      <c r="S62" s="195" t="e">
        <f t="shared" ca="1" si="6"/>
        <v>#VALUE!</v>
      </c>
      <c r="T62" s="50"/>
    </row>
    <row r="63" spans="1:21" x14ac:dyDescent="0.2">
      <c r="A63" s="231" t="s">
        <v>94</v>
      </c>
      <c r="B63" s="232" t="s">
        <v>2</v>
      </c>
      <c r="C63" s="87">
        <f>IFERROR(IF($A63&lt;&gt;" ",VLOOKUP($A63,GSB!$A$6:$F$506,6,FALSE),0),IF($A63=""," ","pas d'article"))</f>
        <v>26.47152777777778</v>
      </c>
      <c r="D63" s="156" t="str">
        <f t="shared" ca="1" si="9"/>
        <v/>
      </c>
      <c r="E63" s="156" t="str">
        <f t="shared" ca="1" si="10"/>
        <v/>
      </c>
      <c r="F63" s="156" t="str">
        <f t="shared" ca="1" si="13"/>
        <v/>
      </c>
      <c r="G63" s="156" t="str">
        <f t="shared" ca="1" si="13"/>
        <v/>
      </c>
      <c r="H63" s="156" t="str">
        <f t="shared" ca="1" si="13"/>
        <v/>
      </c>
      <c r="I63" s="156" t="str">
        <f t="shared" ca="1" si="13"/>
        <v/>
      </c>
      <c r="J63" s="156" t="str">
        <f t="shared" ca="1" si="13"/>
        <v/>
      </c>
      <c r="K63" s="156" t="str">
        <f t="shared" ca="1" si="13"/>
        <v/>
      </c>
      <c r="L63" s="156" t="str">
        <f t="shared" ca="1" si="13"/>
        <v/>
      </c>
      <c r="M63" s="156" t="str">
        <f t="shared" ca="1" si="13"/>
        <v/>
      </c>
      <c r="N63" s="156" t="str">
        <f t="shared" ca="1" si="13"/>
        <v/>
      </c>
      <c r="O63" s="195" t="e">
        <f t="shared" ca="1" si="2"/>
        <v>#VALUE!</v>
      </c>
      <c r="P63" s="195" t="e">
        <f t="shared" ca="1" si="3"/>
        <v>#VALUE!</v>
      </c>
      <c r="Q63" s="195" t="e">
        <f t="shared" ca="1" si="4"/>
        <v>#VALUE!</v>
      </c>
      <c r="R63" s="195" t="e">
        <f t="shared" ca="1" si="5"/>
        <v>#VALUE!</v>
      </c>
      <c r="S63" s="195" t="e">
        <f t="shared" ca="1" si="6"/>
        <v>#VALUE!</v>
      </c>
      <c r="T63" s="50"/>
    </row>
    <row r="64" spans="1:21" x14ac:dyDescent="0.2">
      <c r="A64" s="231"/>
      <c r="B64" s="232"/>
      <c r="C64" s="87" t="str">
        <f>IFERROR(IF($A64&lt;&gt;" ",VLOOKUP($A64,GSB!$A$6:$F$506,6,FALSE),0),IF($A64=""," ","pas d'article"))</f>
        <v xml:space="preserve"> </v>
      </c>
      <c r="D64" s="156" t="str">
        <f t="shared" ca="1" si="9"/>
        <v/>
      </c>
      <c r="E64" s="156" t="str">
        <f t="shared" ca="1" si="10"/>
        <v/>
      </c>
      <c r="F64" s="156" t="str">
        <f t="shared" ca="1" si="13"/>
        <v/>
      </c>
      <c r="G64" s="156" t="str">
        <f t="shared" ca="1" si="13"/>
        <v/>
      </c>
      <c r="H64" s="156" t="str">
        <f t="shared" ca="1" si="13"/>
        <v/>
      </c>
      <c r="I64" s="156" t="str">
        <f t="shared" ca="1" si="13"/>
        <v/>
      </c>
      <c r="J64" s="156" t="str">
        <f t="shared" ca="1" si="13"/>
        <v/>
      </c>
      <c r="K64" s="156" t="str">
        <f t="shared" ca="1" si="13"/>
        <v/>
      </c>
      <c r="L64" s="156" t="str">
        <f t="shared" ca="1" si="13"/>
        <v/>
      </c>
      <c r="M64" s="156" t="str">
        <f t="shared" ca="1" si="13"/>
        <v/>
      </c>
      <c r="N64" s="156" t="str">
        <f t="shared" ca="1" si="13"/>
        <v/>
      </c>
      <c r="O64" s="195"/>
      <c r="P64" s="195"/>
      <c r="Q64" s="195"/>
      <c r="R64" s="195"/>
      <c r="S64" s="195"/>
      <c r="T64" s="50"/>
    </row>
    <row r="65" spans="1:21" x14ac:dyDescent="0.2">
      <c r="A65" s="234" t="s">
        <v>100</v>
      </c>
      <c r="B65" s="232" t="s">
        <v>8</v>
      </c>
      <c r="C65" s="87">
        <f>IFERROR(IF($A65&lt;&gt;" ",VLOOKUP($A65,GSB!$A$6:$F$506,6,FALSE),0),IF($A65=""," ","pas d'article"))</f>
        <v>9.4749999999999996</v>
      </c>
      <c r="D65" s="156" t="str">
        <f t="shared" ca="1" si="9"/>
        <v/>
      </c>
      <c r="E65" s="156" t="str">
        <f t="shared" ca="1" si="10"/>
        <v/>
      </c>
      <c r="F65" s="156" t="str">
        <f t="shared" ca="1" si="13"/>
        <v/>
      </c>
      <c r="G65" s="156" t="str">
        <f t="shared" ca="1" si="13"/>
        <v/>
      </c>
      <c r="H65" s="156" t="str">
        <f t="shared" ca="1" si="13"/>
        <v/>
      </c>
      <c r="I65" s="156" t="str">
        <f t="shared" ca="1" si="13"/>
        <v/>
      </c>
      <c r="J65" s="156" t="str">
        <f t="shared" ca="1" si="13"/>
        <v/>
      </c>
      <c r="K65" s="156" t="str">
        <f t="shared" ca="1" si="13"/>
        <v/>
      </c>
      <c r="L65" s="156" t="str">
        <f t="shared" ca="1" si="13"/>
        <v/>
      </c>
      <c r="M65" s="156" t="str">
        <f t="shared" ca="1" si="13"/>
        <v/>
      </c>
      <c r="N65" s="156" t="str">
        <f t="shared" ca="1" si="13"/>
        <v/>
      </c>
      <c r="O65" s="195" t="e">
        <f t="shared" ca="1" si="2"/>
        <v>#VALUE!</v>
      </c>
      <c r="P65" s="195" t="e">
        <f t="shared" ca="1" si="3"/>
        <v>#VALUE!</v>
      </c>
      <c r="Q65" s="195" t="e">
        <f t="shared" ca="1" si="4"/>
        <v>#VALUE!</v>
      </c>
      <c r="R65" s="195" t="e">
        <f t="shared" ca="1" si="5"/>
        <v>#VALUE!</v>
      </c>
      <c r="S65" s="195" t="e">
        <f t="shared" ca="1" si="6"/>
        <v>#VALUE!</v>
      </c>
      <c r="T65" s="50"/>
      <c r="U65" s="49">
        <v>7.11</v>
      </c>
    </row>
    <row r="66" spans="1:21" x14ac:dyDescent="0.2">
      <c r="A66" s="234" t="s">
        <v>101</v>
      </c>
      <c r="B66" s="232" t="s">
        <v>2</v>
      </c>
      <c r="C66" s="87" t="str">
        <f>IFERROR(IF($A66&lt;&gt;" ",VLOOKUP($A66,GSB!$A$6:$F$506,6,FALSE),0),IF($A66=""," ","pas d'article"))</f>
        <v>pas d'article</v>
      </c>
      <c r="D66" s="156" t="str">
        <f t="shared" ca="1" si="9"/>
        <v/>
      </c>
      <c r="E66" s="156" t="str">
        <f t="shared" ca="1" si="10"/>
        <v/>
      </c>
      <c r="F66" s="156" t="str">
        <f t="shared" ca="1" si="13"/>
        <v/>
      </c>
      <c r="G66" s="156" t="str">
        <f t="shared" ca="1" si="13"/>
        <v/>
      </c>
      <c r="H66" s="156" t="str">
        <f t="shared" ca="1" si="13"/>
        <v/>
      </c>
      <c r="I66" s="156" t="str">
        <f t="shared" ca="1" si="13"/>
        <v/>
      </c>
      <c r="J66" s="156" t="str">
        <f t="shared" ca="1" si="13"/>
        <v/>
      </c>
      <c r="K66" s="156" t="str">
        <f t="shared" ca="1" si="13"/>
        <v/>
      </c>
      <c r="L66" s="156" t="str">
        <f t="shared" ca="1" si="13"/>
        <v/>
      </c>
      <c r="M66" s="156" t="str">
        <f t="shared" ca="1" si="13"/>
        <v/>
      </c>
      <c r="N66" s="156" t="str">
        <f t="shared" ca="1" si="13"/>
        <v/>
      </c>
      <c r="O66" s="195" t="e">
        <f t="shared" ca="1" si="2"/>
        <v>#VALUE!</v>
      </c>
      <c r="P66" s="195" t="e">
        <f t="shared" ca="1" si="3"/>
        <v>#VALUE!</v>
      </c>
      <c r="Q66" s="195" t="e">
        <f t="shared" ca="1" si="4"/>
        <v>#VALUE!</v>
      </c>
      <c r="R66" s="195" t="e">
        <f t="shared" ca="1" si="5"/>
        <v>#VALUE!</v>
      </c>
      <c r="S66" s="195" t="e">
        <f t="shared" ca="1" si="6"/>
        <v>#VALUE!</v>
      </c>
      <c r="T66" s="50"/>
      <c r="U66" s="49">
        <v>6.33</v>
      </c>
    </row>
    <row r="67" spans="1:21" x14ac:dyDescent="0.2">
      <c r="A67" s="231" t="s">
        <v>95</v>
      </c>
      <c r="B67" s="232" t="s">
        <v>96</v>
      </c>
      <c r="C67" s="87">
        <f>IFERROR(IF($A67&lt;&gt;" ",VLOOKUP($A67,GSB!$A$6:$F$506,6,FALSE),0),IF($A67=""," ","pas d'article"))</f>
        <v>4.916666666666667</v>
      </c>
      <c r="D67" s="156" t="str">
        <f t="shared" ca="1" si="9"/>
        <v/>
      </c>
      <c r="E67" s="156" t="str">
        <f t="shared" ca="1" si="10"/>
        <v/>
      </c>
      <c r="F67" s="156" t="str">
        <f t="shared" ca="1" si="13"/>
        <v/>
      </c>
      <c r="G67" s="156" t="str">
        <f t="shared" ca="1" si="13"/>
        <v/>
      </c>
      <c r="H67" s="156" t="str">
        <f t="shared" ca="1" si="13"/>
        <v/>
      </c>
      <c r="I67" s="156" t="str">
        <f t="shared" ca="1" si="13"/>
        <v/>
      </c>
      <c r="J67" s="156" t="str">
        <f t="shared" ca="1" si="13"/>
        <v/>
      </c>
      <c r="K67" s="156" t="str">
        <f t="shared" ca="1" si="13"/>
        <v/>
      </c>
      <c r="L67" s="156" t="str">
        <f t="shared" ca="1" si="13"/>
        <v/>
      </c>
      <c r="M67" s="156" t="str">
        <f t="shared" ca="1" si="13"/>
        <v/>
      </c>
      <c r="N67" s="156" t="str">
        <f t="shared" ca="1" si="13"/>
        <v/>
      </c>
      <c r="O67" s="195" t="e">
        <f t="shared" ca="1" si="2"/>
        <v>#VALUE!</v>
      </c>
      <c r="P67" s="195" t="e">
        <f t="shared" ca="1" si="3"/>
        <v>#VALUE!</v>
      </c>
      <c r="Q67" s="195" t="e">
        <f t="shared" ca="1" si="4"/>
        <v>#VALUE!</v>
      </c>
      <c r="R67" s="195" t="e">
        <f t="shared" ca="1" si="5"/>
        <v>#VALUE!</v>
      </c>
      <c r="S67" s="195" t="e">
        <f t="shared" ca="1" si="6"/>
        <v>#VALUE!</v>
      </c>
      <c r="T67" s="50"/>
      <c r="U67" s="49">
        <v>1.58</v>
      </c>
    </row>
    <row r="68" spans="1:21" x14ac:dyDescent="0.2">
      <c r="A68" s="231" t="s">
        <v>126</v>
      </c>
      <c r="B68" s="232" t="s">
        <v>96</v>
      </c>
      <c r="C68" s="87">
        <f>IFERROR(IF($A68&lt;&gt;" ",VLOOKUP($A68,GSB!$A$6:$F$506,6,FALSE),0),IF($A68=""," ","pas d'article"))</f>
        <v>6.2416666666666671</v>
      </c>
      <c r="D68" s="156" t="str">
        <f t="shared" ca="1" si="9"/>
        <v/>
      </c>
      <c r="E68" s="156" t="str">
        <f t="shared" ca="1" si="10"/>
        <v/>
      </c>
      <c r="F68" s="156" t="str">
        <f t="shared" ca="1" si="13"/>
        <v/>
      </c>
      <c r="G68" s="156" t="str">
        <f t="shared" ca="1" si="13"/>
        <v/>
      </c>
      <c r="H68" s="156" t="str">
        <f t="shared" ca="1" si="13"/>
        <v/>
      </c>
      <c r="I68" s="156" t="str">
        <f t="shared" ca="1" si="13"/>
        <v/>
      </c>
      <c r="J68" s="156" t="str">
        <f t="shared" ca="1" si="13"/>
        <v/>
      </c>
      <c r="K68" s="156" t="str">
        <f t="shared" ca="1" si="13"/>
        <v/>
      </c>
      <c r="L68" s="156" t="str">
        <f t="shared" ca="1" si="13"/>
        <v/>
      </c>
      <c r="M68" s="156" t="str">
        <f t="shared" ca="1" si="13"/>
        <v/>
      </c>
      <c r="N68" s="156" t="str">
        <f t="shared" ca="1" si="13"/>
        <v/>
      </c>
      <c r="O68" s="195" t="e">
        <f t="shared" ca="1" si="2"/>
        <v>#VALUE!</v>
      </c>
      <c r="P68" s="195" t="e">
        <f t="shared" ca="1" si="3"/>
        <v>#VALUE!</v>
      </c>
      <c r="Q68" s="195" t="e">
        <f t="shared" ca="1" si="4"/>
        <v>#VALUE!</v>
      </c>
      <c r="R68" s="195" t="e">
        <f t="shared" ca="1" si="5"/>
        <v>#VALUE!</v>
      </c>
      <c r="S68" s="195" t="e">
        <f t="shared" ca="1" si="6"/>
        <v>#VALUE!</v>
      </c>
      <c r="T68" s="50"/>
      <c r="U68" s="49">
        <v>19.55</v>
      </c>
    </row>
    <row r="69" spans="1:21" x14ac:dyDescent="0.2">
      <c r="A69" s="237"/>
      <c r="B69" s="232"/>
      <c r="C69" s="87" t="str">
        <f>IFERROR(IF($A69&lt;&gt;" ",VLOOKUP($A69,GSB!$A$6:$F$506,6,FALSE),0),IF($A69=""," ","pas d'article"))</f>
        <v xml:space="preserve"> </v>
      </c>
      <c r="D69" s="156" t="str">
        <f t="shared" ca="1" si="9"/>
        <v/>
      </c>
      <c r="E69" s="156" t="str">
        <f t="shared" ca="1" si="10"/>
        <v/>
      </c>
      <c r="F69" s="156" t="str">
        <f t="shared" ca="1" si="13"/>
        <v/>
      </c>
      <c r="G69" s="156" t="str">
        <f t="shared" ca="1" si="13"/>
        <v/>
      </c>
      <c r="H69" s="156" t="str">
        <f t="shared" ca="1" si="13"/>
        <v/>
      </c>
      <c r="I69" s="156" t="str">
        <f t="shared" ca="1" si="13"/>
        <v/>
      </c>
      <c r="J69" s="156" t="str">
        <f t="shared" ca="1" si="13"/>
        <v/>
      </c>
      <c r="K69" s="156" t="str">
        <f t="shared" ca="1" si="13"/>
        <v/>
      </c>
      <c r="L69" s="156" t="str">
        <f t="shared" ca="1" si="13"/>
        <v/>
      </c>
      <c r="M69" s="156" t="str">
        <f t="shared" ca="1" si="13"/>
        <v/>
      </c>
      <c r="N69" s="156" t="str">
        <f t="shared" ca="1" si="13"/>
        <v/>
      </c>
      <c r="O69" s="195"/>
      <c r="P69" s="195"/>
      <c r="Q69" s="195"/>
      <c r="R69" s="195"/>
      <c r="S69" s="195"/>
      <c r="T69" s="50"/>
    </row>
    <row r="70" spans="1:21" x14ac:dyDescent="0.2">
      <c r="A70" s="238" t="s">
        <v>6</v>
      </c>
      <c r="B70" s="232" t="s">
        <v>96</v>
      </c>
      <c r="C70" s="87">
        <f>IFERROR(IF($A70&lt;&gt;" ",VLOOKUP($A70,GSB!$A$6:$F$506,6,FALSE),0),IF($A70=""," ","pas d'article"))</f>
        <v>0</v>
      </c>
      <c r="D70" s="156" t="str">
        <f t="shared" ca="1" si="9"/>
        <v/>
      </c>
      <c r="E70" s="156" t="str">
        <f t="shared" ca="1" si="10"/>
        <v/>
      </c>
      <c r="F70" s="156" t="str">
        <f t="shared" ca="1" si="13"/>
        <v/>
      </c>
      <c r="G70" s="156" t="str">
        <f t="shared" ca="1" si="13"/>
        <v/>
      </c>
      <c r="H70" s="156" t="str">
        <f t="shared" ca="1" si="13"/>
        <v/>
      </c>
      <c r="I70" s="156" t="str">
        <f t="shared" ca="1" si="13"/>
        <v/>
      </c>
      <c r="J70" s="156" t="str">
        <f t="shared" ca="1" si="13"/>
        <v/>
      </c>
      <c r="K70" s="156" t="str">
        <f t="shared" ca="1" si="13"/>
        <v/>
      </c>
      <c r="L70" s="156" t="str">
        <f t="shared" ca="1" si="13"/>
        <v/>
      </c>
      <c r="M70" s="156" t="str">
        <f t="shared" ca="1" si="13"/>
        <v/>
      </c>
      <c r="N70" s="156" t="str">
        <f t="shared" ca="1" si="13"/>
        <v/>
      </c>
      <c r="O70" s="195" t="e">
        <f t="shared" ca="1" si="2"/>
        <v>#VALUE!</v>
      </c>
      <c r="P70" s="195" t="e">
        <f t="shared" ca="1" si="3"/>
        <v>#VALUE!</v>
      </c>
      <c r="Q70" s="195" t="e">
        <f t="shared" ca="1" si="4"/>
        <v>#VALUE!</v>
      </c>
      <c r="R70" s="195" t="e">
        <f t="shared" ca="1" si="5"/>
        <v>#VALUE!</v>
      </c>
      <c r="S70" s="195" t="e">
        <f t="shared" ca="1" si="6"/>
        <v>#VALUE!</v>
      </c>
      <c r="T70" s="50"/>
    </row>
    <row r="71" spans="1:21" x14ac:dyDescent="0.2">
      <c r="A71" s="239"/>
      <c r="B71" s="240"/>
      <c r="C71" s="87" t="str">
        <f>IFERROR(IF($A71&lt;&gt;" ",VLOOKUP($A71,GSB!$A$6:$F$506,6,FALSE),0),IF($A71=""," ","pas d'article"))</f>
        <v xml:space="preserve"> </v>
      </c>
      <c r="D71" s="156" t="str">
        <f t="shared" ca="1" si="9"/>
        <v/>
      </c>
      <c r="E71" s="156" t="str">
        <f t="shared" ca="1" si="10"/>
        <v/>
      </c>
      <c r="F71" s="156" t="str">
        <f t="shared" ca="1" si="13"/>
        <v/>
      </c>
      <c r="G71" s="156" t="str">
        <f t="shared" ca="1" si="13"/>
        <v/>
      </c>
      <c r="H71" s="156" t="str">
        <f t="shared" ca="1" si="13"/>
        <v/>
      </c>
      <c r="I71" s="156" t="str">
        <f t="shared" ca="1" si="13"/>
        <v/>
      </c>
      <c r="J71" s="156" t="str">
        <f t="shared" ca="1" si="13"/>
        <v/>
      </c>
      <c r="K71" s="156" t="str">
        <f t="shared" ca="1" si="13"/>
        <v/>
      </c>
      <c r="L71" s="156" t="str">
        <f t="shared" ca="1" si="13"/>
        <v/>
      </c>
      <c r="M71" s="156" t="str">
        <f t="shared" ca="1" si="13"/>
        <v/>
      </c>
      <c r="N71" s="156" t="str">
        <f t="shared" ca="1" si="13"/>
        <v/>
      </c>
      <c r="O71" s="195"/>
      <c r="P71" s="195"/>
      <c r="Q71" s="195"/>
      <c r="R71" s="195"/>
      <c r="S71" s="195"/>
      <c r="T71" s="50"/>
    </row>
    <row r="72" spans="1:21" x14ac:dyDescent="0.2">
      <c r="A72" s="239"/>
      <c r="B72" s="240"/>
      <c r="C72" s="87" t="str">
        <f>IFERROR(IF($A72&lt;&gt;" ",VLOOKUP($A72,GSB!$A$6:$F$506,6,FALSE),0),IF($A72=""," ","pas d'article"))</f>
        <v xml:space="preserve"> </v>
      </c>
      <c r="D72" s="156" t="str">
        <f t="shared" ca="1" si="9"/>
        <v/>
      </c>
      <c r="E72" s="156" t="str">
        <f t="shared" ref="E72:E135" ca="1" si="14">IF(ISERROR(OFFSET(INDIRECT("'"&amp;E$5&amp;"'!$b$1"),MATCH($A72,INDIRECT("'"&amp;E$5&amp;"'!$a$1:$a$500"),0)-1,MATCH($B$4,INDIRECT("'"&amp;E$5&amp;"'!$c$5:$n$5"),0))),"",OFFSET(INDIRECT("'"&amp;E$5&amp;"'!$b$1"),MATCH($A72,INDIRECT("'"&amp;E$5&amp;"'!$a$1:$a$500"),0)-1,MATCH($B$4,INDIRECT("'"&amp;E$5&amp;"'!$c$5:$n$5"),0)))</f>
        <v/>
      </c>
      <c r="F72" s="156" t="str">
        <f t="shared" ref="F72:N81" ca="1" si="15">IF(ISERROR(OFFSET(INDIRECT("'"&amp;F$5&amp;"'!$b$1"),MATCH($A72,INDIRECT("'"&amp;F$5&amp;"'!$a$1:$a$500"),0)-1,MATCH($B$4,INDIRECT("'"&amp;F$5&amp;"'!$c$5:$n$5"),0))),"",OFFSET(INDIRECT("'"&amp;F$5&amp;"'!$b$1"),MATCH($A72,INDIRECT("'"&amp;F$5&amp;"'!$a$1:$a$500"),0)-1,MATCH($B$4,INDIRECT("'"&amp;F$5&amp;"'!$c$5:$n$5"),0)))</f>
        <v/>
      </c>
      <c r="G72" s="156" t="str">
        <f t="shared" ca="1" si="15"/>
        <v/>
      </c>
      <c r="H72" s="156" t="str">
        <f t="shared" ca="1" si="15"/>
        <v/>
      </c>
      <c r="I72" s="156" t="str">
        <f t="shared" ca="1" si="15"/>
        <v/>
      </c>
      <c r="J72" s="156" t="str">
        <f t="shared" ca="1" si="15"/>
        <v/>
      </c>
      <c r="K72" s="156" t="str">
        <f t="shared" ca="1" si="15"/>
        <v/>
      </c>
      <c r="L72" s="156" t="str">
        <f t="shared" ca="1" si="15"/>
        <v/>
      </c>
      <c r="M72" s="156" t="str">
        <f t="shared" ca="1" si="15"/>
        <v/>
      </c>
      <c r="N72" s="156" t="str">
        <f t="shared" ca="1" si="15"/>
        <v/>
      </c>
      <c r="O72" s="195"/>
      <c r="P72" s="195"/>
      <c r="Q72" s="195"/>
      <c r="R72" s="195"/>
      <c r="S72" s="195"/>
    </row>
    <row r="73" spans="1:21" x14ac:dyDescent="0.2">
      <c r="A73" s="239"/>
      <c r="B73" s="240"/>
      <c r="C73" s="87" t="str">
        <f>IFERROR(IF($A73&lt;&gt;" ",VLOOKUP($A73,GSB!$A$6:$F$506,6,FALSE),0),IF($A73=""," ","pas d'article"))</f>
        <v xml:space="preserve"> </v>
      </c>
      <c r="D73" s="156" t="str">
        <f t="shared" ca="1" si="9"/>
        <v/>
      </c>
      <c r="E73" s="156" t="str">
        <f t="shared" ca="1" si="14"/>
        <v/>
      </c>
      <c r="F73" s="156" t="str">
        <f t="shared" ca="1" si="15"/>
        <v/>
      </c>
      <c r="G73" s="156" t="str">
        <f t="shared" ca="1" si="15"/>
        <v/>
      </c>
      <c r="H73" s="156" t="str">
        <f t="shared" ca="1" si="15"/>
        <v/>
      </c>
      <c r="I73" s="156" t="str">
        <f t="shared" ca="1" si="15"/>
        <v/>
      </c>
      <c r="J73" s="156" t="str">
        <f t="shared" ca="1" si="15"/>
        <v/>
      </c>
      <c r="K73" s="156" t="str">
        <f t="shared" ca="1" si="15"/>
        <v/>
      </c>
      <c r="L73" s="156" t="str">
        <f t="shared" ca="1" si="15"/>
        <v/>
      </c>
      <c r="M73" s="156" t="str">
        <f t="shared" ca="1" si="15"/>
        <v/>
      </c>
      <c r="N73" s="156" t="str">
        <f t="shared" ca="1" si="15"/>
        <v/>
      </c>
      <c r="O73" s="195"/>
      <c r="P73" s="195"/>
      <c r="Q73" s="195"/>
      <c r="R73" s="195"/>
      <c r="S73" s="195"/>
    </row>
    <row r="74" spans="1:21" x14ac:dyDescent="0.2">
      <c r="A74" s="241"/>
      <c r="B74" s="242"/>
      <c r="C74" s="87" t="str">
        <f>IFERROR(IF($A74&lt;&gt;" ",VLOOKUP($A74,GSB!$A$6:$F$506,6,FALSE),0),IF($A74=""," ","pas d'article"))</f>
        <v xml:space="preserve"> </v>
      </c>
      <c r="D74" s="156" t="str">
        <f t="shared" ca="1" si="9"/>
        <v/>
      </c>
      <c r="E74" s="156" t="str">
        <f t="shared" ca="1" si="14"/>
        <v/>
      </c>
      <c r="F74" s="156" t="str">
        <f t="shared" ca="1" si="15"/>
        <v/>
      </c>
      <c r="G74" s="156" t="str">
        <f t="shared" ca="1" si="15"/>
        <v/>
      </c>
      <c r="H74" s="156" t="str">
        <f t="shared" ca="1" si="15"/>
        <v/>
      </c>
      <c r="I74" s="156" t="str">
        <f t="shared" ca="1" si="15"/>
        <v/>
      </c>
      <c r="J74" s="156" t="str">
        <f t="shared" ca="1" si="15"/>
        <v/>
      </c>
      <c r="K74" s="156" t="str">
        <f t="shared" ca="1" si="15"/>
        <v/>
      </c>
      <c r="L74" s="156" t="str">
        <f t="shared" ca="1" si="15"/>
        <v/>
      </c>
      <c r="M74" s="156" t="str">
        <f t="shared" ca="1" si="15"/>
        <v/>
      </c>
      <c r="N74" s="156" t="str">
        <f t="shared" ca="1" si="15"/>
        <v/>
      </c>
      <c r="O74" s="98"/>
      <c r="P74" s="243"/>
      <c r="Q74" s="243"/>
      <c r="R74" s="243"/>
      <c r="S74" s="243"/>
    </row>
    <row r="75" spans="1:21" x14ac:dyDescent="0.2">
      <c r="A75" s="244"/>
      <c r="B75" s="242"/>
      <c r="C75" s="87" t="str">
        <f>IFERROR(IF($A75&lt;&gt;" ",VLOOKUP($A75,GSB!$A$6:$F$506,6,FALSE),0),IF($A75=""," ","pas d'article"))</f>
        <v xml:space="preserve"> </v>
      </c>
      <c r="D75" s="156" t="str">
        <f t="shared" ca="1" si="9"/>
        <v/>
      </c>
      <c r="E75" s="156" t="str">
        <f t="shared" ca="1" si="14"/>
        <v/>
      </c>
      <c r="F75" s="156" t="str">
        <f t="shared" ca="1" si="15"/>
        <v/>
      </c>
      <c r="G75" s="156" t="str">
        <f t="shared" ca="1" si="15"/>
        <v/>
      </c>
      <c r="H75" s="156" t="str">
        <f t="shared" ca="1" si="15"/>
        <v/>
      </c>
      <c r="I75" s="156" t="str">
        <f t="shared" ca="1" si="15"/>
        <v/>
      </c>
      <c r="J75" s="156" t="str">
        <f t="shared" ca="1" si="15"/>
        <v/>
      </c>
      <c r="K75" s="156" t="str">
        <f t="shared" ca="1" si="15"/>
        <v/>
      </c>
      <c r="L75" s="156" t="str">
        <f t="shared" ca="1" si="15"/>
        <v/>
      </c>
      <c r="M75" s="156" t="str">
        <f t="shared" ca="1" si="15"/>
        <v/>
      </c>
      <c r="N75" s="156" t="str">
        <f t="shared" ca="1" si="15"/>
        <v/>
      </c>
    </row>
    <row r="76" spans="1:21" x14ac:dyDescent="0.2">
      <c r="A76" s="241"/>
      <c r="B76" s="240"/>
      <c r="C76" s="87" t="str">
        <f>IFERROR(IF($A76&lt;&gt;" ",VLOOKUP($A76,GSB!$A$6:$F$506,6,FALSE),0),IF($A76=""," ","pas d'article"))</f>
        <v xml:space="preserve"> </v>
      </c>
      <c r="D76" s="156" t="str">
        <f t="shared" ca="1" si="9"/>
        <v/>
      </c>
      <c r="E76" s="156" t="str">
        <f t="shared" ca="1" si="14"/>
        <v/>
      </c>
      <c r="F76" s="156" t="str">
        <f t="shared" ca="1" si="15"/>
        <v/>
      </c>
      <c r="G76" s="156" t="str">
        <f t="shared" ca="1" si="15"/>
        <v/>
      </c>
      <c r="H76" s="156" t="str">
        <f t="shared" ca="1" si="15"/>
        <v/>
      </c>
      <c r="I76" s="156" t="str">
        <f t="shared" ca="1" si="15"/>
        <v/>
      </c>
      <c r="J76" s="156" t="str">
        <f t="shared" ca="1" si="15"/>
        <v/>
      </c>
      <c r="K76" s="156" t="str">
        <f t="shared" ca="1" si="15"/>
        <v/>
      </c>
      <c r="L76" s="156" t="str">
        <f t="shared" ca="1" si="15"/>
        <v/>
      </c>
      <c r="M76" s="156" t="str">
        <f t="shared" ca="1" si="15"/>
        <v/>
      </c>
      <c r="N76" s="156" t="str">
        <f t="shared" ca="1" si="15"/>
        <v/>
      </c>
    </row>
    <row r="77" spans="1:21" x14ac:dyDescent="0.2">
      <c r="A77" s="241"/>
      <c r="B77" s="240"/>
      <c r="C77" s="87" t="str">
        <f>IFERROR(IF($A77&lt;&gt;" ",VLOOKUP($A77,GSB!$A$6:$F$506,6,FALSE),0),IF($A77=""," ","pas d'article"))</f>
        <v xml:space="preserve"> </v>
      </c>
      <c r="D77" s="156" t="str">
        <f t="shared" ca="1" si="9"/>
        <v/>
      </c>
      <c r="E77" s="156" t="str">
        <f t="shared" ca="1" si="14"/>
        <v/>
      </c>
      <c r="F77" s="156" t="str">
        <f t="shared" ca="1" si="15"/>
        <v/>
      </c>
      <c r="G77" s="156" t="str">
        <f t="shared" ca="1" si="15"/>
        <v/>
      </c>
      <c r="H77" s="156" t="str">
        <f t="shared" ca="1" si="15"/>
        <v/>
      </c>
      <c r="I77" s="156" t="str">
        <f t="shared" ca="1" si="15"/>
        <v/>
      </c>
      <c r="J77" s="156" t="str">
        <f t="shared" ca="1" si="15"/>
        <v/>
      </c>
      <c r="K77" s="156" t="str">
        <f t="shared" ca="1" si="15"/>
        <v/>
      </c>
      <c r="L77" s="156" t="str">
        <f t="shared" ca="1" si="15"/>
        <v/>
      </c>
      <c r="M77" s="156" t="str">
        <f t="shared" ca="1" si="15"/>
        <v/>
      </c>
      <c r="N77" s="156" t="str">
        <f t="shared" ca="1" si="15"/>
        <v/>
      </c>
    </row>
    <row r="78" spans="1:21" x14ac:dyDescent="0.2">
      <c r="A78" s="241"/>
      <c r="B78" s="240"/>
      <c r="C78" s="87" t="str">
        <f>IFERROR(IF($A78&lt;&gt;" ",VLOOKUP($A78,GSB!$A$6:$F$506,6,FALSE),0),IF($A78=""," ","pas d'article"))</f>
        <v xml:space="preserve"> </v>
      </c>
      <c r="D78" s="156" t="str">
        <f t="shared" ca="1" si="9"/>
        <v/>
      </c>
      <c r="E78" s="156" t="str">
        <f t="shared" ca="1" si="14"/>
        <v/>
      </c>
      <c r="F78" s="156" t="str">
        <f t="shared" ca="1" si="15"/>
        <v/>
      </c>
      <c r="G78" s="156" t="str">
        <f t="shared" ca="1" si="15"/>
        <v/>
      </c>
      <c r="H78" s="156" t="str">
        <f t="shared" ca="1" si="15"/>
        <v/>
      </c>
      <c r="I78" s="156" t="str">
        <f t="shared" ca="1" si="15"/>
        <v/>
      </c>
      <c r="J78" s="156" t="str">
        <f t="shared" ca="1" si="15"/>
        <v/>
      </c>
      <c r="K78" s="156" t="str">
        <f t="shared" ca="1" si="15"/>
        <v/>
      </c>
      <c r="L78" s="156" t="str">
        <f t="shared" ca="1" si="15"/>
        <v/>
      </c>
      <c r="M78" s="156" t="str">
        <f t="shared" ca="1" si="15"/>
        <v/>
      </c>
      <c r="N78" s="156" t="str">
        <f t="shared" ca="1" si="15"/>
        <v/>
      </c>
    </row>
    <row r="79" spans="1:21" x14ac:dyDescent="0.2">
      <c r="A79" s="241"/>
      <c r="B79" s="240"/>
      <c r="C79" s="87" t="str">
        <f>IFERROR(IF($A79&lt;&gt;" ",VLOOKUP($A79,GSB!$A$6:$F$506,6,FALSE),0),IF($A79=""," ","pas d'article"))</f>
        <v xml:space="preserve"> </v>
      </c>
      <c r="D79" s="156" t="str">
        <f t="shared" ca="1" si="9"/>
        <v/>
      </c>
      <c r="E79" s="156" t="str">
        <f t="shared" ca="1" si="14"/>
        <v/>
      </c>
      <c r="F79" s="156" t="str">
        <f t="shared" ca="1" si="15"/>
        <v/>
      </c>
      <c r="G79" s="156" t="str">
        <f t="shared" ca="1" si="15"/>
        <v/>
      </c>
      <c r="H79" s="156" t="str">
        <f t="shared" ca="1" si="15"/>
        <v/>
      </c>
      <c r="I79" s="156" t="str">
        <f t="shared" ca="1" si="15"/>
        <v/>
      </c>
      <c r="J79" s="156" t="str">
        <f t="shared" ca="1" si="15"/>
        <v/>
      </c>
      <c r="K79" s="156" t="str">
        <f t="shared" ca="1" si="15"/>
        <v/>
      </c>
      <c r="L79" s="156" t="str">
        <f t="shared" ca="1" si="15"/>
        <v/>
      </c>
      <c r="M79" s="156" t="str">
        <f t="shared" ca="1" si="15"/>
        <v/>
      </c>
      <c r="N79" s="156" t="str">
        <f t="shared" ca="1" si="15"/>
        <v/>
      </c>
    </row>
    <row r="80" spans="1:21" x14ac:dyDescent="0.2">
      <c r="A80" s="241"/>
      <c r="B80" s="240"/>
      <c r="C80" s="87" t="str">
        <f>IFERROR(IF($A80&lt;&gt;" ",VLOOKUP($A80,GSB!$A$6:$F$506,6,FALSE),0),IF($A80=""," ","pas d'article"))</f>
        <v xml:space="preserve"> </v>
      </c>
      <c r="D80" s="156" t="str">
        <f t="shared" ca="1" si="9"/>
        <v/>
      </c>
      <c r="E80" s="156" t="str">
        <f t="shared" ca="1" si="14"/>
        <v/>
      </c>
      <c r="F80" s="156" t="str">
        <f t="shared" ca="1" si="15"/>
        <v/>
      </c>
      <c r="G80" s="156" t="str">
        <f t="shared" ca="1" si="15"/>
        <v/>
      </c>
      <c r="H80" s="156" t="str">
        <f t="shared" ca="1" si="15"/>
        <v/>
      </c>
      <c r="I80" s="156" t="str">
        <f t="shared" ca="1" si="15"/>
        <v/>
      </c>
      <c r="J80" s="156" t="str">
        <f t="shared" ca="1" si="15"/>
        <v/>
      </c>
      <c r="K80" s="156" t="str">
        <f t="shared" ca="1" si="15"/>
        <v/>
      </c>
      <c r="L80" s="156" t="str">
        <f t="shared" ca="1" si="15"/>
        <v/>
      </c>
      <c r="M80" s="156" t="str">
        <f t="shared" ca="1" si="15"/>
        <v/>
      </c>
      <c r="N80" s="156" t="str">
        <f t="shared" ca="1" si="15"/>
        <v/>
      </c>
    </row>
    <row r="81" spans="1:14" x14ac:dyDescent="0.2">
      <c r="A81" s="241"/>
      <c r="B81" s="240"/>
      <c r="C81" s="87" t="str">
        <f>IFERROR(IF($A81&lt;&gt;" ",VLOOKUP($A81,GSB!$A$6:$F$506,6,FALSE),0),IF($A81=""," ","pas d'article"))</f>
        <v xml:space="preserve"> </v>
      </c>
      <c r="D81" s="156" t="str">
        <f t="shared" ca="1" si="9"/>
        <v/>
      </c>
      <c r="E81" s="156" t="str">
        <f t="shared" ca="1" si="14"/>
        <v/>
      </c>
      <c r="F81" s="156" t="str">
        <f t="shared" ca="1" si="15"/>
        <v/>
      </c>
      <c r="G81" s="156" t="str">
        <f t="shared" ca="1" si="15"/>
        <v/>
      </c>
      <c r="H81" s="156" t="str">
        <f t="shared" ca="1" si="15"/>
        <v/>
      </c>
      <c r="I81" s="156" t="str">
        <f t="shared" ca="1" si="15"/>
        <v/>
      </c>
      <c r="J81" s="156" t="str">
        <f t="shared" ca="1" si="15"/>
        <v/>
      </c>
      <c r="K81" s="156" t="str">
        <f t="shared" ca="1" si="15"/>
        <v/>
      </c>
      <c r="L81" s="156" t="str">
        <f t="shared" ca="1" si="15"/>
        <v/>
      </c>
      <c r="M81" s="156" t="str">
        <f t="shared" ca="1" si="15"/>
        <v/>
      </c>
      <c r="N81" s="156" t="str">
        <f t="shared" ca="1" si="15"/>
        <v/>
      </c>
    </row>
    <row r="82" spans="1:14" x14ac:dyDescent="0.2">
      <c r="A82" s="241"/>
      <c r="B82" s="240"/>
      <c r="C82" s="87" t="str">
        <f>IFERROR(IF($A82&lt;&gt;" ",VLOOKUP($A82,GSB!$A$6:$F$506,6,FALSE),0),IF($A82=""," ","pas d'article"))</f>
        <v xml:space="preserve"> </v>
      </c>
      <c r="D82" s="156" t="str">
        <f t="shared" ca="1" si="9"/>
        <v/>
      </c>
      <c r="E82" s="156" t="str">
        <f t="shared" ca="1" si="14"/>
        <v/>
      </c>
      <c r="F82" s="156" t="str">
        <f t="shared" ref="F82:N91" ca="1" si="16">IF(ISERROR(OFFSET(INDIRECT("'"&amp;F$5&amp;"'!$b$1"),MATCH($A82,INDIRECT("'"&amp;F$5&amp;"'!$a$1:$a$500"),0)-1,MATCH($B$4,INDIRECT("'"&amp;F$5&amp;"'!$c$5:$n$5"),0))),"",OFFSET(INDIRECT("'"&amp;F$5&amp;"'!$b$1"),MATCH($A82,INDIRECT("'"&amp;F$5&amp;"'!$a$1:$a$500"),0)-1,MATCH($B$4,INDIRECT("'"&amp;F$5&amp;"'!$c$5:$n$5"),0)))</f>
        <v/>
      </c>
      <c r="G82" s="156" t="str">
        <f t="shared" ca="1" si="16"/>
        <v/>
      </c>
      <c r="H82" s="156" t="str">
        <f t="shared" ca="1" si="16"/>
        <v/>
      </c>
      <c r="I82" s="156" t="str">
        <f t="shared" ca="1" si="16"/>
        <v/>
      </c>
      <c r="J82" s="156" t="str">
        <f t="shared" ca="1" si="16"/>
        <v/>
      </c>
      <c r="K82" s="156" t="str">
        <f t="shared" ca="1" si="16"/>
        <v/>
      </c>
      <c r="L82" s="156" t="str">
        <f t="shared" ca="1" si="16"/>
        <v/>
      </c>
      <c r="M82" s="156" t="str">
        <f t="shared" ca="1" si="16"/>
        <v/>
      </c>
      <c r="N82" s="156" t="str">
        <f t="shared" ca="1" si="16"/>
        <v/>
      </c>
    </row>
    <row r="83" spans="1:14" x14ac:dyDescent="0.2">
      <c r="A83" s="241"/>
      <c r="B83" s="240"/>
      <c r="C83" s="87" t="str">
        <f>IFERROR(IF($A83&lt;&gt;" ",VLOOKUP($A83,GSB!$A$6:$F$506,6,FALSE),0),IF($A83=""," ","pas d'article"))</f>
        <v xml:space="preserve"> </v>
      </c>
      <c r="D83" s="156" t="str">
        <f t="shared" ca="1" si="9"/>
        <v/>
      </c>
      <c r="E83" s="156" t="str">
        <f t="shared" ca="1" si="14"/>
        <v/>
      </c>
      <c r="F83" s="156" t="str">
        <f t="shared" ca="1" si="16"/>
        <v/>
      </c>
      <c r="G83" s="156" t="str">
        <f t="shared" ca="1" si="16"/>
        <v/>
      </c>
      <c r="H83" s="156" t="str">
        <f t="shared" ca="1" si="16"/>
        <v/>
      </c>
      <c r="I83" s="156" t="str">
        <f t="shared" ca="1" si="16"/>
        <v/>
      </c>
      <c r="J83" s="156" t="str">
        <f t="shared" ca="1" si="16"/>
        <v/>
      </c>
      <c r="K83" s="156" t="str">
        <f t="shared" ca="1" si="16"/>
        <v/>
      </c>
      <c r="L83" s="156" t="str">
        <f t="shared" ca="1" si="16"/>
        <v/>
      </c>
      <c r="M83" s="156" t="str">
        <f t="shared" ca="1" si="16"/>
        <v/>
      </c>
      <c r="N83" s="156" t="str">
        <f t="shared" ca="1" si="16"/>
        <v/>
      </c>
    </row>
    <row r="84" spans="1:14" x14ac:dyDescent="0.2">
      <c r="A84" s="239"/>
      <c r="B84" s="240"/>
      <c r="C84" s="87" t="str">
        <f>IFERROR(IF($A84&lt;&gt;" ",VLOOKUP($A84,GSB!$A$6:$F$506,6,FALSE),0),IF($A84=""," ","pas d'article"))</f>
        <v xml:space="preserve"> </v>
      </c>
      <c r="D84" s="156" t="str">
        <f t="shared" ca="1" si="9"/>
        <v/>
      </c>
      <c r="E84" s="156" t="str">
        <f t="shared" ca="1" si="14"/>
        <v/>
      </c>
      <c r="F84" s="156" t="str">
        <f t="shared" ca="1" si="16"/>
        <v/>
      </c>
      <c r="G84" s="156" t="str">
        <f t="shared" ca="1" si="16"/>
        <v/>
      </c>
      <c r="H84" s="156" t="str">
        <f t="shared" ca="1" si="16"/>
        <v/>
      </c>
      <c r="I84" s="156" t="str">
        <f t="shared" ca="1" si="16"/>
        <v/>
      </c>
      <c r="J84" s="156" t="str">
        <f t="shared" ca="1" si="16"/>
        <v/>
      </c>
      <c r="K84" s="156" t="str">
        <f t="shared" ca="1" si="16"/>
        <v/>
      </c>
      <c r="L84" s="156" t="str">
        <f t="shared" ca="1" si="16"/>
        <v/>
      </c>
      <c r="M84" s="156" t="str">
        <f t="shared" ca="1" si="16"/>
        <v/>
      </c>
      <c r="N84" s="156" t="str">
        <f t="shared" ca="1" si="16"/>
        <v/>
      </c>
    </row>
    <row r="85" spans="1:14" x14ac:dyDescent="0.2">
      <c r="A85" s="239"/>
      <c r="B85" s="240"/>
      <c r="C85" s="87" t="str">
        <f>IFERROR(IF($A85&lt;&gt;" ",VLOOKUP($A85,GSB!$A$6:$F$506,6,FALSE),0),IF($A85=""," ","pas d'article"))</f>
        <v xml:space="preserve"> </v>
      </c>
      <c r="D85" s="156" t="str">
        <f t="shared" ca="1" si="9"/>
        <v/>
      </c>
      <c r="E85" s="156" t="str">
        <f t="shared" ca="1" si="14"/>
        <v/>
      </c>
      <c r="F85" s="156" t="str">
        <f t="shared" ca="1" si="16"/>
        <v/>
      </c>
      <c r="G85" s="156" t="str">
        <f t="shared" ca="1" si="16"/>
        <v/>
      </c>
      <c r="H85" s="156" t="str">
        <f t="shared" ca="1" si="16"/>
        <v/>
      </c>
      <c r="I85" s="156" t="str">
        <f t="shared" ca="1" si="16"/>
        <v/>
      </c>
      <c r="J85" s="156" t="str">
        <f t="shared" ca="1" si="16"/>
        <v/>
      </c>
      <c r="K85" s="156" t="str">
        <f t="shared" ca="1" si="16"/>
        <v/>
      </c>
      <c r="L85" s="156" t="str">
        <f t="shared" ca="1" si="16"/>
        <v/>
      </c>
      <c r="M85" s="156" t="str">
        <f t="shared" ca="1" si="16"/>
        <v/>
      </c>
      <c r="N85" s="156" t="str">
        <f t="shared" ca="1" si="16"/>
        <v/>
      </c>
    </row>
    <row r="86" spans="1:14" x14ac:dyDescent="0.2">
      <c r="A86" s="241"/>
      <c r="B86" s="240"/>
      <c r="C86" s="87" t="str">
        <f>IFERROR(IF($A86&lt;&gt;" ",VLOOKUP($A86,GSB!$A$6:$F$506,6,FALSE),0),IF($A86=""," ","pas d'article"))</f>
        <v xml:space="preserve"> </v>
      </c>
      <c r="D86" s="156" t="str">
        <f t="shared" ca="1" si="9"/>
        <v/>
      </c>
      <c r="E86" s="156" t="str">
        <f t="shared" ca="1" si="14"/>
        <v/>
      </c>
      <c r="F86" s="156" t="str">
        <f t="shared" ca="1" si="16"/>
        <v/>
      </c>
      <c r="G86" s="156" t="str">
        <f t="shared" ca="1" si="16"/>
        <v/>
      </c>
      <c r="H86" s="156" t="str">
        <f t="shared" ca="1" si="16"/>
        <v/>
      </c>
      <c r="I86" s="156" t="str">
        <f t="shared" ca="1" si="16"/>
        <v/>
      </c>
      <c r="J86" s="156" t="str">
        <f t="shared" ca="1" si="16"/>
        <v/>
      </c>
      <c r="K86" s="156" t="str">
        <f t="shared" ca="1" si="16"/>
        <v/>
      </c>
      <c r="L86" s="156" t="str">
        <f t="shared" ca="1" si="16"/>
        <v/>
      </c>
      <c r="M86" s="156" t="str">
        <f t="shared" ca="1" si="16"/>
        <v/>
      </c>
      <c r="N86" s="156" t="str">
        <f t="shared" ca="1" si="16"/>
        <v/>
      </c>
    </row>
    <row r="87" spans="1:14" x14ac:dyDescent="0.2">
      <c r="A87" s="239"/>
      <c r="B87" s="240"/>
      <c r="C87" s="87" t="str">
        <f>IFERROR(IF($A87&lt;&gt;" ",VLOOKUP($A87,GSB!$A$6:$F$506,6,FALSE),0),IF($A87=""," ","pas d'article"))</f>
        <v xml:space="preserve"> </v>
      </c>
      <c r="D87" s="156" t="str">
        <f t="shared" ca="1" si="9"/>
        <v/>
      </c>
      <c r="E87" s="156" t="str">
        <f t="shared" ca="1" si="14"/>
        <v/>
      </c>
      <c r="F87" s="156" t="str">
        <f t="shared" ca="1" si="16"/>
        <v/>
      </c>
      <c r="G87" s="156" t="str">
        <f t="shared" ca="1" si="16"/>
        <v/>
      </c>
      <c r="H87" s="156" t="str">
        <f t="shared" ca="1" si="16"/>
        <v/>
      </c>
      <c r="I87" s="156" t="str">
        <f t="shared" ca="1" si="16"/>
        <v/>
      </c>
      <c r="J87" s="156" t="str">
        <f t="shared" ca="1" si="16"/>
        <v/>
      </c>
      <c r="K87" s="156" t="str">
        <f t="shared" ca="1" si="16"/>
        <v/>
      </c>
      <c r="L87" s="156" t="str">
        <f t="shared" ca="1" si="16"/>
        <v/>
      </c>
      <c r="M87" s="156" t="str">
        <f t="shared" ca="1" si="16"/>
        <v/>
      </c>
      <c r="N87" s="156" t="str">
        <f t="shared" ca="1" si="16"/>
        <v/>
      </c>
    </row>
    <row r="88" spans="1:14" x14ac:dyDescent="0.2">
      <c r="A88" s="239"/>
      <c r="B88" s="240"/>
      <c r="C88" s="87" t="str">
        <f>IFERROR(IF($A88&lt;&gt;" ",VLOOKUP($A88,GSB!$A$6:$F$506,6,FALSE),0),IF($A88=""," ","pas d'article"))</f>
        <v xml:space="preserve"> </v>
      </c>
      <c r="D88" s="156" t="str">
        <f t="shared" ca="1" si="9"/>
        <v/>
      </c>
      <c r="E88" s="156" t="str">
        <f t="shared" ca="1" si="14"/>
        <v/>
      </c>
      <c r="F88" s="156" t="str">
        <f t="shared" ca="1" si="16"/>
        <v/>
      </c>
      <c r="G88" s="156" t="str">
        <f t="shared" ca="1" si="16"/>
        <v/>
      </c>
      <c r="H88" s="156" t="str">
        <f t="shared" ca="1" si="16"/>
        <v/>
      </c>
      <c r="I88" s="156" t="str">
        <f t="shared" ca="1" si="16"/>
        <v/>
      </c>
      <c r="J88" s="156" t="str">
        <f t="shared" ca="1" si="16"/>
        <v/>
      </c>
      <c r="K88" s="156" t="str">
        <f t="shared" ca="1" si="16"/>
        <v/>
      </c>
      <c r="L88" s="156" t="str">
        <f t="shared" ca="1" si="16"/>
        <v/>
      </c>
      <c r="M88" s="156" t="str">
        <f t="shared" ca="1" si="16"/>
        <v/>
      </c>
      <c r="N88" s="156" t="str">
        <f t="shared" ca="1" si="16"/>
        <v/>
      </c>
    </row>
    <row r="89" spans="1:14" x14ac:dyDescent="0.2">
      <c r="A89" s="241"/>
      <c r="B89" s="240"/>
      <c r="C89" s="87" t="str">
        <f>IFERROR(IF($A89&lt;&gt;" ",VLOOKUP($A89,GSB!$A$6:$F$506,6,FALSE),0),IF($A89=""," ","pas d'article"))</f>
        <v xml:space="preserve"> </v>
      </c>
      <c r="D89" s="156" t="str">
        <f t="shared" ca="1" si="9"/>
        <v/>
      </c>
      <c r="E89" s="156" t="str">
        <f t="shared" ca="1" si="14"/>
        <v/>
      </c>
      <c r="F89" s="156" t="str">
        <f t="shared" ca="1" si="16"/>
        <v/>
      </c>
      <c r="G89" s="156" t="str">
        <f t="shared" ca="1" si="16"/>
        <v/>
      </c>
      <c r="H89" s="156" t="str">
        <f t="shared" ca="1" si="16"/>
        <v/>
      </c>
      <c r="I89" s="156" t="str">
        <f t="shared" ca="1" si="16"/>
        <v/>
      </c>
      <c r="J89" s="156" t="str">
        <f t="shared" ca="1" si="16"/>
        <v/>
      </c>
      <c r="K89" s="156" t="str">
        <f t="shared" ca="1" si="16"/>
        <v/>
      </c>
      <c r="L89" s="156" t="str">
        <f t="shared" ca="1" si="16"/>
        <v/>
      </c>
      <c r="M89" s="156" t="str">
        <f t="shared" ca="1" si="16"/>
        <v/>
      </c>
      <c r="N89" s="156" t="str">
        <f t="shared" ca="1" si="16"/>
        <v/>
      </c>
    </row>
    <row r="90" spans="1:14" x14ac:dyDescent="0.2">
      <c r="A90" s="241"/>
      <c r="B90" s="240"/>
      <c r="C90" s="87" t="str">
        <f>IFERROR(IF($A90&lt;&gt;" ",VLOOKUP($A90,GSB!$A$6:$F$506,6,FALSE),0),IF($A90=""," ","pas d'article"))</f>
        <v xml:space="preserve"> </v>
      </c>
      <c r="D90" s="156" t="str">
        <f t="shared" ca="1" si="9"/>
        <v/>
      </c>
      <c r="E90" s="156" t="str">
        <f t="shared" ca="1" si="14"/>
        <v/>
      </c>
      <c r="F90" s="156" t="str">
        <f t="shared" ca="1" si="16"/>
        <v/>
      </c>
      <c r="G90" s="156" t="str">
        <f t="shared" ca="1" si="16"/>
        <v/>
      </c>
      <c r="H90" s="156" t="str">
        <f t="shared" ca="1" si="16"/>
        <v/>
      </c>
      <c r="I90" s="156" t="str">
        <f t="shared" ca="1" si="16"/>
        <v/>
      </c>
      <c r="J90" s="156" t="str">
        <f t="shared" ca="1" si="16"/>
        <v/>
      </c>
      <c r="K90" s="156" t="str">
        <f t="shared" ca="1" si="16"/>
        <v/>
      </c>
      <c r="L90" s="156" t="str">
        <f t="shared" ca="1" si="16"/>
        <v/>
      </c>
      <c r="M90" s="156" t="str">
        <f t="shared" ca="1" si="16"/>
        <v/>
      </c>
      <c r="N90" s="156" t="str">
        <f t="shared" ca="1" si="16"/>
        <v/>
      </c>
    </row>
    <row r="91" spans="1:14" x14ac:dyDescent="0.2">
      <c r="A91" s="241"/>
      <c r="B91" s="240"/>
      <c r="C91" s="87" t="str">
        <f>IFERROR(IF($A91&lt;&gt;" ",VLOOKUP($A91,GSB!$A$6:$F$506,6,FALSE),0),IF($A91=""," ","pas d'article"))</f>
        <v xml:space="preserve"> </v>
      </c>
      <c r="D91" s="156" t="str">
        <f t="shared" ca="1" si="9"/>
        <v/>
      </c>
      <c r="E91" s="156" t="str">
        <f t="shared" ca="1" si="14"/>
        <v/>
      </c>
      <c r="F91" s="156" t="str">
        <f t="shared" ca="1" si="16"/>
        <v/>
      </c>
      <c r="G91" s="156" t="str">
        <f t="shared" ca="1" si="16"/>
        <v/>
      </c>
      <c r="H91" s="156" t="str">
        <f t="shared" ca="1" si="16"/>
        <v/>
      </c>
      <c r="I91" s="156" t="str">
        <f t="shared" ca="1" si="16"/>
        <v/>
      </c>
      <c r="J91" s="156" t="str">
        <f t="shared" ca="1" si="16"/>
        <v/>
      </c>
      <c r="K91" s="156" t="str">
        <f t="shared" ca="1" si="16"/>
        <v/>
      </c>
      <c r="L91" s="156" t="str">
        <f t="shared" ca="1" si="16"/>
        <v/>
      </c>
      <c r="M91" s="156" t="str">
        <f t="shared" ca="1" si="16"/>
        <v/>
      </c>
      <c r="N91" s="156" t="str">
        <f t="shared" ca="1" si="16"/>
        <v/>
      </c>
    </row>
    <row r="92" spans="1:14" x14ac:dyDescent="0.2">
      <c r="A92" s="241"/>
      <c r="B92" s="240"/>
      <c r="C92" s="87" t="str">
        <f>IFERROR(IF($A92&lt;&gt;" ",VLOOKUP($A92,GSB!$A$6:$F$506,6,FALSE),0),IF($A92=""," ","pas d'article"))</f>
        <v xml:space="preserve"> </v>
      </c>
      <c r="D92" s="156" t="str">
        <f t="shared" ca="1" si="9"/>
        <v/>
      </c>
      <c r="E92" s="156" t="str">
        <f t="shared" ca="1" si="14"/>
        <v/>
      </c>
      <c r="F92" s="156" t="str">
        <f t="shared" ref="F92:N101" ca="1" si="17">IF(ISERROR(OFFSET(INDIRECT("'"&amp;F$5&amp;"'!$b$1"),MATCH($A92,INDIRECT("'"&amp;F$5&amp;"'!$a$1:$a$500"),0)-1,MATCH($B$4,INDIRECT("'"&amp;F$5&amp;"'!$c$5:$n$5"),0))),"",OFFSET(INDIRECT("'"&amp;F$5&amp;"'!$b$1"),MATCH($A92,INDIRECT("'"&amp;F$5&amp;"'!$a$1:$a$500"),0)-1,MATCH($B$4,INDIRECT("'"&amp;F$5&amp;"'!$c$5:$n$5"),0)))</f>
        <v/>
      </c>
      <c r="G92" s="156" t="str">
        <f t="shared" ca="1" si="17"/>
        <v/>
      </c>
      <c r="H92" s="156" t="str">
        <f t="shared" ca="1" si="17"/>
        <v/>
      </c>
      <c r="I92" s="156" t="str">
        <f t="shared" ca="1" si="17"/>
        <v/>
      </c>
      <c r="J92" s="156" t="str">
        <f t="shared" ca="1" si="17"/>
        <v/>
      </c>
      <c r="K92" s="156" t="str">
        <f t="shared" ca="1" si="17"/>
        <v/>
      </c>
      <c r="L92" s="156" t="str">
        <f t="shared" ca="1" si="17"/>
        <v/>
      </c>
      <c r="M92" s="156" t="str">
        <f t="shared" ca="1" si="17"/>
        <v/>
      </c>
      <c r="N92" s="156" t="str">
        <f t="shared" ca="1" si="17"/>
        <v/>
      </c>
    </row>
    <row r="93" spans="1:14" x14ac:dyDescent="0.2">
      <c r="A93" s="239"/>
      <c r="B93" s="240"/>
      <c r="C93" s="87" t="str">
        <f>IFERROR(IF($A93&lt;&gt;" ",VLOOKUP($A93,GSB!$A$6:$F$506,6,FALSE),0),IF($A93=""," ","pas d'article"))</f>
        <v xml:space="preserve"> </v>
      </c>
      <c r="D93" s="156" t="str">
        <f t="shared" ca="1" si="9"/>
        <v/>
      </c>
      <c r="E93" s="156" t="str">
        <f t="shared" ca="1" si="14"/>
        <v/>
      </c>
      <c r="F93" s="156" t="str">
        <f t="shared" ca="1" si="17"/>
        <v/>
      </c>
      <c r="G93" s="156" t="str">
        <f t="shared" ca="1" si="17"/>
        <v/>
      </c>
      <c r="H93" s="156" t="str">
        <f t="shared" ca="1" si="17"/>
        <v/>
      </c>
      <c r="I93" s="156" t="str">
        <f t="shared" ca="1" si="17"/>
        <v/>
      </c>
      <c r="J93" s="156" t="str">
        <f t="shared" ca="1" si="17"/>
        <v/>
      </c>
      <c r="K93" s="156" t="str">
        <f t="shared" ca="1" si="17"/>
        <v/>
      </c>
      <c r="L93" s="156" t="str">
        <f t="shared" ca="1" si="17"/>
        <v/>
      </c>
      <c r="M93" s="156" t="str">
        <f t="shared" ca="1" si="17"/>
        <v/>
      </c>
      <c r="N93" s="156" t="str">
        <f t="shared" ca="1" si="17"/>
        <v/>
      </c>
    </row>
    <row r="94" spans="1:14" x14ac:dyDescent="0.2">
      <c r="A94" s="239"/>
      <c r="B94" s="242"/>
      <c r="C94" s="87" t="str">
        <f>IFERROR(IF($A94&lt;&gt;" ",VLOOKUP($A94,GSB!$A$6:$F$506,6,FALSE),0),IF($A94=""," ","pas d'article"))</f>
        <v xml:space="preserve"> </v>
      </c>
      <c r="D94" s="156" t="str">
        <f t="shared" ca="1" si="9"/>
        <v/>
      </c>
      <c r="E94" s="156" t="str">
        <f t="shared" ca="1" si="14"/>
        <v/>
      </c>
      <c r="F94" s="156" t="str">
        <f t="shared" ca="1" si="17"/>
        <v/>
      </c>
      <c r="G94" s="156" t="str">
        <f t="shared" ca="1" si="17"/>
        <v/>
      </c>
      <c r="H94" s="156" t="str">
        <f t="shared" ca="1" si="17"/>
        <v/>
      </c>
      <c r="I94" s="156" t="str">
        <f t="shared" ca="1" si="17"/>
        <v/>
      </c>
      <c r="J94" s="156" t="str">
        <f t="shared" ca="1" si="17"/>
        <v/>
      </c>
      <c r="K94" s="156" t="str">
        <f t="shared" ca="1" si="17"/>
        <v/>
      </c>
      <c r="L94" s="156" t="str">
        <f t="shared" ca="1" si="17"/>
        <v/>
      </c>
      <c r="M94" s="156" t="str">
        <f t="shared" ca="1" si="17"/>
        <v/>
      </c>
      <c r="N94" s="156" t="str">
        <f t="shared" ca="1" si="17"/>
        <v/>
      </c>
    </row>
    <row r="95" spans="1:14" x14ac:dyDescent="0.2">
      <c r="A95" s="244"/>
      <c r="B95" s="240"/>
      <c r="C95" s="87" t="str">
        <f>IFERROR(IF($A95&lt;&gt;" ",VLOOKUP($A95,GSB!$A$6:$F$506,6,FALSE),0),IF($A95=""," ","pas d'article"))</f>
        <v xml:space="preserve"> </v>
      </c>
      <c r="D95" s="156" t="str">
        <f t="shared" ca="1" si="9"/>
        <v/>
      </c>
      <c r="E95" s="156" t="str">
        <f t="shared" ca="1" si="14"/>
        <v/>
      </c>
      <c r="F95" s="156" t="str">
        <f t="shared" ca="1" si="17"/>
        <v/>
      </c>
      <c r="G95" s="156" t="str">
        <f t="shared" ca="1" si="17"/>
        <v/>
      </c>
      <c r="H95" s="156" t="str">
        <f t="shared" ca="1" si="17"/>
        <v/>
      </c>
      <c r="I95" s="156" t="str">
        <f t="shared" ca="1" si="17"/>
        <v/>
      </c>
      <c r="J95" s="156" t="str">
        <f t="shared" ca="1" si="17"/>
        <v/>
      </c>
      <c r="K95" s="156" t="str">
        <f t="shared" ca="1" si="17"/>
        <v/>
      </c>
      <c r="L95" s="156" t="str">
        <f t="shared" ca="1" si="17"/>
        <v/>
      </c>
      <c r="M95" s="156" t="str">
        <f t="shared" ca="1" si="17"/>
        <v/>
      </c>
      <c r="N95" s="156" t="str">
        <f t="shared" ca="1" si="17"/>
        <v/>
      </c>
    </row>
    <row r="96" spans="1:14" x14ac:dyDescent="0.2">
      <c r="A96" s="241"/>
      <c r="B96" s="240"/>
      <c r="C96" s="87" t="str">
        <f>IFERROR(IF($A96&lt;&gt;" ",VLOOKUP($A96,GSB!$A$6:$F$506,6,FALSE),0),IF($A96=""," ","pas d'article"))</f>
        <v xml:space="preserve"> </v>
      </c>
      <c r="D96" s="156" t="str">
        <f t="shared" ca="1" si="9"/>
        <v/>
      </c>
      <c r="E96" s="156" t="str">
        <f t="shared" ca="1" si="14"/>
        <v/>
      </c>
      <c r="F96" s="156" t="str">
        <f t="shared" ca="1" si="17"/>
        <v/>
      </c>
      <c r="G96" s="156" t="str">
        <f t="shared" ca="1" si="17"/>
        <v/>
      </c>
      <c r="H96" s="156" t="str">
        <f t="shared" ca="1" si="17"/>
        <v/>
      </c>
      <c r="I96" s="156" t="str">
        <f t="shared" ca="1" si="17"/>
        <v/>
      </c>
      <c r="J96" s="156" t="str">
        <f t="shared" ca="1" si="17"/>
        <v/>
      </c>
      <c r="K96" s="156" t="str">
        <f t="shared" ca="1" si="17"/>
        <v/>
      </c>
      <c r="L96" s="156" t="str">
        <f t="shared" ca="1" si="17"/>
        <v/>
      </c>
      <c r="M96" s="156" t="str">
        <f t="shared" ca="1" si="17"/>
        <v/>
      </c>
      <c r="N96" s="156" t="str">
        <f t="shared" ca="1" si="17"/>
        <v/>
      </c>
    </row>
    <row r="97" spans="1:14" x14ac:dyDescent="0.2">
      <c r="A97" s="241"/>
      <c r="B97" s="240"/>
      <c r="C97" s="87" t="str">
        <f>IFERROR(IF($A97&lt;&gt;" ",VLOOKUP($A97,GSB!$A$6:$F$506,6,FALSE),0),IF($A97=""," ","pas d'article"))</f>
        <v xml:space="preserve"> </v>
      </c>
      <c r="D97" s="156" t="str">
        <f t="shared" ca="1" si="9"/>
        <v/>
      </c>
      <c r="E97" s="156" t="str">
        <f t="shared" ca="1" si="14"/>
        <v/>
      </c>
      <c r="F97" s="156" t="str">
        <f t="shared" ca="1" si="17"/>
        <v/>
      </c>
      <c r="G97" s="156" t="str">
        <f t="shared" ca="1" si="17"/>
        <v/>
      </c>
      <c r="H97" s="156" t="str">
        <f t="shared" ca="1" si="17"/>
        <v/>
      </c>
      <c r="I97" s="156" t="str">
        <f t="shared" ca="1" si="17"/>
        <v/>
      </c>
      <c r="J97" s="156" t="str">
        <f t="shared" ca="1" si="17"/>
        <v/>
      </c>
      <c r="K97" s="156" t="str">
        <f t="shared" ca="1" si="17"/>
        <v/>
      </c>
      <c r="L97" s="156" t="str">
        <f t="shared" ca="1" si="17"/>
        <v/>
      </c>
      <c r="M97" s="156" t="str">
        <f t="shared" ca="1" si="17"/>
        <v/>
      </c>
      <c r="N97" s="156" t="str">
        <f t="shared" ca="1" si="17"/>
        <v/>
      </c>
    </row>
    <row r="98" spans="1:14" x14ac:dyDescent="0.2">
      <c r="A98" s="241"/>
      <c r="B98" s="240"/>
      <c r="C98" s="87" t="str">
        <f>IFERROR(IF($A98&lt;&gt;" ",VLOOKUP($A98,GSB!$A$6:$F$506,6,FALSE),0),IF($A98=""," ","pas d'article"))</f>
        <v xml:space="preserve"> </v>
      </c>
      <c r="D98" s="156" t="str">
        <f t="shared" ca="1" si="9"/>
        <v/>
      </c>
      <c r="E98" s="156" t="str">
        <f t="shared" ca="1" si="14"/>
        <v/>
      </c>
      <c r="F98" s="156" t="str">
        <f t="shared" ca="1" si="17"/>
        <v/>
      </c>
      <c r="G98" s="156" t="str">
        <f t="shared" ca="1" si="17"/>
        <v/>
      </c>
      <c r="H98" s="156" t="str">
        <f t="shared" ca="1" si="17"/>
        <v/>
      </c>
      <c r="I98" s="156" t="str">
        <f t="shared" ca="1" si="17"/>
        <v/>
      </c>
      <c r="J98" s="156" t="str">
        <f t="shared" ca="1" si="17"/>
        <v/>
      </c>
      <c r="K98" s="156" t="str">
        <f t="shared" ca="1" si="17"/>
        <v/>
      </c>
      <c r="L98" s="156" t="str">
        <f t="shared" ca="1" si="17"/>
        <v/>
      </c>
      <c r="M98" s="156" t="str">
        <f t="shared" ca="1" si="17"/>
        <v/>
      </c>
      <c r="N98" s="156" t="str">
        <f t="shared" ca="1" si="17"/>
        <v/>
      </c>
    </row>
    <row r="99" spans="1:14" x14ac:dyDescent="0.2">
      <c r="A99" s="241"/>
      <c r="B99" s="240"/>
      <c r="C99" s="87" t="str">
        <f>IFERROR(IF($A99&lt;&gt;" ",VLOOKUP($A99,GSB!$A$6:$F$506,6,FALSE),0),IF($A99=""," ","pas d'article"))</f>
        <v xml:space="preserve"> </v>
      </c>
      <c r="D99" s="156" t="str">
        <f t="shared" ca="1" si="9"/>
        <v/>
      </c>
      <c r="E99" s="156" t="str">
        <f t="shared" ca="1" si="14"/>
        <v/>
      </c>
      <c r="F99" s="156" t="str">
        <f t="shared" ca="1" si="17"/>
        <v/>
      </c>
      <c r="G99" s="156" t="str">
        <f t="shared" ca="1" si="17"/>
        <v/>
      </c>
      <c r="H99" s="156" t="str">
        <f t="shared" ca="1" si="17"/>
        <v/>
      </c>
      <c r="I99" s="156" t="str">
        <f t="shared" ca="1" si="17"/>
        <v/>
      </c>
      <c r="J99" s="156" t="str">
        <f t="shared" ca="1" si="17"/>
        <v/>
      </c>
      <c r="K99" s="156" t="str">
        <f t="shared" ca="1" si="17"/>
        <v/>
      </c>
      <c r="L99" s="156" t="str">
        <f t="shared" ca="1" si="17"/>
        <v/>
      </c>
      <c r="M99" s="156" t="str">
        <f t="shared" ca="1" si="17"/>
        <v/>
      </c>
      <c r="N99" s="156" t="str">
        <f t="shared" ca="1" si="17"/>
        <v/>
      </c>
    </row>
    <row r="100" spans="1:14" x14ac:dyDescent="0.2">
      <c r="A100" s="241"/>
      <c r="B100" s="240"/>
      <c r="C100" s="87" t="str">
        <f>IFERROR(IF($A100&lt;&gt;" ",VLOOKUP($A100,GSB!$A$6:$F$506,6,FALSE),0),IF($A100=""," ","pas d'article"))</f>
        <v xml:space="preserve"> </v>
      </c>
      <c r="D100" s="156" t="str">
        <f t="shared" ca="1" si="9"/>
        <v/>
      </c>
      <c r="E100" s="156" t="str">
        <f t="shared" ca="1" si="14"/>
        <v/>
      </c>
      <c r="F100" s="156" t="str">
        <f t="shared" ca="1" si="17"/>
        <v/>
      </c>
      <c r="G100" s="156" t="str">
        <f t="shared" ca="1" si="17"/>
        <v/>
      </c>
      <c r="H100" s="156" t="str">
        <f t="shared" ca="1" si="17"/>
        <v/>
      </c>
      <c r="I100" s="156" t="str">
        <f t="shared" ca="1" si="17"/>
        <v/>
      </c>
      <c r="J100" s="156" t="str">
        <f t="shared" ca="1" si="17"/>
        <v/>
      </c>
      <c r="K100" s="156" t="str">
        <f t="shared" ca="1" si="17"/>
        <v/>
      </c>
      <c r="L100" s="156" t="str">
        <f t="shared" ca="1" si="17"/>
        <v/>
      </c>
      <c r="M100" s="156" t="str">
        <f t="shared" ca="1" si="17"/>
        <v/>
      </c>
      <c r="N100" s="156" t="str">
        <f t="shared" ca="1" si="17"/>
        <v/>
      </c>
    </row>
    <row r="101" spans="1:14" x14ac:dyDescent="0.2">
      <c r="A101" s="241"/>
      <c r="B101" s="240"/>
      <c r="C101" s="87" t="str">
        <f>IFERROR(IF($A101&lt;&gt;" ",VLOOKUP($A101,GSB!$A$6:$F$506,6,FALSE),0),IF($A101=""," ","pas d'article"))</f>
        <v xml:space="preserve"> </v>
      </c>
      <c r="D101" s="156" t="str">
        <f t="shared" ca="1" si="9"/>
        <v/>
      </c>
      <c r="E101" s="156" t="str">
        <f t="shared" ca="1" si="14"/>
        <v/>
      </c>
      <c r="F101" s="156" t="str">
        <f t="shared" ca="1" si="17"/>
        <v/>
      </c>
      <c r="G101" s="156" t="str">
        <f t="shared" ca="1" si="17"/>
        <v/>
      </c>
      <c r="H101" s="156" t="str">
        <f t="shared" ca="1" si="17"/>
        <v/>
      </c>
      <c r="I101" s="156" t="str">
        <f t="shared" ca="1" si="17"/>
        <v/>
      </c>
      <c r="J101" s="156" t="str">
        <f t="shared" ca="1" si="17"/>
        <v/>
      </c>
      <c r="K101" s="156" t="str">
        <f t="shared" ca="1" si="17"/>
        <v/>
      </c>
      <c r="L101" s="156" t="str">
        <f t="shared" ca="1" si="17"/>
        <v/>
      </c>
      <c r="M101" s="156" t="str">
        <f t="shared" ca="1" si="17"/>
        <v/>
      </c>
      <c r="N101" s="156" t="str">
        <f t="shared" ca="1" si="17"/>
        <v/>
      </c>
    </row>
    <row r="102" spans="1:14" x14ac:dyDescent="0.2">
      <c r="A102" s="241"/>
      <c r="B102" s="240"/>
      <c r="C102" s="87" t="str">
        <f>IFERROR(IF($A102&lt;&gt;" ",VLOOKUP($A102,GSB!$A$6:$F$506,6,FALSE),0),IF($A102=""," ","pas d'article"))</f>
        <v xml:space="preserve"> </v>
      </c>
      <c r="D102" s="156" t="str">
        <f t="shared" ref="D102:D165" ca="1" si="18">IF(ISERROR(OFFSET(INDIRECT("'"&amp;D$5&amp;"'!$b$1"),MATCH($A102,INDIRECT("'"&amp;D$5&amp;"'!$a$1:$a$500"),0)-1,MATCH($B$4,INDIRECT("'"&amp;D$5&amp;"'!$c$5:$n$5"),0))),"",OFFSET(INDIRECT("'"&amp;D$5&amp;"'!$b$1"),MATCH($A102,INDIRECT("'"&amp;D$5&amp;"'!$a$1:$a$500"),0)-1,MATCH($B$4,INDIRECT("'"&amp;D$5&amp;"'!$c$5:$n$5"),0)))</f>
        <v/>
      </c>
      <c r="E102" s="156" t="str">
        <f t="shared" ca="1" si="14"/>
        <v/>
      </c>
      <c r="F102" s="156" t="str">
        <f t="shared" ref="F102:N111" ca="1" si="19">IF(ISERROR(OFFSET(INDIRECT("'"&amp;F$5&amp;"'!$b$1"),MATCH($A102,INDIRECT("'"&amp;F$5&amp;"'!$a$1:$a$500"),0)-1,MATCH($B$4,INDIRECT("'"&amp;F$5&amp;"'!$c$5:$n$5"),0))),"",OFFSET(INDIRECT("'"&amp;F$5&amp;"'!$b$1"),MATCH($A102,INDIRECT("'"&amp;F$5&amp;"'!$a$1:$a$500"),0)-1,MATCH($B$4,INDIRECT("'"&amp;F$5&amp;"'!$c$5:$n$5"),0)))</f>
        <v/>
      </c>
      <c r="G102" s="156" t="str">
        <f t="shared" ca="1" si="19"/>
        <v/>
      </c>
      <c r="H102" s="156" t="str">
        <f t="shared" ca="1" si="19"/>
        <v/>
      </c>
      <c r="I102" s="156" t="str">
        <f t="shared" ca="1" si="19"/>
        <v/>
      </c>
      <c r="J102" s="156" t="str">
        <f t="shared" ca="1" si="19"/>
        <v/>
      </c>
      <c r="K102" s="156" t="str">
        <f t="shared" ca="1" si="19"/>
        <v/>
      </c>
      <c r="L102" s="156" t="str">
        <f t="shared" ca="1" si="19"/>
        <v/>
      </c>
      <c r="M102" s="156" t="str">
        <f t="shared" ca="1" si="19"/>
        <v/>
      </c>
      <c r="N102" s="156" t="str">
        <f t="shared" ca="1" si="19"/>
        <v/>
      </c>
    </row>
    <row r="103" spans="1:14" x14ac:dyDescent="0.2">
      <c r="A103" s="241"/>
      <c r="B103" s="240"/>
      <c r="C103" s="87" t="str">
        <f>IFERROR(IF($A103&lt;&gt;" ",VLOOKUP($A103,GSB!$A$6:$F$506,6,FALSE),0),IF($A103=""," ","pas d'article"))</f>
        <v xml:space="preserve"> </v>
      </c>
      <c r="D103" s="156" t="str">
        <f t="shared" ca="1" si="18"/>
        <v/>
      </c>
      <c r="E103" s="156" t="str">
        <f t="shared" ca="1" si="14"/>
        <v/>
      </c>
      <c r="F103" s="156" t="str">
        <f t="shared" ca="1" si="19"/>
        <v/>
      </c>
      <c r="G103" s="156" t="str">
        <f t="shared" ca="1" si="19"/>
        <v/>
      </c>
      <c r="H103" s="156" t="str">
        <f t="shared" ca="1" si="19"/>
        <v/>
      </c>
      <c r="I103" s="156" t="str">
        <f t="shared" ca="1" si="19"/>
        <v/>
      </c>
      <c r="J103" s="156" t="str">
        <f t="shared" ca="1" si="19"/>
        <v/>
      </c>
      <c r="K103" s="156" t="str">
        <f t="shared" ca="1" si="19"/>
        <v/>
      </c>
      <c r="L103" s="156" t="str">
        <f t="shared" ca="1" si="19"/>
        <v/>
      </c>
      <c r="M103" s="156" t="str">
        <f t="shared" ca="1" si="19"/>
        <v/>
      </c>
      <c r="N103" s="156" t="str">
        <f t="shared" ca="1" si="19"/>
        <v/>
      </c>
    </row>
    <row r="104" spans="1:14" x14ac:dyDescent="0.2">
      <c r="A104" s="241"/>
      <c r="B104" s="240"/>
      <c r="C104" s="87" t="str">
        <f>IFERROR(IF($A104&lt;&gt;" ",VLOOKUP($A104,GSB!$A$6:$F$506,6,FALSE),0),IF($A104=""," ","pas d'article"))</f>
        <v xml:space="preserve"> </v>
      </c>
      <c r="D104" s="156" t="str">
        <f t="shared" ca="1" si="18"/>
        <v/>
      </c>
      <c r="E104" s="156" t="str">
        <f t="shared" ca="1" si="14"/>
        <v/>
      </c>
      <c r="F104" s="156" t="str">
        <f t="shared" ca="1" si="19"/>
        <v/>
      </c>
      <c r="G104" s="156" t="str">
        <f t="shared" ca="1" si="19"/>
        <v/>
      </c>
      <c r="H104" s="156" t="str">
        <f t="shared" ca="1" si="19"/>
        <v/>
      </c>
      <c r="I104" s="156" t="str">
        <f t="shared" ca="1" si="19"/>
        <v/>
      </c>
      <c r="J104" s="156" t="str">
        <f t="shared" ca="1" si="19"/>
        <v/>
      </c>
      <c r="K104" s="156" t="str">
        <f t="shared" ca="1" si="19"/>
        <v/>
      </c>
      <c r="L104" s="156" t="str">
        <f t="shared" ca="1" si="19"/>
        <v/>
      </c>
      <c r="M104" s="156" t="str">
        <f t="shared" ca="1" si="19"/>
        <v/>
      </c>
      <c r="N104" s="156" t="str">
        <f t="shared" ca="1" si="19"/>
        <v/>
      </c>
    </row>
    <row r="105" spans="1:14" x14ac:dyDescent="0.2">
      <c r="A105" s="239"/>
      <c r="B105" s="240"/>
      <c r="C105" s="87" t="str">
        <f>IFERROR(IF($A105&lt;&gt;" ",VLOOKUP($A105,GSB!$A$6:$F$506,6,FALSE),0),IF($A105=""," ","pas d'article"))</f>
        <v xml:space="preserve"> </v>
      </c>
      <c r="D105" s="156" t="str">
        <f t="shared" ca="1" si="18"/>
        <v/>
      </c>
      <c r="E105" s="156" t="str">
        <f t="shared" ca="1" si="14"/>
        <v/>
      </c>
      <c r="F105" s="156" t="str">
        <f t="shared" ca="1" si="19"/>
        <v/>
      </c>
      <c r="G105" s="156" t="str">
        <f t="shared" ca="1" si="19"/>
        <v/>
      </c>
      <c r="H105" s="156" t="str">
        <f t="shared" ca="1" si="19"/>
        <v/>
      </c>
      <c r="I105" s="156" t="str">
        <f t="shared" ca="1" si="19"/>
        <v/>
      </c>
      <c r="J105" s="156" t="str">
        <f t="shared" ca="1" si="19"/>
        <v/>
      </c>
      <c r="K105" s="156" t="str">
        <f t="shared" ca="1" si="19"/>
        <v/>
      </c>
      <c r="L105" s="156" t="str">
        <f t="shared" ca="1" si="19"/>
        <v/>
      </c>
      <c r="M105" s="156" t="str">
        <f t="shared" ca="1" si="19"/>
        <v/>
      </c>
      <c r="N105" s="156" t="str">
        <f t="shared" ca="1" si="19"/>
        <v/>
      </c>
    </row>
    <row r="106" spans="1:14" x14ac:dyDescent="0.2">
      <c r="A106" s="239"/>
      <c r="B106" s="240"/>
      <c r="C106" s="87" t="str">
        <f>IFERROR(IF($A106&lt;&gt;" ",VLOOKUP($A106,GSB!$A$6:$F$506,6,FALSE),0),IF($A106=""," ","pas d'article"))</f>
        <v xml:space="preserve"> </v>
      </c>
      <c r="D106" s="156" t="str">
        <f t="shared" ca="1" si="18"/>
        <v/>
      </c>
      <c r="E106" s="156" t="str">
        <f t="shared" ca="1" si="14"/>
        <v/>
      </c>
      <c r="F106" s="156" t="str">
        <f t="shared" ca="1" si="19"/>
        <v/>
      </c>
      <c r="G106" s="156" t="str">
        <f t="shared" ca="1" si="19"/>
        <v/>
      </c>
      <c r="H106" s="156" t="str">
        <f t="shared" ca="1" si="19"/>
        <v/>
      </c>
      <c r="I106" s="156" t="str">
        <f t="shared" ca="1" si="19"/>
        <v/>
      </c>
      <c r="J106" s="156" t="str">
        <f t="shared" ca="1" si="19"/>
        <v/>
      </c>
      <c r="K106" s="156" t="str">
        <f t="shared" ca="1" si="19"/>
        <v/>
      </c>
      <c r="L106" s="156" t="str">
        <f t="shared" ca="1" si="19"/>
        <v/>
      </c>
      <c r="M106" s="156" t="str">
        <f t="shared" ca="1" si="19"/>
        <v/>
      </c>
      <c r="N106" s="156" t="str">
        <f t="shared" ca="1" si="19"/>
        <v/>
      </c>
    </row>
    <row r="107" spans="1:14" x14ac:dyDescent="0.2">
      <c r="A107" s="239"/>
      <c r="B107" s="240"/>
      <c r="C107" s="87" t="str">
        <f>IFERROR(IF($A107&lt;&gt;" ",VLOOKUP($A107,GSB!$A$6:$F$506,6,FALSE),0),IF($A107=""," ","pas d'article"))</f>
        <v xml:space="preserve"> </v>
      </c>
      <c r="D107" s="156" t="str">
        <f t="shared" ca="1" si="18"/>
        <v/>
      </c>
      <c r="E107" s="156" t="str">
        <f t="shared" ca="1" si="14"/>
        <v/>
      </c>
      <c r="F107" s="156" t="str">
        <f t="shared" ca="1" si="19"/>
        <v/>
      </c>
      <c r="G107" s="156" t="str">
        <f t="shared" ca="1" si="19"/>
        <v/>
      </c>
      <c r="H107" s="156" t="str">
        <f t="shared" ca="1" si="19"/>
        <v/>
      </c>
      <c r="I107" s="156" t="str">
        <f t="shared" ca="1" si="19"/>
        <v/>
      </c>
      <c r="J107" s="156" t="str">
        <f t="shared" ca="1" si="19"/>
        <v/>
      </c>
      <c r="K107" s="156" t="str">
        <f t="shared" ca="1" si="19"/>
        <v/>
      </c>
      <c r="L107" s="156" t="str">
        <f t="shared" ca="1" si="19"/>
        <v/>
      </c>
      <c r="M107" s="156" t="str">
        <f t="shared" ca="1" si="19"/>
        <v/>
      </c>
      <c r="N107" s="156" t="str">
        <f t="shared" ca="1" si="19"/>
        <v/>
      </c>
    </row>
    <row r="108" spans="1:14" x14ac:dyDescent="0.2">
      <c r="A108" s="239"/>
      <c r="B108" s="240"/>
      <c r="C108" s="87" t="str">
        <f>IFERROR(IF($A108&lt;&gt;" ",VLOOKUP($A108,GSB!$A$6:$F$506,6,FALSE),0),IF($A108=""," ","pas d'article"))</f>
        <v xml:space="preserve"> </v>
      </c>
      <c r="D108" s="156" t="str">
        <f t="shared" ca="1" si="18"/>
        <v/>
      </c>
      <c r="E108" s="156" t="str">
        <f t="shared" ca="1" si="14"/>
        <v/>
      </c>
      <c r="F108" s="156" t="str">
        <f t="shared" ca="1" si="19"/>
        <v/>
      </c>
      <c r="G108" s="156" t="str">
        <f t="shared" ca="1" si="19"/>
        <v/>
      </c>
      <c r="H108" s="156" t="str">
        <f t="shared" ca="1" si="19"/>
        <v/>
      </c>
      <c r="I108" s="156" t="str">
        <f t="shared" ca="1" si="19"/>
        <v/>
      </c>
      <c r="J108" s="156" t="str">
        <f t="shared" ca="1" si="19"/>
        <v/>
      </c>
      <c r="K108" s="156" t="str">
        <f t="shared" ca="1" si="19"/>
        <v/>
      </c>
      <c r="L108" s="156" t="str">
        <f t="shared" ca="1" si="19"/>
        <v/>
      </c>
      <c r="M108" s="156" t="str">
        <f t="shared" ca="1" si="19"/>
        <v/>
      </c>
      <c r="N108" s="156" t="str">
        <f t="shared" ca="1" si="19"/>
        <v/>
      </c>
    </row>
    <row r="109" spans="1:14" x14ac:dyDescent="0.2">
      <c r="A109" s="239"/>
      <c r="B109" s="240"/>
      <c r="C109" s="87" t="str">
        <f>IFERROR(IF($A109&lt;&gt;" ",VLOOKUP($A109,GSB!$A$6:$F$506,6,FALSE),0),IF($A109=""," ","pas d'article"))</f>
        <v xml:space="preserve"> </v>
      </c>
      <c r="D109" s="156" t="str">
        <f t="shared" ca="1" si="18"/>
        <v/>
      </c>
      <c r="E109" s="156" t="str">
        <f t="shared" ca="1" si="14"/>
        <v/>
      </c>
      <c r="F109" s="156" t="str">
        <f t="shared" ca="1" si="19"/>
        <v/>
      </c>
      <c r="G109" s="156" t="str">
        <f t="shared" ca="1" si="19"/>
        <v/>
      </c>
      <c r="H109" s="156" t="str">
        <f t="shared" ca="1" si="19"/>
        <v/>
      </c>
      <c r="I109" s="156" t="str">
        <f t="shared" ca="1" si="19"/>
        <v/>
      </c>
      <c r="J109" s="156" t="str">
        <f t="shared" ca="1" si="19"/>
        <v/>
      </c>
      <c r="K109" s="156" t="str">
        <f t="shared" ca="1" si="19"/>
        <v/>
      </c>
      <c r="L109" s="156" t="str">
        <f t="shared" ca="1" si="19"/>
        <v/>
      </c>
      <c r="M109" s="156" t="str">
        <f t="shared" ca="1" si="19"/>
        <v/>
      </c>
      <c r="N109" s="156" t="str">
        <f t="shared" ca="1" si="19"/>
        <v/>
      </c>
    </row>
    <row r="110" spans="1:14" x14ac:dyDescent="0.2">
      <c r="A110" s="239"/>
      <c r="B110" s="240"/>
      <c r="C110" s="87" t="str">
        <f>IFERROR(IF($A110&lt;&gt;" ",VLOOKUP($A110,GSB!$A$6:$F$506,6,FALSE),0),IF($A110=""," ","pas d'article"))</f>
        <v xml:space="preserve"> </v>
      </c>
      <c r="D110" s="156" t="str">
        <f t="shared" ca="1" si="18"/>
        <v/>
      </c>
      <c r="E110" s="156" t="str">
        <f t="shared" ca="1" si="14"/>
        <v/>
      </c>
      <c r="F110" s="156" t="str">
        <f t="shared" ca="1" si="19"/>
        <v/>
      </c>
      <c r="G110" s="156" t="str">
        <f t="shared" ca="1" si="19"/>
        <v/>
      </c>
      <c r="H110" s="156" t="str">
        <f t="shared" ca="1" si="19"/>
        <v/>
      </c>
      <c r="I110" s="156" t="str">
        <f t="shared" ca="1" si="19"/>
        <v/>
      </c>
      <c r="J110" s="156" t="str">
        <f t="shared" ca="1" si="19"/>
        <v/>
      </c>
      <c r="K110" s="156" t="str">
        <f t="shared" ca="1" si="19"/>
        <v/>
      </c>
      <c r="L110" s="156" t="str">
        <f t="shared" ca="1" si="19"/>
        <v/>
      </c>
      <c r="M110" s="156" t="str">
        <f t="shared" ca="1" si="19"/>
        <v/>
      </c>
      <c r="N110" s="156" t="str">
        <f t="shared" ca="1" si="19"/>
        <v/>
      </c>
    </row>
    <row r="111" spans="1:14" x14ac:dyDescent="0.2">
      <c r="A111" s="239"/>
      <c r="B111" s="240"/>
      <c r="C111" s="87" t="str">
        <f>IFERROR(IF($A111&lt;&gt;" ",VLOOKUP($A111,GSB!$A$6:$F$506,6,FALSE),0),IF($A111=""," ","pas d'article"))</f>
        <v xml:space="preserve"> </v>
      </c>
      <c r="D111" s="156" t="str">
        <f t="shared" ca="1" si="18"/>
        <v/>
      </c>
      <c r="E111" s="156" t="str">
        <f t="shared" ca="1" si="14"/>
        <v/>
      </c>
      <c r="F111" s="156" t="str">
        <f t="shared" ca="1" si="19"/>
        <v/>
      </c>
      <c r="G111" s="156" t="str">
        <f t="shared" ca="1" si="19"/>
        <v/>
      </c>
      <c r="H111" s="156" t="str">
        <f t="shared" ca="1" si="19"/>
        <v/>
      </c>
      <c r="I111" s="156" t="str">
        <f t="shared" ca="1" si="19"/>
        <v/>
      </c>
      <c r="J111" s="156" t="str">
        <f t="shared" ca="1" si="19"/>
        <v/>
      </c>
      <c r="K111" s="156" t="str">
        <f t="shared" ca="1" si="19"/>
        <v/>
      </c>
      <c r="L111" s="156" t="str">
        <f t="shared" ca="1" si="19"/>
        <v/>
      </c>
      <c r="M111" s="156" t="str">
        <f t="shared" ca="1" si="19"/>
        <v/>
      </c>
      <c r="N111" s="156" t="str">
        <f t="shared" ca="1" si="19"/>
        <v/>
      </c>
    </row>
    <row r="112" spans="1:14" x14ac:dyDescent="0.2">
      <c r="A112" s="239"/>
      <c r="B112" s="240"/>
      <c r="C112" s="87" t="str">
        <f>IFERROR(IF($A112&lt;&gt;" ",VLOOKUP($A112,GSB!$A$6:$F$506,6,FALSE),0),IF($A112=""," ","pas d'article"))</f>
        <v xml:space="preserve"> </v>
      </c>
      <c r="D112" s="156" t="str">
        <f t="shared" ca="1" si="18"/>
        <v/>
      </c>
      <c r="E112" s="156" t="str">
        <f t="shared" ca="1" si="14"/>
        <v/>
      </c>
      <c r="F112" s="156" t="str">
        <f t="shared" ref="F112:N121" ca="1" si="20">IF(ISERROR(OFFSET(INDIRECT("'"&amp;F$5&amp;"'!$b$1"),MATCH($A112,INDIRECT("'"&amp;F$5&amp;"'!$a$1:$a$500"),0)-1,MATCH($B$4,INDIRECT("'"&amp;F$5&amp;"'!$c$5:$n$5"),0))),"",OFFSET(INDIRECT("'"&amp;F$5&amp;"'!$b$1"),MATCH($A112,INDIRECT("'"&amp;F$5&amp;"'!$a$1:$a$500"),0)-1,MATCH($B$4,INDIRECT("'"&amp;F$5&amp;"'!$c$5:$n$5"),0)))</f>
        <v/>
      </c>
      <c r="G112" s="156" t="str">
        <f t="shared" ca="1" si="20"/>
        <v/>
      </c>
      <c r="H112" s="156" t="str">
        <f t="shared" ca="1" si="20"/>
        <v/>
      </c>
      <c r="I112" s="156" t="str">
        <f t="shared" ca="1" si="20"/>
        <v/>
      </c>
      <c r="J112" s="156" t="str">
        <f t="shared" ca="1" si="20"/>
        <v/>
      </c>
      <c r="K112" s="156" t="str">
        <f t="shared" ca="1" si="20"/>
        <v/>
      </c>
      <c r="L112" s="156" t="str">
        <f t="shared" ca="1" si="20"/>
        <v/>
      </c>
      <c r="M112" s="156" t="str">
        <f t="shared" ca="1" si="20"/>
        <v/>
      </c>
      <c r="N112" s="156" t="str">
        <f t="shared" ca="1" si="20"/>
        <v/>
      </c>
    </row>
    <row r="113" spans="1:14" x14ac:dyDescent="0.2">
      <c r="A113" s="239"/>
      <c r="B113" s="240"/>
      <c r="C113" s="87" t="str">
        <f>IFERROR(IF($A113&lt;&gt;" ",VLOOKUP($A113,GSB!$A$6:$F$506,6,FALSE),0),IF($A113=""," ","pas d'article"))</f>
        <v xml:space="preserve"> </v>
      </c>
      <c r="D113" s="156" t="str">
        <f t="shared" ca="1" si="18"/>
        <v/>
      </c>
      <c r="E113" s="156" t="str">
        <f t="shared" ca="1" si="14"/>
        <v/>
      </c>
      <c r="F113" s="156" t="str">
        <f t="shared" ca="1" si="20"/>
        <v/>
      </c>
      <c r="G113" s="156" t="str">
        <f t="shared" ca="1" si="20"/>
        <v/>
      </c>
      <c r="H113" s="156" t="str">
        <f t="shared" ca="1" si="20"/>
        <v/>
      </c>
      <c r="I113" s="156" t="str">
        <f t="shared" ca="1" si="20"/>
        <v/>
      </c>
      <c r="J113" s="156" t="str">
        <f t="shared" ca="1" si="20"/>
        <v/>
      </c>
      <c r="K113" s="156" t="str">
        <f t="shared" ca="1" si="20"/>
        <v/>
      </c>
      <c r="L113" s="156" t="str">
        <f t="shared" ca="1" si="20"/>
        <v/>
      </c>
      <c r="M113" s="156" t="str">
        <f t="shared" ca="1" si="20"/>
        <v/>
      </c>
      <c r="N113" s="156" t="str">
        <f t="shared" ca="1" si="20"/>
        <v/>
      </c>
    </row>
    <row r="114" spans="1:14" x14ac:dyDescent="0.2">
      <c r="A114" s="239"/>
      <c r="B114" s="240"/>
      <c r="C114" s="87" t="str">
        <f>IFERROR(IF($A114&lt;&gt;" ",VLOOKUP($A114,GSB!$A$6:$F$506,6,FALSE),0),IF($A114=""," ","pas d'article"))</f>
        <v xml:space="preserve"> </v>
      </c>
      <c r="D114" s="156" t="str">
        <f t="shared" ca="1" si="18"/>
        <v/>
      </c>
      <c r="E114" s="156" t="str">
        <f t="shared" ca="1" si="14"/>
        <v/>
      </c>
      <c r="F114" s="156" t="str">
        <f t="shared" ca="1" si="20"/>
        <v/>
      </c>
      <c r="G114" s="156" t="str">
        <f t="shared" ca="1" si="20"/>
        <v/>
      </c>
      <c r="H114" s="156" t="str">
        <f t="shared" ca="1" si="20"/>
        <v/>
      </c>
      <c r="I114" s="156" t="str">
        <f t="shared" ca="1" si="20"/>
        <v/>
      </c>
      <c r="J114" s="156" t="str">
        <f t="shared" ca="1" si="20"/>
        <v/>
      </c>
      <c r="K114" s="156" t="str">
        <f t="shared" ca="1" si="20"/>
        <v/>
      </c>
      <c r="L114" s="156" t="str">
        <f t="shared" ca="1" si="20"/>
        <v/>
      </c>
      <c r="M114" s="156" t="str">
        <f t="shared" ca="1" si="20"/>
        <v/>
      </c>
      <c r="N114" s="156" t="str">
        <f t="shared" ca="1" si="20"/>
        <v/>
      </c>
    </row>
    <row r="115" spans="1:14" x14ac:dyDescent="0.2">
      <c r="A115" s="239"/>
      <c r="B115" s="240"/>
      <c r="C115" s="87" t="str">
        <f>IFERROR(IF($A115&lt;&gt;" ",VLOOKUP($A115,GSB!$A$6:$F$506,6,FALSE),0),IF($A115=""," ","pas d'article"))</f>
        <v xml:space="preserve"> </v>
      </c>
      <c r="D115" s="156" t="str">
        <f t="shared" ca="1" si="18"/>
        <v/>
      </c>
      <c r="E115" s="156" t="str">
        <f t="shared" ca="1" si="14"/>
        <v/>
      </c>
      <c r="F115" s="156" t="str">
        <f t="shared" ca="1" si="20"/>
        <v/>
      </c>
      <c r="G115" s="156" t="str">
        <f t="shared" ca="1" si="20"/>
        <v/>
      </c>
      <c r="H115" s="156" t="str">
        <f t="shared" ca="1" si="20"/>
        <v/>
      </c>
      <c r="I115" s="156" t="str">
        <f t="shared" ca="1" si="20"/>
        <v/>
      </c>
      <c r="J115" s="156" t="str">
        <f t="shared" ca="1" si="20"/>
        <v/>
      </c>
      <c r="K115" s="156" t="str">
        <f t="shared" ca="1" si="20"/>
        <v/>
      </c>
      <c r="L115" s="156" t="str">
        <f t="shared" ca="1" si="20"/>
        <v/>
      </c>
      <c r="M115" s="156" t="str">
        <f t="shared" ca="1" si="20"/>
        <v/>
      </c>
      <c r="N115" s="156" t="str">
        <f t="shared" ca="1" si="20"/>
        <v/>
      </c>
    </row>
    <row r="116" spans="1:14" x14ac:dyDescent="0.2">
      <c r="A116" s="239"/>
      <c r="B116" s="240"/>
      <c r="C116" s="87" t="str">
        <f>IFERROR(IF($A116&lt;&gt;" ",VLOOKUP($A116,GSB!$A$6:$F$506,6,FALSE),0),IF($A116=""," ","pas d'article"))</f>
        <v xml:space="preserve"> </v>
      </c>
      <c r="D116" s="156" t="str">
        <f t="shared" ca="1" si="18"/>
        <v/>
      </c>
      <c r="E116" s="156" t="str">
        <f t="shared" ca="1" si="14"/>
        <v/>
      </c>
      <c r="F116" s="156" t="str">
        <f t="shared" ca="1" si="20"/>
        <v/>
      </c>
      <c r="G116" s="156" t="str">
        <f t="shared" ca="1" si="20"/>
        <v/>
      </c>
      <c r="H116" s="156" t="str">
        <f t="shared" ca="1" si="20"/>
        <v/>
      </c>
      <c r="I116" s="156" t="str">
        <f t="shared" ca="1" si="20"/>
        <v/>
      </c>
      <c r="J116" s="156" t="str">
        <f t="shared" ca="1" si="20"/>
        <v/>
      </c>
      <c r="K116" s="156" t="str">
        <f t="shared" ca="1" si="20"/>
        <v/>
      </c>
      <c r="L116" s="156" t="str">
        <f t="shared" ca="1" si="20"/>
        <v/>
      </c>
      <c r="M116" s="156" t="str">
        <f t="shared" ca="1" si="20"/>
        <v/>
      </c>
      <c r="N116" s="156" t="str">
        <f t="shared" ca="1" si="20"/>
        <v/>
      </c>
    </row>
    <row r="117" spans="1:14" x14ac:dyDescent="0.2">
      <c r="A117" s="239"/>
      <c r="B117" s="240"/>
      <c r="C117" s="87" t="str">
        <f>IFERROR(IF($A117&lt;&gt;" ",VLOOKUP($A117,GSB!$A$6:$F$506,6,FALSE),0),IF($A117=""," ","pas d'article"))</f>
        <v xml:space="preserve"> </v>
      </c>
      <c r="D117" s="156" t="str">
        <f t="shared" ca="1" si="18"/>
        <v/>
      </c>
      <c r="E117" s="156" t="str">
        <f t="shared" ca="1" si="14"/>
        <v/>
      </c>
      <c r="F117" s="156" t="str">
        <f t="shared" ca="1" si="20"/>
        <v/>
      </c>
      <c r="G117" s="156" t="str">
        <f t="shared" ca="1" si="20"/>
        <v/>
      </c>
      <c r="H117" s="156" t="str">
        <f t="shared" ca="1" si="20"/>
        <v/>
      </c>
      <c r="I117" s="156" t="str">
        <f t="shared" ca="1" si="20"/>
        <v/>
      </c>
      <c r="J117" s="156" t="str">
        <f t="shared" ca="1" si="20"/>
        <v/>
      </c>
      <c r="K117" s="156" t="str">
        <f t="shared" ca="1" si="20"/>
        <v/>
      </c>
      <c r="L117" s="156" t="str">
        <f t="shared" ca="1" si="20"/>
        <v/>
      </c>
      <c r="M117" s="156" t="str">
        <f t="shared" ca="1" si="20"/>
        <v/>
      </c>
      <c r="N117" s="156" t="str">
        <f t="shared" ca="1" si="20"/>
        <v/>
      </c>
    </row>
    <row r="118" spans="1:14" x14ac:dyDescent="0.2">
      <c r="A118" s="239"/>
      <c r="B118" s="240"/>
      <c r="C118" s="87" t="str">
        <f>IFERROR(IF($A118&lt;&gt;" ",VLOOKUP($A118,GSB!$A$6:$F$506,6,FALSE),0),IF($A118=""," ","pas d'article"))</f>
        <v xml:space="preserve"> </v>
      </c>
      <c r="D118" s="156" t="str">
        <f t="shared" ca="1" si="18"/>
        <v/>
      </c>
      <c r="E118" s="156" t="str">
        <f t="shared" ca="1" si="14"/>
        <v/>
      </c>
      <c r="F118" s="156" t="str">
        <f t="shared" ca="1" si="20"/>
        <v/>
      </c>
      <c r="G118" s="156" t="str">
        <f t="shared" ca="1" si="20"/>
        <v/>
      </c>
      <c r="H118" s="156" t="str">
        <f t="shared" ca="1" si="20"/>
        <v/>
      </c>
      <c r="I118" s="156" t="str">
        <f t="shared" ca="1" si="20"/>
        <v/>
      </c>
      <c r="J118" s="156" t="str">
        <f t="shared" ca="1" si="20"/>
        <v/>
      </c>
      <c r="K118" s="156" t="str">
        <f t="shared" ca="1" si="20"/>
        <v/>
      </c>
      <c r="L118" s="156" t="str">
        <f t="shared" ca="1" si="20"/>
        <v/>
      </c>
      <c r="M118" s="156" t="str">
        <f t="shared" ca="1" si="20"/>
        <v/>
      </c>
      <c r="N118" s="156" t="str">
        <f t="shared" ca="1" si="20"/>
        <v/>
      </c>
    </row>
    <row r="119" spans="1:14" x14ac:dyDescent="0.2">
      <c r="A119" s="239"/>
      <c r="B119" s="240"/>
      <c r="C119" s="87" t="str">
        <f>IFERROR(IF($A119&lt;&gt;" ",VLOOKUP($A119,GSB!$A$6:$F$506,6,FALSE),0),IF($A119=""," ","pas d'article"))</f>
        <v xml:space="preserve"> </v>
      </c>
      <c r="D119" s="156" t="str">
        <f t="shared" ca="1" si="18"/>
        <v/>
      </c>
      <c r="E119" s="156" t="str">
        <f t="shared" ca="1" si="14"/>
        <v/>
      </c>
      <c r="F119" s="156" t="str">
        <f t="shared" ca="1" si="20"/>
        <v/>
      </c>
      <c r="G119" s="156" t="str">
        <f t="shared" ca="1" si="20"/>
        <v/>
      </c>
      <c r="H119" s="156" t="str">
        <f t="shared" ca="1" si="20"/>
        <v/>
      </c>
      <c r="I119" s="156" t="str">
        <f t="shared" ca="1" si="20"/>
        <v/>
      </c>
      <c r="J119" s="156" t="str">
        <f t="shared" ca="1" si="20"/>
        <v/>
      </c>
      <c r="K119" s="156" t="str">
        <f t="shared" ca="1" si="20"/>
        <v/>
      </c>
      <c r="L119" s="156" t="str">
        <f t="shared" ca="1" si="20"/>
        <v/>
      </c>
      <c r="M119" s="156" t="str">
        <f t="shared" ca="1" si="20"/>
        <v/>
      </c>
      <c r="N119" s="156" t="str">
        <f t="shared" ca="1" si="20"/>
        <v/>
      </c>
    </row>
    <row r="120" spans="1:14" x14ac:dyDescent="0.2">
      <c r="A120" s="239"/>
      <c r="B120" s="240"/>
      <c r="C120" s="87" t="str">
        <f>IFERROR(IF($A120&lt;&gt;" ",VLOOKUP($A120,GSB!$A$6:$F$506,6,FALSE),0),IF($A120=""," ","pas d'article"))</f>
        <v xml:space="preserve"> </v>
      </c>
      <c r="D120" s="156" t="str">
        <f t="shared" ca="1" si="18"/>
        <v/>
      </c>
      <c r="E120" s="156" t="str">
        <f t="shared" ca="1" si="14"/>
        <v/>
      </c>
      <c r="F120" s="156" t="str">
        <f t="shared" ca="1" si="20"/>
        <v/>
      </c>
      <c r="G120" s="156" t="str">
        <f t="shared" ca="1" si="20"/>
        <v/>
      </c>
      <c r="H120" s="156" t="str">
        <f t="shared" ca="1" si="20"/>
        <v/>
      </c>
      <c r="I120" s="156" t="str">
        <f t="shared" ca="1" si="20"/>
        <v/>
      </c>
      <c r="J120" s="156" t="str">
        <f t="shared" ca="1" si="20"/>
        <v/>
      </c>
      <c r="K120" s="156" t="str">
        <f t="shared" ca="1" si="20"/>
        <v/>
      </c>
      <c r="L120" s="156" t="str">
        <f t="shared" ca="1" si="20"/>
        <v/>
      </c>
      <c r="M120" s="156" t="str">
        <f t="shared" ca="1" si="20"/>
        <v/>
      </c>
      <c r="N120" s="156" t="str">
        <f t="shared" ca="1" si="20"/>
        <v/>
      </c>
    </row>
    <row r="121" spans="1:14" x14ac:dyDescent="0.2">
      <c r="A121" s="239"/>
      <c r="B121" s="240"/>
      <c r="C121" s="87" t="str">
        <f>IFERROR(IF($A121&lt;&gt;" ",VLOOKUP($A121,GSB!$A$6:$F$506,6,FALSE),0),IF($A121=""," ","pas d'article"))</f>
        <v xml:space="preserve"> </v>
      </c>
      <c r="D121" s="156" t="str">
        <f t="shared" ca="1" si="18"/>
        <v/>
      </c>
      <c r="E121" s="156" t="str">
        <f t="shared" ca="1" si="14"/>
        <v/>
      </c>
      <c r="F121" s="156" t="str">
        <f t="shared" ca="1" si="20"/>
        <v/>
      </c>
      <c r="G121" s="156" t="str">
        <f t="shared" ca="1" si="20"/>
        <v/>
      </c>
      <c r="H121" s="156" t="str">
        <f t="shared" ca="1" si="20"/>
        <v/>
      </c>
      <c r="I121" s="156" t="str">
        <f t="shared" ca="1" si="20"/>
        <v/>
      </c>
      <c r="J121" s="156" t="str">
        <f t="shared" ca="1" si="20"/>
        <v/>
      </c>
      <c r="K121" s="156" t="str">
        <f t="shared" ca="1" si="20"/>
        <v/>
      </c>
      <c r="L121" s="156" t="str">
        <f t="shared" ca="1" si="20"/>
        <v/>
      </c>
      <c r="M121" s="156" t="str">
        <f t="shared" ca="1" si="20"/>
        <v/>
      </c>
      <c r="N121" s="156" t="str">
        <f t="shared" ca="1" si="20"/>
        <v/>
      </c>
    </row>
    <row r="122" spans="1:14" x14ac:dyDescent="0.2">
      <c r="A122" s="239"/>
      <c r="B122" s="240"/>
      <c r="C122" s="87" t="str">
        <f>IFERROR(IF($A122&lt;&gt;" ",VLOOKUP($A122,GSB!$A$6:$F$506,6,FALSE),0),IF($A122=""," ","pas d'article"))</f>
        <v xml:space="preserve"> </v>
      </c>
      <c r="D122" s="156" t="str">
        <f t="shared" ca="1" si="18"/>
        <v/>
      </c>
      <c r="E122" s="156" t="str">
        <f t="shared" ca="1" si="14"/>
        <v/>
      </c>
      <c r="F122" s="156" t="str">
        <f t="shared" ref="F122:N131" ca="1" si="21">IF(ISERROR(OFFSET(INDIRECT("'"&amp;F$5&amp;"'!$b$1"),MATCH($A122,INDIRECT("'"&amp;F$5&amp;"'!$a$1:$a$500"),0)-1,MATCH($B$4,INDIRECT("'"&amp;F$5&amp;"'!$c$5:$n$5"),0))),"",OFFSET(INDIRECT("'"&amp;F$5&amp;"'!$b$1"),MATCH($A122,INDIRECT("'"&amp;F$5&amp;"'!$a$1:$a$500"),0)-1,MATCH($B$4,INDIRECT("'"&amp;F$5&amp;"'!$c$5:$n$5"),0)))</f>
        <v/>
      </c>
      <c r="G122" s="156" t="str">
        <f t="shared" ca="1" si="21"/>
        <v/>
      </c>
      <c r="H122" s="156" t="str">
        <f t="shared" ca="1" si="21"/>
        <v/>
      </c>
      <c r="I122" s="156" t="str">
        <f t="shared" ca="1" si="21"/>
        <v/>
      </c>
      <c r="J122" s="156" t="str">
        <f t="shared" ca="1" si="21"/>
        <v/>
      </c>
      <c r="K122" s="156" t="str">
        <f t="shared" ca="1" si="21"/>
        <v/>
      </c>
      <c r="L122" s="156" t="str">
        <f t="shared" ca="1" si="21"/>
        <v/>
      </c>
      <c r="M122" s="156" t="str">
        <f t="shared" ca="1" si="21"/>
        <v/>
      </c>
      <c r="N122" s="156" t="str">
        <f t="shared" ca="1" si="21"/>
        <v/>
      </c>
    </row>
    <row r="123" spans="1:14" x14ac:dyDescent="0.2">
      <c r="A123" s="239"/>
      <c r="B123" s="240"/>
      <c r="C123" s="87" t="str">
        <f>IFERROR(IF($A123&lt;&gt;" ",VLOOKUP($A123,GSB!$A$6:$F$506,6,FALSE),0),IF($A123=""," ","pas d'article"))</f>
        <v xml:space="preserve"> </v>
      </c>
      <c r="D123" s="156" t="str">
        <f t="shared" ca="1" si="18"/>
        <v/>
      </c>
      <c r="E123" s="156" t="str">
        <f t="shared" ca="1" si="14"/>
        <v/>
      </c>
      <c r="F123" s="156" t="str">
        <f t="shared" ca="1" si="21"/>
        <v/>
      </c>
      <c r="G123" s="156" t="str">
        <f t="shared" ca="1" si="21"/>
        <v/>
      </c>
      <c r="H123" s="156" t="str">
        <f t="shared" ca="1" si="21"/>
        <v/>
      </c>
      <c r="I123" s="156" t="str">
        <f t="shared" ca="1" si="21"/>
        <v/>
      </c>
      <c r="J123" s="156" t="str">
        <f t="shared" ca="1" si="21"/>
        <v/>
      </c>
      <c r="K123" s="156" t="str">
        <f t="shared" ca="1" si="21"/>
        <v/>
      </c>
      <c r="L123" s="156" t="str">
        <f t="shared" ca="1" si="21"/>
        <v/>
      </c>
      <c r="M123" s="156" t="str">
        <f t="shared" ca="1" si="21"/>
        <v/>
      </c>
      <c r="N123" s="156" t="str">
        <f t="shared" ca="1" si="21"/>
        <v/>
      </c>
    </row>
    <row r="124" spans="1:14" x14ac:dyDescent="0.2">
      <c r="A124" s="241"/>
      <c r="B124" s="242"/>
      <c r="C124" s="87" t="str">
        <f>IFERROR(IF($A124&lt;&gt;" ",VLOOKUP($A124,GSB!$A$6:$F$506,6,FALSE),0),IF($A124=""," ","pas d'article"))</f>
        <v xml:space="preserve"> </v>
      </c>
      <c r="D124" s="156" t="str">
        <f t="shared" ca="1" si="18"/>
        <v/>
      </c>
      <c r="E124" s="156" t="str">
        <f t="shared" ca="1" si="14"/>
        <v/>
      </c>
      <c r="F124" s="156" t="str">
        <f t="shared" ca="1" si="21"/>
        <v/>
      </c>
      <c r="G124" s="156" t="str">
        <f t="shared" ca="1" si="21"/>
        <v/>
      </c>
      <c r="H124" s="156" t="str">
        <f t="shared" ca="1" si="21"/>
        <v/>
      </c>
      <c r="I124" s="156" t="str">
        <f t="shared" ca="1" si="21"/>
        <v/>
      </c>
      <c r="J124" s="156" t="str">
        <f t="shared" ca="1" si="21"/>
        <v/>
      </c>
      <c r="K124" s="156" t="str">
        <f t="shared" ca="1" si="21"/>
        <v/>
      </c>
      <c r="L124" s="156" t="str">
        <f t="shared" ca="1" si="21"/>
        <v/>
      </c>
      <c r="M124" s="156" t="str">
        <f t="shared" ca="1" si="21"/>
        <v/>
      </c>
      <c r="N124" s="156" t="str">
        <f t="shared" ca="1" si="21"/>
        <v/>
      </c>
    </row>
    <row r="125" spans="1:14" x14ac:dyDescent="0.2">
      <c r="A125" s="244"/>
      <c r="B125" s="240"/>
      <c r="C125" s="87" t="str">
        <f>IFERROR(IF($A125&lt;&gt;" ",VLOOKUP($A125,GSB!$A$6:$F$506,6,FALSE),0),IF($A125=""," ","pas d'article"))</f>
        <v xml:space="preserve"> </v>
      </c>
      <c r="D125" s="156" t="str">
        <f t="shared" ca="1" si="18"/>
        <v/>
      </c>
      <c r="E125" s="156" t="str">
        <f t="shared" ca="1" si="14"/>
        <v/>
      </c>
      <c r="F125" s="156" t="str">
        <f t="shared" ca="1" si="21"/>
        <v/>
      </c>
      <c r="G125" s="156" t="str">
        <f t="shared" ca="1" si="21"/>
        <v/>
      </c>
      <c r="H125" s="156" t="str">
        <f t="shared" ca="1" si="21"/>
        <v/>
      </c>
      <c r="I125" s="156" t="str">
        <f t="shared" ca="1" si="21"/>
        <v/>
      </c>
      <c r="J125" s="156" t="str">
        <f t="shared" ca="1" si="21"/>
        <v/>
      </c>
      <c r="K125" s="156" t="str">
        <f t="shared" ca="1" si="21"/>
        <v/>
      </c>
      <c r="L125" s="156" t="str">
        <f t="shared" ca="1" si="21"/>
        <v/>
      </c>
      <c r="M125" s="156" t="str">
        <f t="shared" ca="1" si="21"/>
        <v/>
      </c>
      <c r="N125" s="156" t="str">
        <f t="shared" ca="1" si="21"/>
        <v/>
      </c>
    </row>
    <row r="126" spans="1:14" x14ac:dyDescent="0.2">
      <c r="A126" s="239"/>
      <c r="B126" s="240"/>
      <c r="C126" s="87" t="str">
        <f>IFERROR(IF($A126&lt;&gt;" ",VLOOKUP($A126,GSB!$A$6:$F$506,6,FALSE),0),IF($A126=""," ","pas d'article"))</f>
        <v xml:space="preserve"> </v>
      </c>
      <c r="D126" s="156" t="str">
        <f t="shared" ca="1" si="18"/>
        <v/>
      </c>
      <c r="E126" s="156" t="str">
        <f t="shared" ca="1" si="14"/>
        <v/>
      </c>
      <c r="F126" s="156" t="str">
        <f t="shared" ca="1" si="21"/>
        <v/>
      </c>
      <c r="G126" s="156" t="str">
        <f t="shared" ca="1" si="21"/>
        <v/>
      </c>
      <c r="H126" s="156" t="str">
        <f t="shared" ca="1" si="21"/>
        <v/>
      </c>
      <c r="I126" s="156" t="str">
        <f t="shared" ca="1" si="21"/>
        <v/>
      </c>
      <c r="J126" s="156" t="str">
        <f t="shared" ca="1" si="21"/>
        <v/>
      </c>
      <c r="K126" s="156" t="str">
        <f t="shared" ca="1" si="21"/>
        <v/>
      </c>
      <c r="L126" s="156" t="str">
        <f t="shared" ca="1" si="21"/>
        <v/>
      </c>
      <c r="M126" s="156" t="str">
        <f t="shared" ca="1" si="21"/>
        <v/>
      </c>
      <c r="N126" s="156" t="str">
        <f t="shared" ca="1" si="21"/>
        <v/>
      </c>
    </row>
    <row r="127" spans="1:14" x14ac:dyDescent="0.2">
      <c r="A127" s="239"/>
      <c r="B127" s="240"/>
      <c r="C127" s="87" t="str">
        <f>IFERROR(IF($A127&lt;&gt;" ",VLOOKUP($A127,GSB!$A$6:$F$506,6,FALSE),0),IF($A127=""," ","pas d'article"))</f>
        <v xml:space="preserve"> </v>
      </c>
      <c r="D127" s="156" t="str">
        <f t="shared" ca="1" si="18"/>
        <v/>
      </c>
      <c r="E127" s="156" t="str">
        <f t="shared" ca="1" si="14"/>
        <v/>
      </c>
      <c r="F127" s="156" t="str">
        <f t="shared" ca="1" si="21"/>
        <v/>
      </c>
      <c r="G127" s="156" t="str">
        <f t="shared" ca="1" si="21"/>
        <v/>
      </c>
      <c r="H127" s="156" t="str">
        <f t="shared" ca="1" si="21"/>
        <v/>
      </c>
      <c r="I127" s="156" t="str">
        <f t="shared" ca="1" si="21"/>
        <v/>
      </c>
      <c r="J127" s="156" t="str">
        <f t="shared" ca="1" si="21"/>
        <v/>
      </c>
      <c r="K127" s="156" t="str">
        <f t="shared" ca="1" si="21"/>
        <v/>
      </c>
      <c r="L127" s="156" t="str">
        <f t="shared" ca="1" si="21"/>
        <v/>
      </c>
      <c r="M127" s="156" t="str">
        <f t="shared" ca="1" si="21"/>
        <v/>
      </c>
      <c r="N127" s="156" t="str">
        <f t="shared" ca="1" si="21"/>
        <v/>
      </c>
    </row>
    <row r="128" spans="1:14" x14ac:dyDescent="0.2">
      <c r="A128" s="239"/>
      <c r="B128" s="240"/>
      <c r="C128" s="87" t="str">
        <f>IFERROR(IF($A128&lt;&gt;" ",VLOOKUP($A128,GSB!$A$6:$F$506,6,FALSE),0),IF($A128=""," ","pas d'article"))</f>
        <v xml:space="preserve"> </v>
      </c>
      <c r="D128" s="156" t="str">
        <f t="shared" ca="1" si="18"/>
        <v/>
      </c>
      <c r="E128" s="156" t="str">
        <f t="shared" ca="1" si="14"/>
        <v/>
      </c>
      <c r="F128" s="156" t="str">
        <f t="shared" ca="1" si="21"/>
        <v/>
      </c>
      <c r="G128" s="156" t="str">
        <f t="shared" ca="1" si="21"/>
        <v/>
      </c>
      <c r="H128" s="156" t="str">
        <f t="shared" ca="1" si="21"/>
        <v/>
      </c>
      <c r="I128" s="156" t="str">
        <f t="shared" ca="1" si="21"/>
        <v/>
      </c>
      <c r="J128" s="156" t="str">
        <f t="shared" ca="1" si="21"/>
        <v/>
      </c>
      <c r="K128" s="156" t="str">
        <f t="shared" ca="1" si="21"/>
        <v/>
      </c>
      <c r="L128" s="156" t="str">
        <f t="shared" ca="1" si="21"/>
        <v/>
      </c>
      <c r="M128" s="156" t="str">
        <f t="shared" ca="1" si="21"/>
        <v/>
      </c>
      <c r="N128" s="156" t="str">
        <f t="shared" ca="1" si="21"/>
        <v/>
      </c>
    </row>
    <row r="129" spans="1:14" x14ac:dyDescent="0.2">
      <c r="A129" s="239"/>
      <c r="B129" s="240"/>
      <c r="C129" s="87" t="str">
        <f>IFERROR(IF($A129&lt;&gt;" ",VLOOKUP($A129,GSB!$A$6:$F$506,6,FALSE),0),IF($A129=""," ","pas d'article"))</f>
        <v xml:space="preserve"> </v>
      </c>
      <c r="D129" s="156" t="str">
        <f t="shared" ca="1" si="18"/>
        <v/>
      </c>
      <c r="E129" s="156" t="str">
        <f t="shared" ca="1" si="14"/>
        <v/>
      </c>
      <c r="F129" s="156" t="str">
        <f t="shared" ca="1" si="21"/>
        <v/>
      </c>
      <c r="G129" s="156" t="str">
        <f t="shared" ca="1" si="21"/>
        <v/>
      </c>
      <c r="H129" s="156" t="str">
        <f t="shared" ca="1" si="21"/>
        <v/>
      </c>
      <c r="I129" s="156" t="str">
        <f t="shared" ca="1" si="21"/>
        <v/>
      </c>
      <c r="J129" s="156" t="str">
        <f t="shared" ca="1" si="21"/>
        <v/>
      </c>
      <c r="K129" s="156" t="str">
        <f t="shared" ca="1" si="21"/>
        <v/>
      </c>
      <c r="L129" s="156" t="str">
        <f t="shared" ca="1" si="21"/>
        <v/>
      </c>
      <c r="M129" s="156" t="str">
        <f t="shared" ca="1" si="21"/>
        <v/>
      </c>
      <c r="N129" s="156" t="str">
        <f t="shared" ca="1" si="21"/>
        <v/>
      </c>
    </row>
    <row r="130" spans="1:14" x14ac:dyDescent="0.2">
      <c r="A130" s="239"/>
      <c r="B130" s="240"/>
      <c r="C130" s="87" t="str">
        <f>IFERROR(IF($A130&lt;&gt;" ",VLOOKUP($A130,GSB!$A$6:$F$506,6,FALSE),0),IF($A130=""," ","pas d'article"))</f>
        <v xml:space="preserve"> </v>
      </c>
      <c r="D130" s="156" t="str">
        <f t="shared" ca="1" si="18"/>
        <v/>
      </c>
      <c r="E130" s="156" t="str">
        <f t="shared" ca="1" si="14"/>
        <v/>
      </c>
      <c r="F130" s="156" t="str">
        <f t="shared" ca="1" si="21"/>
        <v/>
      </c>
      <c r="G130" s="156" t="str">
        <f t="shared" ca="1" si="21"/>
        <v/>
      </c>
      <c r="H130" s="156" t="str">
        <f t="shared" ca="1" si="21"/>
        <v/>
      </c>
      <c r="I130" s="156" t="str">
        <f t="shared" ca="1" si="21"/>
        <v/>
      </c>
      <c r="J130" s="156" t="str">
        <f t="shared" ca="1" si="21"/>
        <v/>
      </c>
      <c r="K130" s="156" t="str">
        <f t="shared" ca="1" si="21"/>
        <v/>
      </c>
      <c r="L130" s="156" t="str">
        <f t="shared" ca="1" si="21"/>
        <v/>
      </c>
      <c r="M130" s="156" t="str">
        <f t="shared" ca="1" si="21"/>
        <v/>
      </c>
      <c r="N130" s="156" t="str">
        <f t="shared" ca="1" si="21"/>
        <v/>
      </c>
    </row>
    <row r="131" spans="1:14" x14ac:dyDescent="0.2">
      <c r="A131" s="239"/>
      <c r="B131" s="240"/>
      <c r="C131" s="87" t="str">
        <f>IFERROR(IF($A131&lt;&gt;" ",VLOOKUP($A131,GSB!$A$6:$F$506,6,FALSE),0),IF($A131=""," ","pas d'article"))</f>
        <v xml:space="preserve"> </v>
      </c>
      <c r="D131" s="156" t="str">
        <f t="shared" ca="1" si="18"/>
        <v/>
      </c>
      <c r="E131" s="156" t="str">
        <f t="shared" ca="1" si="14"/>
        <v/>
      </c>
      <c r="F131" s="156" t="str">
        <f t="shared" ca="1" si="21"/>
        <v/>
      </c>
      <c r="G131" s="156" t="str">
        <f t="shared" ca="1" si="21"/>
        <v/>
      </c>
      <c r="H131" s="156" t="str">
        <f t="shared" ca="1" si="21"/>
        <v/>
      </c>
      <c r="I131" s="156" t="str">
        <f t="shared" ca="1" si="21"/>
        <v/>
      </c>
      <c r="J131" s="156" t="str">
        <f t="shared" ca="1" si="21"/>
        <v/>
      </c>
      <c r="K131" s="156" t="str">
        <f t="shared" ca="1" si="21"/>
        <v/>
      </c>
      <c r="L131" s="156" t="str">
        <f t="shared" ca="1" si="21"/>
        <v/>
      </c>
      <c r="M131" s="156" t="str">
        <f t="shared" ca="1" si="21"/>
        <v/>
      </c>
      <c r="N131" s="156" t="str">
        <f t="shared" ca="1" si="21"/>
        <v/>
      </c>
    </row>
    <row r="132" spans="1:14" x14ac:dyDescent="0.2">
      <c r="A132" s="239"/>
      <c r="B132" s="240"/>
      <c r="C132" s="87" t="str">
        <f>IFERROR(IF($A132&lt;&gt;" ",VLOOKUP($A132,GSB!$A$6:$F$506,6,FALSE),0),IF($A132=""," ","pas d'article"))</f>
        <v xml:space="preserve"> </v>
      </c>
      <c r="D132" s="156" t="str">
        <f t="shared" ca="1" si="18"/>
        <v/>
      </c>
      <c r="E132" s="156" t="str">
        <f t="shared" ca="1" si="14"/>
        <v/>
      </c>
      <c r="F132" s="156" t="str">
        <f t="shared" ref="F132:N141" ca="1" si="22">IF(ISERROR(OFFSET(INDIRECT("'"&amp;F$5&amp;"'!$b$1"),MATCH($A132,INDIRECT("'"&amp;F$5&amp;"'!$a$1:$a$500"),0)-1,MATCH($B$4,INDIRECT("'"&amp;F$5&amp;"'!$c$5:$n$5"),0))),"",OFFSET(INDIRECT("'"&amp;F$5&amp;"'!$b$1"),MATCH($A132,INDIRECT("'"&amp;F$5&amp;"'!$a$1:$a$500"),0)-1,MATCH($B$4,INDIRECT("'"&amp;F$5&amp;"'!$c$5:$n$5"),0)))</f>
        <v/>
      </c>
      <c r="G132" s="156" t="str">
        <f t="shared" ca="1" si="22"/>
        <v/>
      </c>
      <c r="H132" s="156" t="str">
        <f t="shared" ca="1" si="22"/>
        <v/>
      </c>
      <c r="I132" s="156" t="str">
        <f t="shared" ca="1" si="22"/>
        <v/>
      </c>
      <c r="J132" s="156" t="str">
        <f t="shared" ca="1" si="22"/>
        <v/>
      </c>
      <c r="K132" s="156" t="str">
        <f t="shared" ca="1" si="22"/>
        <v/>
      </c>
      <c r="L132" s="156" t="str">
        <f t="shared" ca="1" si="22"/>
        <v/>
      </c>
      <c r="M132" s="156" t="str">
        <f t="shared" ca="1" si="22"/>
        <v/>
      </c>
      <c r="N132" s="156" t="str">
        <f t="shared" ca="1" si="22"/>
        <v/>
      </c>
    </row>
    <row r="133" spans="1:14" x14ac:dyDescent="0.2">
      <c r="A133" s="239"/>
      <c r="B133" s="240"/>
      <c r="C133" s="87" t="str">
        <f>IFERROR(IF($A133&lt;&gt;" ",VLOOKUP($A133,GSB!$A$6:$F$506,6,FALSE),0),IF($A133=""," ","pas d'article"))</f>
        <v xml:space="preserve"> </v>
      </c>
      <c r="D133" s="156" t="str">
        <f t="shared" ca="1" si="18"/>
        <v/>
      </c>
      <c r="E133" s="156" t="str">
        <f t="shared" ca="1" si="14"/>
        <v/>
      </c>
      <c r="F133" s="156" t="str">
        <f t="shared" ca="1" si="22"/>
        <v/>
      </c>
      <c r="G133" s="156" t="str">
        <f t="shared" ca="1" si="22"/>
        <v/>
      </c>
      <c r="H133" s="156" t="str">
        <f t="shared" ca="1" si="22"/>
        <v/>
      </c>
      <c r="I133" s="156" t="str">
        <f t="shared" ca="1" si="22"/>
        <v/>
      </c>
      <c r="J133" s="156" t="str">
        <f t="shared" ca="1" si="22"/>
        <v/>
      </c>
      <c r="K133" s="156" t="str">
        <f t="shared" ca="1" si="22"/>
        <v/>
      </c>
      <c r="L133" s="156" t="str">
        <f t="shared" ca="1" si="22"/>
        <v/>
      </c>
      <c r="M133" s="156" t="str">
        <f t="shared" ca="1" si="22"/>
        <v/>
      </c>
      <c r="N133" s="156" t="str">
        <f t="shared" ca="1" si="22"/>
        <v/>
      </c>
    </row>
    <row r="134" spans="1:14" x14ac:dyDescent="0.2">
      <c r="A134" s="239"/>
      <c r="B134" s="240"/>
      <c r="C134" s="87" t="str">
        <f>IFERROR(IF($A134&lt;&gt;" ",VLOOKUP($A134,GSB!$A$6:$F$506,6,FALSE),0),IF($A134=""," ","pas d'article"))</f>
        <v xml:space="preserve"> </v>
      </c>
      <c r="D134" s="156" t="str">
        <f t="shared" ca="1" si="18"/>
        <v/>
      </c>
      <c r="E134" s="156" t="str">
        <f t="shared" ca="1" si="14"/>
        <v/>
      </c>
      <c r="F134" s="156" t="str">
        <f t="shared" ca="1" si="22"/>
        <v/>
      </c>
      <c r="G134" s="156" t="str">
        <f t="shared" ca="1" si="22"/>
        <v/>
      </c>
      <c r="H134" s="156" t="str">
        <f t="shared" ca="1" si="22"/>
        <v/>
      </c>
      <c r="I134" s="156" t="str">
        <f t="shared" ca="1" si="22"/>
        <v/>
      </c>
      <c r="J134" s="156" t="str">
        <f t="shared" ca="1" si="22"/>
        <v/>
      </c>
      <c r="K134" s="156" t="str">
        <f t="shared" ca="1" si="22"/>
        <v/>
      </c>
      <c r="L134" s="156" t="str">
        <f t="shared" ca="1" si="22"/>
        <v/>
      </c>
      <c r="M134" s="156" t="str">
        <f t="shared" ca="1" si="22"/>
        <v/>
      </c>
      <c r="N134" s="156" t="str">
        <f t="shared" ca="1" si="22"/>
        <v/>
      </c>
    </row>
    <row r="135" spans="1:14" x14ac:dyDescent="0.2">
      <c r="A135" s="239"/>
      <c r="B135" s="240"/>
      <c r="C135" s="87" t="str">
        <f>IFERROR(IF($A135&lt;&gt;" ",VLOOKUP($A135,GSB!$A$6:$F$506,6,FALSE),0),IF($A135=""," ","pas d'article"))</f>
        <v xml:space="preserve"> </v>
      </c>
      <c r="D135" s="156" t="str">
        <f t="shared" ca="1" si="18"/>
        <v/>
      </c>
      <c r="E135" s="156" t="str">
        <f t="shared" ca="1" si="14"/>
        <v/>
      </c>
      <c r="F135" s="156" t="str">
        <f t="shared" ca="1" si="22"/>
        <v/>
      </c>
      <c r="G135" s="156" t="str">
        <f t="shared" ca="1" si="22"/>
        <v/>
      </c>
      <c r="H135" s="156" t="str">
        <f t="shared" ca="1" si="22"/>
        <v/>
      </c>
      <c r="I135" s="156" t="str">
        <f t="shared" ca="1" si="22"/>
        <v/>
      </c>
      <c r="J135" s="156" t="str">
        <f t="shared" ca="1" si="22"/>
        <v/>
      </c>
      <c r="K135" s="156" t="str">
        <f t="shared" ca="1" si="22"/>
        <v/>
      </c>
      <c r="L135" s="156" t="str">
        <f t="shared" ca="1" si="22"/>
        <v/>
      </c>
      <c r="M135" s="156" t="str">
        <f t="shared" ca="1" si="22"/>
        <v/>
      </c>
      <c r="N135" s="156" t="str">
        <f t="shared" ca="1" si="22"/>
        <v/>
      </c>
    </row>
    <row r="136" spans="1:14" x14ac:dyDescent="0.2">
      <c r="A136" s="239"/>
      <c r="B136" s="240"/>
      <c r="C136" s="87" t="str">
        <f>IFERROR(IF($A136&lt;&gt;" ",VLOOKUP($A136,GSB!$A$6:$F$506,6,FALSE),0),IF($A136=""," ","pas d'article"))</f>
        <v xml:space="preserve"> </v>
      </c>
      <c r="D136" s="156" t="str">
        <f t="shared" ca="1" si="18"/>
        <v/>
      </c>
      <c r="E136" s="156" t="str">
        <f t="shared" ref="E136:E199" ca="1" si="23">IF(ISERROR(OFFSET(INDIRECT("'"&amp;E$5&amp;"'!$b$1"),MATCH($A136,INDIRECT("'"&amp;E$5&amp;"'!$a$1:$a$500"),0)-1,MATCH($B$4,INDIRECT("'"&amp;E$5&amp;"'!$c$5:$n$5"),0))),"",OFFSET(INDIRECT("'"&amp;E$5&amp;"'!$b$1"),MATCH($A136,INDIRECT("'"&amp;E$5&amp;"'!$a$1:$a$500"),0)-1,MATCH($B$4,INDIRECT("'"&amp;E$5&amp;"'!$c$5:$n$5"),0)))</f>
        <v/>
      </c>
      <c r="F136" s="156" t="str">
        <f t="shared" ca="1" si="22"/>
        <v/>
      </c>
      <c r="G136" s="156" t="str">
        <f t="shared" ca="1" si="22"/>
        <v/>
      </c>
      <c r="H136" s="156" t="str">
        <f t="shared" ca="1" si="22"/>
        <v/>
      </c>
      <c r="I136" s="156" t="str">
        <f t="shared" ca="1" si="22"/>
        <v/>
      </c>
      <c r="J136" s="156" t="str">
        <f t="shared" ca="1" si="22"/>
        <v/>
      </c>
      <c r="K136" s="156" t="str">
        <f t="shared" ca="1" si="22"/>
        <v/>
      </c>
      <c r="L136" s="156" t="str">
        <f t="shared" ca="1" si="22"/>
        <v/>
      </c>
      <c r="M136" s="156" t="str">
        <f t="shared" ca="1" si="22"/>
        <v/>
      </c>
      <c r="N136" s="156" t="str">
        <f t="shared" ca="1" si="22"/>
        <v/>
      </c>
    </row>
    <row r="137" spans="1:14" x14ac:dyDescent="0.2">
      <c r="A137" s="239"/>
      <c r="B137" s="240"/>
      <c r="C137" s="87" t="str">
        <f>IFERROR(IF($A137&lt;&gt;" ",VLOOKUP($A137,GSB!$A$6:$F$506,6,FALSE),0),IF($A137=""," ","pas d'article"))</f>
        <v xml:space="preserve"> </v>
      </c>
      <c r="D137" s="156" t="str">
        <f t="shared" ca="1" si="18"/>
        <v/>
      </c>
      <c r="E137" s="156" t="str">
        <f t="shared" ca="1" si="23"/>
        <v/>
      </c>
      <c r="F137" s="156" t="str">
        <f t="shared" ca="1" si="22"/>
        <v/>
      </c>
      <c r="G137" s="156" t="str">
        <f t="shared" ca="1" si="22"/>
        <v/>
      </c>
      <c r="H137" s="156" t="str">
        <f t="shared" ca="1" si="22"/>
        <v/>
      </c>
      <c r="I137" s="156" t="str">
        <f t="shared" ca="1" si="22"/>
        <v/>
      </c>
      <c r="J137" s="156" t="str">
        <f t="shared" ca="1" si="22"/>
        <v/>
      </c>
      <c r="K137" s="156" t="str">
        <f t="shared" ca="1" si="22"/>
        <v/>
      </c>
      <c r="L137" s="156" t="str">
        <f t="shared" ca="1" si="22"/>
        <v/>
      </c>
      <c r="M137" s="156" t="str">
        <f t="shared" ca="1" si="22"/>
        <v/>
      </c>
      <c r="N137" s="156" t="str">
        <f t="shared" ca="1" si="22"/>
        <v/>
      </c>
    </row>
    <row r="138" spans="1:14" x14ac:dyDescent="0.2">
      <c r="A138" s="239"/>
      <c r="B138" s="240"/>
      <c r="C138" s="87" t="str">
        <f>IFERROR(IF($A138&lt;&gt;" ",VLOOKUP($A138,GSB!$A$6:$F$506,6,FALSE),0),IF($A138=""," ","pas d'article"))</f>
        <v xml:space="preserve"> </v>
      </c>
      <c r="D138" s="156" t="str">
        <f t="shared" ca="1" si="18"/>
        <v/>
      </c>
      <c r="E138" s="156" t="str">
        <f t="shared" ca="1" si="23"/>
        <v/>
      </c>
      <c r="F138" s="156" t="str">
        <f t="shared" ca="1" si="22"/>
        <v/>
      </c>
      <c r="G138" s="156" t="str">
        <f t="shared" ca="1" si="22"/>
        <v/>
      </c>
      <c r="H138" s="156" t="str">
        <f t="shared" ca="1" si="22"/>
        <v/>
      </c>
      <c r="I138" s="156" t="str">
        <f t="shared" ca="1" si="22"/>
        <v/>
      </c>
      <c r="J138" s="156" t="str">
        <f t="shared" ca="1" si="22"/>
        <v/>
      </c>
      <c r="K138" s="156" t="str">
        <f t="shared" ca="1" si="22"/>
        <v/>
      </c>
      <c r="L138" s="156" t="str">
        <f t="shared" ca="1" si="22"/>
        <v/>
      </c>
      <c r="M138" s="156" t="str">
        <f t="shared" ca="1" si="22"/>
        <v/>
      </c>
      <c r="N138" s="156" t="str">
        <f t="shared" ca="1" si="22"/>
        <v/>
      </c>
    </row>
    <row r="139" spans="1:14" x14ac:dyDescent="0.2">
      <c r="A139" s="239"/>
      <c r="B139" s="240"/>
      <c r="C139" s="87" t="str">
        <f>IFERROR(IF($A139&lt;&gt;" ",VLOOKUP($A139,GSB!$A$6:$F$506,6,FALSE),0),IF($A139=""," ","pas d'article"))</f>
        <v xml:space="preserve"> </v>
      </c>
      <c r="D139" s="156" t="str">
        <f t="shared" ca="1" si="18"/>
        <v/>
      </c>
      <c r="E139" s="156" t="str">
        <f t="shared" ca="1" si="23"/>
        <v/>
      </c>
      <c r="F139" s="156" t="str">
        <f t="shared" ca="1" si="22"/>
        <v/>
      </c>
      <c r="G139" s="156" t="str">
        <f t="shared" ca="1" si="22"/>
        <v/>
      </c>
      <c r="H139" s="156" t="str">
        <f t="shared" ca="1" si="22"/>
        <v/>
      </c>
      <c r="I139" s="156" t="str">
        <f t="shared" ca="1" si="22"/>
        <v/>
      </c>
      <c r="J139" s="156" t="str">
        <f t="shared" ca="1" si="22"/>
        <v/>
      </c>
      <c r="K139" s="156" t="str">
        <f t="shared" ca="1" si="22"/>
        <v/>
      </c>
      <c r="L139" s="156" t="str">
        <f t="shared" ca="1" si="22"/>
        <v/>
      </c>
      <c r="M139" s="156" t="str">
        <f t="shared" ca="1" si="22"/>
        <v/>
      </c>
      <c r="N139" s="156" t="str">
        <f t="shared" ca="1" si="22"/>
        <v/>
      </c>
    </row>
    <row r="140" spans="1:14" x14ac:dyDescent="0.2">
      <c r="A140" s="239"/>
      <c r="B140" s="240"/>
      <c r="C140" s="87" t="str">
        <f>IFERROR(IF($A140&lt;&gt;" ",VLOOKUP($A140,GSB!$A$6:$F$506,6,FALSE),0),IF($A140=""," ","pas d'article"))</f>
        <v xml:space="preserve"> </v>
      </c>
      <c r="D140" s="156" t="str">
        <f t="shared" ca="1" si="18"/>
        <v/>
      </c>
      <c r="E140" s="156" t="str">
        <f t="shared" ca="1" si="23"/>
        <v/>
      </c>
      <c r="F140" s="156" t="str">
        <f t="shared" ca="1" si="22"/>
        <v/>
      </c>
      <c r="G140" s="156" t="str">
        <f t="shared" ca="1" si="22"/>
        <v/>
      </c>
      <c r="H140" s="156" t="str">
        <f t="shared" ca="1" si="22"/>
        <v/>
      </c>
      <c r="I140" s="156" t="str">
        <f t="shared" ca="1" si="22"/>
        <v/>
      </c>
      <c r="J140" s="156" t="str">
        <f t="shared" ca="1" si="22"/>
        <v/>
      </c>
      <c r="K140" s="156" t="str">
        <f t="shared" ca="1" si="22"/>
        <v/>
      </c>
      <c r="L140" s="156" t="str">
        <f t="shared" ca="1" si="22"/>
        <v/>
      </c>
      <c r="M140" s="156" t="str">
        <f t="shared" ca="1" si="22"/>
        <v/>
      </c>
      <c r="N140" s="156" t="str">
        <f t="shared" ca="1" si="22"/>
        <v/>
      </c>
    </row>
    <row r="141" spans="1:14" x14ac:dyDescent="0.2">
      <c r="A141" s="239"/>
      <c r="B141" s="240"/>
      <c r="C141" s="87" t="str">
        <f>IFERROR(IF($A141&lt;&gt;" ",VLOOKUP($A141,GSB!$A$6:$F$506,6,FALSE),0),IF($A141=""," ","pas d'article"))</f>
        <v xml:space="preserve"> </v>
      </c>
      <c r="D141" s="156" t="str">
        <f t="shared" ca="1" si="18"/>
        <v/>
      </c>
      <c r="E141" s="156" t="str">
        <f t="shared" ca="1" si="23"/>
        <v/>
      </c>
      <c r="F141" s="156" t="str">
        <f t="shared" ca="1" si="22"/>
        <v/>
      </c>
      <c r="G141" s="156" t="str">
        <f t="shared" ca="1" si="22"/>
        <v/>
      </c>
      <c r="H141" s="156" t="str">
        <f t="shared" ca="1" si="22"/>
        <v/>
      </c>
      <c r="I141" s="156" t="str">
        <f t="shared" ca="1" si="22"/>
        <v/>
      </c>
      <c r="J141" s="156" t="str">
        <f t="shared" ca="1" si="22"/>
        <v/>
      </c>
      <c r="K141" s="156" t="str">
        <f t="shared" ca="1" si="22"/>
        <v/>
      </c>
      <c r="L141" s="156" t="str">
        <f t="shared" ca="1" si="22"/>
        <v/>
      </c>
      <c r="M141" s="156" t="str">
        <f t="shared" ca="1" si="22"/>
        <v/>
      </c>
      <c r="N141" s="156" t="str">
        <f t="shared" ca="1" si="22"/>
        <v/>
      </c>
    </row>
    <row r="142" spans="1:14" x14ac:dyDescent="0.2">
      <c r="A142" s="239"/>
      <c r="B142" s="240"/>
      <c r="C142" s="87" t="str">
        <f>IFERROR(IF($A142&lt;&gt;" ",VLOOKUP($A142,GSB!$A$6:$F$506,6,FALSE),0),IF($A142=""," ","pas d'article"))</f>
        <v xml:space="preserve"> </v>
      </c>
      <c r="D142" s="156" t="str">
        <f t="shared" ca="1" si="18"/>
        <v/>
      </c>
      <c r="E142" s="156" t="str">
        <f t="shared" ca="1" si="23"/>
        <v/>
      </c>
      <c r="F142" s="156" t="str">
        <f t="shared" ref="F142:N151" ca="1" si="24">IF(ISERROR(OFFSET(INDIRECT("'"&amp;F$5&amp;"'!$b$1"),MATCH($A142,INDIRECT("'"&amp;F$5&amp;"'!$a$1:$a$500"),0)-1,MATCH($B$4,INDIRECT("'"&amp;F$5&amp;"'!$c$5:$n$5"),0))),"",OFFSET(INDIRECT("'"&amp;F$5&amp;"'!$b$1"),MATCH($A142,INDIRECT("'"&amp;F$5&amp;"'!$a$1:$a$500"),0)-1,MATCH($B$4,INDIRECT("'"&amp;F$5&amp;"'!$c$5:$n$5"),0)))</f>
        <v/>
      </c>
      <c r="G142" s="156" t="str">
        <f t="shared" ca="1" si="24"/>
        <v/>
      </c>
      <c r="H142" s="156" t="str">
        <f t="shared" ca="1" si="24"/>
        <v/>
      </c>
      <c r="I142" s="156" t="str">
        <f t="shared" ca="1" si="24"/>
        <v/>
      </c>
      <c r="J142" s="156" t="str">
        <f t="shared" ca="1" si="24"/>
        <v/>
      </c>
      <c r="K142" s="156" t="str">
        <f t="shared" ca="1" si="24"/>
        <v/>
      </c>
      <c r="L142" s="156" t="str">
        <f t="shared" ca="1" si="24"/>
        <v/>
      </c>
      <c r="M142" s="156" t="str">
        <f t="shared" ca="1" si="24"/>
        <v/>
      </c>
      <c r="N142" s="156" t="str">
        <f t="shared" ca="1" si="24"/>
        <v/>
      </c>
    </row>
    <row r="143" spans="1:14" x14ac:dyDescent="0.2">
      <c r="A143" s="239"/>
      <c r="B143" s="240"/>
      <c r="C143" s="87" t="str">
        <f>IFERROR(IF($A143&lt;&gt;" ",VLOOKUP($A143,GSB!$A$6:$F$506,6,FALSE),0),IF($A143=""," ","pas d'article"))</f>
        <v xml:space="preserve"> </v>
      </c>
      <c r="D143" s="156" t="str">
        <f t="shared" ca="1" si="18"/>
        <v/>
      </c>
      <c r="E143" s="156" t="str">
        <f t="shared" ca="1" si="23"/>
        <v/>
      </c>
      <c r="F143" s="156" t="str">
        <f t="shared" ca="1" si="24"/>
        <v/>
      </c>
      <c r="G143" s="156" t="str">
        <f t="shared" ca="1" si="24"/>
        <v/>
      </c>
      <c r="H143" s="156" t="str">
        <f t="shared" ca="1" si="24"/>
        <v/>
      </c>
      <c r="I143" s="156" t="str">
        <f t="shared" ca="1" si="24"/>
        <v/>
      </c>
      <c r="J143" s="156" t="str">
        <f t="shared" ca="1" si="24"/>
        <v/>
      </c>
      <c r="K143" s="156" t="str">
        <f t="shared" ca="1" si="24"/>
        <v/>
      </c>
      <c r="L143" s="156" t="str">
        <f t="shared" ca="1" si="24"/>
        <v/>
      </c>
      <c r="M143" s="156" t="str">
        <f t="shared" ca="1" si="24"/>
        <v/>
      </c>
      <c r="N143" s="156" t="str">
        <f t="shared" ca="1" si="24"/>
        <v/>
      </c>
    </row>
    <row r="144" spans="1:14" x14ac:dyDescent="0.2">
      <c r="A144" s="239"/>
      <c r="B144" s="240"/>
      <c r="C144" s="87" t="str">
        <f>IFERROR(IF($A144&lt;&gt;" ",VLOOKUP($A144,GSB!$A$6:$F$506,6,FALSE),0),IF($A144=""," ","pas d'article"))</f>
        <v xml:space="preserve"> </v>
      </c>
      <c r="D144" s="156" t="str">
        <f t="shared" ca="1" si="18"/>
        <v/>
      </c>
      <c r="E144" s="156" t="str">
        <f t="shared" ca="1" si="23"/>
        <v/>
      </c>
      <c r="F144" s="156" t="str">
        <f t="shared" ca="1" si="24"/>
        <v/>
      </c>
      <c r="G144" s="156" t="str">
        <f t="shared" ca="1" si="24"/>
        <v/>
      </c>
      <c r="H144" s="156" t="str">
        <f t="shared" ca="1" si="24"/>
        <v/>
      </c>
      <c r="I144" s="156" t="str">
        <f t="shared" ca="1" si="24"/>
        <v/>
      </c>
      <c r="J144" s="156" t="str">
        <f t="shared" ca="1" si="24"/>
        <v/>
      </c>
      <c r="K144" s="156" t="str">
        <f t="shared" ca="1" si="24"/>
        <v/>
      </c>
      <c r="L144" s="156" t="str">
        <f t="shared" ca="1" si="24"/>
        <v/>
      </c>
      <c r="M144" s="156" t="str">
        <f t="shared" ca="1" si="24"/>
        <v/>
      </c>
      <c r="N144" s="156" t="str">
        <f t="shared" ca="1" si="24"/>
        <v/>
      </c>
    </row>
    <row r="145" spans="1:14" x14ac:dyDescent="0.2">
      <c r="A145" s="239"/>
      <c r="B145" s="240"/>
      <c r="C145" s="87" t="str">
        <f>IFERROR(IF($A145&lt;&gt;" ",VLOOKUP($A145,GSB!$A$6:$F$506,6,FALSE),0),IF($A145=""," ","pas d'article"))</f>
        <v xml:space="preserve"> </v>
      </c>
      <c r="D145" s="156" t="str">
        <f t="shared" ca="1" si="18"/>
        <v/>
      </c>
      <c r="E145" s="156" t="str">
        <f t="shared" ca="1" si="23"/>
        <v/>
      </c>
      <c r="F145" s="156" t="str">
        <f t="shared" ca="1" si="24"/>
        <v/>
      </c>
      <c r="G145" s="156" t="str">
        <f t="shared" ca="1" si="24"/>
        <v/>
      </c>
      <c r="H145" s="156" t="str">
        <f t="shared" ca="1" si="24"/>
        <v/>
      </c>
      <c r="I145" s="156" t="str">
        <f t="shared" ca="1" si="24"/>
        <v/>
      </c>
      <c r="J145" s="156" t="str">
        <f t="shared" ca="1" si="24"/>
        <v/>
      </c>
      <c r="K145" s="156" t="str">
        <f t="shared" ca="1" si="24"/>
        <v/>
      </c>
      <c r="L145" s="156" t="str">
        <f t="shared" ca="1" si="24"/>
        <v/>
      </c>
      <c r="M145" s="156" t="str">
        <f t="shared" ca="1" si="24"/>
        <v/>
      </c>
      <c r="N145" s="156" t="str">
        <f t="shared" ca="1" si="24"/>
        <v/>
      </c>
    </row>
    <row r="146" spans="1:14" x14ac:dyDescent="0.2">
      <c r="A146" s="239"/>
      <c r="B146" s="240"/>
      <c r="C146" s="87" t="str">
        <f>IFERROR(IF($A146&lt;&gt;" ",VLOOKUP($A146,GSB!$A$6:$F$506,6,FALSE),0),IF($A146=""," ","pas d'article"))</f>
        <v xml:space="preserve"> </v>
      </c>
      <c r="D146" s="156" t="str">
        <f t="shared" ca="1" si="18"/>
        <v/>
      </c>
      <c r="E146" s="156" t="str">
        <f t="shared" ca="1" si="23"/>
        <v/>
      </c>
      <c r="F146" s="156" t="str">
        <f t="shared" ca="1" si="24"/>
        <v/>
      </c>
      <c r="G146" s="156" t="str">
        <f t="shared" ca="1" si="24"/>
        <v/>
      </c>
      <c r="H146" s="156" t="str">
        <f t="shared" ca="1" si="24"/>
        <v/>
      </c>
      <c r="I146" s="156" t="str">
        <f t="shared" ca="1" si="24"/>
        <v/>
      </c>
      <c r="J146" s="156" t="str">
        <f t="shared" ca="1" si="24"/>
        <v/>
      </c>
      <c r="K146" s="156" t="str">
        <f t="shared" ca="1" si="24"/>
        <v/>
      </c>
      <c r="L146" s="156" t="str">
        <f t="shared" ca="1" si="24"/>
        <v/>
      </c>
      <c r="M146" s="156" t="str">
        <f t="shared" ca="1" si="24"/>
        <v/>
      </c>
      <c r="N146" s="156" t="str">
        <f t="shared" ca="1" si="24"/>
        <v/>
      </c>
    </row>
    <row r="147" spans="1:14" x14ac:dyDescent="0.2">
      <c r="A147" s="239"/>
      <c r="B147" s="240"/>
      <c r="C147" s="87" t="str">
        <f>IFERROR(IF($A147&lt;&gt;" ",VLOOKUP($A147,GSB!$A$6:$F$506,6,FALSE),0),IF($A147=""," ","pas d'article"))</f>
        <v xml:space="preserve"> </v>
      </c>
      <c r="D147" s="156" t="str">
        <f t="shared" ca="1" si="18"/>
        <v/>
      </c>
      <c r="E147" s="156" t="str">
        <f t="shared" ca="1" si="23"/>
        <v/>
      </c>
      <c r="F147" s="156" t="str">
        <f t="shared" ca="1" si="24"/>
        <v/>
      </c>
      <c r="G147" s="156" t="str">
        <f t="shared" ca="1" si="24"/>
        <v/>
      </c>
      <c r="H147" s="156" t="str">
        <f t="shared" ca="1" si="24"/>
        <v/>
      </c>
      <c r="I147" s="156" t="str">
        <f t="shared" ca="1" si="24"/>
        <v/>
      </c>
      <c r="J147" s="156" t="str">
        <f t="shared" ca="1" si="24"/>
        <v/>
      </c>
      <c r="K147" s="156" t="str">
        <f t="shared" ca="1" si="24"/>
        <v/>
      </c>
      <c r="L147" s="156" t="str">
        <f t="shared" ca="1" si="24"/>
        <v/>
      </c>
      <c r="M147" s="156" t="str">
        <f t="shared" ca="1" si="24"/>
        <v/>
      </c>
      <c r="N147" s="156" t="str">
        <f t="shared" ca="1" si="24"/>
        <v/>
      </c>
    </row>
    <row r="148" spans="1:14" x14ac:dyDescent="0.2">
      <c r="A148" s="239"/>
      <c r="B148" s="240"/>
      <c r="C148" s="87" t="str">
        <f>IFERROR(IF($A148&lt;&gt;" ",VLOOKUP($A148,GSB!$A$6:$F$506,6,FALSE),0),IF($A148=""," ","pas d'article"))</f>
        <v xml:space="preserve"> </v>
      </c>
      <c r="D148" s="156" t="str">
        <f t="shared" ca="1" si="18"/>
        <v/>
      </c>
      <c r="E148" s="156" t="str">
        <f t="shared" ca="1" si="23"/>
        <v/>
      </c>
      <c r="F148" s="156" t="str">
        <f t="shared" ca="1" si="24"/>
        <v/>
      </c>
      <c r="G148" s="156" t="str">
        <f t="shared" ca="1" si="24"/>
        <v/>
      </c>
      <c r="H148" s="156" t="str">
        <f t="shared" ca="1" si="24"/>
        <v/>
      </c>
      <c r="I148" s="156" t="str">
        <f t="shared" ca="1" si="24"/>
        <v/>
      </c>
      <c r="J148" s="156" t="str">
        <f t="shared" ca="1" si="24"/>
        <v/>
      </c>
      <c r="K148" s="156" t="str">
        <f t="shared" ca="1" si="24"/>
        <v/>
      </c>
      <c r="L148" s="156" t="str">
        <f t="shared" ca="1" si="24"/>
        <v/>
      </c>
      <c r="M148" s="156" t="str">
        <f t="shared" ca="1" si="24"/>
        <v/>
      </c>
      <c r="N148" s="156" t="str">
        <f t="shared" ca="1" si="24"/>
        <v/>
      </c>
    </row>
    <row r="149" spans="1:14" x14ac:dyDescent="0.2">
      <c r="A149" s="239"/>
      <c r="B149" s="240"/>
      <c r="C149" s="87" t="str">
        <f>IFERROR(IF($A149&lt;&gt;" ",VLOOKUP($A149,GSB!$A$6:$F$506,6,FALSE),0),IF($A149=""," ","pas d'article"))</f>
        <v xml:space="preserve"> </v>
      </c>
      <c r="D149" s="156" t="str">
        <f t="shared" ca="1" si="18"/>
        <v/>
      </c>
      <c r="E149" s="156" t="str">
        <f t="shared" ca="1" si="23"/>
        <v/>
      </c>
      <c r="F149" s="156" t="str">
        <f t="shared" ca="1" si="24"/>
        <v/>
      </c>
      <c r="G149" s="156" t="str">
        <f t="shared" ca="1" si="24"/>
        <v/>
      </c>
      <c r="H149" s="156" t="str">
        <f t="shared" ca="1" si="24"/>
        <v/>
      </c>
      <c r="I149" s="156" t="str">
        <f t="shared" ca="1" si="24"/>
        <v/>
      </c>
      <c r="J149" s="156" t="str">
        <f t="shared" ca="1" si="24"/>
        <v/>
      </c>
      <c r="K149" s="156" t="str">
        <f t="shared" ca="1" si="24"/>
        <v/>
      </c>
      <c r="L149" s="156" t="str">
        <f t="shared" ca="1" si="24"/>
        <v/>
      </c>
      <c r="M149" s="156" t="str">
        <f t="shared" ca="1" si="24"/>
        <v/>
      </c>
      <c r="N149" s="156" t="str">
        <f t="shared" ca="1" si="24"/>
        <v/>
      </c>
    </row>
    <row r="150" spans="1:14" x14ac:dyDescent="0.2">
      <c r="A150" s="239"/>
      <c r="B150" s="240"/>
      <c r="C150" s="87" t="str">
        <f>IFERROR(IF($A150&lt;&gt;" ",VLOOKUP($A150,GSB!$A$6:$F$506,6,FALSE),0),IF($A150=""," ","pas d'article"))</f>
        <v xml:space="preserve"> </v>
      </c>
      <c r="D150" s="156" t="str">
        <f t="shared" ca="1" si="18"/>
        <v/>
      </c>
      <c r="E150" s="156" t="str">
        <f t="shared" ca="1" si="23"/>
        <v/>
      </c>
      <c r="F150" s="156" t="str">
        <f t="shared" ca="1" si="24"/>
        <v/>
      </c>
      <c r="G150" s="156" t="str">
        <f t="shared" ca="1" si="24"/>
        <v/>
      </c>
      <c r="H150" s="156" t="str">
        <f t="shared" ca="1" si="24"/>
        <v/>
      </c>
      <c r="I150" s="156" t="str">
        <f t="shared" ca="1" si="24"/>
        <v/>
      </c>
      <c r="J150" s="156" t="str">
        <f t="shared" ca="1" si="24"/>
        <v/>
      </c>
      <c r="K150" s="156" t="str">
        <f t="shared" ca="1" si="24"/>
        <v/>
      </c>
      <c r="L150" s="156" t="str">
        <f t="shared" ca="1" si="24"/>
        <v/>
      </c>
      <c r="M150" s="156" t="str">
        <f t="shared" ca="1" si="24"/>
        <v/>
      </c>
      <c r="N150" s="156" t="str">
        <f t="shared" ca="1" si="24"/>
        <v/>
      </c>
    </row>
    <row r="151" spans="1:14" x14ac:dyDescent="0.2">
      <c r="A151" s="239"/>
      <c r="B151" s="240"/>
      <c r="C151" s="87" t="str">
        <f>IFERROR(IF($A151&lt;&gt;" ",VLOOKUP($A151,GSB!$A$6:$F$506,6,FALSE),0),IF($A151=""," ","pas d'article"))</f>
        <v xml:space="preserve"> </v>
      </c>
      <c r="D151" s="156" t="str">
        <f t="shared" ca="1" si="18"/>
        <v/>
      </c>
      <c r="E151" s="156" t="str">
        <f t="shared" ca="1" si="23"/>
        <v/>
      </c>
      <c r="F151" s="156" t="str">
        <f t="shared" ca="1" si="24"/>
        <v/>
      </c>
      <c r="G151" s="156" t="str">
        <f t="shared" ca="1" si="24"/>
        <v/>
      </c>
      <c r="H151" s="156" t="str">
        <f t="shared" ca="1" si="24"/>
        <v/>
      </c>
      <c r="I151" s="156" t="str">
        <f t="shared" ca="1" si="24"/>
        <v/>
      </c>
      <c r="J151" s="156" t="str">
        <f t="shared" ca="1" si="24"/>
        <v/>
      </c>
      <c r="K151" s="156" t="str">
        <f t="shared" ca="1" si="24"/>
        <v/>
      </c>
      <c r="L151" s="156" t="str">
        <f t="shared" ca="1" si="24"/>
        <v/>
      </c>
      <c r="M151" s="156" t="str">
        <f t="shared" ca="1" si="24"/>
        <v/>
      </c>
      <c r="N151" s="156" t="str">
        <f t="shared" ca="1" si="24"/>
        <v/>
      </c>
    </row>
    <row r="152" spans="1:14" x14ac:dyDescent="0.2">
      <c r="A152" s="239"/>
      <c r="B152" s="240"/>
      <c r="C152" s="87" t="str">
        <f>IFERROR(IF($A152&lt;&gt;" ",VLOOKUP($A152,GSB!$A$6:$F$506,6,FALSE),0),IF($A152=""," ","pas d'article"))</f>
        <v xml:space="preserve"> </v>
      </c>
      <c r="D152" s="156" t="str">
        <f t="shared" ca="1" si="18"/>
        <v/>
      </c>
      <c r="E152" s="156" t="str">
        <f t="shared" ca="1" si="23"/>
        <v/>
      </c>
      <c r="F152" s="156" t="str">
        <f t="shared" ref="F152:N161" ca="1" si="25">IF(ISERROR(OFFSET(INDIRECT("'"&amp;F$5&amp;"'!$b$1"),MATCH($A152,INDIRECT("'"&amp;F$5&amp;"'!$a$1:$a$500"),0)-1,MATCH($B$4,INDIRECT("'"&amp;F$5&amp;"'!$c$5:$n$5"),0))),"",OFFSET(INDIRECT("'"&amp;F$5&amp;"'!$b$1"),MATCH($A152,INDIRECT("'"&amp;F$5&amp;"'!$a$1:$a$500"),0)-1,MATCH($B$4,INDIRECT("'"&amp;F$5&amp;"'!$c$5:$n$5"),0)))</f>
        <v/>
      </c>
      <c r="G152" s="156" t="str">
        <f t="shared" ca="1" si="25"/>
        <v/>
      </c>
      <c r="H152" s="156" t="str">
        <f t="shared" ca="1" si="25"/>
        <v/>
      </c>
      <c r="I152" s="156" t="str">
        <f t="shared" ca="1" si="25"/>
        <v/>
      </c>
      <c r="J152" s="156" t="str">
        <f t="shared" ca="1" si="25"/>
        <v/>
      </c>
      <c r="K152" s="156" t="str">
        <f t="shared" ca="1" si="25"/>
        <v/>
      </c>
      <c r="L152" s="156" t="str">
        <f t="shared" ca="1" si="25"/>
        <v/>
      </c>
      <c r="M152" s="156" t="str">
        <f t="shared" ca="1" si="25"/>
        <v/>
      </c>
      <c r="N152" s="156" t="str">
        <f t="shared" ca="1" si="25"/>
        <v/>
      </c>
    </row>
    <row r="153" spans="1:14" x14ac:dyDescent="0.2">
      <c r="A153" s="241"/>
      <c r="B153" s="242"/>
      <c r="C153" s="87" t="str">
        <f>IFERROR(IF($A153&lt;&gt;" ",VLOOKUP($A153,GSB!$A$6:$F$506,6,FALSE),0),IF($A153=""," ","pas d'article"))</f>
        <v xml:space="preserve"> </v>
      </c>
      <c r="D153" s="156" t="str">
        <f t="shared" ca="1" si="18"/>
        <v/>
      </c>
      <c r="E153" s="156" t="str">
        <f t="shared" ca="1" si="23"/>
        <v/>
      </c>
      <c r="F153" s="156" t="str">
        <f t="shared" ca="1" si="25"/>
        <v/>
      </c>
      <c r="G153" s="156" t="str">
        <f t="shared" ca="1" si="25"/>
        <v/>
      </c>
      <c r="H153" s="156" t="str">
        <f t="shared" ca="1" si="25"/>
        <v/>
      </c>
      <c r="I153" s="156" t="str">
        <f t="shared" ca="1" si="25"/>
        <v/>
      </c>
      <c r="J153" s="156" t="str">
        <f t="shared" ca="1" si="25"/>
        <v/>
      </c>
      <c r="K153" s="156" t="str">
        <f t="shared" ca="1" si="25"/>
        <v/>
      </c>
      <c r="L153" s="156" t="str">
        <f t="shared" ca="1" si="25"/>
        <v/>
      </c>
      <c r="M153" s="156" t="str">
        <f t="shared" ca="1" si="25"/>
        <v/>
      </c>
      <c r="N153" s="156" t="str">
        <f t="shared" ca="1" si="25"/>
        <v/>
      </c>
    </row>
    <row r="154" spans="1:14" x14ac:dyDescent="0.2">
      <c r="A154" s="244"/>
      <c r="B154" s="240"/>
      <c r="C154" s="87" t="str">
        <f>IFERROR(IF($A154&lt;&gt;" ",VLOOKUP($A154,GSB!$A$6:$F$506,6,FALSE),0),IF($A154=""," ","pas d'article"))</f>
        <v xml:space="preserve"> </v>
      </c>
      <c r="D154" s="156" t="str">
        <f t="shared" ca="1" si="18"/>
        <v/>
      </c>
      <c r="E154" s="156" t="str">
        <f t="shared" ca="1" si="23"/>
        <v/>
      </c>
      <c r="F154" s="156" t="str">
        <f t="shared" ca="1" si="25"/>
        <v/>
      </c>
      <c r="G154" s="156" t="str">
        <f t="shared" ca="1" si="25"/>
        <v/>
      </c>
      <c r="H154" s="156" t="str">
        <f t="shared" ca="1" si="25"/>
        <v/>
      </c>
      <c r="I154" s="156" t="str">
        <f t="shared" ca="1" si="25"/>
        <v/>
      </c>
      <c r="J154" s="156" t="str">
        <f t="shared" ca="1" si="25"/>
        <v/>
      </c>
      <c r="K154" s="156" t="str">
        <f t="shared" ca="1" si="25"/>
        <v/>
      </c>
      <c r="L154" s="156" t="str">
        <f t="shared" ca="1" si="25"/>
        <v/>
      </c>
      <c r="M154" s="156" t="str">
        <f t="shared" ca="1" si="25"/>
        <v/>
      </c>
      <c r="N154" s="156" t="str">
        <f t="shared" ca="1" si="25"/>
        <v/>
      </c>
    </row>
    <row r="155" spans="1:14" x14ac:dyDescent="0.2">
      <c r="A155" s="239"/>
      <c r="B155" s="240"/>
      <c r="C155" s="87" t="str">
        <f>IFERROR(IF($A155&lt;&gt;" ",VLOOKUP($A155,GSB!$A$6:$F$506,6,FALSE),0),IF($A155=""," ","pas d'article"))</f>
        <v xml:space="preserve"> </v>
      </c>
      <c r="D155" s="156" t="str">
        <f t="shared" ca="1" si="18"/>
        <v/>
      </c>
      <c r="E155" s="156" t="str">
        <f t="shared" ca="1" si="23"/>
        <v/>
      </c>
      <c r="F155" s="156" t="str">
        <f t="shared" ca="1" si="25"/>
        <v/>
      </c>
      <c r="G155" s="156" t="str">
        <f t="shared" ca="1" si="25"/>
        <v/>
      </c>
      <c r="H155" s="156" t="str">
        <f t="shared" ca="1" si="25"/>
        <v/>
      </c>
      <c r="I155" s="156" t="str">
        <f t="shared" ca="1" si="25"/>
        <v/>
      </c>
      <c r="J155" s="156" t="str">
        <f t="shared" ca="1" si="25"/>
        <v/>
      </c>
      <c r="K155" s="156" t="str">
        <f t="shared" ca="1" si="25"/>
        <v/>
      </c>
      <c r="L155" s="156" t="str">
        <f t="shared" ca="1" si="25"/>
        <v/>
      </c>
      <c r="M155" s="156" t="str">
        <f t="shared" ca="1" si="25"/>
        <v/>
      </c>
      <c r="N155" s="156" t="str">
        <f t="shared" ca="1" si="25"/>
        <v/>
      </c>
    </row>
    <row r="156" spans="1:14" x14ac:dyDescent="0.2">
      <c r="A156" s="239"/>
      <c r="B156" s="240"/>
      <c r="C156" s="87" t="str">
        <f>IFERROR(IF($A156&lt;&gt;" ",VLOOKUP($A156,GSB!$A$6:$F$506,6,FALSE),0),IF($A156=""," ","pas d'article"))</f>
        <v xml:space="preserve"> </v>
      </c>
      <c r="D156" s="156" t="str">
        <f t="shared" ca="1" si="18"/>
        <v/>
      </c>
      <c r="E156" s="156" t="str">
        <f t="shared" ca="1" si="23"/>
        <v/>
      </c>
      <c r="F156" s="156" t="str">
        <f t="shared" ca="1" si="25"/>
        <v/>
      </c>
      <c r="G156" s="156" t="str">
        <f t="shared" ca="1" si="25"/>
        <v/>
      </c>
      <c r="H156" s="156" t="str">
        <f t="shared" ca="1" si="25"/>
        <v/>
      </c>
      <c r="I156" s="156" t="str">
        <f t="shared" ca="1" si="25"/>
        <v/>
      </c>
      <c r="J156" s="156" t="str">
        <f t="shared" ca="1" si="25"/>
        <v/>
      </c>
      <c r="K156" s="156" t="str">
        <f t="shared" ca="1" si="25"/>
        <v/>
      </c>
      <c r="L156" s="156" t="str">
        <f t="shared" ca="1" si="25"/>
        <v/>
      </c>
      <c r="M156" s="156" t="str">
        <f t="shared" ca="1" si="25"/>
        <v/>
      </c>
      <c r="N156" s="156" t="str">
        <f t="shared" ca="1" si="25"/>
        <v/>
      </c>
    </row>
    <row r="157" spans="1:14" x14ac:dyDescent="0.2">
      <c r="A157" s="239"/>
      <c r="B157" s="240"/>
      <c r="C157" s="87" t="str">
        <f>IFERROR(IF($A157&lt;&gt;" ",VLOOKUP($A157,GSB!$A$6:$F$506,6,FALSE),0),IF($A157=""," ","pas d'article"))</f>
        <v xml:space="preserve"> </v>
      </c>
      <c r="D157" s="156" t="str">
        <f t="shared" ca="1" si="18"/>
        <v/>
      </c>
      <c r="E157" s="156" t="str">
        <f t="shared" ca="1" si="23"/>
        <v/>
      </c>
      <c r="F157" s="156" t="str">
        <f t="shared" ca="1" si="25"/>
        <v/>
      </c>
      <c r="G157" s="156" t="str">
        <f t="shared" ca="1" si="25"/>
        <v/>
      </c>
      <c r="H157" s="156" t="str">
        <f t="shared" ca="1" si="25"/>
        <v/>
      </c>
      <c r="I157" s="156" t="str">
        <f t="shared" ca="1" si="25"/>
        <v/>
      </c>
      <c r="J157" s="156" t="str">
        <f t="shared" ca="1" si="25"/>
        <v/>
      </c>
      <c r="K157" s="156" t="str">
        <f t="shared" ca="1" si="25"/>
        <v/>
      </c>
      <c r="L157" s="156" t="str">
        <f t="shared" ca="1" si="25"/>
        <v/>
      </c>
      <c r="M157" s="156" t="str">
        <f t="shared" ca="1" si="25"/>
        <v/>
      </c>
      <c r="N157" s="156" t="str">
        <f t="shared" ca="1" si="25"/>
        <v/>
      </c>
    </row>
    <row r="158" spans="1:14" x14ac:dyDescent="0.2">
      <c r="A158" s="239"/>
      <c r="B158" s="240"/>
      <c r="C158" s="87" t="str">
        <f>IFERROR(IF($A158&lt;&gt;" ",VLOOKUP($A158,GSB!$A$6:$F$506,6,FALSE),0),IF($A158=""," ","pas d'article"))</f>
        <v xml:space="preserve"> </v>
      </c>
      <c r="D158" s="156" t="str">
        <f t="shared" ca="1" si="18"/>
        <v/>
      </c>
      <c r="E158" s="156" t="str">
        <f t="shared" ca="1" si="23"/>
        <v/>
      </c>
      <c r="F158" s="156" t="str">
        <f t="shared" ca="1" si="25"/>
        <v/>
      </c>
      <c r="G158" s="156" t="str">
        <f t="shared" ca="1" si="25"/>
        <v/>
      </c>
      <c r="H158" s="156" t="str">
        <f t="shared" ca="1" si="25"/>
        <v/>
      </c>
      <c r="I158" s="156" t="str">
        <f t="shared" ca="1" si="25"/>
        <v/>
      </c>
      <c r="J158" s="156" t="str">
        <f t="shared" ca="1" si="25"/>
        <v/>
      </c>
      <c r="K158" s="156" t="str">
        <f t="shared" ca="1" si="25"/>
        <v/>
      </c>
      <c r="L158" s="156" t="str">
        <f t="shared" ca="1" si="25"/>
        <v/>
      </c>
      <c r="M158" s="156" t="str">
        <f t="shared" ca="1" si="25"/>
        <v/>
      </c>
      <c r="N158" s="156" t="str">
        <f t="shared" ca="1" si="25"/>
        <v/>
      </c>
    </row>
    <row r="159" spans="1:14" x14ac:dyDescent="0.2">
      <c r="A159" s="239"/>
      <c r="B159" s="240"/>
      <c r="C159" s="87" t="str">
        <f>IFERROR(IF($A159&lt;&gt;" ",VLOOKUP($A159,GSB!$A$6:$F$506,6,FALSE),0),IF($A159=""," ","pas d'article"))</f>
        <v xml:space="preserve"> </v>
      </c>
      <c r="D159" s="156" t="str">
        <f t="shared" ca="1" si="18"/>
        <v/>
      </c>
      <c r="E159" s="156" t="str">
        <f t="shared" ca="1" si="23"/>
        <v/>
      </c>
      <c r="F159" s="156" t="str">
        <f t="shared" ca="1" si="25"/>
        <v/>
      </c>
      <c r="G159" s="156" t="str">
        <f t="shared" ca="1" si="25"/>
        <v/>
      </c>
      <c r="H159" s="156" t="str">
        <f t="shared" ca="1" si="25"/>
        <v/>
      </c>
      <c r="I159" s="156" t="str">
        <f t="shared" ca="1" si="25"/>
        <v/>
      </c>
      <c r="J159" s="156" t="str">
        <f t="shared" ca="1" si="25"/>
        <v/>
      </c>
      <c r="K159" s="156" t="str">
        <f t="shared" ca="1" si="25"/>
        <v/>
      </c>
      <c r="L159" s="156" t="str">
        <f t="shared" ca="1" si="25"/>
        <v/>
      </c>
      <c r="M159" s="156" t="str">
        <f t="shared" ca="1" si="25"/>
        <v/>
      </c>
      <c r="N159" s="156" t="str">
        <f t="shared" ca="1" si="25"/>
        <v/>
      </c>
    </row>
    <row r="160" spans="1:14" x14ac:dyDescent="0.2">
      <c r="A160" s="239"/>
      <c r="B160" s="240"/>
      <c r="C160" s="87" t="str">
        <f>IFERROR(IF($A160&lt;&gt;" ",VLOOKUP($A160,GSB!$A$6:$F$506,6,FALSE),0),IF($A160=""," ","pas d'article"))</f>
        <v xml:space="preserve"> </v>
      </c>
      <c r="D160" s="156" t="str">
        <f t="shared" ca="1" si="18"/>
        <v/>
      </c>
      <c r="E160" s="156" t="str">
        <f t="shared" ca="1" si="23"/>
        <v/>
      </c>
      <c r="F160" s="156" t="str">
        <f t="shared" ca="1" si="25"/>
        <v/>
      </c>
      <c r="G160" s="156" t="str">
        <f t="shared" ca="1" si="25"/>
        <v/>
      </c>
      <c r="H160" s="156" t="str">
        <f t="shared" ca="1" si="25"/>
        <v/>
      </c>
      <c r="I160" s="156" t="str">
        <f t="shared" ca="1" si="25"/>
        <v/>
      </c>
      <c r="J160" s="156" t="str">
        <f t="shared" ca="1" si="25"/>
        <v/>
      </c>
      <c r="K160" s="156" t="str">
        <f t="shared" ca="1" si="25"/>
        <v/>
      </c>
      <c r="L160" s="156" t="str">
        <f t="shared" ca="1" si="25"/>
        <v/>
      </c>
      <c r="M160" s="156" t="str">
        <f t="shared" ca="1" si="25"/>
        <v/>
      </c>
      <c r="N160" s="156" t="str">
        <f t="shared" ca="1" si="25"/>
        <v/>
      </c>
    </row>
    <row r="161" spans="1:14" x14ac:dyDescent="0.2">
      <c r="A161" s="239"/>
      <c r="B161" s="240"/>
      <c r="C161" s="87" t="str">
        <f>IFERROR(IF($A161&lt;&gt;" ",VLOOKUP($A161,GSB!$A$6:$F$506,6,FALSE),0),IF($A161=""," ","pas d'article"))</f>
        <v xml:space="preserve"> </v>
      </c>
      <c r="D161" s="156" t="str">
        <f t="shared" ca="1" si="18"/>
        <v/>
      </c>
      <c r="E161" s="156" t="str">
        <f t="shared" ca="1" si="23"/>
        <v/>
      </c>
      <c r="F161" s="156" t="str">
        <f t="shared" ca="1" si="25"/>
        <v/>
      </c>
      <c r="G161" s="156" t="str">
        <f t="shared" ca="1" si="25"/>
        <v/>
      </c>
      <c r="H161" s="156" t="str">
        <f t="shared" ca="1" si="25"/>
        <v/>
      </c>
      <c r="I161" s="156" t="str">
        <f t="shared" ca="1" si="25"/>
        <v/>
      </c>
      <c r="J161" s="156" t="str">
        <f t="shared" ca="1" si="25"/>
        <v/>
      </c>
      <c r="K161" s="156" t="str">
        <f t="shared" ca="1" si="25"/>
        <v/>
      </c>
      <c r="L161" s="156" t="str">
        <f t="shared" ca="1" si="25"/>
        <v/>
      </c>
      <c r="M161" s="156" t="str">
        <f t="shared" ca="1" si="25"/>
        <v/>
      </c>
      <c r="N161" s="156" t="str">
        <f t="shared" ca="1" si="25"/>
        <v/>
      </c>
    </row>
    <row r="162" spans="1:14" x14ac:dyDescent="0.2">
      <c r="A162" s="239"/>
      <c r="B162" s="240"/>
      <c r="C162" s="87" t="str">
        <f>IFERROR(IF($A162&lt;&gt;" ",VLOOKUP($A162,GSB!$A$6:$F$506,6,FALSE),0),IF($A162=""," ","pas d'article"))</f>
        <v xml:space="preserve"> </v>
      </c>
      <c r="D162" s="156" t="str">
        <f t="shared" ca="1" si="18"/>
        <v/>
      </c>
      <c r="E162" s="156" t="str">
        <f t="shared" ca="1" si="23"/>
        <v/>
      </c>
      <c r="F162" s="156" t="str">
        <f t="shared" ref="F162:N171" ca="1" si="26">IF(ISERROR(OFFSET(INDIRECT("'"&amp;F$5&amp;"'!$b$1"),MATCH($A162,INDIRECT("'"&amp;F$5&amp;"'!$a$1:$a$500"),0)-1,MATCH($B$4,INDIRECT("'"&amp;F$5&amp;"'!$c$5:$n$5"),0))),"",OFFSET(INDIRECT("'"&amp;F$5&amp;"'!$b$1"),MATCH($A162,INDIRECT("'"&amp;F$5&amp;"'!$a$1:$a$500"),0)-1,MATCH($B$4,INDIRECT("'"&amp;F$5&amp;"'!$c$5:$n$5"),0)))</f>
        <v/>
      </c>
      <c r="G162" s="156" t="str">
        <f t="shared" ca="1" si="26"/>
        <v/>
      </c>
      <c r="H162" s="156" t="str">
        <f t="shared" ca="1" si="26"/>
        <v/>
      </c>
      <c r="I162" s="156" t="str">
        <f t="shared" ca="1" si="26"/>
        <v/>
      </c>
      <c r="J162" s="156" t="str">
        <f t="shared" ca="1" si="26"/>
        <v/>
      </c>
      <c r="K162" s="156" t="str">
        <f t="shared" ca="1" si="26"/>
        <v/>
      </c>
      <c r="L162" s="156" t="str">
        <f t="shared" ca="1" si="26"/>
        <v/>
      </c>
      <c r="M162" s="156" t="str">
        <f t="shared" ca="1" si="26"/>
        <v/>
      </c>
      <c r="N162" s="156" t="str">
        <f t="shared" ca="1" si="26"/>
        <v/>
      </c>
    </row>
    <row r="163" spans="1:14" x14ac:dyDescent="0.2">
      <c r="A163" s="239"/>
      <c r="B163" s="240"/>
      <c r="C163" s="87" t="str">
        <f>IFERROR(IF($A163&lt;&gt;" ",VLOOKUP($A163,GSB!$A$6:$F$506,6,FALSE),0),IF($A163=""," ","pas d'article"))</f>
        <v xml:space="preserve"> </v>
      </c>
      <c r="D163" s="156" t="str">
        <f t="shared" ca="1" si="18"/>
        <v/>
      </c>
      <c r="E163" s="156" t="str">
        <f t="shared" ca="1" si="23"/>
        <v/>
      </c>
      <c r="F163" s="156" t="str">
        <f t="shared" ca="1" si="26"/>
        <v/>
      </c>
      <c r="G163" s="156" t="str">
        <f t="shared" ca="1" si="26"/>
        <v/>
      </c>
      <c r="H163" s="156" t="str">
        <f t="shared" ca="1" si="26"/>
        <v/>
      </c>
      <c r="I163" s="156" t="str">
        <f t="shared" ca="1" si="26"/>
        <v/>
      </c>
      <c r="J163" s="156" t="str">
        <f t="shared" ca="1" si="26"/>
        <v/>
      </c>
      <c r="K163" s="156" t="str">
        <f t="shared" ca="1" si="26"/>
        <v/>
      </c>
      <c r="L163" s="156" t="str">
        <f t="shared" ca="1" si="26"/>
        <v/>
      </c>
      <c r="M163" s="156" t="str">
        <f t="shared" ca="1" si="26"/>
        <v/>
      </c>
      <c r="N163" s="156" t="str">
        <f t="shared" ca="1" si="26"/>
        <v/>
      </c>
    </row>
    <row r="164" spans="1:14" x14ac:dyDescent="0.2">
      <c r="A164" s="239"/>
      <c r="B164" s="240"/>
      <c r="C164" s="87" t="str">
        <f>IFERROR(IF($A164&lt;&gt;" ",VLOOKUP($A164,GSB!$A$6:$F$506,6,FALSE),0),IF($A164=""," ","pas d'article"))</f>
        <v xml:space="preserve"> </v>
      </c>
      <c r="D164" s="156" t="str">
        <f t="shared" ca="1" si="18"/>
        <v/>
      </c>
      <c r="E164" s="156" t="str">
        <f t="shared" ca="1" si="23"/>
        <v/>
      </c>
      <c r="F164" s="156" t="str">
        <f t="shared" ca="1" si="26"/>
        <v/>
      </c>
      <c r="G164" s="156" t="str">
        <f t="shared" ca="1" si="26"/>
        <v/>
      </c>
      <c r="H164" s="156" t="str">
        <f t="shared" ca="1" si="26"/>
        <v/>
      </c>
      <c r="I164" s="156" t="str">
        <f t="shared" ca="1" si="26"/>
        <v/>
      </c>
      <c r="J164" s="156" t="str">
        <f t="shared" ca="1" si="26"/>
        <v/>
      </c>
      <c r="K164" s="156" t="str">
        <f t="shared" ca="1" si="26"/>
        <v/>
      </c>
      <c r="L164" s="156" t="str">
        <f t="shared" ca="1" si="26"/>
        <v/>
      </c>
      <c r="M164" s="156" t="str">
        <f t="shared" ca="1" si="26"/>
        <v/>
      </c>
      <c r="N164" s="156" t="str">
        <f t="shared" ca="1" si="26"/>
        <v/>
      </c>
    </row>
    <row r="165" spans="1:14" x14ac:dyDescent="0.2">
      <c r="A165" s="239"/>
      <c r="B165" s="240"/>
      <c r="C165" s="87" t="str">
        <f>IFERROR(IF($A165&lt;&gt;" ",VLOOKUP($A165,GSB!$A$6:$F$506,6,FALSE),0),IF($A165=""," ","pas d'article"))</f>
        <v xml:space="preserve"> </v>
      </c>
      <c r="D165" s="156" t="str">
        <f t="shared" ca="1" si="18"/>
        <v/>
      </c>
      <c r="E165" s="156" t="str">
        <f t="shared" ca="1" si="23"/>
        <v/>
      </c>
      <c r="F165" s="156" t="str">
        <f t="shared" ca="1" si="26"/>
        <v/>
      </c>
      <c r="G165" s="156" t="str">
        <f t="shared" ca="1" si="26"/>
        <v/>
      </c>
      <c r="H165" s="156" t="str">
        <f t="shared" ca="1" si="26"/>
        <v/>
      </c>
      <c r="I165" s="156" t="str">
        <f t="shared" ca="1" si="26"/>
        <v/>
      </c>
      <c r="J165" s="156" t="str">
        <f t="shared" ca="1" si="26"/>
        <v/>
      </c>
      <c r="K165" s="156" t="str">
        <f t="shared" ca="1" si="26"/>
        <v/>
      </c>
      <c r="L165" s="156" t="str">
        <f t="shared" ca="1" si="26"/>
        <v/>
      </c>
      <c r="M165" s="156" t="str">
        <f t="shared" ca="1" si="26"/>
        <v/>
      </c>
      <c r="N165" s="156" t="str">
        <f t="shared" ca="1" si="26"/>
        <v/>
      </c>
    </row>
    <row r="166" spans="1:14" x14ac:dyDescent="0.2">
      <c r="A166" s="239"/>
      <c r="B166" s="240"/>
      <c r="C166" s="87" t="str">
        <f>IFERROR(IF($A166&lt;&gt;" ",VLOOKUP($A166,GSB!$A$6:$F$506,6,FALSE),0),IF($A166=""," ","pas d'article"))</f>
        <v xml:space="preserve"> </v>
      </c>
      <c r="D166" s="156" t="str">
        <f t="shared" ref="D166:D229" ca="1" si="27">IF(ISERROR(OFFSET(INDIRECT("'"&amp;D$5&amp;"'!$b$1"),MATCH($A166,INDIRECT("'"&amp;D$5&amp;"'!$a$1:$a$500"),0)-1,MATCH($B$4,INDIRECT("'"&amp;D$5&amp;"'!$c$5:$n$5"),0))),"",OFFSET(INDIRECT("'"&amp;D$5&amp;"'!$b$1"),MATCH($A166,INDIRECT("'"&amp;D$5&amp;"'!$a$1:$a$500"),0)-1,MATCH($B$4,INDIRECT("'"&amp;D$5&amp;"'!$c$5:$n$5"),0)))</f>
        <v/>
      </c>
      <c r="E166" s="156" t="str">
        <f t="shared" ca="1" si="23"/>
        <v/>
      </c>
      <c r="F166" s="156" t="str">
        <f t="shared" ca="1" si="26"/>
        <v/>
      </c>
      <c r="G166" s="156" t="str">
        <f t="shared" ca="1" si="26"/>
        <v/>
      </c>
      <c r="H166" s="156" t="str">
        <f t="shared" ca="1" si="26"/>
        <v/>
      </c>
      <c r="I166" s="156" t="str">
        <f t="shared" ca="1" si="26"/>
        <v/>
      </c>
      <c r="J166" s="156" t="str">
        <f t="shared" ca="1" si="26"/>
        <v/>
      </c>
      <c r="K166" s="156" t="str">
        <f t="shared" ca="1" si="26"/>
        <v/>
      </c>
      <c r="L166" s="156" t="str">
        <f t="shared" ca="1" si="26"/>
        <v/>
      </c>
      <c r="M166" s="156" t="str">
        <f t="shared" ca="1" si="26"/>
        <v/>
      </c>
      <c r="N166" s="156" t="str">
        <f t="shared" ca="1" si="26"/>
        <v/>
      </c>
    </row>
    <row r="167" spans="1:14" x14ac:dyDescent="0.2">
      <c r="A167" s="241"/>
      <c r="B167" s="242"/>
      <c r="C167" s="87" t="str">
        <f>IFERROR(IF($A167&lt;&gt;" ",VLOOKUP($A167,GSB!$A$6:$F$506,6,FALSE),0),IF($A167=""," ","pas d'article"))</f>
        <v xml:space="preserve"> </v>
      </c>
      <c r="D167" s="156" t="str">
        <f t="shared" ca="1" si="27"/>
        <v/>
      </c>
      <c r="E167" s="156" t="str">
        <f t="shared" ca="1" si="23"/>
        <v/>
      </c>
      <c r="F167" s="156" t="str">
        <f t="shared" ca="1" si="26"/>
        <v/>
      </c>
      <c r="G167" s="156" t="str">
        <f t="shared" ca="1" si="26"/>
        <v/>
      </c>
      <c r="H167" s="156" t="str">
        <f t="shared" ca="1" si="26"/>
        <v/>
      </c>
      <c r="I167" s="156" t="str">
        <f t="shared" ca="1" si="26"/>
        <v/>
      </c>
      <c r="J167" s="156" t="str">
        <f t="shared" ca="1" si="26"/>
        <v/>
      </c>
      <c r="K167" s="156" t="str">
        <f t="shared" ca="1" si="26"/>
        <v/>
      </c>
      <c r="L167" s="156" t="str">
        <f t="shared" ca="1" si="26"/>
        <v/>
      </c>
      <c r="M167" s="156" t="str">
        <f t="shared" ca="1" si="26"/>
        <v/>
      </c>
      <c r="N167" s="156" t="str">
        <f t="shared" ca="1" si="26"/>
        <v/>
      </c>
    </row>
    <row r="168" spans="1:14" x14ac:dyDescent="0.2">
      <c r="A168" s="244"/>
      <c r="B168" s="240"/>
      <c r="C168" s="87" t="str">
        <f>IFERROR(IF($A168&lt;&gt;" ",VLOOKUP($A168,GSB!$A$6:$F$506,6,FALSE),0),IF($A168=""," ","pas d'article"))</f>
        <v xml:space="preserve"> </v>
      </c>
      <c r="D168" s="156" t="str">
        <f t="shared" ca="1" si="27"/>
        <v/>
      </c>
      <c r="E168" s="156" t="str">
        <f t="shared" ca="1" si="23"/>
        <v/>
      </c>
      <c r="F168" s="156" t="str">
        <f t="shared" ca="1" si="26"/>
        <v/>
      </c>
      <c r="G168" s="156" t="str">
        <f t="shared" ca="1" si="26"/>
        <v/>
      </c>
      <c r="H168" s="156" t="str">
        <f t="shared" ca="1" si="26"/>
        <v/>
      </c>
      <c r="I168" s="156" t="str">
        <f t="shared" ca="1" si="26"/>
        <v/>
      </c>
      <c r="J168" s="156" t="str">
        <f t="shared" ca="1" si="26"/>
        <v/>
      </c>
      <c r="K168" s="156" t="str">
        <f t="shared" ca="1" si="26"/>
        <v/>
      </c>
      <c r="L168" s="156" t="str">
        <f t="shared" ca="1" si="26"/>
        <v/>
      </c>
      <c r="M168" s="156" t="str">
        <f t="shared" ca="1" si="26"/>
        <v/>
      </c>
      <c r="N168" s="156" t="str">
        <f t="shared" ca="1" si="26"/>
        <v/>
      </c>
    </row>
    <row r="169" spans="1:14" x14ac:dyDescent="0.2">
      <c r="A169" s="239"/>
      <c r="B169" s="240"/>
      <c r="C169" s="87" t="str">
        <f>IFERROR(IF($A169&lt;&gt;" ",VLOOKUP($A169,GSB!$A$6:$F$506,6,FALSE),0),IF($A169=""," ","pas d'article"))</f>
        <v xml:space="preserve"> </v>
      </c>
      <c r="D169" s="156" t="str">
        <f t="shared" ca="1" si="27"/>
        <v/>
      </c>
      <c r="E169" s="156" t="str">
        <f t="shared" ca="1" si="23"/>
        <v/>
      </c>
      <c r="F169" s="156" t="str">
        <f t="shared" ca="1" si="26"/>
        <v/>
      </c>
      <c r="G169" s="156" t="str">
        <f t="shared" ca="1" si="26"/>
        <v/>
      </c>
      <c r="H169" s="156" t="str">
        <f t="shared" ca="1" si="26"/>
        <v/>
      </c>
      <c r="I169" s="156" t="str">
        <f t="shared" ca="1" si="26"/>
        <v/>
      </c>
      <c r="J169" s="156" t="str">
        <f t="shared" ca="1" si="26"/>
        <v/>
      </c>
      <c r="K169" s="156" t="str">
        <f t="shared" ca="1" si="26"/>
        <v/>
      </c>
      <c r="L169" s="156" t="str">
        <f t="shared" ca="1" si="26"/>
        <v/>
      </c>
      <c r="M169" s="156" t="str">
        <f t="shared" ca="1" si="26"/>
        <v/>
      </c>
      <c r="N169" s="156" t="str">
        <f t="shared" ca="1" si="26"/>
        <v/>
      </c>
    </row>
    <row r="170" spans="1:14" x14ac:dyDescent="0.2">
      <c r="A170" s="239"/>
      <c r="B170" s="240"/>
      <c r="C170" s="87" t="str">
        <f>IFERROR(IF($A170&lt;&gt;" ",VLOOKUP($A170,GSB!$A$6:$F$506,6,FALSE),0),IF($A170=""," ","pas d'article"))</f>
        <v xml:space="preserve"> </v>
      </c>
      <c r="D170" s="156" t="str">
        <f t="shared" ca="1" si="27"/>
        <v/>
      </c>
      <c r="E170" s="156" t="str">
        <f t="shared" ca="1" si="23"/>
        <v/>
      </c>
      <c r="F170" s="156" t="str">
        <f t="shared" ca="1" si="26"/>
        <v/>
      </c>
      <c r="G170" s="156" t="str">
        <f t="shared" ca="1" si="26"/>
        <v/>
      </c>
      <c r="H170" s="156" t="str">
        <f t="shared" ca="1" si="26"/>
        <v/>
      </c>
      <c r="I170" s="156" t="str">
        <f t="shared" ca="1" si="26"/>
        <v/>
      </c>
      <c r="J170" s="156" t="str">
        <f t="shared" ca="1" si="26"/>
        <v/>
      </c>
      <c r="K170" s="156" t="str">
        <f t="shared" ca="1" si="26"/>
        <v/>
      </c>
      <c r="L170" s="156" t="str">
        <f t="shared" ca="1" si="26"/>
        <v/>
      </c>
      <c r="M170" s="156" t="str">
        <f t="shared" ca="1" si="26"/>
        <v/>
      </c>
      <c r="N170" s="156" t="str">
        <f t="shared" ca="1" si="26"/>
        <v/>
      </c>
    </row>
    <row r="171" spans="1:14" x14ac:dyDescent="0.2">
      <c r="A171" s="239"/>
      <c r="B171" s="240"/>
      <c r="C171" s="87" t="str">
        <f>IFERROR(IF($A171&lt;&gt;" ",VLOOKUP($A171,GSB!$A$6:$F$506,6,FALSE),0),IF($A171=""," ","pas d'article"))</f>
        <v xml:space="preserve"> </v>
      </c>
      <c r="D171" s="156" t="str">
        <f t="shared" ca="1" si="27"/>
        <v/>
      </c>
      <c r="E171" s="156" t="str">
        <f t="shared" ca="1" si="23"/>
        <v/>
      </c>
      <c r="F171" s="156" t="str">
        <f t="shared" ca="1" si="26"/>
        <v/>
      </c>
      <c r="G171" s="156" t="str">
        <f t="shared" ca="1" si="26"/>
        <v/>
      </c>
      <c r="H171" s="156" t="str">
        <f t="shared" ca="1" si="26"/>
        <v/>
      </c>
      <c r="I171" s="156" t="str">
        <f t="shared" ca="1" si="26"/>
        <v/>
      </c>
      <c r="J171" s="156" t="str">
        <f t="shared" ca="1" si="26"/>
        <v/>
      </c>
      <c r="K171" s="156" t="str">
        <f t="shared" ca="1" si="26"/>
        <v/>
      </c>
      <c r="L171" s="156" t="str">
        <f t="shared" ca="1" si="26"/>
        <v/>
      </c>
      <c r="M171" s="156" t="str">
        <f t="shared" ca="1" si="26"/>
        <v/>
      </c>
      <c r="N171" s="156" t="str">
        <f t="shared" ca="1" si="26"/>
        <v/>
      </c>
    </row>
    <row r="172" spans="1:14" x14ac:dyDescent="0.2">
      <c r="A172" s="239"/>
      <c r="B172" s="240"/>
      <c r="C172" s="87" t="str">
        <f>IFERROR(IF($A172&lt;&gt;" ",VLOOKUP($A172,GSB!$A$6:$F$506,6,FALSE),0),IF($A172=""," ","pas d'article"))</f>
        <v xml:space="preserve"> </v>
      </c>
      <c r="D172" s="156" t="str">
        <f t="shared" ca="1" si="27"/>
        <v/>
      </c>
      <c r="E172" s="156" t="str">
        <f t="shared" ca="1" si="23"/>
        <v/>
      </c>
      <c r="F172" s="156" t="str">
        <f t="shared" ref="F172:N181" ca="1" si="28">IF(ISERROR(OFFSET(INDIRECT("'"&amp;F$5&amp;"'!$b$1"),MATCH($A172,INDIRECT("'"&amp;F$5&amp;"'!$a$1:$a$500"),0)-1,MATCH($B$4,INDIRECT("'"&amp;F$5&amp;"'!$c$5:$n$5"),0))),"",OFFSET(INDIRECT("'"&amp;F$5&amp;"'!$b$1"),MATCH($A172,INDIRECT("'"&amp;F$5&amp;"'!$a$1:$a$500"),0)-1,MATCH($B$4,INDIRECT("'"&amp;F$5&amp;"'!$c$5:$n$5"),0)))</f>
        <v/>
      </c>
      <c r="G172" s="156" t="str">
        <f t="shared" ca="1" si="28"/>
        <v/>
      </c>
      <c r="H172" s="156" t="str">
        <f t="shared" ca="1" si="28"/>
        <v/>
      </c>
      <c r="I172" s="156" t="str">
        <f t="shared" ca="1" si="28"/>
        <v/>
      </c>
      <c r="J172" s="156" t="str">
        <f t="shared" ca="1" si="28"/>
        <v/>
      </c>
      <c r="K172" s="156" t="str">
        <f t="shared" ca="1" si="28"/>
        <v/>
      </c>
      <c r="L172" s="156" t="str">
        <f t="shared" ca="1" si="28"/>
        <v/>
      </c>
      <c r="M172" s="156" t="str">
        <f t="shared" ca="1" si="28"/>
        <v/>
      </c>
      <c r="N172" s="156" t="str">
        <f t="shared" ca="1" si="28"/>
        <v/>
      </c>
    </row>
    <row r="173" spans="1:14" x14ac:dyDescent="0.2">
      <c r="A173" s="239"/>
      <c r="B173" s="240"/>
      <c r="C173" s="87" t="str">
        <f>IFERROR(IF($A173&lt;&gt;" ",VLOOKUP($A173,GSB!$A$6:$F$506,6,FALSE),0),IF($A173=""," ","pas d'article"))</f>
        <v xml:space="preserve"> </v>
      </c>
      <c r="D173" s="156" t="str">
        <f t="shared" ca="1" si="27"/>
        <v/>
      </c>
      <c r="E173" s="156" t="str">
        <f t="shared" ca="1" si="23"/>
        <v/>
      </c>
      <c r="F173" s="156" t="str">
        <f t="shared" ca="1" si="28"/>
        <v/>
      </c>
      <c r="G173" s="156" t="str">
        <f t="shared" ca="1" si="28"/>
        <v/>
      </c>
      <c r="H173" s="156" t="str">
        <f t="shared" ca="1" si="28"/>
        <v/>
      </c>
      <c r="I173" s="156" t="str">
        <f t="shared" ca="1" si="28"/>
        <v/>
      </c>
      <c r="J173" s="156" t="str">
        <f t="shared" ca="1" si="28"/>
        <v/>
      </c>
      <c r="K173" s="156" t="str">
        <f t="shared" ca="1" si="28"/>
        <v/>
      </c>
      <c r="L173" s="156" t="str">
        <f t="shared" ca="1" si="28"/>
        <v/>
      </c>
      <c r="M173" s="156" t="str">
        <f t="shared" ca="1" si="28"/>
        <v/>
      </c>
      <c r="N173" s="156" t="str">
        <f t="shared" ca="1" si="28"/>
        <v/>
      </c>
    </row>
    <row r="174" spans="1:14" x14ac:dyDescent="0.2">
      <c r="A174" s="239"/>
      <c r="B174" s="240"/>
      <c r="C174" s="87" t="str">
        <f>IFERROR(IF($A174&lt;&gt;" ",VLOOKUP($A174,GSB!$A$6:$F$506,6,FALSE),0),IF($A174=""," ","pas d'article"))</f>
        <v xml:space="preserve"> </v>
      </c>
      <c r="D174" s="156" t="str">
        <f t="shared" ca="1" si="27"/>
        <v/>
      </c>
      <c r="E174" s="156" t="str">
        <f t="shared" ca="1" si="23"/>
        <v/>
      </c>
      <c r="F174" s="156" t="str">
        <f t="shared" ca="1" si="28"/>
        <v/>
      </c>
      <c r="G174" s="156" t="str">
        <f t="shared" ca="1" si="28"/>
        <v/>
      </c>
      <c r="H174" s="156" t="str">
        <f t="shared" ca="1" si="28"/>
        <v/>
      </c>
      <c r="I174" s="156" t="str">
        <f t="shared" ca="1" si="28"/>
        <v/>
      </c>
      <c r="J174" s="156" t="str">
        <f t="shared" ca="1" si="28"/>
        <v/>
      </c>
      <c r="K174" s="156" t="str">
        <f t="shared" ca="1" si="28"/>
        <v/>
      </c>
      <c r="L174" s="156" t="str">
        <f t="shared" ca="1" si="28"/>
        <v/>
      </c>
      <c r="M174" s="156" t="str">
        <f t="shared" ca="1" si="28"/>
        <v/>
      </c>
      <c r="N174" s="156" t="str">
        <f t="shared" ca="1" si="28"/>
        <v/>
      </c>
    </row>
    <row r="175" spans="1:14" x14ac:dyDescent="0.2">
      <c r="A175" s="239"/>
      <c r="B175" s="240"/>
      <c r="C175" s="87" t="str">
        <f>IFERROR(IF($A175&lt;&gt;" ",VLOOKUP($A175,GSB!$A$6:$F$506,6,FALSE),0),IF($A175=""," ","pas d'article"))</f>
        <v xml:space="preserve"> </v>
      </c>
      <c r="D175" s="156" t="str">
        <f t="shared" ca="1" si="27"/>
        <v/>
      </c>
      <c r="E175" s="156" t="str">
        <f t="shared" ca="1" si="23"/>
        <v/>
      </c>
      <c r="F175" s="156" t="str">
        <f t="shared" ca="1" si="28"/>
        <v/>
      </c>
      <c r="G175" s="156" t="str">
        <f t="shared" ca="1" si="28"/>
        <v/>
      </c>
      <c r="H175" s="156" t="str">
        <f t="shared" ca="1" si="28"/>
        <v/>
      </c>
      <c r="I175" s="156" t="str">
        <f t="shared" ca="1" si="28"/>
        <v/>
      </c>
      <c r="J175" s="156" t="str">
        <f t="shared" ca="1" si="28"/>
        <v/>
      </c>
      <c r="K175" s="156" t="str">
        <f t="shared" ca="1" si="28"/>
        <v/>
      </c>
      <c r="L175" s="156" t="str">
        <f t="shared" ca="1" si="28"/>
        <v/>
      </c>
      <c r="M175" s="156" t="str">
        <f t="shared" ca="1" si="28"/>
        <v/>
      </c>
      <c r="N175" s="156" t="str">
        <f t="shared" ca="1" si="28"/>
        <v/>
      </c>
    </row>
    <row r="176" spans="1:14" x14ac:dyDescent="0.2">
      <c r="A176" s="239"/>
      <c r="B176" s="240"/>
      <c r="C176" s="87" t="str">
        <f>IFERROR(IF($A176&lt;&gt;" ",VLOOKUP($A176,GSB!$A$6:$F$506,6,FALSE),0),IF($A176=""," ","pas d'article"))</f>
        <v xml:space="preserve"> </v>
      </c>
      <c r="D176" s="156" t="str">
        <f t="shared" ca="1" si="27"/>
        <v/>
      </c>
      <c r="E176" s="156" t="str">
        <f t="shared" ca="1" si="23"/>
        <v/>
      </c>
      <c r="F176" s="156" t="str">
        <f t="shared" ca="1" si="28"/>
        <v/>
      </c>
      <c r="G176" s="156" t="str">
        <f t="shared" ca="1" si="28"/>
        <v/>
      </c>
      <c r="H176" s="156" t="str">
        <f t="shared" ca="1" si="28"/>
        <v/>
      </c>
      <c r="I176" s="156" t="str">
        <f t="shared" ca="1" si="28"/>
        <v/>
      </c>
      <c r="J176" s="156" t="str">
        <f t="shared" ca="1" si="28"/>
        <v/>
      </c>
      <c r="K176" s="156" t="str">
        <f t="shared" ca="1" si="28"/>
        <v/>
      </c>
      <c r="L176" s="156" t="str">
        <f t="shared" ca="1" si="28"/>
        <v/>
      </c>
      <c r="M176" s="156" t="str">
        <f t="shared" ca="1" si="28"/>
        <v/>
      </c>
      <c r="N176" s="156" t="str">
        <f t="shared" ca="1" si="28"/>
        <v/>
      </c>
    </row>
    <row r="177" spans="1:14" x14ac:dyDescent="0.2">
      <c r="A177" s="241"/>
      <c r="B177" s="242"/>
      <c r="C177" s="87" t="str">
        <f>IFERROR(IF($A177&lt;&gt;" ",VLOOKUP($A177,GSB!$A$6:$F$506,6,FALSE),0),IF($A177=""," ","pas d'article"))</f>
        <v xml:space="preserve"> </v>
      </c>
      <c r="D177" s="156" t="str">
        <f t="shared" ca="1" si="27"/>
        <v/>
      </c>
      <c r="E177" s="156" t="str">
        <f t="shared" ca="1" si="23"/>
        <v/>
      </c>
      <c r="F177" s="156" t="str">
        <f t="shared" ca="1" si="28"/>
        <v/>
      </c>
      <c r="G177" s="156" t="str">
        <f t="shared" ca="1" si="28"/>
        <v/>
      </c>
      <c r="H177" s="156" t="str">
        <f t="shared" ca="1" si="28"/>
        <v/>
      </c>
      <c r="I177" s="156" t="str">
        <f t="shared" ca="1" si="28"/>
        <v/>
      </c>
      <c r="J177" s="156" t="str">
        <f t="shared" ca="1" si="28"/>
        <v/>
      </c>
      <c r="K177" s="156" t="str">
        <f t="shared" ca="1" si="28"/>
        <v/>
      </c>
      <c r="L177" s="156" t="str">
        <f t="shared" ca="1" si="28"/>
        <v/>
      </c>
      <c r="M177" s="156" t="str">
        <f t="shared" ca="1" si="28"/>
        <v/>
      </c>
      <c r="N177" s="156" t="str">
        <f t="shared" ca="1" si="28"/>
        <v/>
      </c>
    </row>
    <row r="178" spans="1:14" x14ac:dyDescent="0.2">
      <c r="A178" s="244"/>
      <c r="B178" s="242"/>
      <c r="C178" s="87" t="str">
        <f>IFERROR(IF($A178&lt;&gt;" ",VLOOKUP($A178,GSB!$A$6:$F$506,6,FALSE),0),IF($A178=""," ","pas d'article"))</f>
        <v xml:space="preserve"> </v>
      </c>
      <c r="D178" s="156" t="str">
        <f t="shared" ca="1" si="27"/>
        <v/>
      </c>
      <c r="E178" s="156" t="str">
        <f t="shared" ca="1" si="23"/>
        <v/>
      </c>
      <c r="F178" s="156" t="str">
        <f t="shared" ca="1" si="28"/>
        <v/>
      </c>
      <c r="G178" s="156" t="str">
        <f t="shared" ca="1" si="28"/>
        <v/>
      </c>
      <c r="H178" s="156" t="str">
        <f t="shared" ca="1" si="28"/>
        <v/>
      </c>
      <c r="I178" s="156" t="str">
        <f t="shared" ca="1" si="28"/>
        <v/>
      </c>
      <c r="J178" s="156" t="str">
        <f t="shared" ca="1" si="28"/>
        <v/>
      </c>
      <c r="K178" s="156" t="str">
        <f t="shared" ca="1" si="28"/>
        <v/>
      </c>
      <c r="L178" s="156" t="str">
        <f t="shared" ca="1" si="28"/>
        <v/>
      </c>
      <c r="M178" s="156" t="str">
        <f t="shared" ca="1" si="28"/>
        <v/>
      </c>
      <c r="N178" s="156" t="str">
        <f t="shared" ca="1" si="28"/>
        <v/>
      </c>
    </row>
    <row r="179" spans="1:14" x14ac:dyDescent="0.2">
      <c r="A179" s="234"/>
      <c r="B179" s="232"/>
      <c r="C179" s="87" t="str">
        <f>IFERROR(IF($A179&lt;&gt;" ",VLOOKUP($A179,GSB!$A$6:$F$506,6,FALSE),0),IF($A179=""," ","pas d'article"))</f>
        <v xml:space="preserve"> </v>
      </c>
      <c r="D179" s="156" t="str">
        <f t="shared" ca="1" si="27"/>
        <v/>
      </c>
      <c r="E179" s="156" t="str">
        <f t="shared" ca="1" si="23"/>
        <v/>
      </c>
      <c r="F179" s="156" t="str">
        <f t="shared" ca="1" si="28"/>
        <v/>
      </c>
      <c r="G179" s="156" t="str">
        <f t="shared" ca="1" si="28"/>
        <v/>
      </c>
      <c r="H179" s="156" t="str">
        <f t="shared" ca="1" si="28"/>
        <v/>
      </c>
      <c r="I179" s="156" t="str">
        <f t="shared" ca="1" si="28"/>
        <v/>
      </c>
      <c r="J179" s="156" t="str">
        <f t="shared" ca="1" si="28"/>
        <v/>
      </c>
      <c r="K179" s="156" t="str">
        <f t="shared" ca="1" si="28"/>
        <v/>
      </c>
      <c r="L179" s="156" t="str">
        <f t="shared" ca="1" si="28"/>
        <v/>
      </c>
      <c r="M179" s="156" t="str">
        <f t="shared" ca="1" si="28"/>
        <v/>
      </c>
      <c r="N179" s="156" t="str">
        <f t="shared" ca="1" si="28"/>
        <v/>
      </c>
    </row>
    <row r="180" spans="1:14" x14ac:dyDescent="0.2">
      <c r="A180" s="234"/>
      <c r="B180" s="232"/>
      <c r="C180" s="87" t="str">
        <f>IFERROR(IF($A180&lt;&gt;" ",VLOOKUP($A180,GSB!$A$6:$F$506,6,FALSE),0),IF($A180=""," ","pas d'article"))</f>
        <v xml:space="preserve"> </v>
      </c>
      <c r="D180" s="156" t="str">
        <f t="shared" ca="1" si="27"/>
        <v/>
      </c>
      <c r="E180" s="156" t="str">
        <f t="shared" ca="1" si="23"/>
        <v/>
      </c>
      <c r="F180" s="156" t="str">
        <f t="shared" ca="1" si="28"/>
        <v/>
      </c>
      <c r="G180" s="156" t="str">
        <f t="shared" ca="1" si="28"/>
        <v/>
      </c>
      <c r="H180" s="156" t="str">
        <f t="shared" ca="1" si="28"/>
        <v/>
      </c>
      <c r="I180" s="156" t="str">
        <f t="shared" ca="1" si="28"/>
        <v/>
      </c>
      <c r="J180" s="156" t="str">
        <f t="shared" ca="1" si="28"/>
        <v/>
      </c>
      <c r="K180" s="156" t="str">
        <f t="shared" ca="1" si="28"/>
        <v/>
      </c>
      <c r="L180" s="156" t="str">
        <f t="shared" ca="1" si="28"/>
        <v/>
      </c>
      <c r="M180" s="156" t="str">
        <f t="shared" ca="1" si="28"/>
        <v/>
      </c>
      <c r="N180" s="156" t="str">
        <f t="shared" ca="1" si="28"/>
        <v/>
      </c>
    </row>
    <row r="181" spans="1:14" x14ac:dyDescent="0.2">
      <c r="A181" s="234"/>
      <c r="B181" s="232"/>
      <c r="C181" s="87" t="str">
        <f>IFERROR(IF($A181&lt;&gt;" ",VLOOKUP($A181,GSB!$A$6:$F$506,6,FALSE),0),IF($A181=""," ","pas d'article"))</f>
        <v xml:space="preserve"> </v>
      </c>
      <c r="D181" s="156" t="str">
        <f t="shared" ca="1" si="27"/>
        <v/>
      </c>
      <c r="E181" s="156" t="str">
        <f t="shared" ca="1" si="23"/>
        <v/>
      </c>
      <c r="F181" s="156" t="str">
        <f t="shared" ca="1" si="28"/>
        <v/>
      </c>
      <c r="G181" s="156" t="str">
        <f t="shared" ca="1" si="28"/>
        <v/>
      </c>
      <c r="H181" s="156" t="str">
        <f t="shared" ca="1" si="28"/>
        <v/>
      </c>
      <c r="I181" s="156" t="str">
        <f t="shared" ca="1" si="28"/>
        <v/>
      </c>
      <c r="J181" s="156" t="str">
        <f t="shared" ca="1" si="28"/>
        <v/>
      </c>
      <c r="K181" s="156" t="str">
        <f t="shared" ca="1" si="28"/>
        <v/>
      </c>
      <c r="L181" s="156" t="str">
        <f t="shared" ca="1" si="28"/>
        <v/>
      </c>
      <c r="M181" s="156" t="str">
        <f t="shared" ca="1" si="28"/>
        <v/>
      </c>
      <c r="N181" s="156" t="str">
        <f t="shared" ca="1" si="28"/>
        <v/>
      </c>
    </row>
    <row r="182" spans="1:14" x14ac:dyDescent="0.2">
      <c r="A182" s="234"/>
      <c r="B182" s="232"/>
      <c r="C182" s="87" t="str">
        <f>IFERROR(IF($A182&lt;&gt;" ",VLOOKUP($A182,GSB!$A$6:$F$506,6,FALSE),0),IF($A182=""," ","pas d'article"))</f>
        <v xml:space="preserve"> </v>
      </c>
      <c r="D182" s="156" t="str">
        <f t="shared" ca="1" si="27"/>
        <v/>
      </c>
      <c r="E182" s="156" t="str">
        <f t="shared" ca="1" si="23"/>
        <v/>
      </c>
      <c r="F182" s="156" t="str">
        <f t="shared" ref="F182:N191" ca="1" si="29">IF(ISERROR(OFFSET(INDIRECT("'"&amp;F$5&amp;"'!$b$1"),MATCH($A182,INDIRECT("'"&amp;F$5&amp;"'!$a$1:$a$500"),0)-1,MATCH($B$4,INDIRECT("'"&amp;F$5&amp;"'!$c$5:$n$5"),0))),"",OFFSET(INDIRECT("'"&amp;F$5&amp;"'!$b$1"),MATCH($A182,INDIRECT("'"&amp;F$5&amp;"'!$a$1:$a$500"),0)-1,MATCH($B$4,INDIRECT("'"&amp;F$5&amp;"'!$c$5:$n$5"),0)))</f>
        <v/>
      </c>
      <c r="G182" s="156" t="str">
        <f t="shared" ca="1" si="29"/>
        <v/>
      </c>
      <c r="H182" s="156" t="str">
        <f t="shared" ca="1" si="29"/>
        <v/>
      </c>
      <c r="I182" s="156" t="str">
        <f t="shared" ca="1" si="29"/>
        <v/>
      </c>
      <c r="J182" s="156" t="str">
        <f t="shared" ca="1" si="29"/>
        <v/>
      </c>
      <c r="K182" s="156" t="str">
        <f t="shared" ca="1" si="29"/>
        <v/>
      </c>
      <c r="L182" s="156" t="str">
        <f t="shared" ca="1" si="29"/>
        <v/>
      </c>
      <c r="M182" s="156" t="str">
        <f t="shared" ca="1" si="29"/>
        <v/>
      </c>
      <c r="N182" s="156" t="str">
        <f t="shared" ca="1" si="29"/>
        <v/>
      </c>
    </row>
    <row r="183" spans="1:14" x14ac:dyDescent="0.2">
      <c r="A183" s="234"/>
      <c r="B183" s="232"/>
      <c r="C183" s="87" t="str">
        <f>IFERROR(IF($A183&lt;&gt;" ",VLOOKUP($A183,GSB!$A$6:$F$506,6,FALSE),0),IF($A183=""," ","pas d'article"))</f>
        <v xml:space="preserve"> </v>
      </c>
      <c r="D183" s="156" t="str">
        <f t="shared" ca="1" si="27"/>
        <v/>
      </c>
      <c r="E183" s="156" t="str">
        <f t="shared" ca="1" si="23"/>
        <v/>
      </c>
      <c r="F183" s="156" t="str">
        <f t="shared" ca="1" si="29"/>
        <v/>
      </c>
      <c r="G183" s="156" t="str">
        <f t="shared" ca="1" si="29"/>
        <v/>
      </c>
      <c r="H183" s="156" t="str">
        <f t="shared" ca="1" si="29"/>
        <v/>
      </c>
      <c r="I183" s="156" t="str">
        <f t="shared" ca="1" si="29"/>
        <v/>
      </c>
      <c r="J183" s="156" t="str">
        <f t="shared" ca="1" si="29"/>
        <v/>
      </c>
      <c r="K183" s="156" t="str">
        <f t="shared" ca="1" si="29"/>
        <v/>
      </c>
      <c r="L183" s="156" t="str">
        <f t="shared" ca="1" si="29"/>
        <v/>
      </c>
      <c r="M183" s="156" t="str">
        <f t="shared" ca="1" si="29"/>
        <v/>
      </c>
      <c r="N183" s="156" t="str">
        <f t="shared" ca="1" si="29"/>
        <v/>
      </c>
    </row>
    <row r="184" spans="1:14" x14ac:dyDescent="0.2">
      <c r="A184" s="234"/>
      <c r="B184" s="232"/>
      <c r="C184" s="87" t="str">
        <f>IFERROR(IF($A184&lt;&gt;" ",VLOOKUP($A184,GSB!$A$6:$F$506,6,FALSE),0),IF($A184=""," ","pas d'article"))</f>
        <v xml:space="preserve"> </v>
      </c>
      <c r="D184" s="156" t="str">
        <f t="shared" ca="1" si="27"/>
        <v/>
      </c>
      <c r="E184" s="156" t="str">
        <f t="shared" ca="1" si="23"/>
        <v/>
      </c>
      <c r="F184" s="156" t="str">
        <f t="shared" ca="1" si="29"/>
        <v/>
      </c>
      <c r="G184" s="156" t="str">
        <f t="shared" ca="1" si="29"/>
        <v/>
      </c>
      <c r="H184" s="156" t="str">
        <f t="shared" ca="1" si="29"/>
        <v/>
      </c>
      <c r="I184" s="156" t="str">
        <f t="shared" ca="1" si="29"/>
        <v/>
      </c>
      <c r="J184" s="156" t="str">
        <f t="shared" ca="1" si="29"/>
        <v/>
      </c>
      <c r="K184" s="156" t="str">
        <f t="shared" ca="1" si="29"/>
        <v/>
      </c>
      <c r="L184" s="156" t="str">
        <f t="shared" ca="1" si="29"/>
        <v/>
      </c>
      <c r="M184" s="156" t="str">
        <f t="shared" ca="1" si="29"/>
        <v/>
      </c>
      <c r="N184" s="156" t="str">
        <f t="shared" ca="1" si="29"/>
        <v/>
      </c>
    </row>
    <row r="185" spans="1:14" x14ac:dyDescent="0.2">
      <c r="A185" s="234"/>
      <c r="B185" s="232"/>
      <c r="C185" s="87" t="str">
        <f>IFERROR(IF($A185&lt;&gt;" ",VLOOKUP($A185,GSB!$A$6:$F$506,6,FALSE),0),IF($A185=""," ","pas d'article"))</f>
        <v xml:space="preserve"> </v>
      </c>
      <c r="D185" s="156" t="str">
        <f t="shared" ca="1" si="27"/>
        <v/>
      </c>
      <c r="E185" s="156" t="str">
        <f t="shared" ca="1" si="23"/>
        <v/>
      </c>
      <c r="F185" s="156" t="str">
        <f t="shared" ca="1" si="29"/>
        <v/>
      </c>
      <c r="G185" s="156" t="str">
        <f t="shared" ca="1" si="29"/>
        <v/>
      </c>
      <c r="H185" s="156" t="str">
        <f t="shared" ca="1" si="29"/>
        <v/>
      </c>
      <c r="I185" s="156" t="str">
        <f t="shared" ca="1" si="29"/>
        <v/>
      </c>
      <c r="J185" s="156" t="str">
        <f t="shared" ca="1" si="29"/>
        <v/>
      </c>
      <c r="K185" s="156" t="str">
        <f t="shared" ca="1" si="29"/>
        <v/>
      </c>
      <c r="L185" s="156" t="str">
        <f t="shared" ca="1" si="29"/>
        <v/>
      </c>
      <c r="M185" s="156" t="str">
        <f t="shared" ca="1" si="29"/>
        <v/>
      </c>
      <c r="N185" s="156" t="str">
        <f t="shared" ca="1" si="29"/>
        <v/>
      </c>
    </row>
    <row r="186" spans="1:14" x14ac:dyDescent="0.2">
      <c r="A186" s="234"/>
      <c r="B186" s="232"/>
      <c r="C186" s="87" t="str">
        <f>IFERROR(IF($A186&lt;&gt;" ",VLOOKUP($A186,GSB!$A$6:$F$506,6,FALSE),0),IF($A186=""," ","pas d'article"))</f>
        <v xml:space="preserve"> </v>
      </c>
      <c r="D186" s="156" t="str">
        <f t="shared" ca="1" si="27"/>
        <v/>
      </c>
      <c r="E186" s="156" t="str">
        <f t="shared" ca="1" si="23"/>
        <v/>
      </c>
      <c r="F186" s="156" t="str">
        <f t="shared" ca="1" si="29"/>
        <v/>
      </c>
      <c r="G186" s="156" t="str">
        <f t="shared" ca="1" si="29"/>
        <v/>
      </c>
      <c r="H186" s="156" t="str">
        <f t="shared" ca="1" si="29"/>
        <v/>
      </c>
      <c r="I186" s="156" t="str">
        <f t="shared" ca="1" si="29"/>
        <v/>
      </c>
      <c r="J186" s="156" t="str">
        <f t="shared" ca="1" si="29"/>
        <v/>
      </c>
      <c r="K186" s="156" t="str">
        <f t="shared" ca="1" si="29"/>
        <v/>
      </c>
      <c r="L186" s="156" t="str">
        <f t="shared" ca="1" si="29"/>
        <v/>
      </c>
      <c r="M186" s="156" t="str">
        <f t="shared" ca="1" si="29"/>
        <v/>
      </c>
      <c r="N186" s="156" t="str">
        <f t="shared" ca="1" si="29"/>
        <v/>
      </c>
    </row>
    <row r="187" spans="1:14" x14ac:dyDescent="0.2">
      <c r="A187" s="234"/>
      <c r="B187" s="232"/>
      <c r="C187" s="87" t="str">
        <f>IFERROR(IF($A187&lt;&gt;" ",VLOOKUP($A187,GSB!$A$6:$F$506,6,FALSE),0),IF($A187=""," ","pas d'article"))</f>
        <v xml:space="preserve"> </v>
      </c>
      <c r="D187" s="156" t="str">
        <f t="shared" ca="1" si="27"/>
        <v/>
      </c>
      <c r="E187" s="156" t="str">
        <f t="shared" ca="1" si="23"/>
        <v/>
      </c>
      <c r="F187" s="156" t="str">
        <f t="shared" ca="1" si="29"/>
        <v/>
      </c>
      <c r="G187" s="156" t="str">
        <f t="shared" ca="1" si="29"/>
        <v/>
      </c>
      <c r="H187" s="156" t="str">
        <f t="shared" ca="1" si="29"/>
        <v/>
      </c>
      <c r="I187" s="156" t="str">
        <f t="shared" ca="1" si="29"/>
        <v/>
      </c>
      <c r="J187" s="156" t="str">
        <f t="shared" ca="1" si="29"/>
        <v/>
      </c>
      <c r="K187" s="156" t="str">
        <f t="shared" ca="1" si="29"/>
        <v/>
      </c>
      <c r="L187" s="156" t="str">
        <f t="shared" ca="1" si="29"/>
        <v/>
      </c>
      <c r="M187" s="156" t="str">
        <f t="shared" ca="1" si="29"/>
        <v/>
      </c>
      <c r="N187" s="156" t="str">
        <f t="shared" ca="1" si="29"/>
        <v/>
      </c>
    </row>
    <row r="188" spans="1:14" x14ac:dyDescent="0.2">
      <c r="A188" s="234"/>
      <c r="B188" s="232"/>
      <c r="C188" s="87" t="str">
        <f>IFERROR(IF($A188&lt;&gt;" ",VLOOKUP($A188,GSB!$A$6:$F$506,6,FALSE),0),IF($A188=""," ","pas d'article"))</f>
        <v xml:space="preserve"> </v>
      </c>
      <c r="D188" s="156" t="str">
        <f t="shared" ca="1" si="27"/>
        <v/>
      </c>
      <c r="E188" s="156" t="str">
        <f t="shared" ca="1" si="23"/>
        <v/>
      </c>
      <c r="F188" s="156" t="str">
        <f t="shared" ca="1" si="29"/>
        <v/>
      </c>
      <c r="G188" s="156" t="str">
        <f t="shared" ca="1" si="29"/>
        <v/>
      </c>
      <c r="H188" s="156" t="str">
        <f t="shared" ca="1" si="29"/>
        <v/>
      </c>
      <c r="I188" s="156" t="str">
        <f t="shared" ca="1" si="29"/>
        <v/>
      </c>
      <c r="J188" s="156" t="str">
        <f t="shared" ca="1" si="29"/>
        <v/>
      </c>
      <c r="K188" s="156" t="str">
        <f t="shared" ca="1" si="29"/>
        <v/>
      </c>
      <c r="L188" s="156" t="str">
        <f t="shared" ca="1" si="29"/>
        <v/>
      </c>
      <c r="M188" s="156" t="str">
        <f t="shared" ca="1" si="29"/>
        <v/>
      </c>
      <c r="N188" s="156" t="str">
        <f t="shared" ca="1" si="29"/>
        <v/>
      </c>
    </row>
    <row r="189" spans="1:14" x14ac:dyDescent="0.2">
      <c r="A189" s="234"/>
      <c r="B189" s="232"/>
      <c r="C189" s="87" t="str">
        <f>IFERROR(IF($A189&lt;&gt;" ",VLOOKUP($A189,GSB!$A$6:$F$506,6,FALSE),0),IF($A189=""," ","pas d'article"))</f>
        <v xml:space="preserve"> </v>
      </c>
      <c r="D189" s="156" t="str">
        <f t="shared" ca="1" si="27"/>
        <v/>
      </c>
      <c r="E189" s="156" t="str">
        <f t="shared" ca="1" si="23"/>
        <v/>
      </c>
      <c r="F189" s="156" t="str">
        <f t="shared" ca="1" si="29"/>
        <v/>
      </c>
      <c r="G189" s="156" t="str">
        <f t="shared" ca="1" si="29"/>
        <v/>
      </c>
      <c r="H189" s="156" t="str">
        <f t="shared" ca="1" si="29"/>
        <v/>
      </c>
      <c r="I189" s="156" t="str">
        <f t="shared" ca="1" si="29"/>
        <v/>
      </c>
      <c r="J189" s="156" t="str">
        <f t="shared" ca="1" si="29"/>
        <v/>
      </c>
      <c r="K189" s="156" t="str">
        <f t="shared" ca="1" si="29"/>
        <v/>
      </c>
      <c r="L189" s="156" t="str">
        <f t="shared" ca="1" si="29"/>
        <v/>
      </c>
      <c r="M189" s="156" t="str">
        <f t="shared" ca="1" si="29"/>
        <v/>
      </c>
      <c r="N189" s="156" t="str">
        <f t="shared" ca="1" si="29"/>
        <v/>
      </c>
    </row>
    <row r="190" spans="1:14" x14ac:dyDescent="0.2">
      <c r="A190" s="234"/>
      <c r="B190" s="232"/>
      <c r="C190" s="87" t="str">
        <f>IFERROR(IF($A190&lt;&gt;" ",VLOOKUP($A190,GSB!$A$6:$F$506,6,FALSE),0),IF($A190=""," ","pas d'article"))</f>
        <v xml:space="preserve"> </v>
      </c>
      <c r="D190" s="156" t="str">
        <f t="shared" ca="1" si="27"/>
        <v/>
      </c>
      <c r="E190" s="156" t="str">
        <f t="shared" ca="1" si="23"/>
        <v/>
      </c>
      <c r="F190" s="156" t="str">
        <f t="shared" ca="1" si="29"/>
        <v/>
      </c>
      <c r="G190" s="156" t="str">
        <f t="shared" ca="1" si="29"/>
        <v/>
      </c>
      <c r="H190" s="156" t="str">
        <f t="shared" ca="1" si="29"/>
        <v/>
      </c>
      <c r="I190" s="156" t="str">
        <f t="shared" ca="1" si="29"/>
        <v/>
      </c>
      <c r="J190" s="156" t="str">
        <f t="shared" ca="1" si="29"/>
        <v/>
      </c>
      <c r="K190" s="156" t="str">
        <f t="shared" ca="1" si="29"/>
        <v/>
      </c>
      <c r="L190" s="156" t="str">
        <f t="shared" ca="1" si="29"/>
        <v/>
      </c>
      <c r="M190" s="156" t="str">
        <f t="shared" ca="1" si="29"/>
        <v/>
      </c>
      <c r="N190" s="156" t="str">
        <f t="shared" ca="1" si="29"/>
        <v/>
      </c>
    </row>
    <row r="191" spans="1:14" x14ac:dyDescent="0.2">
      <c r="A191" s="234"/>
      <c r="B191" s="232"/>
      <c r="C191" s="87" t="str">
        <f>IFERROR(IF($A191&lt;&gt;" ",VLOOKUP($A191,GSB!$A$6:$F$506,6,FALSE),0),IF($A191=""," ","pas d'article"))</f>
        <v xml:space="preserve"> </v>
      </c>
      <c r="D191" s="156" t="str">
        <f t="shared" ca="1" si="27"/>
        <v/>
      </c>
      <c r="E191" s="156" t="str">
        <f t="shared" ca="1" si="23"/>
        <v/>
      </c>
      <c r="F191" s="156" t="str">
        <f t="shared" ca="1" si="29"/>
        <v/>
      </c>
      <c r="G191" s="156" t="str">
        <f t="shared" ca="1" si="29"/>
        <v/>
      </c>
      <c r="H191" s="156" t="str">
        <f t="shared" ca="1" si="29"/>
        <v/>
      </c>
      <c r="I191" s="156" t="str">
        <f t="shared" ca="1" si="29"/>
        <v/>
      </c>
      <c r="J191" s="156" t="str">
        <f t="shared" ca="1" si="29"/>
        <v/>
      </c>
      <c r="K191" s="156" t="str">
        <f t="shared" ca="1" si="29"/>
        <v/>
      </c>
      <c r="L191" s="156" t="str">
        <f t="shared" ca="1" si="29"/>
        <v/>
      </c>
      <c r="M191" s="156" t="str">
        <f t="shared" ca="1" si="29"/>
        <v/>
      </c>
      <c r="N191" s="156" t="str">
        <f t="shared" ca="1" si="29"/>
        <v/>
      </c>
    </row>
    <row r="192" spans="1:14" x14ac:dyDescent="0.2">
      <c r="A192" s="234"/>
      <c r="B192" s="232"/>
      <c r="C192" s="87" t="str">
        <f>IFERROR(IF($A192&lt;&gt;" ",VLOOKUP($A192,GSB!$A$6:$F$506,6,FALSE),0),IF($A192=""," ","pas d'article"))</f>
        <v xml:space="preserve"> </v>
      </c>
      <c r="D192" s="156" t="str">
        <f t="shared" ca="1" si="27"/>
        <v/>
      </c>
      <c r="E192" s="156" t="str">
        <f t="shared" ca="1" si="23"/>
        <v/>
      </c>
      <c r="F192" s="156" t="str">
        <f t="shared" ref="F192:N201" ca="1" si="30">IF(ISERROR(OFFSET(INDIRECT("'"&amp;F$5&amp;"'!$b$1"),MATCH($A192,INDIRECT("'"&amp;F$5&amp;"'!$a$1:$a$500"),0)-1,MATCH($B$4,INDIRECT("'"&amp;F$5&amp;"'!$c$5:$n$5"),0))),"",OFFSET(INDIRECT("'"&amp;F$5&amp;"'!$b$1"),MATCH($A192,INDIRECT("'"&amp;F$5&amp;"'!$a$1:$a$500"),0)-1,MATCH($B$4,INDIRECT("'"&amp;F$5&amp;"'!$c$5:$n$5"),0)))</f>
        <v/>
      </c>
      <c r="G192" s="156" t="str">
        <f t="shared" ca="1" si="30"/>
        <v/>
      </c>
      <c r="H192" s="156" t="str">
        <f t="shared" ca="1" si="30"/>
        <v/>
      </c>
      <c r="I192" s="156" t="str">
        <f t="shared" ca="1" si="30"/>
        <v/>
      </c>
      <c r="J192" s="156" t="str">
        <f t="shared" ca="1" si="30"/>
        <v/>
      </c>
      <c r="K192" s="156" t="str">
        <f t="shared" ca="1" si="30"/>
        <v/>
      </c>
      <c r="L192" s="156" t="str">
        <f t="shared" ca="1" si="30"/>
        <v/>
      </c>
      <c r="M192" s="156" t="str">
        <f t="shared" ca="1" si="30"/>
        <v/>
      </c>
      <c r="N192" s="156" t="str">
        <f t="shared" ca="1" si="30"/>
        <v/>
      </c>
    </row>
    <row r="193" spans="1:14" x14ac:dyDescent="0.2">
      <c r="A193" s="234"/>
      <c r="B193" s="232"/>
      <c r="C193" s="87" t="str">
        <f>IFERROR(IF($A193&lt;&gt;" ",VLOOKUP($A193,GSB!$A$6:$F$506,6,FALSE),0),IF($A193=""," ","pas d'article"))</f>
        <v xml:space="preserve"> </v>
      </c>
      <c r="D193" s="156" t="str">
        <f t="shared" ca="1" si="27"/>
        <v/>
      </c>
      <c r="E193" s="156" t="str">
        <f t="shared" ca="1" si="23"/>
        <v/>
      </c>
      <c r="F193" s="156" t="str">
        <f t="shared" ca="1" si="30"/>
        <v/>
      </c>
      <c r="G193" s="156" t="str">
        <f t="shared" ca="1" si="30"/>
        <v/>
      </c>
      <c r="H193" s="156" t="str">
        <f t="shared" ca="1" si="30"/>
        <v/>
      </c>
      <c r="I193" s="156" t="str">
        <f t="shared" ca="1" si="30"/>
        <v/>
      </c>
      <c r="J193" s="156" t="str">
        <f t="shared" ca="1" si="30"/>
        <v/>
      </c>
      <c r="K193" s="156" t="str">
        <f t="shared" ca="1" si="30"/>
        <v/>
      </c>
      <c r="L193" s="156" t="str">
        <f t="shared" ca="1" si="30"/>
        <v/>
      </c>
      <c r="M193" s="156" t="str">
        <f t="shared" ca="1" si="30"/>
        <v/>
      </c>
      <c r="N193" s="156" t="str">
        <f t="shared" ca="1" si="30"/>
        <v/>
      </c>
    </row>
    <row r="194" spans="1:14" x14ac:dyDescent="0.2">
      <c r="A194" s="234"/>
      <c r="B194" s="232"/>
      <c r="C194" s="87" t="str">
        <f>IFERROR(IF($A194&lt;&gt;" ",VLOOKUP($A194,GSB!$A$6:$F$506,6,FALSE),0),IF($A194=""," ","pas d'article"))</f>
        <v xml:space="preserve"> </v>
      </c>
      <c r="D194" s="156" t="str">
        <f t="shared" ca="1" si="27"/>
        <v/>
      </c>
      <c r="E194" s="156" t="str">
        <f t="shared" ca="1" si="23"/>
        <v/>
      </c>
      <c r="F194" s="156" t="str">
        <f t="shared" ca="1" si="30"/>
        <v/>
      </c>
      <c r="G194" s="156" t="str">
        <f t="shared" ca="1" si="30"/>
        <v/>
      </c>
      <c r="H194" s="156" t="str">
        <f t="shared" ca="1" si="30"/>
        <v/>
      </c>
      <c r="I194" s="156" t="str">
        <f t="shared" ca="1" si="30"/>
        <v/>
      </c>
      <c r="J194" s="156" t="str">
        <f t="shared" ca="1" si="30"/>
        <v/>
      </c>
      <c r="K194" s="156" t="str">
        <f t="shared" ca="1" si="30"/>
        <v/>
      </c>
      <c r="L194" s="156" t="str">
        <f t="shared" ca="1" si="30"/>
        <v/>
      </c>
      <c r="M194" s="156" t="str">
        <f t="shared" ca="1" si="30"/>
        <v/>
      </c>
      <c r="N194" s="156" t="str">
        <f t="shared" ca="1" si="30"/>
        <v/>
      </c>
    </row>
    <row r="195" spans="1:14" x14ac:dyDescent="0.2">
      <c r="A195" s="234"/>
      <c r="B195" s="232"/>
      <c r="C195" s="87" t="str">
        <f>IFERROR(IF($A195&lt;&gt;" ",VLOOKUP($A195,GSB!$A$6:$F$506,6,FALSE),0),IF($A195=""," ","pas d'article"))</f>
        <v xml:space="preserve"> </v>
      </c>
      <c r="D195" s="156" t="str">
        <f t="shared" ca="1" si="27"/>
        <v/>
      </c>
      <c r="E195" s="156" t="str">
        <f t="shared" ca="1" si="23"/>
        <v/>
      </c>
      <c r="F195" s="156" t="str">
        <f t="shared" ca="1" si="30"/>
        <v/>
      </c>
      <c r="G195" s="156" t="str">
        <f t="shared" ca="1" si="30"/>
        <v/>
      </c>
      <c r="H195" s="156" t="str">
        <f t="shared" ca="1" si="30"/>
        <v/>
      </c>
      <c r="I195" s="156" t="str">
        <f t="shared" ca="1" si="30"/>
        <v/>
      </c>
      <c r="J195" s="156" t="str">
        <f t="shared" ca="1" si="30"/>
        <v/>
      </c>
      <c r="K195" s="156" t="str">
        <f t="shared" ca="1" si="30"/>
        <v/>
      </c>
      <c r="L195" s="156" t="str">
        <f t="shared" ca="1" si="30"/>
        <v/>
      </c>
      <c r="M195" s="156" t="str">
        <f t="shared" ca="1" si="30"/>
        <v/>
      </c>
      <c r="N195" s="156" t="str">
        <f t="shared" ca="1" si="30"/>
        <v/>
      </c>
    </row>
    <row r="196" spans="1:14" x14ac:dyDescent="0.2">
      <c r="A196" s="234"/>
      <c r="B196" s="232"/>
      <c r="C196" s="87" t="str">
        <f>IFERROR(IF($A196&lt;&gt;" ",VLOOKUP($A196,GSB!$A$6:$F$506,6,FALSE),0),IF($A196=""," ","pas d'article"))</f>
        <v xml:space="preserve"> </v>
      </c>
      <c r="D196" s="156" t="str">
        <f t="shared" ca="1" si="27"/>
        <v/>
      </c>
      <c r="E196" s="156" t="str">
        <f t="shared" ca="1" si="23"/>
        <v/>
      </c>
      <c r="F196" s="156" t="str">
        <f t="shared" ca="1" si="30"/>
        <v/>
      </c>
      <c r="G196" s="156" t="str">
        <f t="shared" ca="1" si="30"/>
        <v/>
      </c>
      <c r="H196" s="156" t="str">
        <f t="shared" ca="1" si="30"/>
        <v/>
      </c>
      <c r="I196" s="156" t="str">
        <f t="shared" ca="1" si="30"/>
        <v/>
      </c>
      <c r="J196" s="156" t="str">
        <f t="shared" ca="1" si="30"/>
        <v/>
      </c>
      <c r="K196" s="156" t="str">
        <f t="shared" ca="1" si="30"/>
        <v/>
      </c>
      <c r="L196" s="156" t="str">
        <f t="shared" ca="1" si="30"/>
        <v/>
      </c>
      <c r="M196" s="156" t="str">
        <f t="shared" ca="1" si="30"/>
        <v/>
      </c>
      <c r="N196" s="156" t="str">
        <f t="shared" ca="1" si="30"/>
        <v/>
      </c>
    </row>
    <row r="197" spans="1:14" x14ac:dyDescent="0.2">
      <c r="A197" s="234"/>
      <c r="B197" s="232"/>
      <c r="C197" s="87" t="str">
        <f>IFERROR(IF($A197&lt;&gt;" ",VLOOKUP($A197,GSB!$A$6:$F$506,6,FALSE),0),IF($A197=""," ","pas d'article"))</f>
        <v xml:space="preserve"> </v>
      </c>
      <c r="D197" s="156" t="str">
        <f t="shared" ca="1" si="27"/>
        <v/>
      </c>
      <c r="E197" s="156" t="str">
        <f t="shared" ca="1" si="23"/>
        <v/>
      </c>
      <c r="F197" s="156" t="str">
        <f t="shared" ca="1" si="30"/>
        <v/>
      </c>
      <c r="G197" s="156" t="str">
        <f t="shared" ca="1" si="30"/>
        <v/>
      </c>
      <c r="H197" s="156" t="str">
        <f t="shared" ca="1" si="30"/>
        <v/>
      </c>
      <c r="I197" s="156" t="str">
        <f t="shared" ca="1" si="30"/>
        <v/>
      </c>
      <c r="J197" s="156" t="str">
        <f t="shared" ca="1" si="30"/>
        <v/>
      </c>
      <c r="K197" s="156" t="str">
        <f t="shared" ca="1" si="30"/>
        <v/>
      </c>
      <c r="L197" s="156" t="str">
        <f t="shared" ca="1" si="30"/>
        <v/>
      </c>
      <c r="M197" s="156" t="str">
        <f t="shared" ca="1" si="30"/>
        <v/>
      </c>
      <c r="N197" s="156" t="str">
        <f t="shared" ca="1" si="30"/>
        <v/>
      </c>
    </row>
    <row r="198" spans="1:14" x14ac:dyDescent="0.2">
      <c r="A198" s="231"/>
      <c r="B198" s="245"/>
      <c r="C198" s="87" t="str">
        <f>IFERROR(IF($A198&lt;&gt;" ",VLOOKUP($A198,GSB!$A$6:$F$506,6,FALSE),0),IF($A198=""," ","pas d'article"))</f>
        <v xml:space="preserve"> </v>
      </c>
      <c r="D198" s="156" t="str">
        <f t="shared" ca="1" si="27"/>
        <v/>
      </c>
      <c r="E198" s="156" t="str">
        <f t="shared" ca="1" si="23"/>
        <v/>
      </c>
      <c r="F198" s="156" t="str">
        <f t="shared" ca="1" si="30"/>
        <v/>
      </c>
      <c r="G198" s="156" t="str">
        <f t="shared" ca="1" si="30"/>
        <v/>
      </c>
      <c r="H198" s="156" t="str">
        <f t="shared" ca="1" si="30"/>
        <v/>
      </c>
      <c r="I198" s="156" t="str">
        <f t="shared" ca="1" si="30"/>
        <v/>
      </c>
      <c r="J198" s="156" t="str">
        <f t="shared" ca="1" si="30"/>
        <v/>
      </c>
      <c r="K198" s="156" t="str">
        <f t="shared" ca="1" si="30"/>
        <v/>
      </c>
      <c r="L198" s="156" t="str">
        <f t="shared" ca="1" si="30"/>
        <v/>
      </c>
      <c r="M198" s="156" t="str">
        <f t="shared" ca="1" si="30"/>
        <v/>
      </c>
      <c r="N198" s="156" t="str">
        <f t="shared" ca="1" si="30"/>
        <v/>
      </c>
    </row>
    <row r="199" spans="1:14" x14ac:dyDescent="0.2">
      <c r="A199" s="246"/>
      <c r="B199" s="232"/>
      <c r="C199" s="87" t="str">
        <f>IFERROR(IF($A199&lt;&gt;" ",VLOOKUP($A199,GSB!$A$6:$F$506,6,FALSE),0),IF($A199=""," ","pas d'article"))</f>
        <v xml:space="preserve"> </v>
      </c>
      <c r="D199" s="156" t="str">
        <f t="shared" ca="1" si="27"/>
        <v/>
      </c>
      <c r="E199" s="156" t="str">
        <f t="shared" ca="1" si="23"/>
        <v/>
      </c>
      <c r="F199" s="156" t="str">
        <f t="shared" ca="1" si="30"/>
        <v/>
      </c>
      <c r="G199" s="156" t="str">
        <f t="shared" ca="1" si="30"/>
        <v/>
      </c>
      <c r="H199" s="156" t="str">
        <f t="shared" ca="1" si="30"/>
        <v/>
      </c>
      <c r="I199" s="156" t="str">
        <f t="shared" ca="1" si="30"/>
        <v/>
      </c>
      <c r="J199" s="156" t="str">
        <f t="shared" ca="1" si="30"/>
        <v/>
      </c>
      <c r="K199" s="156" t="str">
        <f t="shared" ca="1" si="30"/>
        <v/>
      </c>
      <c r="L199" s="156" t="str">
        <f t="shared" ca="1" si="30"/>
        <v/>
      </c>
      <c r="M199" s="156" t="str">
        <f t="shared" ca="1" si="30"/>
        <v/>
      </c>
      <c r="N199" s="156" t="str">
        <f t="shared" ca="1" si="30"/>
        <v/>
      </c>
    </row>
    <row r="200" spans="1:14" x14ac:dyDescent="0.2">
      <c r="A200" s="246"/>
      <c r="B200" s="232"/>
      <c r="C200" s="87" t="str">
        <f>IFERROR(IF($A200&lt;&gt;" ",VLOOKUP($A200,GSB!$A$6:$F$506,6,FALSE),0),IF($A200=""," ","pas d'article"))</f>
        <v xml:space="preserve"> </v>
      </c>
      <c r="D200" s="156" t="str">
        <f t="shared" ca="1" si="27"/>
        <v/>
      </c>
      <c r="E200" s="156" t="str">
        <f t="shared" ref="E200:E263" ca="1" si="31">IF(ISERROR(OFFSET(INDIRECT("'"&amp;E$5&amp;"'!$b$1"),MATCH($A200,INDIRECT("'"&amp;E$5&amp;"'!$a$1:$a$500"),0)-1,MATCH($B$4,INDIRECT("'"&amp;E$5&amp;"'!$c$5:$n$5"),0))),"",OFFSET(INDIRECT("'"&amp;E$5&amp;"'!$b$1"),MATCH($A200,INDIRECT("'"&amp;E$5&amp;"'!$a$1:$a$500"),0)-1,MATCH($B$4,INDIRECT("'"&amp;E$5&amp;"'!$c$5:$n$5"),0)))</f>
        <v/>
      </c>
      <c r="F200" s="156" t="str">
        <f t="shared" ca="1" si="30"/>
        <v/>
      </c>
      <c r="G200" s="156" t="str">
        <f t="shared" ca="1" si="30"/>
        <v/>
      </c>
      <c r="H200" s="156" t="str">
        <f t="shared" ca="1" si="30"/>
        <v/>
      </c>
      <c r="I200" s="156" t="str">
        <f t="shared" ca="1" si="30"/>
        <v/>
      </c>
      <c r="J200" s="156" t="str">
        <f t="shared" ca="1" si="30"/>
        <v/>
      </c>
      <c r="K200" s="156" t="str">
        <f t="shared" ca="1" si="30"/>
        <v/>
      </c>
      <c r="L200" s="156" t="str">
        <f t="shared" ca="1" si="30"/>
        <v/>
      </c>
      <c r="M200" s="156" t="str">
        <f t="shared" ca="1" si="30"/>
        <v/>
      </c>
      <c r="N200" s="156" t="str">
        <f t="shared" ca="1" si="30"/>
        <v/>
      </c>
    </row>
    <row r="201" spans="1:14" x14ac:dyDescent="0.2">
      <c r="A201" s="246"/>
      <c r="B201" s="232"/>
      <c r="C201" s="87" t="str">
        <f>IFERROR(IF($A201&lt;&gt;" ",VLOOKUP($A201,GSB!$A$6:$F$506,6,FALSE),0),IF($A201=""," ","pas d'article"))</f>
        <v xml:space="preserve"> </v>
      </c>
      <c r="D201" s="156" t="str">
        <f t="shared" ca="1" si="27"/>
        <v/>
      </c>
      <c r="E201" s="156" t="str">
        <f t="shared" ca="1" si="31"/>
        <v/>
      </c>
      <c r="F201" s="156" t="str">
        <f t="shared" ca="1" si="30"/>
        <v/>
      </c>
      <c r="G201" s="156" t="str">
        <f t="shared" ca="1" si="30"/>
        <v/>
      </c>
      <c r="H201" s="156" t="str">
        <f t="shared" ca="1" si="30"/>
        <v/>
      </c>
      <c r="I201" s="156" t="str">
        <f t="shared" ca="1" si="30"/>
        <v/>
      </c>
      <c r="J201" s="156" t="str">
        <f t="shared" ca="1" si="30"/>
        <v/>
      </c>
      <c r="K201" s="156" t="str">
        <f t="shared" ca="1" si="30"/>
        <v/>
      </c>
      <c r="L201" s="156" t="str">
        <f t="shared" ca="1" si="30"/>
        <v/>
      </c>
      <c r="M201" s="156" t="str">
        <f t="shared" ca="1" si="30"/>
        <v/>
      </c>
      <c r="N201" s="156" t="str">
        <f t="shared" ca="1" si="30"/>
        <v/>
      </c>
    </row>
    <row r="202" spans="1:14" x14ac:dyDescent="0.2">
      <c r="B202" s="247"/>
      <c r="C202" s="87" t="str">
        <f>IFERROR(IF($A202&lt;&gt;" ",VLOOKUP($A202,GSB!$A$6:$F$506,6,FALSE),0),IF($A202=""," ","pas d'article"))</f>
        <v xml:space="preserve"> </v>
      </c>
      <c r="D202" s="156" t="str">
        <f t="shared" ca="1" si="27"/>
        <v/>
      </c>
      <c r="E202" s="156" t="str">
        <f t="shared" ca="1" si="31"/>
        <v/>
      </c>
      <c r="F202" s="156" t="str">
        <f t="shared" ref="F202:N211" ca="1" si="32">IF(ISERROR(OFFSET(INDIRECT("'"&amp;F$5&amp;"'!$b$1"),MATCH($A202,INDIRECT("'"&amp;F$5&amp;"'!$a$1:$a$500"),0)-1,MATCH($B$4,INDIRECT("'"&amp;F$5&amp;"'!$c$5:$n$5"),0))),"",OFFSET(INDIRECT("'"&amp;F$5&amp;"'!$b$1"),MATCH($A202,INDIRECT("'"&amp;F$5&amp;"'!$a$1:$a$500"),0)-1,MATCH($B$4,INDIRECT("'"&amp;F$5&amp;"'!$c$5:$n$5"),0)))</f>
        <v/>
      </c>
      <c r="G202" s="156" t="str">
        <f t="shared" ca="1" si="32"/>
        <v/>
      </c>
      <c r="H202" s="156" t="str">
        <f t="shared" ca="1" si="32"/>
        <v/>
      </c>
      <c r="I202" s="156" t="str">
        <f t="shared" ca="1" si="32"/>
        <v/>
      </c>
      <c r="J202" s="156" t="str">
        <f t="shared" ca="1" si="32"/>
        <v/>
      </c>
      <c r="K202" s="156" t="str">
        <f t="shared" ca="1" si="32"/>
        <v/>
      </c>
      <c r="L202" s="156" t="str">
        <f t="shared" ca="1" si="32"/>
        <v/>
      </c>
      <c r="M202" s="156" t="str">
        <f t="shared" ca="1" si="32"/>
        <v/>
      </c>
      <c r="N202" s="156" t="str">
        <f t="shared" ca="1" si="32"/>
        <v/>
      </c>
    </row>
    <row r="203" spans="1:14" x14ac:dyDescent="0.2">
      <c r="B203" s="247"/>
      <c r="C203" s="87" t="str">
        <f>IFERROR(IF($A203&lt;&gt;" ",VLOOKUP($A203,GSB!$A$6:$F$506,6,FALSE),0),IF($A203=""," ","pas d'article"))</f>
        <v xml:space="preserve"> </v>
      </c>
      <c r="D203" s="156" t="str">
        <f t="shared" ca="1" si="27"/>
        <v/>
      </c>
      <c r="E203" s="156" t="str">
        <f t="shared" ca="1" si="31"/>
        <v/>
      </c>
      <c r="F203" s="156" t="str">
        <f t="shared" ca="1" si="32"/>
        <v/>
      </c>
      <c r="G203" s="156" t="str">
        <f t="shared" ca="1" si="32"/>
        <v/>
      </c>
      <c r="H203" s="156" t="str">
        <f t="shared" ca="1" si="32"/>
        <v/>
      </c>
      <c r="I203" s="156" t="str">
        <f t="shared" ca="1" si="32"/>
        <v/>
      </c>
      <c r="J203" s="156" t="str">
        <f t="shared" ca="1" si="32"/>
        <v/>
      </c>
      <c r="K203" s="156" t="str">
        <f t="shared" ca="1" si="32"/>
        <v/>
      </c>
      <c r="L203" s="156" t="str">
        <f t="shared" ca="1" si="32"/>
        <v/>
      </c>
      <c r="M203" s="156" t="str">
        <f t="shared" ca="1" si="32"/>
        <v/>
      </c>
      <c r="N203" s="156" t="str">
        <f t="shared" ca="1" si="32"/>
        <v/>
      </c>
    </row>
    <row r="204" spans="1:14" x14ac:dyDescent="0.2">
      <c r="B204" s="247"/>
      <c r="C204" s="87" t="str">
        <f>IFERROR(IF($A204&lt;&gt;" ",VLOOKUP($A204,GSB!$A$6:$F$506,6,FALSE),0),IF($A204=""," ","pas d'article"))</f>
        <v xml:space="preserve"> </v>
      </c>
      <c r="D204" s="156" t="str">
        <f t="shared" ca="1" si="27"/>
        <v/>
      </c>
      <c r="E204" s="156" t="str">
        <f t="shared" ca="1" si="31"/>
        <v/>
      </c>
      <c r="F204" s="156" t="str">
        <f t="shared" ca="1" si="32"/>
        <v/>
      </c>
      <c r="G204" s="156" t="str">
        <f t="shared" ca="1" si="32"/>
        <v/>
      </c>
      <c r="H204" s="156" t="str">
        <f t="shared" ca="1" si="32"/>
        <v/>
      </c>
      <c r="I204" s="156" t="str">
        <f t="shared" ca="1" si="32"/>
        <v/>
      </c>
      <c r="J204" s="156" t="str">
        <f t="shared" ca="1" si="32"/>
        <v/>
      </c>
      <c r="K204" s="156" t="str">
        <f t="shared" ca="1" si="32"/>
        <v/>
      </c>
      <c r="L204" s="156" t="str">
        <f t="shared" ca="1" si="32"/>
        <v/>
      </c>
      <c r="M204" s="156" t="str">
        <f t="shared" ca="1" si="32"/>
        <v/>
      </c>
      <c r="N204" s="156" t="str">
        <f t="shared" ca="1" si="32"/>
        <v/>
      </c>
    </row>
    <row r="205" spans="1:14" x14ac:dyDescent="0.2">
      <c r="B205" s="247"/>
      <c r="C205" s="87" t="str">
        <f>IFERROR(IF($A205&lt;&gt;" ",VLOOKUP($A205,GSB!$A$6:$F$506,6,FALSE),0),IF($A205=""," ","pas d'article"))</f>
        <v xml:space="preserve"> </v>
      </c>
      <c r="D205" s="156" t="str">
        <f t="shared" ca="1" si="27"/>
        <v/>
      </c>
      <c r="E205" s="156" t="str">
        <f t="shared" ca="1" si="31"/>
        <v/>
      </c>
      <c r="F205" s="156" t="str">
        <f t="shared" ca="1" si="32"/>
        <v/>
      </c>
      <c r="G205" s="156" t="str">
        <f t="shared" ca="1" si="32"/>
        <v/>
      </c>
      <c r="H205" s="156" t="str">
        <f t="shared" ca="1" si="32"/>
        <v/>
      </c>
      <c r="I205" s="156" t="str">
        <f t="shared" ca="1" si="32"/>
        <v/>
      </c>
      <c r="J205" s="156" t="str">
        <f t="shared" ca="1" si="32"/>
        <v/>
      </c>
      <c r="K205" s="156" t="str">
        <f t="shared" ca="1" si="32"/>
        <v/>
      </c>
      <c r="L205" s="156" t="str">
        <f t="shared" ca="1" si="32"/>
        <v/>
      </c>
      <c r="M205" s="156" t="str">
        <f t="shared" ca="1" si="32"/>
        <v/>
      </c>
      <c r="N205" s="156" t="str">
        <f t="shared" ca="1" si="32"/>
        <v/>
      </c>
    </row>
    <row r="206" spans="1:14" x14ac:dyDescent="0.2">
      <c r="B206" s="247"/>
      <c r="C206" s="87" t="str">
        <f>IFERROR(IF($A206&lt;&gt;" ",VLOOKUP($A206,GSB!$A$6:$F$506,6,FALSE),0),IF($A206=""," ","pas d'article"))</f>
        <v xml:space="preserve"> </v>
      </c>
      <c r="D206" s="156" t="str">
        <f t="shared" ca="1" si="27"/>
        <v/>
      </c>
      <c r="E206" s="156" t="str">
        <f t="shared" ca="1" si="31"/>
        <v/>
      </c>
      <c r="F206" s="156" t="str">
        <f t="shared" ca="1" si="32"/>
        <v/>
      </c>
      <c r="G206" s="156" t="str">
        <f t="shared" ca="1" si="32"/>
        <v/>
      </c>
      <c r="H206" s="156" t="str">
        <f t="shared" ca="1" si="32"/>
        <v/>
      </c>
      <c r="I206" s="156" t="str">
        <f t="shared" ca="1" si="32"/>
        <v/>
      </c>
      <c r="J206" s="156" t="str">
        <f t="shared" ca="1" si="32"/>
        <v/>
      </c>
      <c r="K206" s="156" t="str">
        <f t="shared" ca="1" si="32"/>
        <v/>
      </c>
      <c r="L206" s="156" t="str">
        <f t="shared" ca="1" si="32"/>
        <v/>
      </c>
      <c r="M206" s="156" t="str">
        <f t="shared" ca="1" si="32"/>
        <v/>
      </c>
      <c r="N206" s="156" t="str">
        <f t="shared" ca="1" si="32"/>
        <v/>
      </c>
    </row>
    <row r="207" spans="1:14" x14ac:dyDescent="0.2">
      <c r="B207" s="247"/>
      <c r="C207" s="87" t="str">
        <f>IFERROR(IF($A207&lt;&gt;" ",VLOOKUP($A207,GSB!$A$6:$F$506,6,FALSE),0),IF($A207=""," ","pas d'article"))</f>
        <v xml:space="preserve"> </v>
      </c>
      <c r="D207" s="156" t="str">
        <f t="shared" ca="1" si="27"/>
        <v/>
      </c>
      <c r="E207" s="156" t="str">
        <f t="shared" ca="1" si="31"/>
        <v/>
      </c>
      <c r="F207" s="156" t="str">
        <f t="shared" ca="1" si="32"/>
        <v/>
      </c>
      <c r="G207" s="156" t="str">
        <f t="shared" ca="1" si="32"/>
        <v/>
      </c>
      <c r="H207" s="156" t="str">
        <f t="shared" ca="1" si="32"/>
        <v/>
      </c>
      <c r="I207" s="156" t="str">
        <f t="shared" ca="1" si="32"/>
        <v/>
      </c>
      <c r="J207" s="156" t="str">
        <f t="shared" ca="1" si="32"/>
        <v/>
      </c>
      <c r="K207" s="156" t="str">
        <f t="shared" ca="1" si="32"/>
        <v/>
      </c>
      <c r="L207" s="156" t="str">
        <f t="shared" ca="1" si="32"/>
        <v/>
      </c>
      <c r="M207" s="156" t="str">
        <f t="shared" ca="1" si="32"/>
        <v/>
      </c>
      <c r="N207" s="156" t="str">
        <f t="shared" ca="1" si="32"/>
        <v/>
      </c>
    </row>
    <row r="208" spans="1:14" x14ac:dyDescent="0.2">
      <c r="B208" s="247"/>
      <c r="C208" s="87" t="str">
        <f>IFERROR(IF($A208&lt;&gt;" ",VLOOKUP($A208,GSB!$A$6:$F$506,6,FALSE),0),IF($A208=""," ","pas d'article"))</f>
        <v xml:space="preserve"> </v>
      </c>
      <c r="D208" s="156" t="str">
        <f t="shared" ca="1" si="27"/>
        <v/>
      </c>
      <c r="E208" s="156" t="str">
        <f t="shared" ca="1" si="31"/>
        <v/>
      </c>
      <c r="F208" s="156" t="str">
        <f t="shared" ca="1" si="32"/>
        <v/>
      </c>
      <c r="G208" s="156" t="str">
        <f t="shared" ca="1" si="32"/>
        <v/>
      </c>
      <c r="H208" s="156" t="str">
        <f t="shared" ca="1" si="32"/>
        <v/>
      </c>
      <c r="I208" s="156" t="str">
        <f t="shared" ca="1" si="32"/>
        <v/>
      </c>
      <c r="J208" s="156" t="str">
        <f t="shared" ca="1" si="32"/>
        <v/>
      </c>
      <c r="K208" s="156" t="str">
        <f t="shared" ca="1" si="32"/>
        <v/>
      </c>
      <c r="L208" s="156" t="str">
        <f t="shared" ca="1" si="32"/>
        <v/>
      </c>
      <c r="M208" s="156" t="str">
        <f t="shared" ca="1" si="32"/>
        <v/>
      </c>
      <c r="N208" s="156" t="str">
        <f t="shared" ca="1" si="32"/>
        <v/>
      </c>
    </row>
    <row r="209" spans="2:14" x14ac:dyDescent="0.2">
      <c r="B209" s="247"/>
      <c r="C209" s="87" t="str">
        <f>IFERROR(IF($A209&lt;&gt;" ",VLOOKUP($A209,GSB!$A$6:$F$506,6,FALSE),0),IF($A209=""," ","pas d'article"))</f>
        <v xml:space="preserve"> </v>
      </c>
      <c r="D209" s="156" t="str">
        <f t="shared" ca="1" si="27"/>
        <v/>
      </c>
      <c r="E209" s="156" t="str">
        <f t="shared" ca="1" si="31"/>
        <v/>
      </c>
      <c r="F209" s="156" t="str">
        <f t="shared" ca="1" si="32"/>
        <v/>
      </c>
      <c r="G209" s="156" t="str">
        <f t="shared" ca="1" si="32"/>
        <v/>
      </c>
      <c r="H209" s="156" t="str">
        <f t="shared" ca="1" si="32"/>
        <v/>
      </c>
      <c r="I209" s="156" t="str">
        <f t="shared" ca="1" si="32"/>
        <v/>
      </c>
      <c r="J209" s="156" t="str">
        <f t="shared" ca="1" si="32"/>
        <v/>
      </c>
      <c r="K209" s="156" t="str">
        <f t="shared" ca="1" si="32"/>
        <v/>
      </c>
      <c r="L209" s="156" t="str">
        <f t="shared" ca="1" si="32"/>
        <v/>
      </c>
      <c r="M209" s="156" t="str">
        <f t="shared" ca="1" si="32"/>
        <v/>
      </c>
      <c r="N209" s="156" t="str">
        <f t="shared" ca="1" si="32"/>
        <v/>
      </c>
    </row>
    <row r="210" spans="2:14" x14ac:dyDescent="0.2">
      <c r="B210" s="247"/>
      <c r="C210" s="87" t="str">
        <f>IFERROR(IF($A210&lt;&gt;" ",VLOOKUP($A210,GSB!$A$6:$F$506,6,FALSE),0),IF($A210=""," ","pas d'article"))</f>
        <v xml:space="preserve"> </v>
      </c>
      <c r="D210" s="156" t="str">
        <f t="shared" ca="1" si="27"/>
        <v/>
      </c>
      <c r="E210" s="156" t="str">
        <f t="shared" ca="1" si="31"/>
        <v/>
      </c>
      <c r="F210" s="156" t="str">
        <f t="shared" ca="1" si="32"/>
        <v/>
      </c>
      <c r="G210" s="156" t="str">
        <f t="shared" ca="1" si="32"/>
        <v/>
      </c>
      <c r="H210" s="156" t="str">
        <f t="shared" ca="1" si="32"/>
        <v/>
      </c>
      <c r="I210" s="156" t="str">
        <f t="shared" ca="1" si="32"/>
        <v/>
      </c>
      <c r="J210" s="156" t="str">
        <f t="shared" ca="1" si="32"/>
        <v/>
      </c>
      <c r="K210" s="156" t="str">
        <f t="shared" ca="1" si="32"/>
        <v/>
      </c>
      <c r="L210" s="156" t="str">
        <f t="shared" ca="1" si="32"/>
        <v/>
      </c>
      <c r="M210" s="156" t="str">
        <f t="shared" ca="1" si="32"/>
        <v/>
      </c>
      <c r="N210" s="156" t="str">
        <f t="shared" ca="1" si="32"/>
        <v/>
      </c>
    </row>
    <row r="211" spans="2:14" x14ac:dyDescent="0.2">
      <c r="B211" s="247"/>
      <c r="C211" s="87" t="str">
        <f>IFERROR(IF($A211&lt;&gt;" ",VLOOKUP($A211,GSB!$A$6:$F$506,6,FALSE),0),IF($A211=""," ","pas d'article"))</f>
        <v xml:space="preserve"> </v>
      </c>
      <c r="D211" s="156" t="str">
        <f t="shared" ca="1" si="27"/>
        <v/>
      </c>
      <c r="E211" s="156" t="str">
        <f t="shared" ca="1" si="31"/>
        <v/>
      </c>
      <c r="F211" s="156" t="str">
        <f t="shared" ca="1" si="32"/>
        <v/>
      </c>
      <c r="G211" s="156" t="str">
        <f t="shared" ca="1" si="32"/>
        <v/>
      </c>
      <c r="H211" s="156" t="str">
        <f t="shared" ca="1" si="32"/>
        <v/>
      </c>
      <c r="I211" s="156" t="str">
        <f t="shared" ca="1" si="32"/>
        <v/>
      </c>
      <c r="J211" s="156" t="str">
        <f t="shared" ca="1" si="32"/>
        <v/>
      </c>
      <c r="K211" s="156" t="str">
        <f t="shared" ca="1" si="32"/>
        <v/>
      </c>
      <c r="L211" s="156" t="str">
        <f t="shared" ca="1" si="32"/>
        <v/>
      </c>
      <c r="M211" s="156" t="str">
        <f t="shared" ca="1" si="32"/>
        <v/>
      </c>
      <c r="N211" s="156" t="str">
        <f t="shared" ca="1" si="32"/>
        <v/>
      </c>
    </row>
    <row r="212" spans="2:14" x14ac:dyDescent="0.2">
      <c r="B212" s="247"/>
      <c r="C212" s="87" t="str">
        <f>IFERROR(IF($A212&lt;&gt;" ",VLOOKUP($A212,GSB!$A$6:$F$506,6,FALSE),0),IF($A212=""," ","pas d'article"))</f>
        <v xml:space="preserve"> </v>
      </c>
      <c r="D212" s="156" t="str">
        <f t="shared" ca="1" si="27"/>
        <v/>
      </c>
      <c r="E212" s="156" t="str">
        <f t="shared" ca="1" si="31"/>
        <v/>
      </c>
      <c r="F212" s="156" t="str">
        <f t="shared" ref="F212:N221" ca="1" si="33">IF(ISERROR(OFFSET(INDIRECT("'"&amp;F$5&amp;"'!$b$1"),MATCH($A212,INDIRECT("'"&amp;F$5&amp;"'!$a$1:$a$500"),0)-1,MATCH($B$4,INDIRECT("'"&amp;F$5&amp;"'!$c$5:$n$5"),0))),"",OFFSET(INDIRECT("'"&amp;F$5&amp;"'!$b$1"),MATCH($A212,INDIRECT("'"&amp;F$5&amp;"'!$a$1:$a$500"),0)-1,MATCH($B$4,INDIRECT("'"&amp;F$5&amp;"'!$c$5:$n$5"),0)))</f>
        <v/>
      </c>
      <c r="G212" s="156" t="str">
        <f t="shared" ca="1" si="33"/>
        <v/>
      </c>
      <c r="H212" s="156" t="str">
        <f t="shared" ca="1" si="33"/>
        <v/>
      </c>
      <c r="I212" s="156" t="str">
        <f t="shared" ca="1" si="33"/>
        <v/>
      </c>
      <c r="J212" s="156" t="str">
        <f t="shared" ca="1" si="33"/>
        <v/>
      </c>
      <c r="K212" s="156" t="str">
        <f t="shared" ca="1" si="33"/>
        <v/>
      </c>
      <c r="L212" s="156" t="str">
        <f t="shared" ca="1" si="33"/>
        <v/>
      </c>
      <c r="M212" s="156" t="str">
        <f t="shared" ca="1" si="33"/>
        <v/>
      </c>
      <c r="N212" s="156" t="str">
        <f t="shared" ca="1" si="33"/>
        <v/>
      </c>
    </row>
    <row r="213" spans="2:14" x14ac:dyDescent="0.2">
      <c r="B213" s="247"/>
      <c r="C213" s="87" t="str">
        <f>IFERROR(IF($A213&lt;&gt;" ",VLOOKUP($A213,GSB!$A$6:$F$506,6,FALSE),0),IF($A213=""," ","pas d'article"))</f>
        <v xml:space="preserve"> </v>
      </c>
      <c r="D213" s="156" t="str">
        <f t="shared" ca="1" si="27"/>
        <v/>
      </c>
      <c r="E213" s="156" t="str">
        <f t="shared" ca="1" si="31"/>
        <v/>
      </c>
      <c r="F213" s="156" t="str">
        <f t="shared" ca="1" si="33"/>
        <v/>
      </c>
      <c r="G213" s="156" t="str">
        <f t="shared" ca="1" si="33"/>
        <v/>
      </c>
      <c r="H213" s="156" t="str">
        <f t="shared" ca="1" si="33"/>
        <v/>
      </c>
      <c r="I213" s="156" t="str">
        <f t="shared" ca="1" si="33"/>
        <v/>
      </c>
      <c r="J213" s="156" t="str">
        <f t="shared" ca="1" si="33"/>
        <v/>
      </c>
      <c r="K213" s="156" t="str">
        <f t="shared" ca="1" si="33"/>
        <v/>
      </c>
      <c r="L213" s="156" t="str">
        <f t="shared" ca="1" si="33"/>
        <v/>
      </c>
      <c r="M213" s="156" t="str">
        <f t="shared" ca="1" si="33"/>
        <v/>
      </c>
      <c r="N213" s="156" t="str">
        <f t="shared" ca="1" si="33"/>
        <v/>
      </c>
    </row>
    <row r="214" spans="2:14" x14ac:dyDescent="0.2">
      <c r="B214" s="247"/>
      <c r="C214" s="87" t="str">
        <f>IFERROR(IF($A214&lt;&gt;" ",VLOOKUP($A214,GSB!$A$6:$F$506,6,FALSE),0),IF($A214=""," ","pas d'article"))</f>
        <v xml:space="preserve"> </v>
      </c>
      <c r="D214" s="156" t="str">
        <f t="shared" ca="1" si="27"/>
        <v/>
      </c>
      <c r="E214" s="156" t="str">
        <f t="shared" ca="1" si="31"/>
        <v/>
      </c>
      <c r="F214" s="156" t="str">
        <f t="shared" ca="1" si="33"/>
        <v/>
      </c>
      <c r="G214" s="156" t="str">
        <f t="shared" ca="1" si="33"/>
        <v/>
      </c>
      <c r="H214" s="156" t="str">
        <f t="shared" ca="1" si="33"/>
        <v/>
      </c>
      <c r="I214" s="156" t="str">
        <f t="shared" ca="1" si="33"/>
        <v/>
      </c>
      <c r="J214" s="156" t="str">
        <f t="shared" ca="1" si="33"/>
        <v/>
      </c>
      <c r="K214" s="156" t="str">
        <f t="shared" ca="1" si="33"/>
        <v/>
      </c>
      <c r="L214" s="156" t="str">
        <f t="shared" ca="1" si="33"/>
        <v/>
      </c>
      <c r="M214" s="156" t="str">
        <f t="shared" ca="1" si="33"/>
        <v/>
      </c>
      <c r="N214" s="156" t="str">
        <f t="shared" ca="1" si="33"/>
        <v/>
      </c>
    </row>
    <row r="215" spans="2:14" x14ac:dyDescent="0.2">
      <c r="B215" s="247"/>
      <c r="C215" s="87" t="str">
        <f>IFERROR(IF($A215&lt;&gt;" ",VLOOKUP($A215,GSB!$A$6:$F$506,6,FALSE),0),IF($A215=""," ","pas d'article"))</f>
        <v xml:space="preserve"> </v>
      </c>
      <c r="D215" s="156" t="str">
        <f t="shared" ca="1" si="27"/>
        <v/>
      </c>
      <c r="E215" s="156" t="str">
        <f t="shared" ca="1" si="31"/>
        <v/>
      </c>
      <c r="F215" s="156" t="str">
        <f t="shared" ca="1" si="33"/>
        <v/>
      </c>
      <c r="G215" s="156" t="str">
        <f t="shared" ca="1" si="33"/>
        <v/>
      </c>
      <c r="H215" s="156" t="str">
        <f t="shared" ca="1" si="33"/>
        <v/>
      </c>
      <c r="I215" s="156" t="str">
        <f t="shared" ca="1" si="33"/>
        <v/>
      </c>
      <c r="J215" s="156" t="str">
        <f t="shared" ca="1" si="33"/>
        <v/>
      </c>
      <c r="K215" s="156" t="str">
        <f t="shared" ca="1" si="33"/>
        <v/>
      </c>
      <c r="L215" s="156" t="str">
        <f t="shared" ca="1" si="33"/>
        <v/>
      </c>
      <c r="M215" s="156" t="str">
        <f t="shared" ca="1" si="33"/>
        <v/>
      </c>
      <c r="N215" s="156" t="str">
        <f t="shared" ca="1" si="33"/>
        <v/>
      </c>
    </row>
    <row r="216" spans="2:14" x14ac:dyDescent="0.2">
      <c r="B216" s="247"/>
      <c r="C216" s="87" t="str">
        <f>IFERROR(IF($A216&lt;&gt;" ",VLOOKUP($A216,GSB!$A$6:$F$506,6,FALSE),0),IF($A216=""," ","pas d'article"))</f>
        <v xml:space="preserve"> </v>
      </c>
      <c r="D216" s="156" t="str">
        <f t="shared" ca="1" si="27"/>
        <v/>
      </c>
      <c r="E216" s="156" t="str">
        <f t="shared" ca="1" si="31"/>
        <v/>
      </c>
      <c r="F216" s="156" t="str">
        <f t="shared" ca="1" si="33"/>
        <v/>
      </c>
      <c r="G216" s="156" t="str">
        <f t="shared" ca="1" si="33"/>
        <v/>
      </c>
      <c r="H216" s="156" t="str">
        <f t="shared" ca="1" si="33"/>
        <v/>
      </c>
      <c r="I216" s="156" t="str">
        <f t="shared" ca="1" si="33"/>
        <v/>
      </c>
      <c r="J216" s="156" t="str">
        <f t="shared" ca="1" si="33"/>
        <v/>
      </c>
      <c r="K216" s="156" t="str">
        <f t="shared" ca="1" si="33"/>
        <v/>
      </c>
      <c r="L216" s="156" t="str">
        <f t="shared" ca="1" si="33"/>
        <v/>
      </c>
      <c r="M216" s="156" t="str">
        <f t="shared" ca="1" si="33"/>
        <v/>
      </c>
      <c r="N216" s="156" t="str">
        <f t="shared" ca="1" si="33"/>
        <v/>
      </c>
    </row>
    <row r="217" spans="2:14" x14ac:dyDescent="0.2">
      <c r="B217" s="247"/>
      <c r="C217" s="87" t="str">
        <f>IFERROR(IF($A217&lt;&gt;" ",VLOOKUP($A217,GSB!$A$6:$F$506,6,FALSE),0),IF($A217=""," ","pas d'article"))</f>
        <v xml:space="preserve"> </v>
      </c>
      <c r="D217" s="156" t="str">
        <f t="shared" ca="1" si="27"/>
        <v/>
      </c>
      <c r="E217" s="156" t="str">
        <f t="shared" ca="1" si="31"/>
        <v/>
      </c>
      <c r="F217" s="156" t="str">
        <f t="shared" ca="1" si="33"/>
        <v/>
      </c>
      <c r="G217" s="156" t="str">
        <f t="shared" ca="1" si="33"/>
        <v/>
      </c>
      <c r="H217" s="156" t="str">
        <f t="shared" ca="1" si="33"/>
        <v/>
      </c>
      <c r="I217" s="156" t="str">
        <f t="shared" ca="1" si="33"/>
        <v/>
      </c>
      <c r="J217" s="156" t="str">
        <f t="shared" ca="1" si="33"/>
        <v/>
      </c>
      <c r="K217" s="156" t="str">
        <f t="shared" ca="1" si="33"/>
        <v/>
      </c>
      <c r="L217" s="156" t="str">
        <f t="shared" ca="1" si="33"/>
        <v/>
      </c>
      <c r="M217" s="156" t="str">
        <f t="shared" ca="1" si="33"/>
        <v/>
      </c>
      <c r="N217" s="156" t="str">
        <f t="shared" ca="1" si="33"/>
        <v/>
      </c>
    </row>
    <row r="218" spans="2:14" x14ac:dyDescent="0.2">
      <c r="B218" s="247"/>
      <c r="C218" s="87" t="str">
        <f>IFERROR(IF($A218&lt;&gt;" ",VLOOKUP($A218,GSB!$A$6:$F$506,6,FALSE),0),IF($A218=""," ","pas d'article"))</f>
        <v xml:space="preserve"> </v>
      </c>
      <c r="D218" s="156" t="str">
        <f t="shared" ca="1" si="27"/>
        <v/>
      </c>
      <c r="E218" s="156" t="str">
        <f t="shared" ca="1" si="31"/>
        <v/>
      </c>
      <c r="F218" s="156" t="str">
        <f t="shared" ca="1" si="33"/>
        <v/>
      </c>
      <c r="G218" s="156" t="str">
        <f t="shared" ca="1" si="33"/>
        <v/>
      </c>
      <c r="H218" s="156" t="str">
        <f t="shared" ca="1" si="33"/>
        <v/>
      </c>
      <c r="I218" s="156" t="str">
        <f t="shared" ca="1" si="33"/>
        <v/>
      </c>
      <c r="J218" s="156" t="str">
        <f t="shared" ca="1" si="33"/>
        <v/>
      </c>
      <c r="K218" s="156" t="str">
        <f t="shared" ca="1" si="33"/>
        <v/>
      </c>
      <c r="L218" s="156" t="str">
        <f t="shared" ca="1" si="33"/>
        <v/>
      </c>
      <c r="M218" s="156" t="str">
        <f t="shared" ca="1" si="33"/>
        <v/>
      </c>
      <c r="N218" s="156" t="str">
        <f t="shared" ca="1" si="33"/>
        <v/>
      </c>
    </row>
    <row r="219" spans="2:14" x14ac:dyDescent="0.2">
      <c r="B219" s="247"/>
      <c r="C219" s="87" t="str">
        <f>IFERROR(IF($A219&lt;&gt;" ",VLOOKUP($A219,GSB!$A$6:$F$506,6,FALSE),0),IF($A219=""," ","pas d'article"))</f>
        <v xml:space="preserve"> </v>
      </c>
      <c r="D219" s="156" t="str">
        <f t="shared" ca="1" si="27"/>
        <v/>
      </c>
      <c r="E219" s="156" t="str">
        <f t="shared" ca="1" si="31"/>
        <v/>
      </c>
      <c r="F219" s="156" t="str">
        <f t="shared" ca="1" si="33"/>
        <v/>
      </c>
      <c r="G219" s="156" t="str">
        <f t="shared" ca="1" si="33"/>
        <v/>
      </c>
      <c r="H219" s="156" t="str">
        <f t="shared" ca="1" si="33"/>
        <v/>
      </c>
      <c r="I219" s="156" t="str">
        <f t="shared" ca="1" si="33"/>
        <v/>
      </c>
      <c r="J219" s="156" t="str">
        <f t="shared" ca="1" si="33"/>
        <v/>
      </c>
      <c r="K219" s="156" t="str">
        <f t="shared" ca="1" si="33"/>
        <v/>
      </c>
      <c r="L219" s="156" t="str">
        <f t="shared" ca="1" si="33"/>
        <v/>
      </c>
      <c r="M219" s="156" t="str">
        <f t="shared" ca="1" si="33"/>
        <v/>
      </c>
      <c r="N219" s="156" t="str">
        <f t="shared" ca="1" si="33"/>
        <v/>
      </c>
    </row>
    <row r="220" spans="2:14" x14ac:dyDescent="0.2">
      <c r="B220" s="247"/>
      <c r="C220" s="87" t="str">
        <f>IFERROR(IF($A220&lt;&gt;" ",VLOOKUP($A220,GSB!$A$6:$F$506,6,FALSE),0),IF($A220=""," ","pas d'article"))</f>
        <v xml:space="preserve"> </v>
      </c>
      <c r="D220" s="156" t="str">
        <f t="shared" ca="1" si="27"/>
        <v/>
      </c>
      <c r="E220" s="156" t="str">
        <f t="shared" ca="1" si="31"/>
        <v/>
      </c>
      <c r="F220" s="156" t="str">
        <f t="shared" ca="1" si="33"/>
        <v/>
      </c>
      <c r="G220" s="156" t="str">
        <f t="shared" ca="1" si="33"/>
        <v/>
      </c>
      <c r="H220" s="156" t="str">
        <f t="shared" ca="1" si="33"/>
        <v/>
      </c>
      <c r="I220" s="156" t="str">
        <f t="shared" ca="1" si="33"/>
        <v/>
      </c>
      <c r="J220" s="156" t="str">
        <f t="shared" ca="1" si="33"/>
        <v/>
      </c>
      <c r="K220" s="156" t="str">
        <f t="shared" ca="1" si="33"/>
        <v/>
      </c>
      <c r="L220" s="156" t="str">
        <f t="shared" ca="1" si="33"/>
        <v/>
      </c>
      <c r="M220" s="156" t="str">
        <f t="shared" ca="1" si="33"/>
        <v/>
      </c>
      <c r="N220" s="156" t="str">
        <f t="shared" ca="1" si="33"/>
        <v/>
      </c>
    </row>
    <row r="221" spans="2:14" x14ac:dyDescent="0.2">
      <c r="B221" s="247"/>
      <c r="C221" s="87" t="str">
        <f>IFERROR(IF($A221&lt;&gt;" ",VLOOKUP($A221,GSB!$A$6:$F$506,6,FALSE),0),IF($A221=""," ","pas d'article"))</f>
        <v xml:space="preserve"> </v>
      </c>
      <c r="D221" s="156" t="str">
        <f t="shared" ca="1" si="27"/>
        <v/>
      </c>
      <c r="E221" s="156" t="str">
        <f t="shared" ca="1" si="31"/>
        <v/>
      </c>
      <c r="F221" s="156" t="str">
        <f t="shared" ca="1" si="33"/>
        <v/>
      </c>
      <c r="G221" s="156" t="str">
        <f t="shared" ca="1" si="33"/>
        <v/>
      </c>
      <c r="H221" s="156" t="str">
        <f t="shared" ca="1" si="33"/>
        <v/>
      </c>
      <c r="I221" s="156" t="str">
        <f t="shared" ca="1" si="33"/>
        <v/>
      </c>
      <c r="J221" s="156" t="str">
        <f t="shared" ca="1" si="33"/>
        <v/>
      </c>
      <c r="K221" s="156" t="str">
        <f t="shared" ca="1" si="33"/>
        <v/>
      </c>
      <c r="L221" s="156" t="str">
        <f t="shared" ca="1" si="33"/>
        <v/>
      </c>
      <c r="M221" s="156" t="str">
        <f t="shared" ca="1" si="33"/>
        <v/>
      </c>
      <c r="N221" s="156" t="str">
        <f t="shared" ca="1" si="33"/>
        <v/>
      </c>
    </row>
    <row r="222" spans="2:14" x14ac:dyDescent="0.2">
      <c r="B222" s="247"/>
      <c r="C222" s="87" t="str">
        <f>IFERROR(IF($A222&lt;&gt;" ",VLOOKUP($A222,GSB!$A$6:$F$506,6,FALSE),0),IF($A222=""," ","pas d'article"))</f>
        <v xml:space="preserve"> </v>
      </c>
      <c r="D222" s="156" t="str">
        <f t="shared" ca="1" si="27"/>
        <v/>
      </c>
      <c r="E222" s="156" t="str">
        <f t="shared" ca="1" si="31"/>
        <v/>
      </c>
      <c r="F222" s="156" t="str">
        <f t="shared" ref="F222:N231" ca="1" si="34">IF(ISERROR(OFFSET(INDIRECT("'"&amp;F$5&amp;"'!$b$1"),MATCH($A222,INDIRECT("'"&amp;F$5&amp;"'!$a$1:$a$500"),0)-1,MATCH($B$4,INDIRECT("'"&amp;F$5&amp;"'!$c$5:$n$5"),0))),"",OFFSET(INDIRECT("'"&amp;F$5&amp;"'!$b$1"),MATCH($A222,INDIRECT("'"&amp;F$5&amp;"'!$a$1:$a$500"),0)-1,MATCH($B$4,INDIRECT("'"&amp;F$5&amp;"'!$c$5:$n$5"),0)))</f>
        <v/>
      </c>
      <c r="G222" s="156" t="str">
        <f t="shared" ca="1" si="34"/>
        <v/>
      </c>
      <c r="H222" s="156" t="str">
        <f t="shared" ca="1" si="34"/>
        <v/>
      </c>
      <c r="I222" s="156" t="str">
        <f t="shared" ca="1" si="34"/>
        <v/>
      </c>
      <c r="J222" s="156" t="str">
        <f t="shared" ca="1" si="34"/>
        <v/>
      </c>
      <c r="K222" s="156" t="str">
        <f t="shared" ca="1" si="34"/>
        <v/>
      </c>
      <c r="L222" s="156" t="str">
        <f t="shared" ca="1" si="34"/>
        <v/>
      </c>
      <c r="M222" s="156" t="str">
        <f t="shared" ca="1" si="34"/>
        <v/>
      </c>
      <c r="N222" s="156" t="str">
        <f t="shared" ca="1" si="34"/>
        <v/>
      </c>
    </row>
    <row r="223" spans="2:14" x14ac:dyDescent="0.2">
      <c r="B223" s="247"/>
      <c r="C223" s="87" t="str">
        <f>IFERROR(IF($A223&lt;&gt;" ",VLOOKUP($A223,GSB!$A$6:$F$506,6,FALSE),0),IF($A223=""," ","pas d'article"))</f>
        <v xml:space="preserve"> </v>
      </c>
      <c r="D223" s="156" t="str">
        <f t="shared" ca="1" si="27"/>
        <v/>
      </c>
      <c r="E223" s="156" t="str">
        <f t="shared" ca="1" si="31"/>
        <v/>
      </c>
      <c r="F223" s="156" t="str">
        <f t="shared" ca="1" si="34"/>
        <v/>
      </c>
      <c r="G223" s="156" t="str">
        <f t="shared" ca="1" si="34"/>
        <v/>
      </c>
      <c r="H223" s="156" t="str">
        <f t="shared" ca="1" si="34"/>
        <v/>
      </c>
      <c r="I223" s="156" t="str">
        <f t="shared" ca="1" si="34"/>
        <v/>
      </c>
      <c r="J223" s="156" t="str">
        <f t="shared" ca="1" si="34"/>
        <v/>
      </c>
      <c r="K223" s="156" t="str">
        <f t="shared" ca="1" si="34"/>
        <v/>
      </c>
      <c r="L223" s="156" t="str">
        <f t="shared" ca="1" si="34"/>
        <v/>
      </c>
      <c r="M223" s="156" t="str">
        <f t="shared" ca="1" si="34"/>
        <v/>
      </c>
      <c r="N223" s="156" t="str">
        <f t="shared" ca="1" si="34"/>
        <v/>
      </c>
    </row>
    <row r="224" spans="2:14" x14ac:dyDescent="0.2">
      <c r="B224" s="247"/>
      <c r="C224" s="87" t="str">
        <f>IFERROR(IF($A224&lt;&gt;" ",VLOOKUP($A224,GSB!$A$6:$F$506,6,FALSE),0),IF($A224=""," ","pas d'article"))</f>
        <v xml:space="preserve"> </v>
      </c>
      <c r="D224" s="156" t="str">
        <f t="shared" ca="1" si="27"/>
        <v/>
      </c>
      <c r="E224" s="156" t="str">
        <f t="shared" ca="1" si="31"/>
        <v/>
      </c>
      <c r="F224" s="156" t="str">
        <f t="shared" ca="1" si="34"/>
        <v/>
      </c>
      <c r="G224" s="156" t="str">
        <f t="shared" ca="1" si="34"/>
        <v/>
      </c>
      <c r="H224" s="156" t="str">
        <f t="shared" ca="1" si="34"/>
        <v/>
      </c>
      <c r="I224" s="156" t="str">
        <f t="shared" ca="1" si="34"/>
        <v/>
      </c>
      <c r="J224" s="156" t="str">
        <f t="shared" ca="1" si="34"/>
        <v/>
      </c>
      <c r="K224" s="156" t="str">
        <f t="shared" ca="1" si="34"/>
        <v/>
      </c>
      <c r="L224" s="156" t="str">
        <f t="shared" ca="1" si="34"/>
        <v/>
      </c>
      <c r="M224" s="156" t="str">
        <f t="shared" ca="1" si="34"/>
        <v/>
      </c>
      <c r="N224" s="156" t="str">
        <f t="shared" ca="1" si="34"/>
        <v/>
      </c>
    </row>
    <row r="225" spans="2:14" x14ac:dyDescent="0.2">
      <c r="B225" s="247"/>
      <c r="C225" s="87" t="str">
        <f>IFERROR(IF($A225&lt;&gt;" ",VLOOKUP($A225,GSB!$A$6:$F$506,6,FALSE),0),IF($A225=""," ","pas d'article"))</f>
        <v xml:space="preserve"> </v>
      </c>
      <c r="D225" s="156" t="str">
        <f t="shared" ca="1" si="27"/>
        <v/>
      </c>
      <c r="E225" s="156" t="str">
        <f t="shared" ca="1" si="31"/>
        <v/>
      </c>
      <c r="F225" s="156" t="str">
        <f t="shared" ca="1" si="34"/>
        <v/>
      </c>
      <c r="G225" s="156" t="str">
        <f t="shared" ca="1" si="34"/>
        <v/>
      </c>
      <c r="H225" s="156" t="str">
        <f t="shared" ca="1" si="34"/>
        <v/>
      </c>
      <c r="I225" s="156" t="str">
        <f t="shared" ca="1" si="34"/>
        <v/>
      </c>
      <c r="J225" s="156" t="str">
        <f t="shared" ca="1" si="34"/>
        <v/>
      </c>
      <c r="K225" s="156" t="str">
        <f t="shared" ca="1" si="34"/>
        <v/>
      </c>
      <c r="L225" s="156" t="str">
        <f t="shared" ca="1" si="34"/>
        <v/>
      </c>
      <c r="M225" s="156" t="str">
        <f t="shared" ca="1" si="34"/>
        <v/>
      </c>
      <c r="N225" s="156" t="str">
        <f t="shared" ca="1" si="34"/>
        <v/>
      </c>
    </row>
    <row r="226" spans="2:14" x14ac:dyDescent="0.2">
      <c r="B226" s="247"/>
      <c r="C226" s="87" t="str">
        <f>IFERROR(IF($A226&lt;&gt;" ",VLOOKUP($A226,GSB!$A$6:$F$506,6,FALSE),0),IF($A226=""," ","pas d'article"))</f>
        <v xml:space="preserve"> </v>
      </c>
      <c r="D226" s="156" t="str">
        <f t="shared" ca="1" si="27"/>
        <v/>
      </c>
      <c r="E226" s="156" t="str">
        <f t="shared" ca="1" si="31"/>
        <v/>
      </c>
      <c r="F226" s="156" t="str">
        <f t="shared" ca="1" si="34"/>
        <v/>
      </c>
      <c r="G226" s="156" t="str">
        <f t="shared" ca="1" si="34"/>
        <v/>
      </c>
      <c r="H226" s="156" t="str">
        <f t="shared" ca="1" si="34"/>
        <v/>
      </c>
      <c r="I226" s="156" t="str">
        <f t="shared" ca="1" si="34"/>
        <v/>
      </c>
      <c r="J226" s="156" t="str">
        <f t="shared" ca="1" si="34"/>
        <v/>
      </c>
      <c r="K226" s="156" t="str">
        <f t="shared" ca="1" si="34"/>
        <v/>
      </c>
      <c r="L226" s="156" t="str">
        <f t="shared" ca="1" si="34"/>
        <v/>
      </c>
      <c r="M226" s="156" t="str">
        <f t="shared" ca="1" si="34"/>
        <v/>
      </c>
      <c r="N226" s="156" t="str">
        <f t="shared" ca="1" si="34"/>
        <v/>
      </c>
    </row>
    <row r="227" spans="2:14" x14ac:dyDescent="0.2">
      <c r="B227" s="247"/>
      <c r="C227" s="87" t="str">
        <f>IFERROR(IF($A227&lt;&gt;" ",VLOOKUP($A227,GSB!$A$6:$F$506,6,FALSE),0),IF($A227=""," ","pas d'article"))</f>
        <v xml:space="preserve"> </v>
      </c>
      <c r="D227" s="156" t="str">
        <f t="shared" ca="1" si="27"/>
        <v/>
      </c>
      <c r="E227" s="156" t="str">
        <f t="shared" ca="1" si="31"/>
        <v/>
      </c>
      <c r="F227" s="156" t="str">
        <f t="shared" ca="1" si="34"/>
        <v/>
      </c>
      <c r="G227" s="156" t="str">
        <f t="shared" ca="1" si="34"/>
        <v/>
      </c>
      <c r="H227" s="156" t="str">
        <f t="shared" ca="1" si="34"/>
        <v/>
      </c>
      <c r="I227" s="156" t="str">
        <f t="shared" ca="1" si="34"/>
        <v/>
      </c>
      <c r="J227" s="156" t="str">
        <f t="shared" ca="1" si="34"/>
        <v/>
      </c>
      <c r="K227" s="156" t="str">
        <f t="shared" ca="1" si="34"/>
        <v/>
      </c>
      <c r="L227" s="156" t="str">
        <f t="shared" ca="1" si="34"/>
        <v/>
      </c>
      <c r="M227" s="156" t="str">
        <f t="shared" ca="1" si="34"/>
        <v/>
      </c>
      <c r="N227" s="156" t="str">
        <f t="shared" ca="1" si="34"/>
        <v/>
      </c>
    </row>
    <row r="228" spans="2:14" x14ac:dyDescent="0.2">
      <c r="B228" s="247"/>
      <c r="C228" s="87" t="str">
        <f>IFERROR(IF($A228&lt;&gt;" ",VLOOKUP($A228,GSB!$A$6:$F$506,6,FALSE),0),IF($A228=""," ","pas d'article"))</f>
        <v xml:space="preserve"> </v>
      </c>
      <c r="D228" s="156" t="str">
        <f t="shared" ca="1" si="27"/>
        <v/>
      </c>
      <c r="E228" s="156" t="str">
        <f t="shared" ca="1" si="31"/>
        <v/>
      </c>
      <c r="F228" s="156" t="str">
        <f t="shared" ca="1" si="34"/>
        <v/>
      </c>
      <c r="G228" s="156" t="str">
        <f t="shared" ca="1" si="34"/>
        <v/>
      </c>
      <c r="H228" s="156" t="str">
        <f t="shared" ca="1" si="34"/>
        <v/>
      </c>
      <c r="I228" s="156" t="str">
        <f t="shared" ca="1" si="34"/>
        <v/>
      </c>
      <c r="J228" s="156" t="str">
        <f t="shared" ca="1" si="34"/>
        <v/>
      </c>
      <c r="K228" s="156" t="str">
        <f t="shared" ca="1" si="34"/>
        <v/>
      </c>
      <c r="L228" s="156" t="str">
        <f t="shared" ca="1" si="34"/>
        <v/>
      </c>
      <c r="M228" s="156" t="str">
        <f t="shared" ca="1" si="34"/>
        <v/>
      </c>
      <c r="N228" s="156" t="str">
        <f t="shared" ca="1" si="34"/>
        <v/>
      </c>
    </row>
    <row r="229" spans="2:14" x14ac:dyDescent="0.2">
      <c r="B229" s="247"/>
      <c r="C229" s="87" t="str">
        <f>IFERROR(IF($A229&lt;&gt;" ",VLOOKUP($A229,GSB!$A$6:$F$506,6,FALSE),0),IF($A229=""," ","pas d'article"))</f>
        <v xml:space="preserve"> </v>
      </c>
      <c r="D229" s="156" t="str">
        <f t="shared" ca="1" si="27"/>
        <v/>
      </c>
      <c r="E229" s="156" t="str">
        <f t="shared" ca="1" si="31"/>
        <v/>
      </c>
      <c r="F229" s="156" t="str">
        <f t="shared" ca="1" si="34"/>
        <v/>
      </c>
      <c r="G229" s="156" t="str">
        <f t="shared" ca="1" si="34"/>
        <v/>
      </c>
      <c r="H229" s="156" t="str">
        <f t="shared" ca="1" si="34"/>
        <v/>
      </c>
      <c r="I229" s="156" t="str">
        <f t="shared" ca="1" si="34"/>
        <v/>
      </c>
      <c r="J229" s="156" t="str">
        <f t="shared" ca="1" si="34"/>
        <v/>
      </c>
      <c r="K229" s="156" t="str">
        <f t="shared" ca="1" si="34"/>
        <v/>
      </c>
      <c r="L229" s="156" t="str">
        <f t="shared" ca="1" si="34"/>
        <v/>
      </c>
      <c r="M229" s="156" t="str">
        <f t="shared" ca="1" si="34"/>
        <v/>
      </c>
      <c r="N229" s="156" t="str">
        <f t="shared" ca="1" si="34"/>
        <v/>
      </c>
    </row>
    <row r="230" spans="2:14" x14ac:dyDescent="0.2">
      <c r="B230" s="247"/>
      <c r="C230" s="87" t="str">
        <f>IFERROR(IF($A230&lt;&gt;" ",VLOOKUP($A230,GSB!$A$6:$F$506,6,FALSE),0),IF($A230=""," ","pas d'article"))</f>
        <v xml:space="preserve"> </v>
      </c>
      <c r="D230" s="156" t="str">
        <f t="shared" ref="D230:D293" ca="1" si="35">IF(ISERROR(OFFSET(INDIRECT("'"&amp;D$5&amp;"'!$b$1"),MATCH($A230,INDIRECT("'"&amp;D$5&amp;"'!$a$1:$a$500"),0)-1,MATCH($B$4,INDIRECT("'"&amp;D$5&amp;"'!$c$5:$n$5"),0))),"",OFFSET(INDIRECT("'"&amp;D$5&amp;"'!$b$1"),MATCH($A230,INDIRECT("'"&amp;D$5&amp;"'!$a$1:$a$500"),0)-1,MATCH($B$4,INDIRECT("'"&amp;D$5&amp;"'!$c$5:$n$5"),0)))</f>
        <v/>
      </c>
      <c r="E230" s="156" t="str">
        <f t="shared" ca="1" si="31"/>
        <v/>
      </c>
      <c r="F230" s="156" t="str">
        <f t="shared" ca="1" si="34"/>
        <v/>
      </c>
      <c r="G230" s="156" t="str">
        <f t="shared" ca="1" si="34"/>
        <v/>
      </c>
      <c r="H230" s="156" t="str">
        <f t="shared" ca="1" si="34"/>
        <v/>
      </c>
      <c r="I230" s="156" t="str">
        <f t="shared" ca="1" si="34"/>
        <v/>
      </c>
      <c r="J230" s="156" t="str">
        <f t="shared" ca="1" si="34"/>
        <v/>
      </c>
      <c r="K230" s="156" t="str">
        <f t="shared" ca="1" si="34"/>
        <v/>
      </c>
      <c r="L230" s="156" t="str">
        <f t="shared" ca="1" si="34"/>
        <v/>
      </c>
      <c r="M230" s="156" t="str">
        <f t="shared" ca="1" si="34"/>
        <v/>
      </c>
      <c r="N230" s="156" t="str">
        <f t="shared" ca="1" si="34"/>
        <v/>
      </c>
    </row>
    <row r="231" spans="2:14" x14ac:dyDescent="0.2">
      <c r="B231" s="247"/>
      <c r="C231" s="87" t="str">
        <f>IFERROR(IF($A231&lt;&gt;" ",VLOOKUP($A231,GSB!$A$6:$F$506,6,FALSE),0),IF($A231=""," ","pas d'article"))</f>
        <v xml:space="preserve"> </v>
      </c>
      <c r="D231" s="156" t="str">
        <f t="shared" ca="1" si="35"/>
        <v/>
      </c>
      <c r="E231" s="156" t="str">
        <f t="shared" ca="1" si="31"/>
        <v/>
      </c>
      <c r="F231" s="156" t="str">
        <f t="shared" ca="1" si="34"/>
        <v/>
      </c>
      <c r="G231" s="156" t="str">
        <f t="shared" ca="1" si="34"/>
        <v/>
      </c>
      <c r="H231" s="156" t="str">
        <f t="shared" ca="1" si="34"/>
        <v/>
      </c>
      <c r="I231" s="156" t="str">
        <f t="shared" ca="1" si="34"/>
        <v/>
      </c>
      <c r="J231" s="156" t="str">
        <f t="shared" ca="1" si="34"/>
        <v/>
      </c>
      <c r="K231" s="156" t="str">
        <f t="shared" ca="1" si="34"/>
        <v/>
      </c>
      <c r="L231" s="156" t="str">
        <f t="shared" ca="1" si="34"/>
        <v/>
      </c>
      <c r="M231" s="156" t="str">
        <f t="shared" ca="1" si="34"/>
        <v/>
      </c>
      <c r="N231" s="156" t="str">
        <f t="shared" ca="1" si="34"/>
        <v/>
      </c>
    </row>
    <row r="232" spans="2:14" x14ac:dyDescent="0.2">
      <c r="B232" s="247"/>
      <c r="C232" s="87" t="str">
        <f>IFERROR(IF($A232&lt;&gt;" ",VLOOKUP($A232,GSB!$A$6:$F$506,6,FALSE),0),IF($A232=""," ","pas d'article"))</f>
        <v xml:space="preserve"> </v>
      </c>
      <c r="D232" s="156" t="str">
        <f t="shared" ca="1" si="35"/>
        <v/>
      </c>
      <c r="E232" s="156" t="str">
        <f t="shared" ca="1" si="31"/>
        <v/>
      </c>
      <c r="F232" s="156" t="str">
        <f t="shared" ref="F232:N241" ca="1" si="36">IF(ISERROR(OFFSET(INDIRECT("'"&amp;F$5&amp;"'!$b$1"),MATCH($A232,INDIRECT("'"&amp;F$5&amp;"'!$a$1:$a$500"),0)-1,MATCH($B$4,INDIRECT("'"&amp;F$5&amp;"'!$c$5:$n$5"),0))),"",OFFSET(INDIRECT("'"&amp;F$5&amp;"'!$b$1"),MATCH($A232,INDIRECT("'"&amp;F$5&amp;"'!$a$1:$a$500"),0)-1,MATCH($B$4,INDIRECT("'"&amp;F$5&amp;"'!$c$5:$n$5"),0)))</f>
        <v/>
      </c>
      <c r="G232" s="156" t="str">
        <f t="shared" ca="1" si="36"/>
        <v/>
      </c>
      <c r="H232" s="156" t="str">
        <f t="shared" ca="1" si="36"/>
        <v/>
      </c>
      <c r="I232" s="156" t="str">
        <f t="shared" ca="1" si="36"/>
        <v/>
      </c>
      <c r="J232" s="156" t="str">
        <f t="shared" ca="1" si="36"/>
        <v/>
      </c>
      <c r="K232" s="156" t="str">
        <f t="shared" ca="1" si="36"/>
        <v/>
      </c>
      <c r="L232" s="156" t="str">
        <f t="shared" ca="1" si="36"/>
        <v/>
      </c>
      <c r="M232" s="156" t="str">
        <f t="shared" ca="1" si="36"/>
        <v/>
      </c>
      <c r="N232" s="156" t="str">
        <f t="shared" ca="1" si="36"/>
        <v/>
      </c>
    </row>
    <row r="233" spans="2:14" x14ac:dyDescent="0.2">
      <c r="B233" s="247"/>
      <c r="C233" s="87" t="str">
        <f>IFERROR(IF($A233&lt;&gt;" ",VLOOKUP($A233,GSB!$A$6:$F$506,6,FALSE),0),IF($A233=""," ","pas d'article"))</f>
        <v xml:space="preserve"> </v>
      </c>
      <c r="D233" s="156" t="str">
        <f t="shared" ca="1" si="35"/>
        <v/>
      </c>
      <c r="E233" s="156" t="str">
        <f t="shared" ca="1" si="31"/>
        <v/>
      </c>
      <c r="F233" s="156" t="str">
        <f t="shared" ca="1" si="36"/>
        <v/>
      </c>
      <c r="G233" s="156" t="str">
        <f t="shared" ca="1" si="36"/>
        <v/>
      </c>
      <c r="H233" s="156" t="str">
        <f t="shared" ca="1" si="36"/>
        <v/>
      </c>
      <c r="I233" s="156" t="str">
        <f t="shared" ca="1" si="36"/>
        <v/>
      </c>
      <c r="J233" s="156" t="str">
        <f t="shared" ca="1" si="36"/>
        <v/>
      </c>
      <c r="K233" s="156" t="str">
        <f t="shared" ca="1" si="36"/>
        <v/>
      </c>
      <c r="L233" s="156" t="str">
        <f t="shared" ca="1" si="36"/>
        <v/>
      </c>
      <c r="M233" s="156" t="str">
        <f t="shared" ca="1" si="36"/>
        <v/>
      </c>
      <c r="N233" s="156" t="str">
        <f t="shared" ca="1" si="36"/>
        <v/>
      </c>
    </row>
    <row r="234" spans="2:14" x14ac:dyDescent="0.2">
      <c r="B234" s="247"/>
      <c r="C234" s="87" t="str">
        <f>IFERROR(IF($A234&lt;&gt;" ",VLOOKUP($A234,GSB!$A$6:$F$506,6,FALSE),0),IF($A234=""," ","pas d'article"))</f>
        <v xml:space="preserve"> </v>
      </c>
      <c r="D234" s="156" t="str">
        <f t="shared" ca="1" si="35"/>
        <v/>
      </c>
      <c r="E234" s="156" t="str">
        <f t="shared" ca="1" si="31"/>
        <v/>
      </c>
      <c r="F234" s="156" t="str">
        <f t="shared" ca="1" si="36"/>
        <v/>
      </c>
      <c r="G234" s="156" t="str">
        <f t="shared" ca="1" si="36"/>
        <v/>
      </c>
      <c r="H234" s="156" t="str">
        <f t="shared" ca="1" si="36"/>
        <v/>
      </c>
      <c r="I234" s="156" t="str">
        <f t="shared" ca="1" si="36"/>
        <v/>
      </c>
      <c r="J234" s="156" t="str">
        <f t="shared" ca="1" si="36"/>
        <v/>
      </c>
      <c r="K234" s="156" t="str">
        <f t="shared" ca="1" si="36"/>
        <v/>
      </c>
      <c r="L234" s="156" t="str">
        <f t="shared" ca="1" si="36"/>
        <v/>
      </c>
      <c r="M234" s="156" t="str">
        <f t="shared" ca="1" si="36"/>
        <v/>
      </c>
      <c r="N234" s="156" t="str">
        <f t="shared" ca="1" si="36"/>
        <v/>
      </c>
    </row>
    <row r="235" spans="2:14" x14ac:dyDescent="0.2">
      <c r="B235" s="247"/>
      <c r="C235" s="87" t="str">
        <f>IFERROR(IF($A235&lt;&gt;" ",VLOOKUP($A235,GSB!$A$6:$F$506,6,FALSE),0),IF($A235=""," ","pas d'article"))</f>
        <v xml:space="preserve"> </v>
      </c>
      <c r="D235" s="156" t="str">
        <f t="shared" ca="1" si="35"/>
        <v/>
      </c>
      <c r="E235" s="156" t="str">
        <f t="shared" ca="1" si="31"/>
        <v/>
      </c>
      <c r="F235" s="156" t="str">
        <f t="shared" ca="1" si="36"/>
        <v/>
      </c>
      <c r="G235" s="156" t="str">
        <f t="shared" ca="1" si="36"/>
        <v/>
      </c>
      <c r="H235" s="156" t="str">
        <f t="shared" ca="1" si="36"/>
        <v/>
      </c>
      <c r="I235" s="156" t="str">
        <f t="shared" ca="1" si="36"/>
        <v/>
      </c>
      <c r="J235" s="156" t="str">
        <f t="shared" ca="1" si="36"/>
        <v/>
      </c>
      <c r="K235" s="156" t="str">
        <f t="shared" ca="1" si="36"/>
        <v/>
      </c>
      <c r="L235" s="156" t="str">
        <f t="shared" ca="1" si="36"/>
        <v/>
      </c>
      <c r="M235" s="156" t="str">
        <f t="shared" ca="1" si="36"/>
        <v/>
      </c>
      <c r="N235" s="156" t="str">
        <f t="shared" ca="1" si="36"/>
        <v/>
      </c>
    </row>
    <row r="236" spans="2:14" x14ac:dyDescent="0.2">
      <c r="B236" s="247"/>
      <c r="C236" s="87" t="str">
        <f>IFERROR(IF($A236&lt;&gt;" ",VLOOKUP($A236,GSB!$A$6:$F$506,6,FALSE),0),IF($A236=""," ","pas d'article"))</f>
        <v xml:space="preserve"> </v>
      </c>
      <c r="D236" s="156" t="str">
        <f t="shared" ca="1" si="35"/>
        <v/>
      </c>
      <c r="E236" s="156" t="str">
        <f t="shared" ca="1" si="31"/>
        <v/>
      </c>
      <c r="F236" s="156" t="str">
        <f t="shared" ca="1" si="36"/>
        <v/>
      </c>
      <c r="G236" s="156" t="str">
        <f t="shared" ca="1" si="36"/>
        <v/>
      </c>
      <c r="H236" s="156" t="str">
        <f t="shared" ca="1" si="36"/>
        <v/>
      </c>
      <c r="I236" s="156" t="str">
        <f t="shared" ca="1" si="36"/>
        <v/>
      </c>
      <c r="J236" s="156" t="str">
        <f t="shared" ca="1" si="36"/>
        <v/>
      </c>
      <c r="K236" s="156" t="str">
        <f t="shared" ca="1" si="36"/>
        <v/>
      </c>
      <c r="L236" s="156" t="str">
        <f t="shared" ca="1" si="36"/>
        <v/>
      </c>
      <c r="M236" s="156" t="str">
        <f t="shared" ca="1" si="36"/>
        <v/>
      </c>
      <c r="N236" s="156" t="str">
        <f t="shared" ca="1" si="36"/>
        <v/>
      </c>
    </row>
    <row r="237" spans="2:14" x14ac:dyDescent="0.2">
      <c r="B237" s="247"/>
      <c r="C237" s="87" t="str">
        <f>IFERROR(IF($A237&lt;&gt;" ",VLOOKUP($A237,GSB!$A$6:$F$506,6,FALSE),0),IF($A237=""," ","pas d'article"))</f>
        <v xml:space="preserve"> </v>
      </c>
      <c r="D237" s="156" t="str">
        <f t="shared" ca="1" si="35"/>
        <v/>
      </c>
      <c r="E237" s="156" t="str">
        <f t="shared" ca="1" si="31"/>
        <v/>
      </c>
      <c r="F237" s="156" t="str">
        <f t="shared" ca="1" si="36"/>
        <v/>
      </c>
      <c r="G237" s="156" t="str">
        <f t="shared" ca="1" si="36"/>
        <v/>
      </c>
      <c r="H237" s="156" t="str">
        <f t="shared" ca="1" si="36"/>
        <v/>
      </c>
      <c r="I237" s="156" t="str">
        <f t="shared" ca="1" si="36"/>
        <v/>
      </c>
      <c r="J237" s="156" t="str">
        <f t="shared" ca="1" si="36"/>
        <v/>
      </c>
      <c r="K237" s="156" t="str">
        <f t="shared" ca="1" si="36"/>
        <v/>
      </c>
      <c r="L237" s="156" t="str">
        <f t="shared" ca="1" si="36"/>
        <v/>
      </c>
      <c r="M237" s="156" t="str">
        <f t="shared" ca="1" si="36"/>
        <v/>
      </c>
      <c r="N237" s="156" t="str">
        <f t="shared" ca="1" si="36"/>
        <v/>
      </c>
    </row>
    <row r="238" spans="2:14" x14ac:dyDescent="0.2">
      <c r="B238" s="247"/>
      <c r="C238" s="87" t="str">
        <f>IFERROR(IF($A238&lt;&gt;" ",VLOOKUP($A238,GSB!$A$6:$F$506,6,FALSE),0),IF($A238=""," ","pas d'article"))</f>
        <v xml:space="preserve"> </v>
      </c>
      <c r="D238" s="156" t="str">
        <f t="shared" ca="1" si="35"/>
        <v/>
      </c>
      <c r="E238" s="156" t="str">
        <f t="shared" ca="1" si="31"/>
        <v/>
      </c>
      <c r="F238" s="156" t="str">
        <f t="shared" ca="1" si="36"/>
        <v/>
      </c>
      <c r="G238" s="156" t="str">
        <f t="shared" ca="1" si="36"/>
        <v/>
      </c>
      <c r="H238" s="156" t="str">
        <f t="shared" ca="1" si="36"/>
        <v/>
      </c>
      <c r="I238" s="156" t="str">
        <f t="shared" ca="1" si="36"/>
        <v/>
      </c>
      <c r="J238" s="156" t="str">
        <f t="shared" ca="1" si="36"/>
        <v/>
      </c>
      <c r="K238" s="156" t="str">
        <f t="shared" ca="1" si="36"/>
        <v/>
      </c>
      <c r="L238" s="156" t="str">
        <f t="shared" ca="1" si="36"/>
        <v/>
      </c>
      <c r="M238" s="156" t="str">
        <f t="shared" ca="1" si="36"/>
        <v/>
      </c>
      <c r="N238" s="156" t="str">
        <f t="shared" ca="1" si="36"/>
        <v/>
      </c>
    </row>
    <row r="239" spans="2:14" x14ac:dyDescent="0.2">
      <c r="B239" s="247"/>
      <c r="C239" s="87" t="str">
        <f>IFERROR(IF($A239&lt;&gt;" ",VLOOKUP($A239,GSB!$A$6:$F$506,6,FALSE),0),IF($A239=""," ","pas d'article"))</f>
        <v xml:space="preserve"> </v>
      </c>
      <c r="D239" s="156" t="str">
        <f t="shared" ca="1" si="35"/>
        <v/>
      </c>
      <c r="E239" s="156" t="str">
        <f t="shared" ca="1" si="31"/>
        <v/>
      </c>
      <c r="F239" s="156" t="str">
        <f t="shared" ca="1" si="36"/>
        <v/>
      </c>
      <c r="G239" s="156" t="str">
        <f t="shared" ca="1" si="36"/>
        <v/>
      </c>
      <c r="H239" s="156" t="str">
        <f t="shared" ca="1" si="36"/>
        <v/>
      </c>
      <c r="I239" s="156" t="str">
        <f t="shared" ca="1" si="36"/>
        <v/>
      </c>
      <c r="J239" s="156" t="str">
        <f t="shared" ca="1" si="36"/>
        <v/>
      </c>
      <c r="K239" s="156" t="str">
        <f t="shared" ca="1" si="36"/>
        <v/>
      </c>
      <c r="L239" s="156" t="str">
        <f t="shared" ca="1" si="36"/>
        <v/>
      </c>
      <c r="M239" s="156" t="str">
        <f t="shared" ca="1" si="36"/>
        <v/>
      </c>
      <c r="N239" s="156" t="str">
        <f t="shared" ca="1" si="36"/>
        <v/>
      </c>
    </row>
    <row r="240" spans="2:14" x14ac:dyDescent="0.2">
      <c r="B240" s="247"/>
      <c r="C240" s="87" t="str">
        <f>IFERROR(IF($A240&lt;&gt;" ",VLOOKUP($A240,GSB!$A$6:$F$506,6,FALSE),0),IF($A240=""," ","pas d'article"))</f>
        <v xml:space="preserve"> </v>
      </c>
      <c r="D240" s="156" t="str">
        <f t="shared" ca="1" si="35"/>
        <v/>
      </c>
      <c r="E240" s="156" t="str">
        <f t="shared" ca="1" si="31"/>
        <v/>
      </c>
      <c r="F240" s="156" t="str">
        <f t="shared" ca="1" si="36"/>
        <v/>
      </c>
      <c r="G240" s="156" t="str">
        <f t="shared" ca="1" si="36"/>
        <v/>
      </c>
      <c r="H240" s="156" t="str">
        <f t="shared" ca="1" si="36"/>
        <v/>
      </c>
      <c r="I240" s="156" t="str">
        <f t="shared" ca="1" si="36"/>
        <v/>
      </c>
      <c r="J240" s="156" t="str">
        <f t="shared" ca="1" si="36"/>
        <v/>
      </c>
      <c r="K240" s="156" t="str">
        <f t="shared" ca="1" si="36"/>
        <v/>
      </c>
      <c r="L240" s="156" t="str">
        <f t="shared" ca="1" si="36"/>
        <v/>
      </c>
      <c r="M240" s="156" t="str">
        <f t="shared" ca="1" si="36"/>
        <v/>
      </c>
      <c r="N240" s="156" t="str">
        <f t="shared" ca="1" si="36"/>
        <v/>
      </c>
    </row>
    <row r="241" spans="2:14" x14ac:dyDescent="0.2">
      <c r="B241" s="247"/>
      <c r="C241" s="87" t="str">
        <f>IFERROR(IF($A241&lt;&gt;" ",VLOOKUP($A241,GSB!$A$6:$F$506,6,FALSE),0),IF($A241=""," ","pas d'article"))</f>
        <v xml:space="preserve"> </v>
      </c>
      <c r="D241" s="156" t="str">
        <f t="shared" ca="1" si="35"/>
        <v/>
      </c>
      <c r="E241" s="156" t="str">
        <f t="shared" ca="1" si="31"/>
        <v/>
      </c>
      <c r="F241" s="156" t="str">
        <f t="shared" ca="1" si="36"/>
        <v/>
      </c>
      <c r="G241" s="156" t="str">
        <f t="shared" ca="1" si="36"/>
        <v/>
      </c>
      <c r="H241" s="156" t="str">
        <f t="shared" ca="1" si="36"/>
        <v/>
      </c>
      <c r="I241" s="156" t="str">
        <f t="shared" ca="1" si="36"/>
        <v/>
      </c>
      <c r="J241" s="156" t="str">
        <f t="shared" ca="1" si="36"/>
        <v/>
      </c>
      <c r="K241" s="156" t="str">
        <f t="shared" ca="1" si="36"/>
        <v/>
      </c>
      <c r="L241" s="156" t="str">
        <f t="shared" ca="1" si="36"/>
        <v/>
      </c>
      <c r="M241" s="156" t="str">
        <f t="shared" ca="1" si="36"/>
        <v/>
      </c>
      <c r="N241" s="156" t="str">
        <f t="shared" ca="1" si="36"/>
        <v/>
      </c>
    </row>
    <row r="242" spans="2:14" x14ac:dyDescent="0.2">
      <c r="B242" s="247"/>
      <c r="C242" s="87" t="str">
        <f>IFERROR(IF($A242&lt;&gt;" ",VLOOKUP($A242,GSB!$A$6:$F$506,6,FALSE),0),IF($A242=""," ","pas d'article"))</f>
        <v xml:space="preserve"> </v>
      </c>
      <c r="D242" s="156" t="str">
        <f t="shared" ca="1" si="35"/>
        <v/>
      </c>
      <c r="E242" s="156" t="str">
        <f t="shared" ca="1" si="31"/>
        <v/>
      </c>
      <c r="F242" s="156" t="str">
        <f t="shared" ref="F242:N251" ca="1" si="37">IF(ISERROR(OFFSET(INDIRECT("'"&amp;F$5&amp;"'!$b$1"),MATCH($A242,INDIRECT("'"&amp;F$5&amp;"'!$a$1:$a$500"),0)-1,MATCH($B$4,INDIRECT("'"&amp;F$5&amp;"'!$c$5:$n$5"),0))),"",OFFSET(INDIRECT("'"&amp;F$5&amp;"'!$b$1"),MATCH($A242,INDIRECT("'"&amp;F$5&amp;"'!$a$1:$a$500"),0)-1,MATCH($B$4,INDIRECT("'"&amp;F$5&amp;"'!$c$5:$n$5"),0)))</f>
        <v/>
      </c>
      <c r="G242" s="156" t="str">
        <f t="shared" ca="1" si="37"/>
        <v/>
      </c>
      <c r="H242" s="156" t="str">
        <f t="shared" ca="1" si="37"/>
        <v/>
      </c>
      <c r="I242" s="156" t="str">
        <f t="shared" ca="1" si="37"/>
        <v/>
      </c>
      <c r="J242" s="156" t="str">
        <f t="shared" ca="1" si="37"/>
        <v/>
      </c>
      <c r="K242" s="156" t="str">
        <f t="shared" ca="1" si="37"/>
        <v/>
      </c>
      <c r="L242" s="156" t="str">
        <f t="shared" ca="1" si="37"/>
        <v/>
      </c>
      <c r="M242" s="156" t="str">
        <f t="shared" ca="1" si="37"/>
        <v/>
      </c>
      <c r="N242" s="156" t="str">
        <f t="shared" ca="1" si="37"/>
        <v/>
      </c>
    </row>
    <row r="243" spans="2:14" x14ac:dyDescent="0.2">
      <c r="B243" s="247"/>
      <c r="C243" s="87" t="str">
        <f>IFERROR(IF($A243&lt;&gt;" ",VLOOKUP($A243,GSB!$A$6:$F$506,6,FALSE),0),IF($A243=""," ","pas d'article"))</f>
        <v xml:space="preserve"> </v>
      </c>
      <c r="D243" s="156" t="str">
        <f t="shared" ca="1" si="35"/>
        <v/>
      </c>
      <c r="E243" s="156" t="str">
        <f t="shared" ca="1" si="31"/>
        <v/>
      </c>
      <c r="F243" s="156" t="str">
        <f t="shared" ca="1" si="37"/>
        <v/>
      </c>
      <c r="G243" s="156" t="str">
        <f t="shared" ca="1" si="37"/>
        <v/>
      </c>
      <c r="H243" s="156" t="str">
        <f t="shared" ca="1" si="37"/>
        <v/>
      </c>
      <c r="I243" s="156" t="str">
        <f t="shared" ca="1" si="37"/>
        <v/>
      </c>
      <c r="J243" s="156" t="str">
        <f t="shared" ca="1" si="37"/>
        <v/>
      </c>
      <c r="K243" s="156" t="str">
        <f t="shared" ca="1" si="37"/>
        <v/>
      </c>
      <c r="L243" s="156" t="str">
        <f t="shared" ca="1" si="37"/>
        <v/>
      </c>
      <c r="M243" s="156" t="str">
        <f t="shared" ca="1" si="37"/>
        <v/>
      </c>
      <c r="N243" s="156" t="str">
        <f t="shared" ca="1" si="37"/>
        <v/>
      </c>
    </row>
    <row r="244" spans="2:14" x14ac:dyDescent="0.2">
      <c r="B244" s="247"/>
      <c r="C244" s="87" t="str">
        <f>IFERROR(IF($A244&lt;&gt;" ",VLOOKUP($A244,GSB!$A$6:$F$506,6,FALSE),0),IF($A244=""," ","pas d'article"))</f>
        <v xml:space="preserve"> </v>
      </c>
      <c r="D244" s="156" t="str">
        <f t="shared" ca="1" si="35"/>
        <v/>
      </c>
      <c r="E244" s="156" t="str">
        <f t="shared" ca="1" si="31"/>
        <v/>
      </c>
      <c r="F244" s="156" t="str">
        <f t="shared" ca="1" si="37"/>
        <v/>
      </c>
      <c r="G244" s="156" t="str">
        <f t="shared" ca="1" si="37"/>
        <v/>
      </c>
      <c r="H244" s="156" t="str">
        <f t="shared" ca="1" si="37"/>
        <v/>
      </c>
      <c r="I244" s="156" t="str">
        <f t="shared" ca="1" si="37"/>
        <v/>
      </c>
      <c r="J244" s="156" t="str">
        <f t="shared" ca="1" si="37"/>
        <v/>
      </c>
      <c r="K244" s="156" t="str">
        <f t="shared" ca="1" si="37"/>
        <v/>
      </c>
      <c r="L244" s="156" t="str">
        <f t="shared" ca="1" si="37"/>
        <v/>
      </c>
      <c r="M244" s="156" t="str">
        <f t="shared" ca="1" si="37"/>
        <v/>
      </c>
      <c r="N244" s="156" t="str">
        <f t="shared" ca="1" si="37"/>
        <v/>
      </c>
    </row>
    <row r="245" spans="2:14" x14ac:dyDescent="0.2">
      <c r="B245" s="247"/>
      <c r="C245" s="87" t="str">
        <f>IFERROR(IF($A245&lt;&gt;" ",VLOOKUP($A245,GSB!$A$6:$F$506,6,FALSE),0),IF($A245=""," ","pas d'article"))</f>
        <v xml:space="preserve"> </v>
      </c>
      <c r="D245" s="156" t="str">
        <f t="shared" ca="1" si="35"/>
        <v/>
      </c>
      <c r="E245" s="156" t="str">
        <f t="shared" ca="1" si="31"/>
        <v/>
      </c>
      <c r="F245" s="156" t="str">
        <f t="shared" ca="1" si="37"/>
        <v/>
      </c>
      <c r="G245" s="156" t="str">
        <f t="shared" ca="1" si="37"/>
        <v/>
      </c>
      <c r="H245" s="156" t="str">
        <f t="shared" ca="1" si="37"/>
        <v/>
      </c>
      <c r="I245" s="156" t="str">
        <f t="shared" ca="1" si="37"/>
        <v/>
      </c>
      <c r="J245" s="156" t="str">
        <f t="shared" ca="1" si="37"/>
        <v/>
      </c>
      <c r="K245" s="156" t="str">
        <f t="shared" ca="1" si="37"/>
        <v/>
      </c>
      <c r="L245" s="156" t="str">
        <f t="shared" ca="1" si="37"/>
        <v/>
      </c>
      <c r="M245" s="156" t="str">
        <f t="shared" ca="1" si="37"/>
        <v/>
      </c>
      <c r="N245" s="156" t="str">
        <f t="shared" ca="1" si="37"/>
        <v/>
      </c>
    </row>
    <row r="246" spans="2:14" x14ac:dyDescent="0.2">
      <c r="B246" s="247"/>
      <c r="C246" s="87" t="str">
        <f>IFERROR(IF($A246&lt;&gt;" ",VLOOKUP($A246,GSB!$A$6:$F$506,6,FALSE),0),IF($A246=""," ","pas d'article"))</f>
        <v xml:space="preserve"> </v>
      </c>
      <c r="D246" s="156" t="str">
        <f t="shared" ca="1" si="35"/>
        <v/>
      </c>
      <c r="E246" s="156" t="str">
        <f t="shared" ca="1" si="31"/>
        <v/>
      </c>
      <c r="F246" s="156" t="str">
        <f t="shared" ca="1" si="37"/>
        <v/>
      </c>
      <c r="G246" s="156" t="str">
        <f t="shared" ca="1" si="37"/>
        <v/>
      </c>
      <c r="H246" s="156" t="str">
        <f t="shared" ca="1" si="37"/>
        <v/>
      </c>
      <c r="I246" s="156" t="str">
        <f t="shared" ca="1" si="37"/>
        <v/>
      </c>
      <c r="J246" s="156" t="str">
        <f t="shared" ca="1" si="37"/>
        <v/>
      </c>
      <c r="K246" s="156" t="str">
        <f t="shared" ca="1" si="37"/>
        <v/>
      </c>
      <c r="L246" s="156" t="str">
        <f t="shared" ca="1" si="37"/>
        <v/>
      </c>
      <c r="M246" s="156" t="str">
        <f t="shared" ca="1" si="37"/>
        <v/>
      </c>
      <c r="N246" s="156" t="str">
        <f t="shared" ca="1" si="37"/>
        <v/>
      </c>
    </row>
    <row r="247" spans="2:14" x14ac:dyDescent="0.2">
      <c r="B247" s="247"/>
      <c r="C247" s="87" t="str">
        <f>IFERROR(IF($A247&lt;&gt;" ",VLOOKUP($A247,GSB!$A$6:$F$506,6,FALSE),0),IF($A247=""," ","pas d'article"))</f>
        <v xml:space="preserve"> </v>
      </c>
      <c r="D247" s="156" t="str">
        <f t="shared" ca="1" si="35"/>
        <v/>
      </c>
      <c r="E247" s="156" t="str">
        <f t="shared" ca="1" si="31"/>
        <v/>
      </c>
      <c r="F247" s="156" t="str">
        <f t="shared" ca="1" si="37"/>
        <v/>
      </c>
      <c r="G247" s="156" t="str">
        <f t="shared" ca="1" si="37"/>
        <v/>
      </c>
      <c r="H247" s="156" t="str">
        <f t="shared" ca="1" si="37"/>
        <v/>
      </c>
      <c r="I247" s="156" t="str">
        <f t="shared" ca="1" si="37"/>
        <v/>
      </c>
      <c r="J247" s="156" t="str">
        <f t="shared" ca="1" si="37"/>
        <v/>
      </c>
      <c r="K247" s="156" t="str">
        <f t="shared" ca="1" si="37"/>
        <v/>
      </c>
      <c r="L247" s="156" t="str">
        <f t="shared" ca="1" si="37"/>
        <v/>
      </c>
      <c r="M247" s="156" t="str">
        <f t="shared" ca="1" si="37"/>
        <v/>
      </c>
      <c r="N247" s="156" t="str">
        <f t="shared" ca="1" si="37"/>
        <v/>
      </c>
    </row>
    <row r="248" spans="2:14" x14ac:dyDescent="0.2">
      <c r="B248" s="247"/>
      <c r="C248" s="87" t="str">
        <f>IFERROR(IF($A248&lt;&gt;" ",VLOOKUP($A248,GSB!$A$6:$F$506,6,FALSE),0),IF($A248=""," ","pas d'article"))</f>
        <v xml:space="preserve"> </v>
      </c>
      <c r="D248" s="156" t="str">
        <f t="shared" ca="1" si="35"/>
        <v/>
      </c>
      <c r="E248" s="156" t="str">
        <f t="shared" ca="1" si="31"/>
        <v/>
      </c>
      <c r="F248" s="156" t="str">
        <f t="shared" ca="1" si="37"/>
        <v/>
      </c>
      <c r="G248" s="156" t="str">
        <f t="shared" ca="1" si="37"/>
        <v/>
      </c>
      <c r="H248" s="156" t="str">
        <f t="shared" ca="1" si="37"/>
        <v/>
      </c>
      <c r="I248" s="156" t="str">
        <f t="shared" ca="1" si="37"/>
        <v/>
      </c>
      <c r="J248" s="156" t="str">
        <f t="shared" ca="1" si="37"/>
        <v/>
      </c>
      <c r="K248" s="156" t="str">
        <f t="shared" ca="1" si="37"/>
        <v/>
      </c>
      <c r="L248" s="156" t="str">
        <f t="shared" ca="1" si="37"/>
        <v/>
      </c>
      <c r="M248" s="156" t="str">
        <f t="shared" ca="1" si="37"/>
        <v/>
      </c>
      <c r="N248" s="156" t="str">
        <f t="shared" ca="1" si="37"/>
        <v/>
      </c>
    </row>
    <row r="249" spans="2:14" x14ac:dyDescent="0.2">
      <c r="B249" s="247"/>
      <c r="C249" s="87" t="str">
        <f>IFERROR(IF($A249&lt;&gt;" ",VLOOKUP($A249,GSB!$A$6:$F$506,6,FALSE),0),IF($A249=""," ","pas d'article"))</f>
        <v xml:space="preserve"> </v>
      </c>
      <c r="D249" s="156" t="str">
        <f t="shared" ca="1" si="35"/>
        <v/>
      </c>
      <c r="E249" s="156" t="str">
        <f t="shared" ca="1" si="31"/>
        <v/>
      </c>
      <c r="F249" s="156" t="str">
        <f t="shared" ca="1" si="37"/>
        <v/>
      </c>
      <c r="G249" s="156" t="str">
        <f t="shared" ca="1" si="37"/>
        <v/>
      </c>
      <c r="H249" s="156" t="str">
        <f t="shared" ca="1" si="37"/>
        <v/>
      </c>
      <c r="I249" s="156" t="str">
        <f t="shared" ca="1" si="37"/>
        <v/>
      </c>
      <c r="J249" s="156" t="str">
        <f t="shared" ca="1" si="37"/>
        <v/>
      </c>
      <c r="K249" s="156" t="str">
        <f t="shared" ca="1" si="37"/>
        <v/>
      </c>
      <c r="L249" s="156" t="str">
        <f t="shared" ca="1" si="37"/>
        <v/>
      </c>
      <c r="M249" s="156" t="str">
        <f t="shared" ca="1" si="37"/>
        <v/>
      </c>
      <c r="N249" s="156" t="str">
        <f t="shared" ca="1" si="37"/>
        <v/>
      </c>
    </row>
    <row r="250" spans="2:14" x14ac:dyDescent="0.2">
      <c r="B250" s="247"/>
      <c r="C250" s="87" t="str">
        <f>IFERROR(IF($A250&lt;&gt;" ",VLOOKUP($A250,GSB!$A$6:$F$506,6,FALSE),0),IF($A250=""," ","pas d'article"))</f>
        <v xml:space="preserve"> </v>
      </c>
      <c r="D250" s="156" t="str">
        <f t="shared" ca="1" si="35"/>
        <v/>
      </c>
      <c r="E250" s="156" t="str">
        <f t="shared" ca="1" si="31"/>
        <v/>
      </c>
      <c r="F250" s="156" t="str">
        <f t="shared" ca="1" si="37"/>
        <v/>
      </c>
      <c r="G250" s="156" t="str">
        <f t="shared" ca="1" si="37"/>
        <v/>
      </c>
      <c r="H250" s="156" t="str">
        <f t="shared" ca="1" si="37"/>
        <v/>
      </c>
      <c r="I250" s="156" t="str">
        <f t="shared" ca="1" si="37"/>
        <v/>
      </c>
      <c r="J250" s="156" t="str">
        <f t="shared" ca="1" si="37"/>
        <v/>
      </c>
      <c r="K250" s="156" t="str">
        <f t="shared" ca="1" si="37"/>
        <v/>
      </c>
      <c r="L250" s="156" t="str">
        <f t="shared" ca="1" si="37"/>
        <v/>
      </c>
      <c r="M250" s="156" t="str">
        <f t="shared" ca="1" si="37"/>
        <v/>
      </c>
      <c r="N250" s="156" t="str">
        <f t="shared" ca="1" si="37"/>
        <v/>
      </c>
    </row>
    <row r="251" spans="2:14" x14ac:dyDescent="0.2">
      <c r="B251" s="247"/>
      <c r="C251" s="87" t="str">
        <f>IFERROR(IF($A251&lt;&gt;" ",VLOOKUP($A251,GSB!$A$6:$F$506,6,FALSE),0),IF($A251=""," ","pas d'article"))</f>
        <v xml:space="preserve"> </v>
      </c>
      <c r="D251" s="156" t="str">
        <f t="shared" ca="1" si="35"/>
        <v/>
      </c>
      <c r="E251" s="156" t="str">
        <f t="shared" ca="1" si="31"/>
        <v/>
      </c>
      <c r="F251" s="156" t="str">
        <f t="shared" ca="1" si="37"/>
        <v/>
      </c>
      <c r="G251" s="156" t="str">
        <f t="shared" ca="1" si="37"/>
        <v/>
      </c>
      <c r="H251" s="156" t="str">
        <f t="shared" ca="1" si="37"/>
        <v/>
      </c>
      <c r="I251" s="156" t="str">
        <f t="shared" ca="1" si="37"/>
        <v/>
      </c>
      <c r="J251" s="156" t="str">
        <f t="shared" ca="1" si="37"/>
        <v/>
      </c>
      <c r="K251" s="156" t="str">
        <f t="shared" ca="1" si="37"/>
        <v/>
      </c>
      <c r="L251" s="156" t="str">
        <f t="shared" ca="1" si="37"/>
        <v/>
      </c>
      <c r="M251" s="156" t="str">
        <f t="shared" ca="1" si="37"/>
        <v/>
      </c>
      <c r="N251" s="156" t="str">
        <f t="shared" ca="1" si="37"/>
        <v/>
      </c>
    </row>
    <row r="252" spans="2:14" x14ac:dyDescent="0.2">
      <c r="B252" s="247"/>
      <c r="C252" s="87" t="str">
        <f>IFERROR(IF($A252&lt;&gt;" ",VLOOKUP($A252,GSB!$A$6:$F$506,6,FALSE),0),IF($A252=""," ","pas d'article"))</f>
        <v xml:space="preserve"> </v>
      </c>
      <c r="D252" s="156" t="str">
        <f t="shared" ca="1" si="35"/>
        <v/>
      </c>
      <c r="E252" s="156" t="str">
        <f t="shared" ca="1" si="31"/>
        <v/>
      </c>
      <c r="F252" s="156" t="str">
        <f t="shared" ref="F252:N261" ca="1" si="38">IF(ISERROR(OFFSET(INDIRECT("'"&amp;F$5&amp;"'!$b$1"),MATCH($A252,INDIRECT("'"&amp;F$5&amp;"'!$a$1:$a$500"),0)-1,MATCH($B$4,INDIRECT("'"&amp;F$5&amp;"'!$c$5:$n$5"),0))),"",OFFSET(INDIRECT("'"&amp;F$5&amp;"'!$b$1"),MATCH($A252,INDIRECT("'"&amp;F$5&amp;"'!$a$1:$a$500"),0)-1,MATCH($B$4,INDIRECT("'"&amp;F$5&amp;"'!$c$5:$n$5"),0)))</f>
        <v/>
      </c>
      <c r="G252" s="156" t="str">
        <f t="shared" ca="1" si="38"/>
        <v/>
      </c>
      <c r="H252" s="156" t="str">
        <f t="shared" ca="1" si="38"/>
        <v/>
      </c>
      <c r="I252" s="156" t="str">
        <f t="shared" ca="1" si="38"/>
        <v/>
      </c>
      <c r="J252" s="156" t="str">
        <f t="shared" ca="1" si="38"/>
        <v/>
      </c>
      <c r="K252" s="156" t="str">
        <f t="shared" ca="1" si="38"/>
        <v/>
      </c>
      <c r="L252" s="156" t="str">
        <f t="shared" ca="1" si="38"/>
        <v/>
      </c>
      <c r="M252" s="156" t="str">
        <f t="shared" ca="1" si="38"/>
        <v/>
      </c>
      <c r="N252" s="156" t="str">
        <f t="shared" ca="1" si="38"/>
        <v/>
      </c>
    </row>
    <row r="253" spans="2:14" x14ac:dyDescent="0.2">
      <c r="B253" s="247"/>
      <c r="C253" s="87" t="str">
        <f>IFERROR(IF($A253&lt;&gt;" ",VLOOKUP($A253,GSB!$A$6:$F$506,6,FALSE),0),IF($A253=""," ","pas d'article"))</f>
        <v xml:space="preserve"> </v>
      </c>
      <c r="D253" s="156" t="str">
        <f t="shared" ca="1" si="35"/>
        <v/>
      </c>
      <c r="E253" s="156" t="str">
        <f t="shared" ca="1" si="31"/>
        <v/>
      </c>
      <c r="F253" s="156" t="str">
        <f t="shared" ca="1" si="38"/>
        <v/>
      </c>
      <c r="G253" s="156" t="str">
        <f t="shared" ca="1" si="38"/>
        <v/>
      </c>
      <c r="H253" s="156" t="str">
        <f t="shared" ca="1" si="38"/>
        <v/>
      </c>
      <c r="I253" s="156" t="str">
        <f t="shared" ca="1" si="38"/>
        <v/>
      </c>
      <c r="J253" s="156" t="str">
        <f t="shared" ca="1" si="38"/>
        <v/>
      </c>
      <c r="K253" s="156" t="str">
        <f t="shared" ca="1" si="38"/>
        <v/>
      </c>
      <c r="L253" s="156" t="str">
        <f t="shared" ca="1" si="38"/>
        <v/>
      </c>
      <c r="M253" s="156" t="str">
        <f t="shared" ca="1" si="38"/>
        <v/>
      </c>
      <c r="N253" s="156" t="str">
        <f t="shared" ca="1" si="38"/>
        <v/>
      </c>
    </row>
    <row r="254" spans="2:14" x14ac:dyDescent="0.2">
      <c r="B254" s="247"/>
      <c r="C254" s="87" t="str">
        <f>IFERROR(IF($A254&lt;&gt;" ",VLOOKUP($A254,GSB!$A$6:$F$506,6,FALSE),0),IF($A254=""," ","pas d'article"))</f>
        <v xml:space="preserve"> </v>
      </c>
      <c r="D254" s="156" t="str">
        <f t="shared" ca="1" si="35"/>
        <v/>
      </c>
      <c r="E254" s="156" t="str">
        <f t="shared" ca="1" si="31"/>
        <v/>
      </c>
      <c r="F254" s="156" t="str">
        <f t="shared" ca="1" si="38"/>
        <v/>
      </c>
      <c r="G254" s="156" t="str">
        <f t="shared" ca="1" si="38"/>
        <v/>
      </c>
      <c r="H254" s="156" t="str">
        <f t="shared" ca="1" si="38"/>
        <v/>
      </c>
      <c r="I254" s="156" t="str">
        <f t="shared" ca="1" si="38"/>
        <v/>
      </c>
      <c r="J254" s="156" t="str">
        <f t="shared" ca="1" si="38"/>
        <v/>
      </c>
      <c r="K254" s="156" t="str">
        <f t="shared" ca="1" si="38"/>
        <v/>
      </c>
      <c r="L254" s="156" t="str">
        <f t="shared" ca="1" si="38"/>
        <v/>
      </c>
      <c r="M254" s="156" t="str">
        <f t="shared" ca="1" si="38"/>
        <v/>
      </c>
      <c r="N254" s="156" t="str">
        <f t="shared" ca="1" si="38"/>
        <v/>
      </c>
    </row>
    <row r="255" spans="2:14" x14ac:dyDescent="0.2">
      <c r="B255" s="247"/>
      <c r="C255" s="87" t="str">
        <f>IFERROR(IF($A255&lt;&gt;" ",VLOOKUP($A255,GSB!$A$6:$F$506,6,FALSE),0),IF($A255=""," ","pas d'article"))</f>
        <v xml:space="preserve"> </v>
      </c>
      <c r="D255" s="156" t="str">
        <f t="shared" ca="1" si="35"/>
        <v/>
      </c>
      <c r="E255" s="156" t="str">
        <f t="shared" ca="1" si="31"/>
        <v/>
      </c>
      <c r="F255" s="156" t="str">
        <f t="shared" ca="1" si="38"/>
        <v/>
      </c>
      <c r="G255" s="156" t="str">
        <f t="shared" ca="1" si="38"/>
        <v/>
      </c>
      <c r="H255" s="156" t="str">
        <f t="shared" ca="1" si="38"/>
        <v/>
      </c>
      <c r="I255" s="156" t="str">
        <f t="shared" ca="1" si="38"/>
        <v/>
      </c>
      <c r="J255" s="156" t="str">
        <f t="shared" ca="1" si="38"/>
        <v/>
      </c>
      <c r="K255" s="156" t="str">
        <f t="shared" ca="1" si="38"/>
        <v/>
      </c>
      <c r="L255" s="156" t="str">
        <f t="shared" ca="1" si="38"/>
        <v/>
      </c>
      <c r="M255" s="156" t="str">
        <f t="shared" ca="1" si="38"/>
        <v/>
      </c>
      <c r="N255" s="156" t="str">
        <f t="shared" ca="1" si="38"/>
        <v/>
      </c>
    </row>
    <row r="256" spans="2:14" x14ac:dyDescent="0.2">
      <c r="B256" s="247"/>
      <c r="C256" s="87" t="str">
        <f>IFERROR(IF($A256&lt;&gt;" ",VLOOKUP($A256,GSB!$A$6:$F$506,6,FALSE),0),IF($A256=""," ","pas d'article"))</f>
        <v xml:space="preserve"> </v>
      </c>
      <c r="D256" s="156" t="str">
        <f t="shared" ca="1" si="35"/>
        <v/>
      </c>
      <c r="E256" s="156" t="str">
        <f t="shared" ca="1" si="31"/>
        <v/>
      </c>
      <c r="F256" s="156" t="str">
        <f t="shared" ca="1" si="38"/>
        <v/>
      </c>
      <c r="G256" s="156" t="str">
        <f t="shared" ca="1" si="38"/>
        <v/>
      </c>
      <c r="H256" s="156" t="str">
        <f t="shared" ca="1" si="38"/>
        <v/>
      </c>
      <c r="I256" s="156" t="str">
        <f t="shared" ca="1" si="38"/>
        <v/>
      </c>
      <c r="J256" s="156" t="str">
        <f t="shared" ca="1" si="38"/>
        <v/>
      </c>
      <c r="K256" s="156" t="str">
        <f t="shared" ca="1" si="38"/>
        <v/>
      </c>
      <c r="L256" s="156" t="str">
        <f t="shared" ca="1" si="38"/>
        <v/>
      </c>
      <c r="M256" s="156" t="str">
        <f t="shared" ca="1" si="38"/>
        <v/>
      </c>
      <c r="N256" s="156" t="str">
        <f t="shared" ca="1" si="38"/>
        <v/>
      </c>
    </row>
    <row r="257" spans="2:14" x14ac:dyDescent="0.2">
      <c r="B257" s="247"/>
      <c r="C257" s="87" t="str">
        <f>IFERROR(IF($A257&lt;&gt;" ",VLOOKUP($A257,GSB!$A$6:$F$506,6,FALSE),0),IF($A257=""," ","pas d'article"))</f>
        <v xml:space="preserve"> </v>
      </c>
      <c r="D257" s="156" t="str">
        <f t="shared" ca="1" si="35"/>
        <v/>
      </c>
      <c r="E257" s="156" t="str">
        <f t="shared" ca="1" si="31"/>
        <v/>
      </c>
      <c r="F257" s="156" t="str">
        <f t="shared" ca="1" si="38"/>
        <v/>
      </c>
      <c r="G257" s="156" t="str">
        <f t="shared" ca="1" si="38"/>
        <v/>
      </c>
      <c r="H257" s="156" t="str">
        <f t="shared" ca="1" si="38"/>
        <v/>
      </c>
      <c r="I257" s="156" t="str">
        <f t="shared" ca="1" si="38"/>
        <v/>
      </c>
      <c r="J257" s="156" t="str">
        <f t="shared" ca="1" si="38"/>
        <v/>
      </c>
      <c r="K257" s="156" t="str">
        <f t="shared" ca="1" si="38"/>
        <v/>
      </c>
      <c r="L257" s="156" t="str">
        <f t="shared" ca="1" si="38"/>
        <v/>
      </c>
      <c r="M257" s="156" t="str">
        <f t="shared" ca="1" si="38"/>
        <v/>
      </c>
      <c r="N257" s="156" t="str">
        <f t="shared" ca="1" si="38"/>
        <v/>
      </c>
    </row>
    <row r="258" spans="2:14" x14ac:dyDescent="0.2">
      <c r="B258" s="247"/>
      <c r="C258" s="87" t="str">
        <f>IFERROR(IF($A258&lt;&gt;" ",VLOOKUP($A258,GSB!$A$6:$F$506,6,FALSE),0),IF($A258=""," ","pas d'article"))</f>
        <v xml:space="preserve"> </v>
      </c>
      <c r="D258" s="156" t="str">
        <f t="shared" ca="1" si="35"/>
        <v/>
      </c>
      <c r="E258" s="156" t="str">
        <f t="shared" ca="1" si="31"/>
        <v/>
      </c>
      <c r="F258" s="156" t="str">
        <f t="shared" ca="1" si="38"/>
        <v/>
      </c>
      <c r="G258" s="156" t="str">
        <f t="shared" ca="1" si="38"/>
        <v/>
      </c>
      <c r="H258" s="156" t="str">
        <f t="shared" ca="1" si="38"/>
        <v/>
      </c>
      <c r="I258" s="156" t="str">
        <f t="shared" ca="1" si="38"/>
        <v/>
      </c>
      <c r="J258" s="156" t="str">
        <f t="shared" ca="1" si="38"/>
        <v/>
      </c>
      <c r="K258" s="156" t="str">
        <f t="shared" ca="1" si="38"/>
        <v/>
      </c>
      <c r="L258" s="156" t="str">
        <f t="shared" ca="1" si="38"/>
        <v/>
      </c>
      <c r="M258" s="156" t="str">
        <f t="shared" ca="1" si="38"/>
        <v/>
      </c>
      <c r="N258" s="156" t="str">
        <f t="shared" ca="1" si="38"/>
        <v/>
      </c>
    </row>
    <row r="259" spans="2:14" x14ac:dyDescent="0.2">
      <c r="B259" s="247"/>
      <c r="C259" s="87" t="str">
        <f>IFERROR(IF($A259&lt;&gt;" ",VLOOKUP($A259,GSB!$A$6:$F$506,6,FALSE),0),IF($A259=""," ","pas d'article"))</f>
        <v xml:space="preserve"> </v>
      </c>
      <c r="D259" s="156" t="str">
        <f t="shared" ca="1" si="35"/>
        <v/>
      </c>
      <c r="E259" s="156" t="str">
        <f t="shared" ca="1" si="31"/>
        <v/>
      </c>
      <c r="F259" s="156" t="str">
        <f t="shared" ca="1" si="38"/>
        <v/>
      </c>
      <c r="G259" s="156" t="str">
        <f t="shared" ca="1" si="38"/>
        <v/>
      </c>
      <c r="H259" s="156" t="str">
        <f t="shared" ca="1" si="38"/>
        <v/>
      </c>
      <c r="I259" s="156" t="str">
        <f t="shared" ca="1" si="38"/>
        <v/>
      </c>
      <c r="J259" s="156" t="str">
        <f t="shared" ca="1" si="38"/>
        <v/>
      </c>
      <c r="K259" s="156" t="str">
        <f t="shared" ca="1" si="38"/>
        <v/>
      </c>
      <c r="L259" s="156" t="str">
        <f t="shared" ca="1" si="38"/>
        <v/>
      </c>
      <c r="M259" s="156" t="str">
        <f t="shared" ca="1" si="38"/>
        <v/>
      </c>
      <c r="N259" s="156" t="str">
        <f t="shared" ca="1" si="38"/>
        <v/>
      </c>
    </row>
    <row r="260" spans="2:14" x14ac:dyDescent="0.2">
      <c r="B260" s="247"/>
      <c r="C260" s="87" t="str">
        <f>IFERROR(IF($A260&lt;&gt;" ",VLOOKUP($A260,GSB!$A$6:$F$506,6,FALSE),0),IF($A260=""," ","pas d'article"))</f>
        <v xml:space="preserve"> </v>
      </c>
      <c r="D260" s="156" t="str">
        <f t="shared" ca="1" si="35"/>
        <v/>
      </c>
      <c r="E260" s="156" t="str">
        <f t="shared" ca="1" si="31"/>
        <v/>
      </c>
      <c r="F260" s="156" t="str">
        <f t="shared" ca="1" si="38"/>
        <v/>
      </c>
      <c r="G260" s="156" t="str">
        <f t="shared" ca="1" si="38"/>
        <v/>
      </c>
      <c r="H260" s="156" t="str">
        <f t="shared" ca="1" si="38"/>
        <v/>
      </c>
      <c r="I260" s="156" t="str">
        <f t="shared" ca="1" si="38"/>
        <v/>
      </c>
      <c r="J260" s="156" t="str">
        <f t="shared" ca="1" si="38"/>
        <v/>
      </c>
      <c r="K260" s="156" t="str">
        <f t="shared" ca="1" si="38"/>
        <v/>
      </c>
      <c r="L260" s="156" t="str">
        <f t="shared" ca="1" si="38"/>
        <v/>
      </c>
      <c r="M260" s="156" t="str">
        <f t="shared" ca="1" si="38"/>
        <v/>
      </c>
      <c r="N260" s="156" t="str">
        <f t="shared" ca="1" si="38"/>
        <v/>
      </c>
    </row>
    <row r="261" spans="2:14" x14ac:dyDescent="0.2">
      <c r="B261" s="247"/>
      <c r="C261" s="87" t="str">
        <f>IFERROR(IF($A261&lt;&gt;" ",VLOOKUP($A261,GSB!$A$6:$F$506,6,FALSE),0),IF($A261=""," ","pas d'article"))</f>
        <v xml:space="preserve"> </v>
      </c>
      <c r="D261" s="156" t="str">
        <f t="shared" ca="1" si="35"/>
        <v/>
      </c>
      <c r="E261" s="156" t="str">
        <f t="shared" ca="1" si="31"/>
        <v/>
      </c>
      <c r="F261" s="156" t="str">
        <f t="shared" ca="1" si="38"/>
        <v/>
      </c>
      <c r="G261" s="156" t="str">
        <f t="shared" ca="1" si="38"/>
        <v/>
      </c>
      <c r="H261" s="156" t="str">
        <f t="shared" ca="1" si="38"/>
        <v/>
      </c>
      <c r="I261" s="156" t="str">
        <f t="shared" ca="1" si="38"/>
        <v/>
      </c>
      <c r="J261" s="156" t="str">
        <f t="shared" ca="1" si="38"/>
        <v/>
      </c>
      <c r="K261" s="156" t="str">
        <f t="shared" ca="1" si="38"/>
        <v/>
      </c>
      <c r="L261" s="156" t="str">
        <f t="shared" ca="1" si="38"/>
        <v/>
      </c>
      <c r="M261" s="156" t="str">
        <f t="shared" ca="1" si="38"/>
        <v/>
      </c>
      <c r="N261" s="156" t="str">
        <f t="shared" ca="1" si="38"/>
        <v/>
      </c>
    </row>
    <row r="262" spans="2:14" x14ac:dyDescent="0.2">
      <c r="B262" s="247"/>
      <c r="C262" s="87" t="str">
        <f>IFERROR(IF($A262&lt;&gt;" ",VLOOKUP($A262,GSB!$A$6:$F$506,6,FALSE),0),IF($A262=""," ","pas d'article"))</f>
        <v xml:space="preserve"> </v>
      </c>
      <c r="D262" s="156" t="str">
        <f t="shared" ca="1" si="35"/>
        <v/>
      </c>
      <c r="E262" s="156" t="str">
        <f t="shared" ca="1" si="31"/>
        <v/>
      </c>
      <c r="F262" s="156" t="str">
        <f t="shared" ref="F262:N271" ca="1" si="39">IF(ISERROR(OFFSET(INDIRECT("'"&amp;F$5&amp;"'!$b$1"),MATCH($A262,INDIRECT("'"&amp;F$5&amp;"'!$a$1:$a$500"),0)-1,MATCH($B$4,INDIRECT("'"&amp;F$5&amp;"'!$c$5:$n$5"),0))),"",OFFSET(INDIRECT("'"&amp;F$5&amp;"'!$b$1"),MATCH($A262,INDIRECT("'"&amp;F$5&amp;"'!$a$1:$a$500"),0)-1,MATCH($B$4,INDIRECT("'"&amp;F$5&amp;"'!$c$5:$n$5"),0)))</f>
        <v/>
      </c>
      <c r="G262" s="156" t="str">
        <f t="shared" ca="1" si="39"/>
        <v/>
      </c>
      <c r="H262" s="156" t="str">
        <f t="shared" ca="1" si="39"/>
        <v/>
      </c>
      <c r="I262" s="156" t="str">
        <f t="shared" ca="1" si="39"/>
        <v/>
      </c>
      <c r="J262" s="156" t="str">
        <f t="shared" ca="1" si="39"/>
        <v/>
      </c>
      <c r="K262" s="156" t="str">
        <f t="shared" ca="1" si="39"/>
        <v/>
      </c>
      <c r="L262" s="156" t="str">
        <f t="shared" ca="1" si="39"/>
        <v/>
      </c>
      <c r="M262" s="156" t="str">
        <f t="shared" ca="1" si="39"/>
        <v/>
      </c>
      <c r="N262" s="156" t="str">
        <f t="shared" ca="1" si="39"/>
        <v/>
      </c>
    </row>
    <row r="263" spans="2:14" x14ac:dyDescent="0.2">
      <c r="B263" s="247"/>
      <c r="C263" s="87" t="str">
        <f>IFERROR(IF($A263&lt;&gt;" ",VLOOKUP($A263,GSB!$A$6:$F$506,6,FALSE),0),IF($A263=""," ","pas d'article"))</f>
        <v xml:space="preserve"> </v>
      </c>
      <c r="D263" s="156" t="str">
        <f t="shared" ca="1" si="35"/>
        <v/>
      </c>
      <c r="E263" s="156" t="str">
        <f t="shared" ca="1" si="31"/>
        <v/>
      </c>
      <c r="F263" s="156" t="str">
        <f t="shared" ca="1" si="39"/>
        <v/>
      </c>
      <c r="G263" s="156" t="str">
        <f t="shared" ca="1" si="39"/>
        <v/>
      </c>
      <c r="H263" s="156" t="str">
        <f t="shared" ca="1" si="39"/>
        <v/>
      </c>
      <c r="I263" s="156" t="str">
        <f t="shared" ca="1" si="39"/>
        <v/>
      </c>
      <c r="J263" s="156" t="str">
        <f t="shared" ca="1" si="39"/>
        <v/>
      </c>
      <c r="K263" s="156" t="str">
        <f t="shared" ca="1" si="39"/>
        <v/>
      </c>
      <c r="L263" s="156" t="str">
        <f t="shared" ca="1" si="39"/>
        <v/>
      </c>
      <c r="M263" s="156" t="str">
        <f t="shared" ca="1" si="39"/>
        <v/>
      </c>
      <c r="N263" s="156" t="str">
        <f t="shared" ca="1" si="39"/>
        <v/>
      </c>
    </row>
    <row r="264" spans="2:14" x14ac:dyDescent="0.2">
      <c r="B264" s="247"/>
      <c r="C264" s="87" t="str">
        <f>IFERROR(IF($A264&lt;&gt;" ",VLOOKUP($A264,GSB!$A$6:$F$506,6,FALSE),0),IF($A264=""," ","pas d'article"))</f>
        <v xml:space="preserve"> </v>
      </c>
      <c r="D264" s="156" t="str">
        <f t="shared" ca="1" si="35"/>
        <v/>
      </c>
      <c r="E264" s="156" t="str">
        <f t="shared" ref="E264:E327" ca="1" si="40">IF(ISERROR(OFFSET(INDIRECT("'"&amp;E$5&amp;"'!$b$1"),MATCH($A264,INDIRECT("'"&amp;E$5&amp;"'!$a$1:$a$500"),0)-1,MATCH($B$4,INDIRECT("'"&amp;E$5&amp;"'!$c$5:$n$5"),0))),"",OFFSET(INDIRECT("'"&amp;E$5&amp;"'!$b$1"),MATCH($A264,INDIRECT("'"&amp;E$5&amp;"'!$a$1:$a$500"),0)-1,MATCH($B$4,INDIRECT("'"&amp;E$5&amp;"'!$c$5:$n$5"),0)))</f>
        <v/>
      </c>
      <c r="F264" s="156" t="str">
        <f t="shared" ca="1" si="39"/>
        <v/>
      </c>
      <c r="G264" s="156" t="str">
        <f t="shared" ca="1" si="39"/>
        <v/>
      </c>
      <c r="H264" s="156" t="str">
        <f t="shared" ca="1" si="39"/>
        <v/>
      </c>
      <c r="I264" s="156" t="str">
        <f t="shared" ca="1" si="39"/>
        <v/>
      </c>
      <c r="J264" s="156" t="str">
        <f t="shared" ca="1" si="39"/>
        <v/>
      </c>
      <c r="K264" s="156" t="str">
        <f t="shared" ca="1" si="39"/>
        <v/>
      </c>
      <c r="L264" s="156" t="str">
        <f t="shared" ca="1" si="39"/>
        <v/>
      </c>
      <c r="M264" s="156" t="str">
        <f t="shared" ca="1" si="39"/>
        <v/>
      </c>
      <c r="N264" s="156" t="str">
        <f t="shared" ca="1" si="39"/>
        <v/>
      </c>
    </row>
    <row r="265" spans="2:14" x14ac:dyDescent="0.2">
      <c r="B265" s="247"/>
      <c r="C265" s="87" t="str">
        <f>IFERROR(IF($A265&lt;&gt;" ",VLOOKUP($A265,GSB!$A$6:$F$506,6,FALSE),0),IF($A265=""," ","pas d'article"))</f>
        <v xml:space="preserve"> </v>
      </c>
      <c r="D265" s="156" t="str">
        <f t="shared" ca="1" si="35"/>
        <v/>
      </c>
      <c r="E265" s="156" t="str">
        <f t="shared" ca="1" si="40"/>
        <v/>
      </c>
      <c r="F265" s="156" t="str">
        <f t="shared" ca="1" si="39"/>
        <v/>
      </c>
      <c r="G265" s="156" t="str">
        <f t="shared" ca="1" si="39"/>
        <v/>
      </c>
      <c r="H265" s="156" t="str">
        <f t="shared" ca="1" si="39"/>
        <v/>
      </c>
      <c r="I265" s="156" t="str">
        <f t="shared" ca="1" si="39"/>
        <v/>
      </c>
      <c r="J265" s="156" t="str">
        <f t="shared" ca="1" si="39"/>
        <v/>
      </c>
      <c r="K265" s="156" t="str">
        <f t="shared" ca="1" si="39"/>
        <v/>
      </c>
      <c r="L265" s="156" t="str">
        <f t="shared" ca="1" si="39"/>
        <v/>
      </c>
      <c r="M265" s="156" t="str">
        <f t="shared" ca="1" si="39"/>
        <v/>
      </c>
      <c r="N265" s="156" t="str">
        <f t="shared" ca="1" si="39"/>
        <v/>
      </c>
    </row>
    <row r="266" spans="2:14" x14ac:dyDescent="0.2">
      <c r="B266" s="247"/>
      <c r="C266" s="87" t="str">
        <f>IFERROR(IF($A266&lt;&gt;" ",VLOOKUP($A266,GSB!$A$6:$F$506,6,FALSE),0),IF($A266=""," ","pas d'article"))</f>
        <v xml:space="preserve"> </v>
      </c>
      <c r="D266" s="156" t="str">
        <f t="shared" ca="1" si="35"/>
        <v/>
      </c>
      <c r="E266" s="156" t="str">
        <f t="shared" ca="1" si="40"/>
        <v/>
      </c>
      <c r="F266" s="156" t="str">
        <f t="shared" ca="1" si="39"/>
        <v/>
      </c>
      <c r="G266" s="156" t="str">
        <f t="shared" ca="1" si="39"/>
        <v/>
      </c>
      <c r="H266" s="156" t="str">
        <f t="shared" ca="1" si="39"/>
        <v/>
      </c>
      <c r="I266" s="156" t="str">
        <f t="shared" ca="1" si="39"/>
        <v/>
      </c>
      <c r="J266" s="156" t="str">
        <f t="shared" ca="1" si="39"/>
        <v/>
      </c>
      <c r="K266" s="156" t="str">
        <f t="shared" ca="1" si="39"/>
        <v/>
      </c>
      <c r="L266" s="156" t="str">
        <f t="shared" ca="1" si="39"/>
        <v/>
      </c>
      <c r="M266" s="156" t="str">
        <f t="shared" ca="1" si="39"/>
        <v/>
      </c>
      <c r="N266" s="156" t="str">
        <f t="shared" ca="1" si="39"/>
        <v/>
      </c>
    </row>
    <row r="267" spans="2:14" x14ac:dyDescent="0.2">
      <c r="B267" s="247"/>
      <c r="C267" s="87" t="str">
        <f>IFERROR(IF($A267&lt;&gt;" ",VLOOKUP($A267,GSB!$A$6:$F$506,6,FALSE),0),IF($A267=""," ","pas d'article"))</f>
        <v xml:space="preserve"> </v>
      </c>
      <c r="D267" s="156" t="str">
        <f t="shared" ca="1" si="35"/>
        <v/>
      </c>
      <c r="E267" s="156" t="str">
        <f t="shared" ca="1" si="40"/>
        <v/>
      </c>
      <c r="F267" s="156" t="str">
        <f t="shared" ca="1" si="39"/>
        <v/>
      </c>
      <c r="G267" s="156" t="str">
        <f t="shared" ca="1" si="39"/>
        <v/>
      </c>
      <c r="H267" s="156" t="str">
        <f t="shared" ca="1" si="39"/>
        <v/>
      </c>
      <c r="I267" s="156" t="str">
        <f t="shared" ca="1" si="39"/>
        <v/>
      </c>
      <c r="J267" s="156" t="str">
        <f t="shared" ca="1" si="39"/>
        <v/>
      </c>
      <c r="K267" s="156" t="str">
        <f t="shared" ca="1" si="39"/>
        <v/>
      </c>
      <c r="L267" s="156" t="str">
        <f t="shared" ca="1" si="39"/>
        <v/>
      </c>
      <c r="M267" s="156" t="str">
        <f t="shared" ca="1" si="39"/>
        <v/>
      </c>
      <c r="N267" s="156" t="str">
        <f t="shared" ca="1" si="39"/>
        <v/>
      </c>
    </row>
    <row r="268" spans="2:14" x14ac:dyDescent="0.2">
      <c r="B268" s="247"/>
      <c r="C268" s="87" t="str">
        <f>IFERROR(IF($A268&lt;&gt;" ",VLOOKUP($A268,GSB!$A$6:$F$506,6,FALSE),0),IF($A268=""," ","pas d'article"))</f>
        <v xml:space="preserve"> </v>
      </c>
      <c r="D268" s="156" t="str">
        <f t="shared" ca="1" si="35"/>
        <v/>
      </c>
      <c r="E268" s="156" t="str">
        <f t="shared" ca="1" si="40"/>
        <v/>
      </c>
      <c r="F268" s="156" t="str">
        <f t="shared" ca="1" si="39"/>
        <v/>
      </c>
      <c r="G268" s="156" t="str">
        <f t="shared" ca="1" si="39"/>
        <v/>
      </c>
      <c r="H268" s="156" t="str">
        <f t="shared" ca="1" si="39"/>
        <v/>
      </c>
      <c r="I268" s="156" t="str">
        <f t="shared" ca="1" si="39"/>
        <v/>
      </c>
      <c r="J268" s="156" t="str">
        <f t="shared" ca="1" si="39"/>
        <v/>
      </c>
      <c r="K268" s="156" t="str">
        <f t="shared" ca="1" si="39"/>
        <v/>
      </c>
      <c r="L268" s="156" t="str">
        <f t="shared" ca="1" si="39"/>
        <v/>
      </c>
      <c r="M268" s="156" t="str">
        <f t="shared" ca="1" si="39"/>
        <v/>
      </c>
      <c r="N268" s="156" t="str">
        <f t="shared" ca="1" si="39"/>
        <v/>
      </c>
    </row>
    <row r="269" spans="2:14" x14ac:dyDescent="0.2">
      <c r="B269" s="247"/>
      <c r="C269" s="87" t="str">
        <f>IFERROR(IF($A269&lt;&gt;" ",VLOOKUP($A269,GSB!$A$6:$F$506,6,FALSE),0),IF($A269=""," ","pas d'article"))</f>
        <v xml:space="preserve"> </v>
      </c>
      <c r="D269" s="156" t="str">
        <f t="shared" ca="1" si="35"/>
        <v/>
      </c>
      <c r="E269" s="156" t="str">
        <f t="shared" ca="1" si="40"/>
        <v/>
      </c>
      <c r="F269" s="156" t="str">
        <f t="shared" ca="1" si="39"/>
        <v/>
      </c>
      <c r="G269" s="156" t="str">
        <f t="shared" ca="1" si="39"/>
        <v/>
      </c>
      <c r="H269" s="156" t="str">
        <f t="shared" ca="1" si="39"/>
        <v/>
      </c>
      <c r="I269" s="156" t="str">
        <f t="shared" ca="1" si="39"/>
        <v/>
      </c>
      <c r="J269" s="156" t="str">
        <f t="shared" ca="1" si="39"/>
        <v/>
      </c>
      <c r="K269" s="156" t="str">
        <f t="shared" ca="1" si="39"/>
        <v/>
      </c>
      <c r="L269" s="156" t="str">
        <f t="shared" ca="1" si="39"/>
        <v/>
      </c>
      <c r="M269" s="156" t="str">
        <f t="shared" ca="1" si="39"/>
        <v/>
      </c>
      <c r="N269" s="156" t="str">
        <f t="shared" ca="1" si="39"/>
        <v/>
      </c>
    </row>
    <row r="270" spans="2:14" x14ac:dyDescent="0.2">
      <c r="B270" s="247"/>
      <c r="C270" s="87" t="str">
        <f>IFERROR(IF($A270&lt;&gt;" ",VLOOKUP($A270,GSB!$A$6:$F$506,6,FALSE),0),IF($A270=""," ","pas d'article"))</f>
        <v xml:space="preserve"> </v>
      </c>
      <c r="D270" s="156" t="str">
        <f t="shared" ca="1" si="35"/>
        <v/>
      </c>
      <c r="E270" s="156" t="str">
        <f t="shared" ca="1" si="40"/>
        <v/>
      </c>
      <c r="F270" s="156" t="str">
        <f t="shared" ca="1" si="39"/>
        <v/>
      </c>
      <c r="G270" s="156" t="str">
        <f t="shared" ca="1" si="39"/>
        <v/>
      </c>
      <c r="H270" s="156" t="str">
        <f t="shared" ca="1" si="39"/>
        <v/>
      </c>
      <c r="I270" s="156" t="str">
        <f t="shared" ca="1" si="39"/>
        <v/>
      </c>
      <c r="J270" s="156" t="str">
        <f t="shared" ca="1" si="39"/>
        <v/>
      </c>
      <c r="K270" s="156" t="str">
        <f t="shared" ca="1" si="39"/>
        <v/>
      </c>
      <c r="L270" s="156" t="str">
        <f t="shared" ca="1" si="39"/>
        <v/>
      </c>
      <c r="M270" s="156" t="str">
        <f t="shared" ca="1" si="39"/>
        <v/>
      </c>
      <c r="N270" s="156" t="str">
        <f t="shared" ca="1" si="39"/>
        <v/>
      </c>
    </row>
    <row r="271" spans="2:14" x14ac:dyDescent="0.2">
      <c r="B271" s="247"/>
      <c r="C271" s="87" t="str">
        <f>IFERROR(IF($A271&lt;&gt;" ",VLOOKUP($A271,GSB!$A$6:$F$506,6,FALSE),0),IF($A271=""," ","pas d'article"))</f>
        <v xml:space="preserve"> </v>
      </c>
      <c r="D271" s="156" t="str">
        <f t="shared" ca="1" si="35"/>
        <v/>
      </c>
      <c r="E271" s="156" t="str">
        <f t="shared" ca="1" si="40"/>
        <v/>
      </c>
      <c r="F271" s="156" t="str">
        <f t="shared" ca="1" si="39"/>
        <v/>
      </c>
      <c r="G271" s="156" t="str">
        <f t="shared" ca="1" si="39"/>
        <v/>
      </c>
      <c r="H271" s="156" t="str">
        <f t="shared" ca="1" si="39"/>
        <v/>
      </c>
      <c r="I271" s="156" t="str">
        <f t="shared" ca="1" si="39"/>
        <v/>
      </c>
      <c r="J271" s="156" t="str">
        <f t="shared" ca="1" si="39"/>
        <v/>
      </c>
      <c r="K271" s="156" t="str">
        <f t="shared" ca="1" si="39"/>
        <v/>
      </c>
      <c r="L271" s="156" t="str">
        <f t="shared" ca="1" si="39"/>
        <v/>
      </c>
      <c r="M271" s="156" t="str">
        <f t="shared" ca="1" si="39"/>
        <v/>
      </c>
      <c r="N271" s="156" t="str">
        <f t="shared" ca="1" si="39"/>
        <v/>
      </c>
    </row>
    <row r="272" spans="2:14" x14ac:dyDescent="0.2">
      <c r="B272" s="247"/>
      <c r="C272" s="87" t="str">
        <f>IFERROR(IF($A272&lt;&gt;" ",VLOOKUP($A272,GSB!$A$6:$F$506,6,FALSE),0),IF($A272=""," ","pas d'article"))</f>
        <v xml:space="preserve"> </v>
      </c>
      <c r="D272" s="156" t="str">
        <f t="shared" ca="1" si="35"/>
        <v/>
      </c>
      <c r="E272" s="156" t="str">
        <f t="shared" ca="1" si="40"/>
        <v/>
      </c>
      <c r="F272" s="156" t="str">
        <f t="shared" ref="F272:N281" ca="1" si="41">IF(ISERROR(OFFSET(INDIRECT("'"&amp;F$5&amp;"'!$b$1"),MATCH($A272,INDIRECT("'"&amp;F$5&amp;"'!$a$1:$a$500"),0)-1,MATCH($B$4,INDIRECT("'"&amp;F$5&amp;"'!$c$5:$n$5"),0))),"",OFFSET(INDIRECT("'"&amp;F$5&amp;"'!$b$1"),MATCH($A272,INDIRECT("'"&amp;F$5&amp;"'!$a$1:$a$500"),0)-1,MATCH($B$4,INDIRECT("'"&amp;F$5&amp;"'!$c$5:$n$5"),0)))</f>
        <v/>
      </c>
      <c r="G272" s="156" t="str">
        <f t="shared" ca="1" si="41"/>
        <v/>
      </c>
      <c r="H272" s="156" t="str">
        <f t="shared" ca="1" si="41"/>
        <v/>
      </c>
      <c r="I272" s="156" t="str">
        <f t="shared" ca="1" si="41"/>
        <v/>
      </c>
      <c r="J272" s="156" t="str">
        <f t="shared" ca="1" si="41"/>
        <v/>
      </c>
      <c r="K272" s="156" t="str">
        <f t="shared" ca="1" si="41"/>
        <v/>
      </c>
      <c r="L272" s="156" t="str">
        <f t="shared" ca="1" si="41"/>
        <v/>
      </c>
      <c r="M272" s="156" t="str">
        <f t="shared" ca="1" si="41"/>
        <v/>
      </c>
      <c r="N272" s="156" t="str">
        <f t="shared" ca="1" si="41"/>
        <v/>
      </c>
    </row>
    <row r="273" spans="2:14" x14ac:dyDescent="0.2">
      <c r="B273" s="247"/>
      <c r="C273" s="87" t="str">
        <f>IFERROR(IF($A273&lt;&gt;" ",VLOOKUP($A273,GSB!$A$6:$F$506,6,FALSE),0),IF($A273=""," ","pas d'article"))</f>
        <v xml:space="preserve"> </v>
      </c>
      <c r="D273" s="156" t="str">
        <f t="shared" ca="1" si="35"/>
        <v/>
      </c>
      <c r="E273" s="156" t="str">
        <f t="shared" ca="1" si="40"/>
        <v/>
      </c>
      <c r="F273" s="156" t="str">
        <f t="shared" ca="1" si="41"/>
        <v/>
      </c>
      <c r="G273" s="156" t="str">
        <f t="shared" ca="1" si="41"/>
        <v/>
      </c>
      <c r="H273" s="156" t="str">
        <f t="shared" ca="1" si="41"/>
        <v/>
      </c>
      <c r="I273" s="156" t="str">
        <f t="shared" ca="1" si="41"/>
        <v/>
      </c>
      <c r="J273" s="156" t="str">
        <f t="shared" ca="1" si="41"/>
        <v/>
      </c>
      <c r="K273" s="156" t="str">
        <f t="shared" ca="1" si="41"/>
        <v/>
      </c>
      <c r="L273" s="156" t="str">
        <f t="shared" ca="1" si="41"/>
        <v/>
      </c>
      <c r="M273" s="156" t="str">
        <f t="shared" ca="1" si="41"/>
        <v/>
      </c>
      <c r="N273" s="156" t="str">
        <f t="shared" ca="1" si="41"/>
        <v/>
      </c>
    </row>
    <row r="274" spans="2:14" x14ac:dyDescent="0.2">
      <c r="B274" s="247"/>
      <c r="C274" s="87" t="str">
        <f>IFERROR(IF($A274&lt;&gt;" ",VLOOKUP($A274,GSB!$A$6:$F$506,6,FALSE),0),IF($A274=""," ","pas d'article"))</f>
        <v xml:space="preserve"> </v>
      </c>
      <c r="D274" s="156" t="str">
        <f t="shared" ca="1" si="35"/>
        <v/>
      </c>
      <c r="E274" s="156" t="str">
        <f t="shared" ca="1" si="40"/>
        <v/>
      </c>
      <c r="F274" s="156" t="str">
        <f t="shared" ca="1" si="41"/>
        <v/>
      </c>
      <c r="G274" s="156" t="str">
        <f t="shared" ca="1" si="41"/>
        <v/>
      </c>
      <c r="H274" s="156" t="str">
        <f t="shared" ca="1" si="41"/>
        <v/>
      </c>
      <c r="I274" s="156" t="str">
        <f t="shared" ca="1" si="41"/>
        <v/>
      </c>
      <c r="J274" s="156" t="str">
        <f t="shared" ca="1" si="41"/>
        <v/>
      </c>
      <c r="K274" s="156" t="str">
        <f t="shared" ca="1" si="41"/>
        <v/>
      </c>
      <c r="L274" s="156" t="str">
        <f t="shared" ca="1" si="41"/>
        <v/>
      </c>
      <c r="M274" s="156" t="str">
        <f t="shared" ca="1" si="41"/>
        <v/>
      </c>
      <c r="N274" s="156" t="str">
        <f t="shared" ca="1" si="41"/>
        <v/>
      </c>
    </row>
    <row r="275" spans="2:14" x14ac:dyDescent="0.2">
      <c r="B275" s="247"/>
      <c r="C275" s="87" t="str">
        <f>IFERROR(IF($A275&lt;&gt;" ",VLOOKUP($A275,GSB!$A$6:$F$506,6,FALSE),0),IF($A275=""," ","pas d'article"))</f>
        <v xml:space="preserve"> </v>
      </c>
      <c r="D275" s="156" t="str">
        <f t="shared" ca="1" si="35"/>
        <v/>
      </c>
      <c r="E275" s="156" t="str">
        <f t="shared" ca="1" si="40"/>
        <v/>
      </c>
      <c r="F275" s="156" t="str">
        <f t="shared" ca="1" si="41"/>
        <v/>
      </c>
      <c r="G275" s="156" t="str">
        <f t="shared" ca="1" si="41"/>
        <v/>
      </c>
      <c r="H275" s="156" t="str">
        <f t="shared" ca="1" si="41"/>
        <v/>
      </c>
      <c r="I275" s="156" t="str">
        <f t="shared" ca="1" si="41"/>
        <v/>
      </c>
      <c r="J275" s="156" t="str">
        <f t="shared" ca="1" si="41"/>
        <v/>
      </c>
      <c r="K275" s="156" t="str">
        <f t="shared" ca="1" si="41"/>
        <v/>
      </c>
      <c r="L275" s="156" t="str">
        <f t="shared" ca="1" si="41"/>
        <v/>
      </c>
      <c r="M275" s="156" t="str">
        <f t="shared" ca="1" si="41"/>
        <v/>
      </c>
      <c r="N275" s="156" t="str">
        <f t="shared" ca="1" si="41"/>
        <v/>
      </c>
    </row>
    <row r="276" spans="2:14" x14ac:dyDescent="0.2">
      <c r="B276" s="247"/>
      <c r="C276" s="87" t="str">
        <f>IFERROR(IF($A276&lt;&gt;" ",VLOOKUP($A276,GSB!$A$6:$F$506,6,FALSE),0),IF($A276=""," ","pas d'article"))</f>
        <v xml:space="preserve"> </v>
      </c>
      <c r="D276" s="156" t="str">
        <f t="shared" ca="1" si="35"/>
        <v/>
      </c>
      <c r="E276" s="156" t="str">
        <f t="shared" ca="1" si="40"/>
        <v/>
      </c>
      <c r="F276" s="156" t="str">
        <f t="shared" ca="1" si="41"/>
        <v/>
      </c>
      <c r="G276" s="156" t="str">
        <f t="shared" ca="1" si="41"/>
        <v/>
      </c>
      <c r="H276" s="156" t="str">
        <f t="shared" ca="1" si="41"/>
        <v/>
      </c>
      <c r="I276" s="156" t="str">
        <f t="shared" ca="1" si="41"/>
        <v/>
      </c>
      <c r="J276" s="156" t="str">
        <f t="shared" ca="1" si="41"/>
        <v/>
      </c>
      <c r="K276" s="156" t="str">
        <f t="shared" ca="1" si="41"/>
        <v/>
      </c>
      <c r="L276" s="156" t="str">
        <f t="shared" ca="1" si="41"/>
        <v/>
      </c>
      <c r="M276" s="156" t="str">
        <f t="shared" ca="1" si="41"/>
        <v/>
      </c>
      <c r="N276" s="156" t="str">
        <f t="shared" ca="1" si="41"/>
        <v/>
      </c>
    </row>
    <row r="277" spans="2:14" x14ac:dyDescent="0.2">
      <c r="B277" s="247"/>
      <c r="C277" s="87" t="str">
        <f>IFERROR(IF($A277&lt;&gt;" ",VLOOKUP($A277,GSB!$A$6:$F$506,6,FALSE),0),IF($A277=""," ","pas d'article"))</f>
        <v xml:space="preserve"> </v>
      </c>
      <c r="D277" s="156" t="str">
        <f t="shared" ca="1" si="35"/>
        <v/>
      </c>
      <c r="E277" s="156" t="str">
        <f t="shared" ca="1" si="40"/>
        <v/>
      </c>
      <c r="F277" s="156" t="str">
        <f t="shared" ca="1" si="41"/>
        <v/>
      </c>
      <c r="G277" s="156" t="str">
        <f t="shared" ca="1" si="41"/>
        <v/>
      </c>
      <c r="H277" s="156" t="str">
        <f t="shared" ca="1" si="41"/>
        <v/>
      </c>
      <c r="I277" s="156" t="str">
        <f t="shared" ca="1" si="41"/>
        <v/>
      </c>
      <c r="J277" s="156" t="str">
        <f t="shared" ca="1" si="41"/>
        <v/>
      </c>
      <c r="K277" s="156" t="str">
        <f t="shared" ca="1" si="41"/>
        <v/>
      </c>
      <c r="L277" s="156" t="str">
        <f t="shared" ca="1" si="41"/>
        <v/>
      </c>
      <c r="M277" s="156" t="str">
        <f t="shared" ca="1" si="41"/>
        <v/>
      </c>
      <c r="N277" s="156" t="str">
        <f t="shared" ca="1" si="41"/>
        <v/>
      </c>
    </row>
    <row r="278" spans="2:14" x14ac:dyDescent="0.2">
      <c r="B278" s="247"/>
      <c r="C278" s="87" t="str">
        <f>IFERROR(IF($A278&lt;&gt;" ",VLOOKUP($A278,GSB!$A$6:$F$506,6,FALSE),0),IF($A278=""," ","pas d'article"))</f>
        <v xml:space="preserve"> </v>
      </c>
      <c r="D278" s="156" t="str">
        <f t="shared" ca="1" si="35"/>
        <v/>
      </c>
      <c r="E278" s="156" t="str">
        <f t="shared" ca="1" si="40"/>
        <v/>
      </c>
      <c r="F278" s="156" t="str">
        <f t="shared" ca="1" si="41"/>
        <v/>
      </c>
      <c r="G278" s="156" t="str">
        <f t="shared" ca="1" si="41"/>
        <v/>
      </c>
      <c r="H278" s="156" t="str">
        <f t="shared" ca="1" si="41"/>
        <v/>
      </c>
      <c r="I278" s="156" t="str">
        <f t="shared" ca="1" si="41"/>
        <v/>
      </c>
      <c r="J278" s="156" t="str">
        <f t="shared" ca="1" si="41"/>
        <v/>
      </c>
      <c r="K278" s="156" t="str">
        <f t="shared" ca="1" si="41"/>
        <v/>
      </c>
      <c r="L278" s="156" t="str">
        <f t="shared" ca="1" si="41"/>
        <v/>
      </c>
      <c r="M278" s="156" t="str">
        <f t="shared" ca="1" si="41"/>
        <v/>
      </c>
      <c r="N278" s="156" t="str">
        <f t="shared" ca="1" si="41"/>
        <v/>
      </c>
    </row>
    <row r="279" spans="2:14" x14ac:dyDescent="0.2">
      <c r="B279" s="247"/>
      <c r="C279" s="87" t="str">
        <f>IFERROR(IF($A279&lt;&gt;" ",VLOOKUP($A279,GSB!$A$6:$F$506,6,FALSE),0),IF($A279=""," ","pas d'article"))</f>
        <v xml:space="preserve"> </v>
      </c>
      <c r="D279" s="156" t="str">
        <f t="shared" ca="1" si="35"/>
        <v/>
      </c>
      <c r="E279" s="156" t="str">
        <f t="shared" ca="1" si="40"/>
        <v/>
      </c>
      <c r="F279" s="156" t="str">
        <f t="shared" ca="1" si="41"/>
        <v/>
      </c>
      <c r="G279" s="156" t="str">
        <f t="shared" ca="1" si="41"/>
        <v/>
      </c>
      <c r="H279" s="156" t="str">
        <f t="shared" ca="1" si="41"/>
        <v/>
      </c>
      <c r="I279" s="156" t="str">
        <f t="shared" ca="1" si="41"/>
        <v/>
      </c>
      <c r="J279" s="156" t="str">
        <f t="shared" ca="1" si="41"/>
        <v/>
      </c>
      <c r="K279" s="156" t="str">
        <f t="shared" ca="1" si="41"/>
        <v/>
      </c>
      <c r="L279" s="156" t="str">
        <f t="shared" ca="1" si="41"/>
        <v/>
      </c>
      <c r="M279" s="156" t="str">
        <f t="shared" ca="1" si="41"/>
        <v/>
      </c>
      <c r="N279" s="156" t="str">
        <f t="shared" ca="1" si="41"/>
        <v/>
      </c>
    </row>
    <row r="280" spans="2:14" x14ac:dyDescent="0.2">
      <c r="B280" s="247"/>
      <c r="C280" s="87" t="str">
        <f>IFERROR(IF($A280&lt;&gt;" ",VLOOKUP($A280,GSB!$A$6:$F$506,6,FALSE),0),IF($A280=""," ","pas d'article"))</f>
        <v xml:space="preserve"> </v>
      </c>
      <c r="D280" s="156" t="str">
        <f t="shared" ca="1" si="35"/>
        <v/>
      </c>
      <c r="E280" s="156" t="str">
        <f t="shared" ca="1" si="40"/>
        <v/>
      </c>
      <c r="F280" s="156" t="str">
        <f t="shared" ca="1" si="41"/>
        <v/>
      </c>
      <c r="G280" s="156" t="str">
        <f t="shared" ca="1" si="41"/>
        <v/>
      </c>
      <c r="H280" s="156" t="str">
        <f t="shared" ca="1" si="41"/>
        <v/>
      </c>
      <c r="I280" s="156" t="str">
        <f t="shared" ca="1" si="41"/>
        <v/>
      </c>
      <c r="J280" s="156" t="str">
        <f t="shared" ca="1" si="41"/>
        <v/>
      </c>
      <c r="K280" s="156" t="str">
        <f t="shared" ca="1" si="41"/>
        <v/>
      </c>
      <c r="L280" s="156" t="str">
        <f t="shared" ca="1" si="41"/>
        <v/>
      </c>
      <c r="M280" s="156" t="str">
        <f t="shared" ca="1" si="41"/>
        <v/>
      </c>
      <c r="N280" s="156" t="str">
        <f t="shared" ca="1" si="41"/>
        <v/>
      </c>
    </row>
    <row r="281" spans="2:14" x14ac:dyDescent="0.2">
      <c r="B281" s="247"/>
      <c r="C281" s="87" t="str">
        <f>IFERROR(IF($A281&lt;&gt;" ",VLOOKUP($A281,GSB!$A$6:$F$506,6,FALSE),0),IF($A281=""," ","pas d'article"))</f>
        <v xml:space="preserve"> </v>
      </c>
      <c r="D281" s="156" t="str">
        <f t="shared" ca="1" si="35"/>
        <v/>
      </c>
      <c r="E281" s="156" t="str">
        <f t="shared" ca="1" si="40"/>
        <v/>
      </c>
      <c r="F281" s="156" t="str">
        <f t="shared" ca="1" si="41"/>
        <v/>
      </c>
      <c r="G281" s="156" t="str">
        <f t="shared" ca="1" si="41"/>
        <v/>
      </c>
      <c r="H281" s="156" t="str">
        <f t="shared" ca="1" si="41"/>
        <v/>
      </c>
      <c r="I281" s="156" t="str">
        <f t="shared" ca="1" si="41"/>
        <v/>
      </c>
      <c r="J281" s="156" t="str">
        <f t="shared" ca="1" si="41"/>
        <v/>
      </c>
      <c r="K281" s="156" t="str">
        <f t="shared" ca="1" si="41"/>
        <v/>
      </c>
      <c r="L281" s="156" t="str">
        <f t="shared" ca="1" si="41"/>
        <v/>
      </c>
      <c r="M281" s="156" t="str">
        <f t="shared" ca="1" si="41"/>
        <v/>
      </c>
      <c r="N281" s="156" t="str">
        <f t="shared" ca="1" si="41"/>
        <v/>
      </c>
    </row>
    <row r="282" spans="2:14" x14ac:dyDescent="0.2">
      <c r="B282" s="247"/>
      <c r="C282" s="87" t="str">
        <f>IFERROR(IF($A282&lt;&gt;" ",VLOOKUP($A282,GSB!$A$6:$F$506,6,FALSE),0),IF($A282=""," ","pas d'article"))</f>
        <v xml:space="preserve"> </v>
      </c>
      <c r="D282" s="156" t="str">
        <f t="shared" ca="1" si="35"/>
        <v/>
      </c>
      <c r="E282" s="156" t="str">
        <f t="shared" ca="1" si="40"/>
        <v/>
      </c>
      <c r="F282" s="156" t="str">
        <f t="shared" ref="F282:N291" ca="1" si="42">IF(ISERROR(OFFSET(INDIRECT("'"&amp;F$5&amp;"'!$b$1"),MATCH($A282,INDIRECT("'"&amp;F$5&amp;"'!$a$1:$a$500"),0)-1,MATCH($B$4,INDIRECT("'"&amp;F$5&amp;"'!$c$5:$n$5"),0))),"",OFFSET(INDIRECT("'"&amp;F$5&amp;"'!$b$1"),MATCH($A282,INDIRECT("'"&amp;F$5&amp;"'!$a$1:$a$500"),0)-1,MATCH($B$4,INDIRECT("'"&amp;F$5&amp;"'!$c$5:$n$5"),0)))</f>
        <v/>
      </c>
      <c r="G282" s="156" t="str">
        <f t="shared" ca="1" si="42"/>
        <v/>
      </c>
      <c r="H282" s="156" t="str">
        <f t="shared" ca="1" si="42"/>
        <v/>
      </c>
      <c r="I282" s="156" t="str">
        <f t="shared" ca="1" si="42"/>
        <v/>
      </c>
      <c r="J282" s="156" t="str">
        <f t="shared" ca="1" si="42"/>
        <v/>
      </c>
      <c r="K282" s="156" t="str">
        <f t="shared" ca="1" si="42"/>
        <v/>
      </c>
      <c r="L282" s="156" t="str">
        <f t="shared" ca="1" si="42"/>
        <v/>
      </c>
      <c r="M282" s="156" t="str">
        <f t="shared" ca="1" si="42"/>
        <v/>
      </c>
      <c r="N282" s="156" t="str">
        <f t="shared" ca="1" si="42"/>
        <v/>
      </c>
    </row>
    <row r="283" spans="2:14" x14ac:dyDescent="0.2">
      <c r="B283" s="247"/>
      <c r="C283" s="87" t="str">
        <f>IFERROR(IF($A283&lt;&gt;" ",VLOOKUP($A283,GSB!$A$6:$F$506,6,FALSE),0),IF($A283=""," ","pas d'article"))</f>
        <v xml:space="preserve"> </v>
      </c>
      <c r="D283" s="156" t="str">
        <f t="shared" ca="1" si="35"/>
        <v/>
      </c>
      <c r="E283" s="156" t="str">
        <f t="shared" ca="1" si="40"/>
        <v/>
      </c>
      <c r="F283" s="156" t="str">
        <f t="shared" ca="1" si="42"/>
        <v/>
      </c>
      <c r="G283" s="156" t="str">
        <f t="shared" ca="1" si="42"/>
        <v/>
      </c>
      <c r="H283" s="156" t="str">
        <f t="shared" ca="1" si="42"/>
        <v/>
      </c>
      <c r="I283" s="156" t="str">
        <f t="shared" ca="1" si="42"/>
        <v/>
      </c>
      <c r="J283" s="156" t="str">
        <f t="shared" ca="1" si="42"/>
        <v/>
      </c>
      <c r="K283" s="156" t="str">
        <f t="shared" ca="1" si="42"/>
        <v/>
      </c>
      <c r="L283" s="156" t="str">
        <f t="shared" ca="1" si="42"/>
        <v/>
      </c>
      <c r="M283" s="156" t="str">
        <f t="shared" ca="1" si="42"/>
        <v/>
      </c>
      <c r="N283" s="156" t="str">
        <f t="shared" ca="1" si="42"/>
        <v/>
      </c>
    </row>
    <row r="284" spans="2:14" x14ac:dyDescent="0.2">
      <c r="B284" s="247"/>
      <c r="C284" s="87" t="str">
        <f>IFERROR(IF($A284&lt;&gt;" ",VLOOKUP($A284,GSB!$A$6:$F$506,6,FALSE),0),IF($A284=""," ","pas d'article"))</f>
        <v xml:space="preserve"> </v>
      </c>
      <c r="D284" s="156" t="str">
        <f t="shared" ca="1" si="35"/>
        <v/>
      </c>
      <c r="E284" s="156" t="str">
        <f t="shared" ca="1" si="40"/>
        <v/>
      </c>
      <c r="F284" s="156" t="str">
        <f t="shared" ca="1" si="42"/>
        <v/>
      </c>
      <c r="G284" s="156" t="str">
        <f t="shared" ca="1" si="42"/>
        <v/>
      </c>
      <c r="H284" s="156" t="str">
        <f t="shared" ca="1" si="42"/>
        <v/>
      </c>
      <c r="I284" s="156" t="str">
        <f t="shared" ca="1" si="42"/>
        <v/>
      </c>
      <c r="J284" s="156" t="str">
        <f t="shared" ca="1" si="42"/>
        <v/>
      </c>
      <c r="K284" s="156" t="str">
        <f t="shared" ca="1" si="42"/>
        <v/>
      </c>
      <c r="L284" s="156" t="str">
        <f t="shared" ca="1" si="42"/>
        <v/>
      </c>
      <c r="M284" s="156" t="str">
        <f t="shared" ca="1" si="42"/>
        <v/>
      </c>
      <c r="N284" s="156" t="str">
        <f t="shared" ca="1" si="42"/>
        <v/>
      </c>
    </row>
    <row r="285" spans="2:14" x14ac:dyDescent="0.2">
      <c r="B285" s="247"/>
      <c r="C285" s="87" t="str">
        <f>IFERROR(IF($A285&lt;&gt;" ",VLOOKUP($A285,GSB!$A$6:$F$506,6,FALSE),0),IF($A285=""," ","pas d'article"))</f>
        <v xml:space="preserve"> </v>
      </c>
      <c r="D285" s="156" t="str">
        <f t="shared" ca="1" si="35"/>
        <v/>
      </c>
      <c r="E285" s="156" t="str">
        <f t="shared" ca="1" si="40"/>
        <v/>
      </c>
      <c r="F285" s="156" t="str">
        <f t="shared" ca="1" si="42"/>
        <v/>
      </c>
      <c r="G285" s="156" t="str">
        <f t="shared" ca="1" si="42"/>
        <v/>
      </c>
      <c r="H285" s="156" t="str">
        <f t="shared" ca="1" si="42"/>
        <v/>
      </c>
      <c r="I285" s="156" t="str">
        <f t="shared" ca="1" si="42"/>
        <v/>
      </c>
      <c r="J285" s="156" t="str">
        <f t="shared" ca="1" si="42"/>
        <v/>
      </c>
      <c r="K285" s="156" t="str">
        <f t="shared" ca="1" si="42"/>
        <v/>
      </c>
      <c r="L285" s="156" t="str">
        <f t="shared" ca="1" si="42"/>
        <v/>
      </c>
      <c r="M285" s="156" t="str">
        <f t="shared" ca="1" si="42"/>
        <v/>
      </c>
      <c r="N285" s="156" t="str">
        <f t="shared" ca="1" si="42"/>
        <v/>
      </c>
    </row>
    <row r="286" spans="2:14" x14ac:dyDescent="0.2">
      <c r="B286" s="247"/>
      <c r="C286" s="87" t="str">
        <f>IFERROR(IF($A286&lt;&gt;" ",VLOOKUP($A286,GSB!$A$6:$F$506,6,FALSE),0),IF($A286=""," ","pas d'article"))</f>
        <v xml:space="preserve"> </v>
      </c>
      <c r="D286" s="156" t="str">
        <f t="shared" ca="1" si="35"/>
        <v/>
      </c>
      <c r="E286" s="156" t="str">
        <f t="shared" ca="1" si="40"/>
        <v/>
      </c>
      <c r="F286" s="156" t="str">
        <f t="shared" ca="1" si="42"/>
        <v/>
      </c>
      <c r="G286" s="156" t="str">
        <f t="shared" ca="1" si="42"/>
        <v/>
      </c>
      <c r="H286" s="156" t="str">
        <f t="shared" ca="1" si="42"/>
        <v/>
      </c>
      <c r="I286" s="156" t="str">
        <f t="shared" ca="1" si="42"/>
        <v/>
      </c>
      <c r="J286" s="156" t="str">
        <f t="shared" ca="1" si="42"/>
        <v/>
      </c>
      <c r="K286" s="156" t="str">
        <f t="shared" ca="1" si="42"/>
        <v/>
      </c>
      <c r="L286" s="156" t="str">
        <f t="shared" ca="1" si="42"/>
        <v/>
      </c>
      <c r="M286" s="156" t="str">
        <f t="shared" ca="1" si="42"/>
        <v/>
      </c>
      <c r="N286" s="156" t="str">
        <f t="shared" ca="1" si="42"/>
        <v/>
      </c>
    </row>
    <row r="287" spans="2:14" x14ac:dyDescent="0.2">
      <c r="B287" s="247"/>
      <c r="C287" s="87" t="str">
        <f>IFERROR(IF($A287&lt;&gt;" ",VLOOKUP($A287,GSB!$A$6:$F$506,6,FALSE),0),IF($A287=""," ","pas d'article"))</f>
        <v xml:space="preserve"> </v>
      </c>
      <c r="D287" s="156" t="str">
        <f t="shared" ca="1" si="35"/>
        <v/>
      </c>
      <c r="E287" s="156" t="str">
        <f t="shared" ca="1" si="40"/>
        <v/>
      </c>
      <c r="F287" s="156" t="str">
        <f t="shared" ca="1" si="42"/>
        <v/>
      </c>
      <c r="G287" s="156" t="str">
        <f t="shared" ca="1" si="42"/>
        <v/>
      </c>
      <c r="H287" s="156" t="str">
        <f t="shared" ca="1" si="42"/>
        <v/>
      </c>
      <c r="I287" s="156" t="str">
        <f t="shared" ca="1" si="42"/>
        <v/>
      </c>
      <c r="J287" s="156" t="str">
        <f t="shared" ca="1" si="42"/>
        <v/>
      </c>
      <c r="K287" s="156" t="str">
        <f t="shared" ca="1" si="42"/>
        <v/>
      </c>
      <c r="L287" s="156" t="str">
        <f t="shared" ca="1" si="42"/>
        <v/>
      </c>
      <c r="M287" s="156" t="str">
        <f t="shared" ca="1" si="42"/>
        <v/>
      </c>
      <c r="N287" s="156" t="str">
        <f t="shared" ca="1" si="42"/>
        <v/>
      </c>
    </row>
    <row r="288" spans="2:14" x14ac:dyDescent="0.2">
      <c r="B288" s="247"/>
      <c r="C288" s="87" t="str">
        <f>IFERROR(IF($A288&lt;&gt;" ",VLOOKUP($A288,GSB!$A$6:$F$506,6,FALSE),0),IF($A288=""," ","pas d'article"))</f>
        <v xml:space="preserve"> </v>
      </c>
      <c r="D288" s="156" t="str">
        <f t="shared" ca="1" si="35"/>
        <v/>
      </c>
      <c r="E288" s="156" t="str">
        <f t="shared" ca="1" si="40"/>
        <v/>
      </c>
      <c r="F288" s="156" t="str">
        <f t="shared" ca="1" si="42"/>
        <v/>
      </c>
      <c r="G288" s="156" t="str">
        <f t="shared" ca="1" si="42"/>
        <v/>
      </c>
      <c r="H288" s="156" t="str">
        <f t="shared" ca="1" si="42"/>
        <v/>
      </c>
      <c r="I288" s="156" t="str">
        <f t="shared" ca="1" si="42"/>
        <v/>
      </c>
      <c r="J288" s="156" t="str">
        <f t="shared" ca="1" si="42"/>
        <v/>
      </c>
      <c r="K288" s="156" t="str">
        <f t="shared" ca="1" si="42"/>
        <v/>
      </c>
      <c r="L288" s="156" t="str">
        <f t="shared" ca="1" si="42"/>
        <v/>
      </c>
      <c r="M288" s="156" t="str">
        <f t="shared" ca="1" si="42"/>
        <v/>
      </c>
      <c r="N288" s="156" t="str">
        <f t="shared" ca="1" si="42"/>
        <v/>
      </c>
    </row>
    <row r="289" spans="2:14" x14ac:dyDescent="0.2">
      <c r="B289" s="247"/>
      <c r="C289" s="87" t="str">
        <f>IFERROR(IF($A289&lt;&gt;" ",VLOOKUP($A289,GSB!$A$6:$F$506,6,FALSE),0),IF($A289=""," ","pas d'article"))</f>
        <v xml:space="preserve"> </v>
      </c>
      <c r="D289" s="156" t="str">
        <f t="shared" ca="1" si="35"/>
        <v/>
      </c>
      <c r="E289" s="156" t="str">
        <f t="shared" ca="1" si="40"/>
        <v/>
      </c>
      <c r="F289" s="156" t="str">
        <f t="shared" ca="1" si="42"/>
        <v/>
      </c>
      <c r="G289" s="156" t="str">
        <f t="shared" ca="1" si="42"/>
        <v/>
      </c>
      <c r="H289" s="156" t="str">
        <f t="shared" ca="1" si="42"/>
        <v/>
      </c>
      <c r="I289" s="156" t="str">
        <f t="shared" ca="1" si="42"/>
        <v/>
      </c>
      <c r="J289" s="156" t="str">
        <f t="shared" ca="1" si="42"/>
        <v/>
      </c>
      <c r="K289" s="156" t="str">
        <f t="shared" ca="1" si="42"/>
        <v/>
      </c>
      <c r="L289" s="156" t="str">
        <f t="shared" ca="1" si="42"/>
        <v/>
      </c>
      <c r="M289" s="156" t="str">
        <f t="shared" ca="1" si="42"/>
        <v/>
      </c>
      <c r="N289" s="156" t="str">
        <f t="shared" ca="1" si="42"/>
        <v/>
      </c>
    </row>
    <row r="290" spans="2:14" x14ac:dyDescent="0.2">
      <c r="B290" s="247"/>
      <c r="C290" s="87" t="str">
        <f>IFERROR(IF($A290&lt;&gt;" ",VLOOKUP($A290,GSB!$A$6:$F$506,6,FALSE),0),IF($A290=""," ","pas d'article"))</f>
        <v xml:space="preserve"> </v>
      </c>
      <c r="D290" s="156" t="str">
        <f t="shared" ca="1" si="35"/>
        <v/>
      </c>
      <c r="E290" s="156" t="str">
        <f t="shared" ca="1" si="40"/>
        <v/>
      </c>
      <c r="F290" s="156" t="str">
        <f t="shared" ca="1" si="42"/>
        <v/>
      </c>
      <c r="G290" s="156" t="str">
        <f t="shared" ca="1" si="42"/>
        <v/>
      </c>
      <c r="H290" s="156" t="str">
        <f t="shared" ca="1" si="42"/>
        <v/>
      </c>
      <c r="I290" s="156" t="str">
        <f t="shared" ca="1" si="42"/>
        <v/>
      </c>
      <c r="J290" s="156" t="str">
        <f t="shared" ca="1" si="42"/>
        <v/>
      </c>
      <c r="K290" s="156" t="str">
        <f t="shared" ca="1" si="42"/>
        <v/>
      </c>
      <c r="L290" s="156" t="str">
        <f t="shared" ca="1" si="42"/>
        <v/>
      </c>
      <c r="M290" s="156" t="str">
        <f t="shared" ca="1" si="42"/>
        <v/>
      </c>
      <c r="N290" s="156" t="str">
        <f t="shared" ca="1" si="42"/>
        <v/>
      </c>
    </row>
    <row r="291" spans="2:14" x14ac:dyDescent="0.2">
      <c r="B291" s="247"/>
      <c r="C291" s="87" t="str">
        <f>IFERROR(IF($A291&lt;&gt;" ",VLOOKUP($A291,GSB!$A$6:$F$506,6,FALSE),0),IF($A291=""," ","pas d'article"))</f>
        <v xml:space="preserve"> </v>
      </c>
      <c r="D291" s="156" t="str">
        <f t="shared" ca="1" si="35"/>
        <v/>
      </c>
      <c r="E291" s="156" t="str">
        <f t="shared" ca="1" si="40"/>
        <v/>
      </c>
      <c r="F291" s="156" t="str">
        <f t="shared" ca="1" si="42"/>
        <v/>
      </c>
      <c r="G291" s="156" t="str">
        <f t="shared" ca="1" si="42"/>
        <v/>
      </c>
      <c r="H291" s="156" t="str">
        <f t="shared" ca="1" si="42"/>
        <v/>
      </c>
      <c r="I291" s="156" t="str">
        <f t="shared" ca="1" si="42"/>
        <v/>
      </c>
      <c r="J291" s="156" t="str">
        <f t="shared" ca="1" si="42"/>
        <v/>
      </c>
      <c r="K291" s="156" t="str">
        <f t="shared" ca="1" si="42"/>
        <v/>
      </c>
      <c r="L291" s="156" t="str">
        <f t="shared" ca="1" si="42"/>
        <v/>
      </c>
      <c r="M291" s="156" t="str">
        <f t="shared" ca="1" si="42"/>
        <v/>
      </c>
      <c r="N291" s="156" t="str">
        <f t="shared" ca="1" si="42"/>
        <v/>
      </c>
    </row>
    <row r="292" spans="2:14" x14ac:dyDescent="0.2">
      <c r="B292" s="247"/>
      <c r="C292" s="87" t="str">
        <f>IFERROR(IF($A292&lt;&gt;" ",VLOOKUP($A292,GSB!$A$6:$F$506,6,FALSE),0),IF($A292=""," ","pas d'article"))</f>
        <v xml:space="preserve"> </v>
      </c>
      <c r="D292" s="156" t="str">
        <f t="shared" ca="1" si="35"/>
        <v/>
      </c>
      <c r="E292" s="156" t="str">
        <f t="shared" ca="1" si="40"/>
        <v/>
      </c>
      <c r="F292" s="156" t="str">
        <f t="shared" ref="F292:N301" ca="1" si="43">IF(ISERROR(OFFSET(INDIRECT("'"&amp;F$5&amp;"'!$b$1"),MATCH($A292,INDIRECT("'"&amp;F$5&amp;"'!$a$1:$a$500"),0)-1,MATCH($B$4,INDIRECT("'"&amp;F$5&amp;"'!$c$5:$n$5"),0))),"",OFFSET(INDIRECT("'"&amp;F$5&amp;"'!$b$1"),MATCH($A292,INDIRECT("'"&amp;F$5&amp;"'!$a$1:$a$500"),0)-1,MATCH($B$4,INDIRECT("'"&amp;F$5&amp;"'!$c$5:$n$5"),0)))</f>
        <v/>
      </c>
      <c r="G292" s="156" t="str">
        <f t="shared" ca="1" si="43"/>
        <v/>
      </c>
      <c r="H292" s="156" t="str">
        <f t="shared" ca="1" si="43"/>
        <v/>
      </c>
      <c r="I292" s="156" t="str">
        <f t="shared" ca="1" si="43"/>
        <v/>
      </c>
      <c r="J292" s="156" t="str">
        <f t="shared" ca="1" si="43"/>
        <v/>
      </c>
      <c r="K292" s="156" t="str">
        <f t="shared" ca="1" si="43"/>
        <v/>
      </c>
      <c r="L292" s="156" t="str">
        <f t="shared" ca="1" si="43"/>
        <v/>
      </c>
      <c r="M292" s="156" t="str">
        <f t="shared" ca="1" si="43"/>
        <v/>
      </c>
      <c r="N292" s="156" t="str">
        <f t="shared" ca="1" si="43"/>
        <v/>
      </c>
    </row>
    <row r="293" spans="2:14" x14ac:dyDescent="0.2">
      <c r="B293" s="247"/>
      <c r="C293" s="87" t="str">
        <f>IFERROR(IF($A293&lt;&gt;" ",VLOOKUP($A293,GSB!$A$6:$F$506,6,FALSE),0),IF($A293=""," ","pas d'article"))</f>
        <v xml:space="preserve"> </v>
      </c>
      <c r="D293" s="156" t="str">
        <f t="shared" ca="1" si="35"/>
        <v/>
      </c>
      <c r="E293" s="156" t="str">
        <f t="shared" ca="1" si="40"/>
        <v/>
      </c>
      <c r="F293" s="156" t="str">
        <f t="shared" ca="1" si="43"/>
        <v/>
      </c>
      <c r="G293" s="156" t="str">
        <f t="shared" ca="1" si="43"/>
        <v/>
      </c>
      <c r="H293" s="156" t="str">
        <f t="shared" ca="1" si="43"/>
        <v/>
      </c>
      <c r="I293" s="156" t="str">
        <f t="shared" ca="1" si="43"/>
        <v/>
      </c>
      <c r="J293" s="156" t="str">
        <f t="shared" ca="1" si="43"/>
        <v/>
      </c>
      <c r="K293" s="156" t="str">
        <f t="shared" ca="1" si="43"/>
        <v/>
      </c>
      <c r="L293" s="156" t="str">
        <f t="shared" ca="1" si="43"/>
        <v/>
      </c>
      <c r="M293" s="156" t="str">
        <f t="shared" ca="1" si="43"/>
        <v/>
      </c>
      <c r="N293" s="156" t="str">
        <f t="shared" ca="1" si="43"/>
        <v/>
      </c>
    </row>
    <row r="294" spans="2:14" x14ac:dyDescent="0.2">
      <c r="B294" s="247"/>
      <c r="C294" s="87" t="str">
        <f>IFERROR(IF($A294&lt;&gt;" ",VLOOKUP($A294,GSB!$A$6:$F$506,6,FALSE),0),IF($A294=""," ","pas d'article"))</f>
        <v xml:space="preserve"> </v>
      </c>
      <c r="D294" s="156" t="str">
        <f t="shared" ref="D294:D357" ca="1" si="44">IF(ISERROR(OFFSET(INDIRECT("'"&amp;D$5&amp;"'!$b$1"),MATCH($A294,INDIRECT("'"&amp;D$5&amp;"'!$a$1:$a$500"),0)-1,MATCH($B$4,INDIRECT("'"&amp;D$5&amp;"'!$c$5:$n$5"),0))),"",OFFSET(INDIRECT("'"&amp;D$5&amp;"'!$b$1"),MATCH($A294,INDIRECT("'"&amp;D$5&amp;"'!$a$1:$a$500"),0)-1,MATCH($B$4,INDIRECT("'"&amp;D$5&amp;"'!$c$5:$n$5"),0)))</f>
        <v/>
      </c>
      <c r="E294" s="156" t="str">
        <f t="shared" ca="1" si="40"/>
        <v/>
      </c>
      <c r="F294" s="156" t="str">
        <f t="shared" ca="1" si="43"/>
        <v/>
      </c>
      <c r="G294" s="156" t="str">
        <f t="shared" ca="1" si="43"/>
        <v/>
      </c>
      <c r="H294" s="156" t="str">
        <f t="shared" ca="1" si="43"/>
        <v/>
      </c>
      <c r="I294" s="156" t="str">
        <f t="shared" ca="1" si="43"/>
        <v/>
      </c>
      <c r="J294" s="156" t="str">
        <f t="shared" ca="1" si="43"/>
        <v/>
      </c>
      <c r="K294" s="156" t="str">
        <f t="shared" ca="1" si="43"/>
        <v/>
      </c>
      <c r="L294" s="156" t="str">
        <f t="shared" ca="1" si="43"/>
        <v/>
      </c>
      <c r="M294" s="156" t="str">
        <f t="shared" ca="1" si="43"/>
        <v/>
      </c>
      <c r="N294" s="156" t="str">
        <f t="shared" ca="1" si="43"/>
        <v/>
      </c>
    </row>
    <row r="295" spans="2:14" x14ac:dyDescent="0.2">
      <c r="B295" s="247"/>
      <c r="C295" s="87" t="str">
        <f>IFERROR(IF($A295&lt;&gt;" ",VLOOKUP($A295,GSB!$A$6:$F$506,6,FALSE),0),IF($A295=""," ","pas d'article"))</f>
        <v xml:space="preserve"> </v>
      </c>
      <c r="D295" s="156" t="str">
        <f t="shared" ca="1" si="44"/>
        <v/>
      </c>
      <c r="E295" s="156" t="str">
        <f t="shared" ca="1" si="40"/>
        <v/>
      </c>
      <c r="F295" s="156" t="str">
        <f t="shared" ca="1" si="43"/>
        <v/>
      </c>
      <c r="G295" s="156" t="str">
        <f t="shared" ca="1" si="43"/>
        <v/>
      </c>
      <c r="H295" s="156" t="str">
        <f t="shared" ca="1" si="43"/>
        <v/>
      </c>
      <c r="I295" s="156" t="str">
        <f t="shared" ca="1" si="43"/>
        <v/>
      </c>
      <c r="J295" s="156" t="str">
        <f t="shared" ca="1" si="43"/>
        <v/>
      </c>
      <c r="K295" s="156" t="str">
        <f t="shared" ca="1" si="43"/>
        <v/>
      </c>
      <c r="L295" s="156" t="str">
        <f t="shared" ca="1" si="43"/>
        <v/>
      </c>
      <c r="M295" s="156" t="str">
        <f t="shared" ca="1" si="43"/>
        <v/>
      </c>
      <c r="N295" s="156" t="str">
        <f t="shared" ca="1" si="43"/>
        <v/>
      </c>
    </row>
    <row r="296" spans="2:14" x14ac:dyDescent="0.2">
      <c r="B296" s="247"/>
      <c r="C296" s="87" t="str">
        <f>IFERROR(IF($A296&lt;&gt;" ",VLOOKUP($A296,GSB!$A$6:$F$506,6,FALSE),0),IF($A296=""," ","pas d'article"))</f>
        <v xml:space="preserve"> </v>
      </c>
      <c r="D296" s="156" t="str">
        <f t="shared" ca="1" si="44"/>
        <v/>
      </c>
      <c r="E296" s="156" t="str">
        <f t="shared" ca="1" si="40"/>
        <v/>
      </c>
      <c r="F296" s="156" t="str">
        <f t="shared" ca="1" si="43"/>
        <v/>
      </c>
      <c r="G296" s="156" t="str">
        <f t="shared" ca="1" si="43"/>
        <v/>
      </c>
      <c r="H296" s="156" t="str">
        <f t="shared" ca="1" si="43"/>
        <v/>
      </c>
      <c r="I296" s="156" t="str">
        <f t="shared" ca="1" si="43"/>
        <v/>
      </c>
      <c r="J296" s="156" t="str">
        <f t="shared" ca="1" si="43"/>
        <v/>
      </c>
      <c r="K296" s="156" t="str">
        <f t="shared" ca="1" si="43"/>
        <v/>
      </c>
      <c r="L296" s="156" t="str">
        <f t="shared" ca="1" si="43"/>
        <v/>
      </c>
      <c r="M296" s="156" t="str">
        <f t="shared" ca="1" si="43"/>
        <v/>
      </c>
      <c r="N296" s="156" t="str">
        <f t="shared" ca="1" si="43"/>
        <v/>
      </c>
    </row>
    <row r="297" spans="2:14" x14ac:dyDescent="0.2">
      <c r="B297" s="247"/>
      <c r="C297" s="87" t="str">
        <f>IFERROR(IF($A297&lt;&gt;" ",VLOOKUP($A297,GSB!$A$6:$F$506,6,FALSE),0),IF($A297=""," ","pas d'article"))</f>
        <v xml:space="preserve"> </v>
      </c>
      <c r="D297" s="156" t="str">
        <f t="shared" ca="1" si="44"/>
        <v/>
      </c>
      <c r="E297" s="156" t="str">
        <f t="shared" ca="1" si="40"/>
        <v/>
      </c>
      <c r="F297" s="156" t="str">
        <f t="shared" ca="1" si="43"/>
        <v/>
      </c>
      <c r="G297" s="156" t="str">
        <f t="shared" ca="1" si="43"/>
        <v/>
      </c>
      <c r="H297" s="156" t="str">
        <f t="shared" ca="1" si="43"/>
        <v/>
      </c>
      <c r="I297" s="156" t="str">
        <f t="shared" ca="1" si="43"/>
        <v/>
      </c>
      <c r="J297" s="156" t="str">
        <f t="shared" ca="1" si="43"/>
        <v/>
      </c>
      <c r="K297" s="156" t="str">
        <f t="shared" ca="1" si="43"/>
        <v/>
      </c>
      <c r="L297" s="156" t="str">
        <f t="shared" ca="1" si="43"/>
        <v/>
      </c>
      <c r="M297" s="156" t="str">
        <f t="shared" ca="1" si="43"/>
        <v/>
      </c>
      <c r="N297" s="156" t="str">
        <f t="shared" ca="1" si="43"/>
        <v/>
      </c>
    </row>
    <row r="298" spans="2:14" x14ac:dyDescent="0.2">
      <c r="B298" s="247"/>
      <c r="C298" s="87" t="str">
        <f>IFERROR(IF($A298&lt;&gt;" ",VLOOKUP($A298,GSB!$A$6:$F$506,6,FALSE),0),IF($A298=""," ","pas d'article"))</f>
        <v xml:space="preserve"> </v>
      </c>
      <c r="D298" s="156" t="str">
        <f t="shared" ca="1" si="44"/>
        <v/>
      </c>
      <c r="E298" s="156" t="str">
        <f t="shared" ca="1" si="40"/>
        <v/>
      </c>
      <c r="F298" s="156" t="str">
        <f t="shared" ca="1" si="43"/>
        <v/>
      </c>
      <c r="G298" s="156" t="str">
        <f t="shared" ca="1" si="43"/>
        <v/>
      </c>
      <c r="H298" s="156" t="str">
        <f t="shared" ca="1" si="43"/>
        <v/>
      </c>
      <c r="I298" s="156" t="str">
        <f t="shared" ca="1" si="43"/>
        <v/>
      </c>
      <c r="J298" s="156" t="str">
        <f t="shared" ca="1" si="43"/>
        <v/>
      </c>
      <c r="K298" s="156" t="str">
        <f t="shared" ca="1" si="43"/>
        <v/>
      </c>
      <c r="L298" s="156" t="str">
        <f t="shared" ca="1" si="43"/>
        <v/>
      </c>
      <c r="M298" s="156" t="str">
        <f t="shared" ca="1" si="43"/>
        <v/>
      </c>
      <c r="N298" s="156" t="str">
        <f t="shared" ca="1" si="43"/>
        <v/>
      </c>
    </row>
    <row r="299" spans="2:14" x14ac:dyDescent="0.2">
      <c r="B299" s="247"/>
      <c r="C299" s="87" t="str">
        <f>IFERROR(IF($A299&lt;&gt;" ",VLOOKUP($A299,GSB!$A$6:$F$506,6,FALSE),0),IF($A299=""," ","pas d'article"))</f>
        <v xml:space="preserve"> </v>
      </c>
      <c r="D299" s="156" t="str">
        <f t="shared" ca="1" si="44"/>
        <v/>
      </c>
      <c r="E299" s="156" t="str">
        <f t="shared" ca="1" si="40"/>
        <v/>
      </c>
      <c r="F299" s="156" t="str">
        <f t="shared" ca="1" si="43"/>
        <v/>
      </c>
      <c r="G299" s="156" t="str">
        <f t="shared" ca="1" si="43"/>
        <v/>
      </c>
      <c r="H299" s="156" t="str">
        <f t="shared" ca="1" si="43"/>
        <v/>
      </c>
      <c r="I299" s="156" t="str">
        <f t="shared" ca="1" si="43"/>
        <v/>
      </c>
      <c r="J299" s="156" t="str">
        <f t="shared" ca="1" si="43"/>
        <v/>
      </c>
      <c r="K299" s="156" t="str">
        <f t="shared" ca="1" si="43"/>
        <v/>
      </c>
      <c r="L299" s="156" t="str">
        <f t="shared" ca="1" si="43"/>
        <v/>
      </c>
      <c r="M299" s="156" t="str">
        <f t="shared" ca="1" si="43"/>
        <v/>
      </c>
      <c r="N299" s="156" t="str">
        <f t="shared" ca="1" si="43"/>
        <v/>
      </c>
    </row>
    <row r="300" spans="2:14" x14ac:dyDescent="0.2">
      <c r="B300" s="247"/>
      <c r="C300" s="87" t="str">
        <f>IFERROR(IF($A300&lt;&gt;" ",VLOOKUP($A300,GSB!$A$6:$F$506,6,FALSE),0),IF($A300=""," ","pas d'article"))</f>
        <v xml:space="preserve"> </v>
      </c>
      <c r="D300" s="156" t="str">
        <f t="shared" ca="1" si="44"/>
        <v/>
      </c>
      <c r="E300" s="156" t="str">
        <f t="shared" ca="1" si="40"/>
        <v/>
      </c>
      <c r="F300" s="156" t="str">
        <f t="shared" ca="1" si="43"/>
        <v/>
      </c>
      <c r="G300" s="156" t="str">
        <f t="shared" ca="1" si="43"/>
        <v/>
      </c>
      <c r="H300" s="156" t="str">
        <f t="shared" ca="1" si="43"/>
        <v/>
      </c>
      <c r="I300" s="156" t="str">
        <f t="shared" ca="1" si="43"/>
        <v/>
      </c>
      <c r="J300" s="156" t="str">
        <f t="shared" ca="1" si="43"/>
        <v/>
      </c>
      <c r="K300" s="156" t="str">
        <f t="shared" ca="1" si="43"/>
        <v/>
      </c>
      <c r="L300" s="156" t="str">
        <f t="shared" ca="1" si="43"/>
        <v/>
      </c>
      <c r="M300" s="156" t="str">
        <f t="shared" ca="1" si="43"/>
        <v/>
      </c>
      <c r="N300" s="156" t="str">
        <f t="shared" ca="1" si="43"/>
        <v/>
      </c>
    </row>
    <row r="301" spans="2:14" x14ac:dyDescent="0.2">
      <c r="B301" s="247"/>
      <c r="C301" s="87" t="str">
        <f>IFERROR(IF($A301&lt;&gt;" ",VLOOKUP($A301,GSB!$A$6:$F$506,6,FALSE),0),IF($A301=""," ","pas d'article"))</f>
        <v xml:space="preserve"> </v>
      </c>
      <c r="D301" s="156" t="str">
        <f t="shared" ca="1" si="44"/>
        <v/>
      </c>
      <c r="E301" s="156" t="str">
        <f t="shared" ca="1" si="40"/>
        <v/>
      </c>
      <c r="F301" s="156" t="str">
        <f t="shared" ca="1" si="43"/>
        <v/>
      </c>
      <c r="G301" s="156" t="str">
        <f t="shared" ca="1" si="43"/>
        <v/>
      </c>
      <c r="H301" s="156" t="str">
        <f t="shared" ca="1" si="43"/>
        <v/>
      </c>
      <c r="I301" s="156" t="str">
        <f t="shared" ca="1" si="43"/>
        <v/>
      </c>
      <c r="J301" s="156" t="str">
        <f t="shared" ca="1" si="43"/>
        <v/>
      </c>
      <c r="K301" s="156" t="str">
        <f t="shared" ca="1" si="43"/>
        <v/>
      </c>
      <c r="L301" s="156" t="str">
        <f t="shared" ca="1" si="43"/>
        <v/>
      </c>
      <c r="M301" s="156" t="str">
        <f t="shared" ca="1" si="43"/>
        <v/>
      </c>
      <c r="N301" s="156" t="str">
        <f t="shared" ca="1" si="43"/>
        <v/>
      </c>
    </row>
    <row r="302" spans="2:14" x14ac:dyDescent="0.2">
      <c r="B302" s="247"/>
      <c r="C302" s="87" t="str">
        <f>IFERROR(IF($A302&lt;&gt;" ",VLOOKUP($A302,GSB!$A$6:$F$506,6,FALSE),0),IF($A302=""," ","pas d'article"))</f>
        <v xml:space="preserve"> </v>
      </c>
      <c r="D302" s="156" t="str">
        <f t="shared" ca="1" si="44"/>
        <v/>
      </c>
      <c r="E302" s="156" t="str">
        <f t="shared" ca="1" si="40"/>
        <v/>
      </c>
      <c r="F302" s="156" t="str">
        <f t="shared" ref="F302:N311" ca="1" si="45">IF(ISERROR(OFFSET(INDIRECT("'"&amp;F$5&amp;"'!$b$1"),MATCH($A302,INDIRECT("'"&amp;F$5&amp;"'!$a$1:$a$500"),0)-1,MATCH($B$4,INDIRECT("'"&amp;F$5&amp;"'!$c$5:$n$5"),0))),"",OFFSET(INDIRECT("'"&amp;F$5&amp;"'!$b$1"),MATCH($A302,INDIRECT("'"&amp;F$5&amp;"'!$a$1:$a$500"),0)-1,MATCH($B$4,INDIRECT("'"&amp;F$5&amp;"'!$c$5:$n$5"),0)))</f>
        <v/>
      </c>
      <c r="G302" s="156" t="str">
        <f t="shared" ca="1" si="45"/>
        <v/>
      </c>
      <c r="H302" s="156" t="str">
        <f t="shared" ca="1" si="45"/>
        <v/>
      </c>
      <c r="I302" s="156" t="str">
        <f t="shared" ca="1" si="45"/>
        <v/>
      </c>
      <c r="J302" s="156" t="str">
        <f t="shared" ca="1" si="45"/>
        <v/>
      </c>
      <c r="K302" s="156" t="str">
        <f t="shared" ca="1" si="45"/>
        <v/>
      </c>
      <c r="L302" s="156" t="str">
        <f t="shared" ca="1" si="45"/>
        <v/>
      </c>
      <c r="M302" s="156" t="str">
        <f t="shared" ca="1" si="45"/>
        <v/>
      </c>
      <c r="N302" s="156" t="str">
        <f t="shared" ca="1" si="45"/>
        <v/>
      </c>
    </row>
    <row r="303" spans="2:14" x14ac:dyDescent="0.2">
      <c r="B303" s="247"/>
      <c r="C303" s="87" t="str">
        <f>IFERROR(IF($A303&lt;&gt;" ",VLOOKUP($A303,GSB!$A$6:$F$506,6,FALSE),0),IF($A303=""," ","pas d'article"))</f>
        <v xml:space="preserve"> </v>
      </c>
      <c r="D303" s="156" t="str">
        <f t="shared" ca="1" si="44"/>
        <v/>
      </c>
      <c r="E303" s="156" t="str">
        <f t="shared" ca="1" si="40"/>
        <v/>
      </c>
      <c r="F303" s="156" t="str">
        <f t="shared" ca="1" si="45"/>
        <v/>
      </c>
      <c r="G303" s="156" t="str">
        <f t="shared" ca="1" si="45"/>
        <v/>
      </c>
      <c r="H303" s="156" t="str">
        <f t="shared" ca="1" si="45"/>
        <v/>
      </c>
      <c r="I303" s="156" t="str">
        <f t="shared" ca="1" si="45"/>
        <v/>
      </c>
      <c r="J303" s="156" t="str">
        <f t="shared" ca="1" si="45"/>
        <v/>
      </c>
      <c r="K303" s="156" t="str">
        <f t="shared" ca="1" si="45"/>
        <v/>
      </c>
      <c r="L303" s="156" t="str">
        <f t="shared" ca="1" si="45"/>
        <v/>
      </c>
      <c r="M303" s="156" t="str">
        <f t="shared" ca="1" si="45"/>
        <v/>
      </c>
      <c r="N303" s="156" t="str">
        <f t="shared" ca="1" si="45"/>
        <v/>
      </c>
    </row>
    <row r="304" spans="2:14" x14ac:dyDescent="0.2">
      <c r="B304" s="247"/>
      <c r="C304" s="87" t="str">
        <f>IFERROR(IF($A304&lt;&gt;" ",VLOOKUP($A304,GSB!$A$6:$F$506,6,FALSE),0),IF($A304=""," ","pas d'article"))</f>
        <v xml:space="preserve"> </v>
      </c>
      <c r="D304" s="156" t="str">
        <f t="shared" ca="1" si="44"/>
        <v/>
      </c>
      <c r="E304" s="156" t="str">
        <f t="shared" ca="1" si="40"/>
        <v/>
      </c>
      <c r="F304" s="156" t="str">
        <f t="shared" ca="1" si="45"/>
        <v/>
      </c>
      <c r="G304" s="156" t="str">
        <f t="shared" ca="1" si="45"/>
        <v/>
      </c>
      <c r="H304" s="156" t="str">
        <f t="shared" ca="1" si="45"/>
        <v/>
      </c>
      <c r="I304" s="156" t="str">
        <f t="shared" ca="1" si="45"/>
        <v/>
      </c>
      <c r="J304" s="156" t="str">
        <f t="shared" ca="1" si="45"/>
        <v/>
      </c>
      <c r="K304" s="156" t="str">
        <f t="shared" ca="1" si="45"/>
        <v/>
      </c>
      <c r="L304" s="156" t="str">
        <f t="shared" ca="1" si="45"/>
        <v/>
      </c>
      <c r="M304" s="156" t="str">
        <f t="shared" ca="1" si="45"/>
        <v/>
      </c>
      <c r="N304" s="156" t="str">
        <f t="shared" ca="1" si="45"/>
        <v/>
      </c>
    </row>
    <row r="305" spans="2:14" x14ac:dyDescent="0.2">
      <c r="B305" s="247"/>
      <c r="C305" s="87" t="str">
        <f>IFERROR(IF($A305&lt;&gt;" ",VLOOKUP($A305,GSB!$A$6:$F$506,6,FALSE),0),IF($A305=""," ","pas d'article"))</f>
        <v xml:space="preserve"> </v>
      </c>
      <c r="D305" s="156" t="str">
        <f t="shared" ca="1" si="44"/>
        <v/>
      </c>
      <c r="E305" s="156" t="str">
        <f t="shared" ca="1" si="40"/>
        <v/>
      </c>
      <c r="F305" s="156" t="str">
        <f t="shared" ca="1" si="45"/>
        <v/>
      </c>
      <c r="G305" s="156" t="str">
        <f t="shared" ca="1" si="45"/>
        <v/>
      </c>
      <c r="H305" s="156" t="str">
        <f t="shared" ca="1" si="45"/>
        <v/>
      </c>
      <c r="I305" s="156" t="str">
        <f t="shared" ca="1" si="45"/>
        <v/>
      </c>
      <c r="J305" s="156" t="str">
        <f t="shared" ca="1" si="45"/>
        <v/>
      </c>
      <c r="K305" s="156" t="str">
        <f t="shared" ca="1" si="45"/>
        <v/>
      </c>
      <c r="L305" s="156" t="str">
        <f t="shared" ca="1" si="45"/>
        <v/>
      </c>
      <c r="M305" s="156" t="str">
        <f t="shared" ca="1" si="45"/>
        <v/>
      </c>
      <c r="N305" s="156" t="str">
        <f t="shared" ca="1" si="45"/>
        <v/>
      </c>
    </row>
    <row r="306" spans="2:14" x14ac:dyDescent="0.2">
      <c r="B306" s="247"/>
      <c r="C306" s="87" t="str">
        <f>IFERROR(IF($A306&lt;&gt;" ",VLOOKUP($A306,GSB!$A$6:$F$506,6,FALSE),0),IF($A306=""," ","pas d'article"))</f>
        <v xml:space="preserve"> </v>
      </c>
      <c r="D306" s="156" t="str">
        <f t="shared" ca="1" si="44"/>
        <v/>
      </c>
      <c r="E306" s="156" t="str">
        <f t="shared" ca="1" si="40"/>
        <v/>
      </c>
      <c r="F306" s="156" t="str">
        <f t="shared" ca="1" si="45"/>
        <v/>
      </c>
      <c r="G306" s="156" t="str">
        <f t="shared" ca="1" si="45"/>
        <v/>
      </c>
      <c r="H306" s="156" t="str">
        <f t="shared" ca="1" si="45"/>
        <v/>
      </c>
      <c r="I306" s="156" t="str">
        <f t="shared" ca="1" si="45"/>
        <v/>
      </c>
      <c r="J306" s="156" t="str">
        <f t="shared" ca="1" si="45"/>
        <v/>
      </c>
      <c r="K306" s="156" t="str">
        <f t="shared" ca="1" si="45"/>
        <v/>
      </c>
      <c r="L306" s="156" t="str">
        <f t="shared" ca="1" si="45"/>
        <v/>
      </c>
      <c r="M306" s="156" t="str">
        <f t="shared" ca="1" si="45"/>
        <v/>
      </c>
      <c r="N306" s="156" t="str">
        <f t="shared" ca="1" si="45"/>
        <v/>
      </c>
    </row>
    <row r="307" spans="2:14" x14ac:dyDescent="0.2">
      <c r="B307" s="247"/>
      <c r="C307" s="87" t="str">
        <f>IFERROR(IF($A307&lt;&gt;" ",VLOOKUP($A307,GSB!$A$6:$F$506,6,FALSE),0),IF($A307=""," ","pas d'article"))</f>
        <v xml:space="preserve"> </v>
      </c>
      <c r="D307" s="156" t="str">
        <f t="shared" ca="1" si="44"/>
        <v/>
      </c>
      <c r="E307" s="156" t="str">
        <f t="shared" ca="1" si="40"/>
        <v/>
      </c>
      <c r="F307" s="156" t="str">
        <f t="shared" ca="1" si="45"/>
        <v/>
      </c>
      <c r="G307" s="156" t="str">
        <f t="shared" ca="1" si="45"/>
        <v/>
      </c>
      <c r="H307" s="156" t="str">
        <f t="shared" ca="1" si="45"/>
        <v/>
      </c>
      <c r="I307" s="156" t="str">
        <f t="shared" ca="1" si="45"/>
        <v/>
      </c>
      <c r="J307" s="156" t="str">
        <f t="shared" ca="1" si="45"/>
        <v/>
      </c>
      <c r="K307" s="156" t="str">
        <f t="shared" ca="1" si="45"/>
        <v/>
      </c>
      <c r="L307" s="156" t="str">
        <f t="shared" ca="1" si="45"/>
        <v/>
      </c>
      <c r="M307" s="156" t="str">
        <f t="shared" ca="1" si="45"/>
        <v/>
      </c>
      <c r="N307" s="156" t="str">
        <f t="shared" ca="1" si="45"/>
        <v/>
      </c>
    </row>
    <row r="308" spans="2:14" x14ac:dyDescent="0.2">
      <c r="B308" s="247"/>
      <c r="C308" s="87" t="str">
        <f>IFERROR(IF($A308&lt;&gt;" ",VLOOKUP($A308,GSB!$A$6:$F$506,6,FALSE),0),IF($A308=""," ","pas d'article"))</f>
        <v xml:space="preserve"> </v>
      </c>
      <c r="D308" s="156" t="str">
        <f t="shared" ca="1" si="44"/>
        <v/>
      </c>
      <c r="E308" s="156" t="str">
        <f t="shared" ca="1" si="40"/>
        <v/>
      </c>
      <c r="F308" s="156" t="str">
        <f t="shared" ca="1" si="45"/>
        <v/>
      </c>
      <c r="G308" s="156" t="str">
        <f t="shared" ca="1" si="45"/>
        <v/>
      </c>
      <c r="H308" s="156" t="str">
        <f t="shared" ca="1" si="45"/>
        <v/>
      </c>
      <c r="I308" s="156" t="str">
        <f t="shared" ca="1" si="45"/>
        <v/>
      </c>
      <c r="J308" s="156" t="str">
        <f t="shared" ca="1" si="45"/>
        <v/>
      </c>
      <c r="K308" s="156" t="str">
        <f t="shared" ca="1" si="45"/>
        <v/>
      </c>
      <c r="L308" s="156" t="str">
        <f t="shared" ca="1" si="45"/>
        <v/>
      </c>
      <c r="M308" s="156" t="str">
        <f t="shared" ca="1" si="45"/>
        <v/>
      </c>
      <c r="N308" s="156" t="str">
        <f t="shared" ca="1" si="45"/>
        <v/>
      </c>
    </row>
    <row r="309" spans="2:14" x14ac:dyDescent="0.2">
      <c r="B309" s="247"/>
      <c r="C309" s="87" t="str">
        <f>IFERROR(IF($A309&lt;&gt;" ",VLOOKUP($A309,GSB!$A$6:$F$506,6,FALSE),0),IF($A309=""," ","pas d'article"))</f>
        <v xml:space="preserve"> </v>
      </c>
      <c r="D309" s="156" t="str">
        <f t="shared" ca="1" si="44"/>
        <v/>
      </c>
      <c r="E309" s="156" t="str">
        <f t="shared" ca="1" si="40"/>
        <v/>
      </c>
      <c r="F309" s="156" t="str">
        <f t="shared" ca="1" si="45"/>
        <v/>
      </c>
      <c r="G309" s="156" t="str">
        <f t="shared" ca="1" si="45"/>
        <v/>
      </c>
      <c r="H309" s="156" t="str">
        <f t="shared" ca="1" si="45"/>
        <v/>
      </c>
      <c r="I309" s="156" t="str">
        <f t="shared" ca="1" si="45"/>
        <v/>
      </c>
      <c r="J309" s="156" t="str">
        <f t="shared" ca="1" si="45"/>
        <v/>
      </c>
      <c r="K309" s="156" t="str">
        <f t="shared" ca="1" si="45"/>
        <v/>
      </c>
      <c r="L309" s="156" t="str">
        <f t="shared" ca="1" si="45"/>
        <v/>
      </c>
      <c r="M309" s="156" t="str">
        <f t="shared" ca="1" si="45"/>
        <v/>
      </c>
      <c r="N309" s="156" t="str">
        <f t="shared" ca="1" si="45"/>
        <v/>
      </c>
    </row>
    <row r="310" spans="2:14" x14ac:dyDescent="0.2">
      <c r="B310" s="247"/>
      <c r="C310" s="87" t="str">
        <f>IFERROR(IF($A310&lt;&gt;" ",VLOOKUP($A310,GSB!$A$6:$F$506,6,FALSE),0),IF($A310=""," ","pas d'article"))</f>
        <v xml:space="preserve"> </v>
      </c>
      <c r="D310" s="156" t="str">
        <f t="shared" ca="1" si="44"/>
        <v/>
      </c>
      <c r="E310" s="156" t="str">
        <f t="shared" ca="1" si="40"/>
        <v/>
      </c>
      <c r="F310" s="156" t="str">
        <f t="shared" ca="1" si="45"/>
        <v/>
      </c>
      <c r="G310" s="156" t="str">
        <f t="shared" ca="1" si="45"/>
        <v/>
      </c>
      <c r="H310" s="156" t="str">
        <f t="shared" ca="1" si="45"/>
        <v/>
      </c>
      <c r="I310" s="156" t="str">
        <f t="shared" ca="1" si="45"/>
        <v/>
      </c>
      <c r="J310" s="156" t="str">
        <f t="shared" ca="1" si="45"/>
        <v/>
      </c>
      <c r="K310" s="156" t="str">
        <f t="shared" ca="1" si="45"/>
        <v/>
      </c>
      <c r="L310" s="156" t="str">
        <f t="shared" ca="1" si="45"/>
        <v/>
      </c>
      <c r="M310" s="156" t="str">
        <f t="shared" ca="1" si="45"/>
        <v/>
      </c>
      <c r="N310" s="156" t="str">
        <f t="shared" ca="1" si="45"/>
        <v/>
      </c>
    </row>
    <row r="311" spans="2:14" x14ac:dyDescent="0.2">
      <c r="B311" s="247"/>
      <c r="C311" s="87" t="str">
        <f>IFERROR(IF($A311&lt;&gt;" ",VLOOKUP($A311,GSB!$A$6:$F$506,6,FALSE),0),IF($A311=""," ","pas d'article"))</f>
        <v xml:space="preserve"> </v>
      </c>
      <c r="D311" s="156" t="str">
        <f t="shared" ca="1" si="44"/>
        <v/>
      </c>
      <c r="E311" s="156" t="str">
        <f t="shared" ca="1" si="40"/>
        <v/>
      </c>
      <c r="F311" s="156" t="str">
        <f t="shared" ca="1" si="45"/>
        <v/>
      </c>
      <c r="G311" s="156" t="str">
        <f t="shared" ca="1" si="45"/>
        <v/>
      </c>
      <c r="H311" s="156" t="str">
        <f t="shared" ca="1" si="45"/>
        <v/>
      </c>
      <c r="I311" s="156" t="str">
        <f t="shared" ca="1" si="45"/>
        <v/>
      </c>
      <c r="J311" s="156" t="str">
        <f t="shared" ca="1" si="45"/>
        <v/>
      </c>
      <c r="K311" s="156" t="str">
        <f t="shared" ca="1" si="45"/>
        <v/>
      </c>
      <c r="L311" s="156" t="str">
        <f t="shared" ca="1" si="45"/>
        <v/>
      </c>
      <c r="M311" s="156" t="str">
        <f t="shared" ca="1" si="45"/>
        <v/>
      </c>
      <c r="N311" s="156" t="str">
        <f t="shared" ca="1" si="45"/>
        <v/>
      </c>
    </row>
    <row r="312" spans="2:14" x14ac:dyDescent="0.2">
      <c r="B312" s="247"/>
      <c r="C312" s="87" t="str">
        <f>IFERROR(IF($A312&lt;&gt;" ",VLOOKUP($A312,GSB!$A$6:$F$506,6,FALSE),0),IF($A312=""," ","pas d'article"))</f>
        <v xml:space="preserve"> </v>
      </c>
      <c r="D312" s="156" t="str">
        <f t="shared" ca="1" si="44"/>
        <v/>
      </c>
      <c r="E312" s="156" t="str">
        <f t="shared" ca="1" si="40"/>
        <v/>
      </c>
      <c r="F312" s="156" t="str">
        <f t="shared" ref="F312:N321" ca="1" si="46">IF(ISERROR(OFFSET(INDIRECT("'"&amp;F$5&amp;"'!$b$1"),MATCH($A312,INDIRECT("'"&amp;F$5&amp;"'!$a$1:$a$500"),0)-1,MATCH($B$4,INDIRECT("'"&amp;F$5&amp;"'!$c$5:$n$5"),0))),"",OFFSET(INDIRECT("'"&amp;F$5&amp;"'!$b$1"),MATCH($A312,INDIRECT("'"&amp;F$5&amp;"'!$a$1:$a$500"),0)-1,MATCH($B$4,INDIRECT("'"&amp;F$5&amp;"'!$c$5:$n$5"),0)))</f>
        <v/>
      </c>
      <c r="G312" s="156" t="str">
        <f t="shared" ca="1" si="46"/>
        <v/>
      </c>
      <c r="H312" s="156" t="str">
        <f t="shared" ca="1" si="46"/>
        <v/>
      </c>
      <c r="I312" s="156" t="str">
        <f t="shared" ca="1" si="46"/>
        <v/>
      </c>
      <c r="J312" s="156" t="str">
        <f t="shared" ca="1" si="46"/>
        <v/>
      </c>
      <c r="K312" s="156" t="str">
        <f t="shared" ca="1" si="46"/>
        <v/>
      </c>
      <c r="L312" s="156" t="str">
        <f t="shared" ca="1" si="46"/>
        <v/>
      </c>
      <c r="M312" s="156" t="str">
        <f t="shared" ca="1" si="46"/>
        <v/>
      </c>
      <c r="N312" s="156" t="str">
        <f t="shared" ca="1" si="46"/>
        <v/>
      </c>
    </row>
    <row r="313" spans="2:14" x14ac:dyDescent="0.2">
      <c r="B313" s="247"/>
      <c r="C313" s="87" t="str">
        <f>IFERROR(IF($A313&lt;&gt;" ",VLOOKUP($A313,GSB!$A$6:$F$506,6,FALSE),0),IF($A313=""," ","pas d'article"))</f>
        <v xml:space="preserve"> </v>
      </c>
      <c r="D313" s="156" t="str">
        <f t="shared" ca="1" si="44"/>
        <v/>
      </c>
      <c r="E313" s="156" t="str">
        <f t="shared" ca="1" si="40"/>
        <v/>
      </c>
      <c r="F313" s="156" t="str">
        <f t="shared" ca="1" si="46"/>
        <v/>
      </c>
      <c r="G313" s="156" t="str">
        <f t="shared" ca="1" si="46"/>
        <v/>
      </c>
      <c r="H313" s="156" t="str">
        <f t="shared" ca="1" si="46"/>
        <v/>
      </c>
      <c r="I313" s="156" t="str">
        <f t="shared" ca="1" si="46"/>
        <v/>
      </c>
      <c r="J313" s="156" t="str">
        <f t="shared" ca="1" si="46"/>
        <v/>
      </c>
      <c r="K313" s="156" t="str">
        <f t="shared" ca="1" si="46"/>
        <v/>
      </c>
      <c r="L313" s="156" t="str">
        <f t="shared" ca="1" si="46"/>
        <v/>
      </c>
      <c r="M313" s="156" t="str">
        <f t="shared" ca="1" si="46"/>
        <v/>
      </c>
      <c r="N313" s="156" t="str">
        <f t="shared" ca="1" si="46"/>
        <v/>
      </c>
    </row>
    <row r="314" spans="2:14" x14ac:dyDescent="0.2">
      <c r="B314" s="247"/>
      <c r="C314" s="87" t="str">
        <f>IFERROR(IF($A314&lt;&gt;" ",VLOOKUP($A314,GSB!$A$6:$F$506,6,FALSE),0),IF($A314=""," ","pas d'article"))</f>
        <v xml:space="preserve"> </v>
      </c>
      <c r="D314" s="156" t="str">
        <f t="shared" ca="1" si="44"/>
        <v/>
      </c>
      <c r="E314" s="156" t="str">
        <f t="shared" ca="1" si="40"/>
        <v/>
      </c>
      <c r="F314" s="156" t="str">
        <f t="shared" ca="1" si="46"/>
        <v/>
      </c>
      <c r="G314" s="156" t="str">
        <f t="shared" ca="1" si="46"/>
        <v/>
      </c>
      <c r="H314" s="156" t="str">
        <f t="shared" ca="1" si="46"/>
        <v/>
      </c>
      <c r="I314" s="156" t="str">
        <f t="shared" ca="1" si="46"/>
        <v/>
      </c>
      <c r="J314" s="156" t="str">
        <f t="shared" ca="1" si="46"/>
        <v/>
      </c>
      <c r="K314" s="156" t="str">
        <f t="shared" ca="1" si="46"/>
        <v/>
      </c>
      <c r="L314" s="156" t="str">
        <f t="shared" ca="1" si="46"/>
        <v/>
      </c>
      <c r="M314" s="156" t="str">
        <f t="shared" ca="1" si="46"/>
        <v/>
      </c>
      <c r="N314" s="156" t="str">
        <f t="shared" ca="1" si="46"/>
        <v/>
      </c>
    </row>
    <row r="315" spans="2:14" x14ac:dyDescent="0.2">
      <c r="B315" s="247"/>
      <c r="C315" s="87" t="str">
        <f>IFERROR(IF($A315&lt;&gt;" ",VLOOKUP($A315,GSB!$A$6:$F$506,6,FALSE),0),IF($A315=""," ","pas d'article"))</f>
        <v xml:space="preserve"> </v>
      </c>
      <c r="D315" s="156" t="str">
        <f t="shared" ca="1" si="44"/>
        <v/>
      </c>
      <c r="E315" s="156" t="str">
        <f t="shared" ca="1" si="40"/>
        <v/>
      </c>
      <c r="F315" s="156" t="str">
        <f t="shared" ca="1" si="46"/>
        <v/>
      </c>
      <c r="G315" s="156" t="str">
        <f t="shared" ca="1" si="46"/>
        <v/>
      </c>
      <c r="H315" s="156" t="str">
        <f t="shared" ca="1" si="46"/>
        <v/>
      </c>
      <c r="I315" s="156" t="str">
        <f t="shared" ca="1" si="46"/>
        <v/>
      </c>
      <c r="J315" s="156" t="str">
        <f t="shared" ca="1" si="46"/>
        <v/>
      </c>
      <c r="K315" s="156" t="str">
        <f t="shared" ca="1" si="46"/>
        <v/>
      </c>
      <c r="L315" s="156" t="str">
        <f t="shared" ca="1" si="46"/>
        <v/>
      </c>
      <c r="M315" s="156" t="str">
        <f t="shared" ca="1" si="46"/>
        <v/>
      </c>
      <c r="N315" s="156" t="str">
        <f t="shared" ca="1" si="46"/>
        <v/>
      </c>
    </row>
    <row r="316" spans="2:14" x14ac:dyDescent="0.2">
      <c r="B316" s="247"/>
      <c r="C316" s="87" t="str">
        <f>IFERROR(IF($A316&lt;&gt;" ",VLOOKUP($A316,GSB!$A$6:$F$506,6,FALSE),0),IF($A316=""," ","pas d'article"))</f>
        <v xml:space="preserve"> </v>
      </c>
      <c r="D316" s="156" t="str">
        <f t="shared" ca="1" si="44"/>
        <v/>
      </c>
      <c r="E316" s="156" t="str">
        <f t="shared" ca="1" si="40"/>
        <v/>
      </c>
      <c r="F316" s="156" t="str">
        <f t="shared" ca="1" si="46"/>
        <v/>
      </c>
      <c r="G316" s="156" t="str">
        <f t="shared" ca="1" si="46"/>
        <v/>
      </c>
      <c r="H316" s="156" t="str">
        <f t="shared" ca="1" si="46"/>
        <v/>
      </c>
      <c r="I316" s="156" t="str">
        <f t="shared" ca="1" si="46"/>
        <v/>
      </c>
      <c r="J316" s="156" t="str">
        <f t="shared" ca="1" si="46"/>
        <v/>
      </c>
      <c r="K316" s="156" t="str">
        <f t="shared" ca="1" si="46"/>
        <v/>
      </c>
      <c r="L316" s="156" t="str">
        <f t="shared" ca="1" si="46"/>
        <v/>
      </c>
      <c r="M316" s="156" t="str">
        <f t="shared" ca="1" si="46"/>
        <v/>
      </c>
      <c r="N316" s="156" t="str">
        <f t="shared" ca="1" si="46"/>
        <v/>
      </c>
    </row>
    <row r="317" spans="2:14" x14ac:dyDescent="0.2">
      <c r="B317" s="247"/>
      <c r="C317" s="87" t="str">
        <f>IFERROR(IF($A317&lt;&gt;" ",VLOOKUP($A317,GSB!$A$6:$F$506,6,FALSE),0),IF($A317=""," ","pas d'article"))</f>
        <v xml:space="preserve"> </v>
      </c>
      <c r="D317" s="156" t="str">
        <f t="shared" ca="1" si="44"/>
        <v/>
      </c>
      <c r="E317" s="156" t="str">
        <f t="shared" ca="1" si="40"/>
        <v/>
      </c>
      <c r="F317" s="156" t="str">
        <f t="shared" ca="1" si="46"/>
        <v/>
      </c>
      <c r="G317" s="156" t="str">
        <f t="shared" ca="1" si="46"/>
        <v/>
      </c>
      <c r="H317" s="156" t="str">
        <f t="shared" ca="1" si="46"/>
        <v/>
      </c>
      <c r="I317" s="156" t="str">
        <f t="shared" ca="1" si="46"/>
        <v/>
      </c>
      <c r="J317" s="156" t="str">
        <f t="shared" ca="1" si="46"/>
        <v/>
      </c>
      <c r="K317" s="156" t="str">
        <f t="shared" ca="1" si="46"/>
        <v/>
      </c>
      <c r="L317" s="156" t="str">
        <f t="shared" ca="1" si="46"/>
        <v/>
      </c>
      <c r="M317" s="156" t="str">
        <f t="shared" ca="1" si="46"/>
        <v/>
      </c>
      <c r="N317" s="156" t="str">
        <f t="shared" ca="1" si="46"/>
        <v/>
      </c>
    </row>
    <row r="318" spans="2:14" x14ac:dyDescent="0.2">
      <c r="B318" s="247"/>
      <c r="C318" s="87" t="str">
        <f>IFERROR(IF($A318&lt;&gt;" ",VLOOKUP($A318,GSB!$A$6:$F$506,6,FALSE),0),IF($A318=""," ","pas d'article"))</f>
        <v xml:space="preserve"> </v>
      </c>
      <c r="D318" s="156" t="str">
        <f t="shared" ca="1" si="44"/>
        <v/>
      </c>
      <c r="E318" s="156" t="str">
        <f t="shared" ca="1" si="40"/>
        <v/>
      </c>
      <c r="F318" s="156" t="str">
        <f t="shared" ca="1" si="46"/>
        <v/>
      </c>
      <c r="G318" s="156" t="str">
        <f t="shared" ca="1" si="46"/>
        <v/>
      </c>
      <c r="H318" s="156" t="str">
        <f t="shared" ca="1" si="46"/>
        <v/>
      </c>
      <c r="I318" s="156" t="str">
        <f t="shared" ca="1" si="46"/>
        <v/>
      </c>
      <c r="J318" s="156" t="str">
        <f t="shared" ca="1" si="46"/>
        <v/>
      </c>
      <c r="K318" s="156" t="str">
        <f t="shared" ca="1" si="46"/>
        <v/>
      </c>
      <c r="L318" s="156" t="str">
        <f t="shared" ca="1" si="46"/>
        <v/>
      </c>
      <c r="M318" s="156" t="str">
        <f t="shared" ca="1" si="46"/>
        <v/>
      </c>
      <c r="N318" s="156" t="str">
        <f t="shared" ca="1" si="46"/>
        <v/>
      </c>
    </row>
    <row r="319" spans="2:14" x14ac:dyDescent="0.2">
      <c r="B319" s="247"/>
      <c r="C319" s="87" t="str">
        <f>IFERROR(IF($A319&lt;&gt;" ",VLOOKUP($A319,GSB!$A$6:$F$506,6,FALSE),0),IF($A319=""," ","pas d'article"))</f>
        <v xml:space="preserve"> </v>
      </c>
      <c r="D319" s="156" t="str">
        <f t="shared" ca="1" si="44"/>
        <v/>
      </c>
      <c r="E319" s="156" t="str">
        <f t="shared" ca="1" si="40"/>
        <v/>
      </c>
      <c r="F319" s="156" t="str">
        <f t="shared" ca="1" si="46"/>
        <v/>
      </c>
      <c r="G319" s="156" t="str">
        <f t="shared" ca="1" si="46"/>
        <v/>
      </c>
      <c r="H319" s="156" t="str">
        <f t="shared" ca="1" si="46"/>
        <v/>
      </c>
      <c r="I319" s="156" t="str">
        <f t="shared" ca="1" si="46"/>
        <v/>
      </c>
      <c r="J319" s="156" t="str">
        <f t="shared" ca="1" si="46"/>
        <v/>
      </c>
      <c r="K319" s="156" t="str">
        <f t="shared" ca="1" si="46"/>
        <v/>
      </c>
      <c r="L319" s="156" t="str">
        <f t="shared" ca="1" si="46"/>
        <v/>
      </c>
      <c r="M319" s="156" t="str">
        <f t="shared" ca="1" si="46"/>
        <v/>
      </c>
      <c r="N319" s="156" t="str">
        <f t="shared" ca="1" si="46"/>
        <v/>
      </c>
    </row>
    <row r="320" spans="2:14" x14ac:dyDescent="0.2">
      <c r="B320" s="247"/>
      <c r="C320" s="87" t="str">
        <f>IFERROR(IF($A320&lt;&gt;" ",VLOOKUP($A320,GSB!$A$6:$F$506,6,FALSE),0),IF($A320=""," ","pas d'article"))</f>
        <v xml:space="preserve"> </v>
      </c>
      <c r="D320" s="156" t="str">
        <f t="shared" ca="1" si="44"/>
        <v/>
      </c>
      <c r="E320" s="156" t="str">
        <f t="shared" ca="1" si="40"/>
        <v/>
      </c>
      <c r="F320" s="156" t="str">
        <f t="shared" ca="1" si="46"/>
        <v/>
      </c>
      <c r="G320" s="156" t="str">
        <f t="shared" ca="1" si="46"/>
        <v/>
      </c>
      <c r="H320" s="156" t="str">
        <f t="shared" ca="1" si="46"/>
        <v/>
      </c>
      <c r="I320" s="156" t="str">
        <f t="shared" ca="1" si="46"/>
        <v/>
      </c>
      <c r="J320" s="156" t="str">
        <f t="shared" ca="1" si="46"/>
        <v/>
      </c>
      <c r="K320" s="156" t="str">
        <f t="shared" ca="1" si="46"/>
        <v/>
      </c>
      <c r="L320" s="156" t="str">
        <f t="shared" ca="1" si="46"/>
        <v/>
      </c>
      <c r="M320" s="156" t="str">
        <f t="shared" ca="1" si="46"/>
        <v/>
      </c>
      <c r="N320" s="156" t="str">
        <f t="shared" ca="1" si="46"/>
        <v/>
      </c>
    </row>
    <row r="321" spans="2:14" x14ac:dyDescent="0.2">
      <c r="B321" s="247"/>
      <c r="C321" s="87" t="str">
        <f>IFERROR(IF($A321&lt;&gt;" ",VLOOKUP($A321,GSB!$A$6:$F$506,6,FALSE),0),IF($A321=""," ","pas d'article"))</f>
        <v xml:space="preserve"> </v>
      </c>
      <c r="D321" s="156" t="str">
        <f t="shared" ca="1" si="44"/>
        <v/>
      </c>
      <c r="E321" s="156" t="str">
        <f t="shared" ca="1" si="40"/>
        <v/>
      </c>
      <c r="F321" s="156" t="str">
        <f t="shared" ca="1" si="46"/>
        <v/>
      </c>
      <c r="G321" s="156" t="str">
        <f t="shared" ca="1" si="46"/>
        <v/>
      </c>
      <c r="H321" s="156" t="str">
        <f t="shared" ca="1" si="46"/>
        <v/>
      </c>
      <c r="I321" s="156" t="str">
        <f t="shared" ca="1" si="46"/>
        <v/>
      </c>
      <c r="J321" s="156" t="str">
        <f t="shared" ca="1" si="46"/>
        <v/>
      </c>
      <c r="K321" s="156" t="str">
        <f t="shared" ca="1" si="46"/>
        <v/>
      </c>
      <c r="L321" s="156" t="str">
        <f t="shared" ca="1" si="46"/>
        <v/>
      </c>
      <c r="M321" s="156" t="str">
        <f t="shared" ca="1" si="46"/>
        <v/>
      </c>
      <c r="N321" s="156" t="str">
        <f t="shared" ca="1" si="46"/>
        <v/>
      </c>
    </row>
    <row r="322" spans="2:14" x14ac:dyDescent="0.2">
      <c r="B322" s="247"/>
      <c r="C322" s="87" t="str">
        <f>IFERROR(IF($A322&lt;&gt;" ",VLOOKUP($A322,GSB!$A$6:$F$506,6,FALSE),0),IF($A322=""," ","pas d'article"))</f>
        <v xml:space="preserve"> </v>
      </c>
      <c r="D322" s="156" t="str">
        <f t="shared" ca="1" si="44"/>
        <v/>
      </c>
      <c r="E322" s="156" t="str">
        <f t="shared" ca="1" si="40"/>
        <v/>
      </c>
      <c r="F322" s="156" t="str">
        <f t="shared" ref="F322:N331" ca="1" si="47">IF(ISERROR(OFFSET(INDIRECT("'"&amp;F$5&amp;"'!$b$1"),MATCH($A322,INDIRECT("'"&amp;F$5&amp;"'!$a$1:$a$500"),0)-1,MATCH($B$4,INDIRECT("'"&amp;F$5&amp;"'!$c$5:$n$5"),0))),"",OFFSET(INDIRECT("'"&amp;F$5&amp;"'!$b$1"),MATCH($A322,INDIRECT("'"&amp;F$5&amp;"'!$a$1:$a$500"),0)-1,MATCH($B$4,INDIRECT("'"&amp;F$5&amp;"'!$c$5:$n$5"),0)))</f>
        <v/>
      </c>
      <c r="G322" s="156" t="str">
        <f t="shared" ca="1" si="47"/>
        <v/>
      </c>
      <c r="H322" s="156" t="str">
        <f t="shared" ca="1" si="47"/>
        <v/>
      </c>
      <c r="I322" s="156" t="str">
        <f t="shared" ca="1" si="47"/>
        <v/>
      </c>
      <c r="J322" s="156" t="str">
        <f t="shared" ca="1" si="47"/>
        <v/>
      </c>
      <c r="K322" s="156" t="str">
        <f t="shared" ca="1" si="47"/>
        <v/>
      </c>
      <c r="L322" s="156" t="str">
        <f t="shared" ca="1" si="47"/>
        <v/>
      </c>
      <c r="M322" s="156" t="str">
        <f t="shared" ca="1" si="47"/>
        <v/>
      </c>
      <c r="N322" s="156" t="str">
        <f t="shared" ca="1" si="47"/>
        <v/>
      </c>
    </row>
    <row r="323" spans="2:14" x14ac:dyDescent="0.2">
      <c r="B323" s="247"/>
      <c r="C323" s="87" t="str">
        <f>IFERROR(IF($A323&lt;&gt;" ",VLOOKUP($A323,GSB!$A$6:$F$506,6,FALSE),0),IF($A323=""," ","pas d'article"))</f>
        <v xml:space="preserve"> </v>
      </c>
      <c r="D323" s="156" t="str">
        <f t="shared" ca="1" si="44"/>
        <v/>
      </c>
      <c r="E323" s="156" t="str">
        <f t="shared" ca="1" si="40"/>
        <v/>
      </c>
      <c r="F323" s="156" t="str">
        <f t="shared" ca="1" si="47"/>
        <v/>
      </c>
      <c r="G323" s="156" t="str">
        <f t="shared" ca="1" si="47"/>
        <v/>
      </c>
      <c r="H323" s="156" t="str">
        <f t="shared" ca="1" si="47"/>
        <v/>
      </c>
      <c r="I323" s="156" t="str">
        <f t="shared" ca="1" si="47"/>
        <v/>
      </c>
      <c r="J323" s="156" t="str">
        <f t="shared" ca="1" si="47"/>
        <v/>
      </c>
      <c r="K323" s="156" t="str">
        <f t="shared" ca="1" si="47"/>
        <v/>
      </c>
      <c r="L323" s="156" t="str">
        <f t="shared" ca="1" si="47"/>
        <v/>
      </c>
      <c r="M323" s="156" t="str">
        <f t="shared" ca="1" si="47"/>
        <v/>
      </c>
      <c r="N323" s="156" t="str">
        <f t="shared" ca="1" si="47"/>
        <v/>
      </c>
    </row>
    <row r="324" spans="2:14" x14ac:dyDescent="0.2">
      <c r="B324" s="247"/>
      <c r="C324" s="87" t="str">
        <f>IFERROR(IF($A324&lt;&gt;" ",VLOOKUP($A324,GSB!$A$6:$F$506,6,FALSE),0),IF($A324=""," ","pas d'article"))</f>
        <v xml:space="preserve"> </v>
      </c>
      <c r="D324" s="156" t="str">
        <f t="shared" ca="1" si="44"/>
        <v/>
      </c>
      <c r="E324" s="156" t="str">
        <f t="shared" ca="1" si="40"/>
        <v/>
      </c>
      <c r="F324" s="156" t="str">
        <f t="shared" ca="1" si="47"/>
        <v/>
      </c>
      <c r="G324" s="156" t="str">
        <f t="shared" ca="1" si="47"/>
        <v/>
      </c>
      <c r="H324" s="156" t="str">
        <f t="shared" ca="1" si="47"/>
        <v/>
      </c>
      <c r="I324" s="156" t="str">
        <f t="shared" ca="1" si="47"/>
        <v/>
      </c>
      <c r="J324" s="156" t="str">
        <f t="shared" ca="1" si="47"/>
        <v/>
      </c>
      <c r="K324" s="156" t="str">
        <f t="shared" ca="1" si="47"/>
        <v/>
      </c>
      <c r="L324" s="156" t="str">
        <f t="shared" ca="1" si="47"/>
        <v/>
      </c>
      <c r="M324" s="156" t="str">
        <f t="shared" ca="1" si="47"/>
        <v/>
      </c>
      <c r="N324" s="156" t="str">
        <f t="shared" ca="1" si="47"/>
        <v/>
      </c>
    </row>
    <row r="325" spans="2:14" x14ac:dyDescent="0.2">
      <c r="B325" s="247"/>
      <c r="C325" s="87" t="str">
        <f>IFERROR(IF($A325&lt;&gt;" ",VLOOKUP($A325,GSB!$A$6:$F$506,6,FALSE),0),IF($A325=""," ","pas d'article"))</f>
        <v xml:space="preserve"> </v>
      </c>
      <c r="D325" s="156" t="str">
        <f t="shared" ca="1" si="44"/>
        <v/>
      </c>
      <c r="E325" s="156" t="str">
        <f t="shared" ca="1" si="40"/>
        <v/>
      </c>
      <c r="F325" s="156" t="str">
        <f t="shared" ca="1" si="47"/>
        <v/>
      </c>
      <c r="G325" s="156" t="str">
        <f t="shared" ca="1" si="47"/>
        <v/>
      </c>
      <c r="H325" s="156" t="str">
        <f t="shared" ca="1" si="47"/>
        <v/>
      </c>
      <c r="I325" s="156" t="str">
        <f t="shared" ca="1" si="47"/>
        <v/>
      </c>
      <c r="J325" s="156" t="str">
        <f t="shared" ca="1" si="47"/>
        <v/>
      </c>
      <c r="K325" s="156" t="str">
        <f t="shared" ca="1" si="47"/>
        <v/>
      </c>
      <c r="L325" s="156" t="str">
        <f t="shared" ca="1" si="47"/>
        <v/>
      </c>
      <c r="M325" s="156" t="str">
        <f t="shared" ca="1" si="47"/>
        <v/>
      </c>
      <c r="N325" s="156" t="str">
        <f t="shared" ca="1" si="47"/>
        <v/>
      </c>
    </row>
    <row r="326" spans="2:14" x14ac:dyDescent="0.2">
      <c r="B326" s="247"/>
      <c r="C326" s="87" t="str">
        <f>IFERROR(IF($A326&lt;&gt;" ",VLOOKUP($A326,GSB!$A$6:$F$506,6,FALSE),0),IF($A326=""," ","pas d'article"))</f>
        <v xml:space="preserve"> </v>
      </c>
      <c r="D326" s="156" t="str">
        <f t="shared" ca="1" si="44"/>
        <v/>
      </c>
      <c r="E326" s="156" t="str">
        <f t="shared" ca="1" si="40"/>
        <v/>
      </c>
      <c r="F326" s="156" t="str">
        <f t="shared" ca="1" si="47"/>
        <v/>
      </c>
      <c r="G326" s="156" t="str">
        <f t="shared" ca="1" si="47"/>
        <v/>
      </c>
      <c r="H326" s="156" t="str">
        <f t="shared" ca="1" si="47"/>
        <v/>
      </c>
      <c r="I326" s="156" t="str">
        <f t="shared" ca="1" si="47"/>
        <v/>
      </c>
      <c r="J326" s="156" t="str">
        <f t="shared" ca="1" si="47"/>
        <v/>
      </c>
      <c r="K326" s="156" t="str">
        <f t="shared" ca="1" si="47"/>
        <v/>
      </c>
      <c r="L326" s="156" t="str">
        <f t="shared" ca="1" si="47"/>
        <v/>
      </c>
      <c r="M326" s="156" t="str">
        <f t="shared" ca="1" si="47"/>
        <v/>
      </c>
      <c r="N326" s="156" t="str">
        <f t="shared" ca="1" si="47"/>
        <v/>
      </c>
    </row>
    <row r="327" spans="2:14" x14ac:dyDescent="0.2">
      <c r="B327" s="247"/>
      <c r="C327" s="87" t="str">
        <f>IFERROR(IF($A327&lt;&gt;" ",VLOOKUP($A327,GSB!$A$6:$F$506,6,FALSE),0),IF($A327=""," ","pas d'article"))</f>
        <v xml:space="preserve"> </v>
      </c>
      <c r="D327" s="156" t="str">
        <f t="shared" ca="1" si="44"/>
        <v/>
      </c>
      <c r="E327" s="156" t="str">
        <f t="shared" ca="1" si="40"/>
        <v/>
      </c>
      <c r="F327" s="156" t="str">
        <f t="shared" ca="1" si="47"/>
        <v/>
      </c>
      <c r="G327" s="156" t="str">
        <f t="shared" ca="1" si="47"/>
        <v/>
      </c>
      <c r="H327" s="156" t="str">
        <f t="shared" ca="1" si="47"/>
        <v/>
      </c>
      <c r="I327" s="156" t="str">
        <f t="shared" ca="1" si="47"/>
        <v/>
      </c>
      <c r="J327" s="156" t="str">
        <f t="shared" ca="1" si="47"/>
        <v/>
      </c>
      <c r="K327" s="156" t="str">
        <f t="shared" ca="1" si="47"/>
        <v/>
      </c>
      <c r="L327" s="156" t="str">
        <f t="shared" ca="1" si="47"/>
        <v/>
      </c>
      <c r="M327" s="156" t="str">
        <f t="shared" ca="1" si="47"/>
        <v/>
      </c>
      <c r="N327" s="156" t="str">
        <f t="shared" ca="1" si="47"/>
        <v/>
      </c>
    </row>
    <row r="328" spans="2:14" x14ac:dyDescent="0.2">
      <c r="B328" s="247"/>
      <c r="C328" s="87" t="str">
        <f>IFERROR(IF($A328&lt;&gt;" ",VLOOKUP($A328,GSB!$A$6:$F$506,6,FALSE),0),IF($A328=""," ","pas d'article"))</f>
        <v xml:space="preserve"> </v>
      </c>
      <c r="D328" s="156" t="str">
        <f t="shared" ca="1" si="44"/>
        <v/>
      </c>
      <c r="E328" s="156" t="str">
        <f t="shared" ref="E328:E391" ca="1" si="48">IF(ISERROR(OFFSET(INDIRECT("'"&amp;E$5&amp;"'!$b$1"),MATCH($A328,INDIRECT("'"&amp;E$5&amp;"'!$a$1:$a$500"),0)-1,MATCH($B$4,INDIRECT("'"&amp;E$5&amp;"'!$c$5:$n$5"),0))),"",OFFSET(INDIRECT("'"&amp;E$5&amp;"'!$b$1"),MATCH($A328,INDIRECT("'"&amp;E$5&amp;"'!$a$1:$a$500"),0)-1,MATCH($B$4,INDIRECT("'"&amp;E$5&amp;"'!$c$5:$n$5"),0)))</f>
        <v/>
      </c>
      <c r="F328" s="156" t="str">
        <f t="shared" ca="1" si="47"/>
        <v/>
      </c>
      <c r="G328" s="156" t="str">
        <f t="shared" ca="1" si="47"/>
        <v/>
      </c>
      <c r="H328" s="156" t="str">
        <f t="shared" ca="1" si="47"/>
        <v/>
      </c>
      <c r="I328" s="156" t="str">
        <f t="shared" ca="1" si="47"/>
        <v/>
      </c>
      <c r="J328" s="156" t="str">
        <f t="shared" ca="1" si="47"/>
        <v/>
      </c>
      <c r="K328" s="156" t="str">
        <f t="shared" ca="1" si="47"/>
        <v/>
      </c>
      <c r="L328" s="156" t="str">
        <f t="shared" ca="1" si="47"/>
        <v/>
      </c>
      <c r="M328" s="156" t="str">
        <f t="shared" ca="1" si="47"/>
        <v/>
      </c>
      <c r="N328" s="156" t="str">
        <f t="shared" ca="1" si="47"/>
        <v/>
      </c>
    </row>
    <row r="329" spans="2:14" x14ac:dyDescent="0.2">
      <c r="B329" s="247"/>
      <c r="C329" s="87" t="str">
        <f>IFERROR(IF($A329&lt;&gt;" ",VLOOKUP($A329,GSB!$A$6:$F$506,6,FALSE),0),IF($A329=""," ","pas d'article"))</f>
        <v xml:space="preserve"> </v>
      </c>
      <c r="D329" s="156" t="str">
        <f t="shared" ca="1" si="44"/>
        <v/>
      </c>
      <c r="E329" s="156" t="str">
        <f t="shared" ca="1" si="48"/>
        <v/>
      </c>
      <c r="F329" s="156" t="str">
        <f t="shared" ca="1" si="47"/>
        <v/>
      </c>
      <c r="G329" s="156" t="str">
        <f t="shared" ca="1" si="47"/>
        <v/>
      </c>
      <c r="H329" s="156" t="str">
        <f t="shared" ca="1" si="47"/>
        <v/>
      </c>
      <c r="I329" s="156" t="str">
        <f t="shared" ca="1" si="47"/>
        <v/>
      </c>
      <c r="J329" s="156" t="str">
        <f t="shared" ca="1" si="47"/>
        <v/>
      </c>
      <c r="K329" s="156" t="str">
        <f t="shared" ca="1" si="47"/>
        <v/>
      </c>
      <c r="L329" s="156" t="str">
        <f t="shared" ca="1" si="47"/>
        <v/>
      </c>
      <c r="M329" s="156" t="str">
        <f t="shared" ca="1" si="47"/>
        <v/>
      </c>
      <c r="N329" s="156" t="str">
        <f t="shared" ca="1" si="47"/>
        <v/>
      </c>
    </row>
    <row r="330" spans="2:14" x14ac:dyDescent="0.2">
      <c r="B330" s="247"/>
      <c r="C330" s="87" t="str">
        <f>IFERROR(IF($A330&lt;&gt;" ",VLOOKUP($A330,GSB!$A$6:$F$506,6,FALSE),0),IF($A330=""," ","pas d'article"))</f>
        <v xml:space="preserve"> </v>
      </c>
      <c r="D330" s="156" t="str">
        <f t="shared" ca="1" si="44"/>
        <v/>
      </c>
      <c r="E330" s="156" t="str">
        <f t="shared" ca="1" si="48"/>
        <v/>
      </c>
      <c r="F330" s="156" t="str">
        <f t="shared" ca="1" si="47"/>
        <v/>
      </c>
      <c r="G330" s="156" t="str">
        <f t="shared" ca="1" si="47"/>
        <v/>
      </c>
      <c r="H330" s="156" t="str">
        <f t="shared" ca="1" si="47"/>
        <v/>
      </c>
      <c r="I330" s="156" t="str">
        <f t="shared" ca="1" si="47"/>
        <v/>
      </c>
      <c r="J330" s="156" t="str">
        <f t="shared" ca="1" si="47"/>
        <v/>
      </c>
      <c r="K330" s="156" t="str">
        <f t="shared" ca="1" si="47"/>
        <v/>
      </c>
      <c r="L330" s="156" t="str">
        <f t="shared" ca="1" si="47"/>
        <v/>
      </c>
      <c r="M330" s="156" t="str">
        <f t="shared" ca="1" si="47"/>
        <v/>
      </c>
      <c r="N330" s="156" t="str">
        <f t="shared" ca="1" si="47"/>
        <v/>
      </c>
    </row>
    <row r="331" spans="2:14" x14ac:dyDescent="0.2">
      <c r="B331" s="247"/>
      <c r="C331" s="87" t="str">
        <f>IFERROR(IF($A331&lt;&gt;" ",VLOOKUP($A331,GSB!$A$6:$F$506,6,FALSE),0),IF($A331=""," ","pas d'article"))</f>
        <v xml:space="preserve"> </v>
      </c>
      <c r="D331" s="156" t="str">
        <f t="shared" ca="1" si="44"/>
        <v/>
      </c>
      <c r="E331" s="156" t="str">
        <f t="shared" ca="1" si="48"/>
        <v/>
      </c>
      <c r="F331" s="156" t="str">
        <f t="shared" ca="1" si="47"/>
        <v/>
      </c>
      <c r="G331" s="156" t="str">
        <f t="shared" ca="1" si="47"/>
        <v/>
      </c>
      <c r="H331" s="156" t="str">
        <f t="shared" ca="1" si="47"/>
        <v/>
      </c>
      <c r="I331" s="156" t="str">
        <f t="shared" ca="1" si="47"/>
        <v/>
      </c>
      <c r="J331" s="156" t="str">
        <f t="shared" ca="1" si="47"/>
        <v/>
      </c>
      <c r="K331" s="156" t="str">
        <f t="shared" ca="1" si="47"/>
        <v/>
      </c>
      <c r="L331" s="156" t="str">
        <f t="shared" ca="1" si="47"/>
        <v/>
      </c>
      <c r="M331" s="156" t="str">
        <f t="shared" ca="1" si="47"/>
        <v/>
      </c>
      <c r="N331" s="156" t="str">
        <f t="shared" ca="1" si="47"/>
        <v/>
      </c>
    </row>
    <row r="332" spans="2:14" x14ac:dyDescent="0.2">
      <c r="B332" s="247"/>
      <c r="C332" s="87" t="str">
        <f>IFERROR(IF($A332&lt;&gt;" ",VLOOKUP($A332,GSB!$A$6:$F$506,6,FALSE),0),IF($A332=""," ","pas d'article"))</f>
        <v xml:space="preserve"> </v>
      </c>
      <c r="D332" s="156" t="str">
        <f t="shared" ca="1" si="44"/>
        <v/>
      </c>
      <c r="E332" s="156" t="str">
        <f t="shared" ca="1" si="48"/>
        <v/>
      </c>
      <c r="F332" s="156" t="str">
        <f t="shared" ref="F332:N341" ca="1" si="49">IF(ISERROR(OFFSET(INDIRECT("'"&amp;F$5&amp;"'!$b$1"),MATCH($A332,INDIRECT("'"&amp;F$5&amp;"'!$a$1:$a$500"),0)-1,MATCH($B$4,INDIRECT("'"&amp;F$5&amp;"'!$c$5:$n$5"),0))),"",OFFSET(INDIRECT("'"&amp;F$5&amp;"'!$b$1"),MATCH($A332,INDIRECT("'"&amp;F$5&amp;"'!$a$1:$a$500"),0)-1,MATCH($B$4,INDIRECT("'"&amp;F$5&amp;"'!$c$5:$n$5"),0)))</f>
        <v/>
      </c>
      <c r="G332" s="156" t="str">
        <f t="shared" ca="1" si="49"/>
        <v/>
      </c>
      <c r="H332" s="156" t="str">
        <f t="shared" ca="1" si="49"/>
        <v/>
      </c>
      <c r="I332" s="156" t="str">
        <f t="shared" ca="1" si="49"/>
        <v/>
      </c>
      <c r="J332" s="156" t="str">
        <f t="shared" ca="1" si="49"/>
        <v/>
      </c>
      <c r="K332" s="156" t="str">
        <f t="shared" ca="1" si="49"/>
        <v/>
      </c>
      <c r="L332" s="156" t="str">
        <f t="shared" ca="1" si="49"/>
        <v/>
      </c>
      <c r="M332" s="156" t="str">
        <f t="shared" ca="1" si="49"/>
        <v/>
      </c>
      <c r="N332" s="156" t="str">
        <f t="shared" ca="1" si="49"/>
        <v/>
      </c>
    </row>
    <row r="333" spans="2:14" x14ac:dyDescent="0.2">
      <c r="B333" s="247"/>
      <c r="C333" s="87" t="str">
        <f>IFERROR(IF($A333&lt;&gt;" ",VLOOKUP($A333,GSB!$A$6:$F$506,6,FALSE),0),IF($A333=""," ","pas d'article"))</f>
        <v xml:space="preserve"> </v>
      </c>
      <c r="D333" s="156" t="str">
        <f t="shared" ca="1" si="44"/>
        <v/>
      </c>
      <c r="E333" s="156" t="str">
        <f t="shared" ca="1" si="48"/>
        <v/>
      </c>
      <c r="F333" s="156" t="str">
        <f t="shared" ca="1" si="49"/>
        <v/>
      </c>
      <c r="G333" s="156" t="str">
        <f t="shared" ca="1" si="49"/>
        <v/>
      </c>
      <c r="H333" s="156" t="str">
        <f t="shared" ca="1" si="49"/>
        <v/>
      </c>
      <c r="I333" s="156" t="str">
        <f t="shared" ca="1" si="49"/>
        <v/>
      </c>
      <c r="J333" s="156" t="str">
        <f t="shared" ca="1" si="49"/>
        <v/>
      </c>
      <c r="K333" s="156" t="str">
        <f t="shared" ca="1" si="49"/>
        <v/>
      </c>
      <c r="L333" s="156" t="str">
        <f t="shared" ca="1" si="49"/>
        <v/>
      </c>
      <c r="M333" s="156" t="str">
        <f t="shared" ca="1" si="49"/>
        <v/>
      </c>
      <c r="N333" s="156" t="str">
        <f t="shared" ca="1" si="49"/>
        <v/>
      </c>
    </row>
    <row r="334" spans="2:14" x14ac:dyDescent="0.2">
      <c r="B334" s="247"/>
      <c r="C334" s="87" t="str">
        <f>IFERROR(IF($A334&lt;&gt;" ",VLOOKUP($A334,GSB!$A$6:$F$506,6,FALSE),0),IF($A334=""," ","pas d'article"))</f>
        <v xml:space="preserve"> </v>
      </c>
      <c r="D334" s="156" t="str">
        <f t="shared" ca="1" si="44"/>
        <v/>
      </c>
      <c r="E334" s="156" t="str">
        <f t="shared" ca="1" si="48"/>
        <v/>
      </c>
      <c r="F334" s="156" t="str">
        <f t="shared" ca="1" si="49"/>
        <v/>
      </c>
      <c r="G334" s="156" t="str">
        <f t="shared" ca="1" si="49"/>
        <v/>
      </c>
      <c r="H334" s="156" t="str">
        <f t="shared" ca="1" si="49"/>
        <v/>
      </c>
      <c r="I334" s="156" t="str">
        <f t="shared" ca="1" si="49"/>
        <v/>
      </c>
      <c r="J334" s="156" t="str">
        <f t="shared" ca="1" si="49"/>
        <v/>
      </c>
      <c r="K334" s="156" t="str">
        <f t="shared" ca="1" si="49"/>
        <v/>
      </c>
      <c r="L334" s="156" t="str">
        <f t="shared" ca="1" si="49"/>
        <v/>
      </c>
      <c r="M334" s="156" t="str">
        <f t="shared" ca="1" si="49"/>
        <v/>
      </c>
      <c r="N334" s="156" t="str">
        <f t="shared" ca="1" si="49"/>
        <v/>
      </c>
    </row>
    <row r="335" spans="2:14" x14ac:dyDescent="0.2">
      <c r="B335" s="247"/>
      <c r="C335" s="87" t="str">
        <f>IFERROR(IF($A335&lt;&gt;" ",VLOOKUP($A335,GSB!$A$6:$F$506,6,FALSE),0),IF($A335=""," ","pas d'article"))</f>
        <v xml:space="preserve"> </v>
      </c>
      <c r="D335" s="156" t="str">
        <f t="shared" ca="1" si="44"/>
        <v/>
      </c>
      <c r="E335" s="156" t="str">
        <f t="shared" ca="1" si="48"/>
        <v/>
      </c>
      <c r="F335" s="156" t="str">
        <f t="shared" ca="1" si="49"/>
        <v/>
      </c>
      <c r="G335" s="156" t="str">
        <f t="shared" ca="1" si="49"/>
        <v/>
      </c>
      <c r="H335" s="156" t="str">
        <f t="shared" ca="1" si="49"/>
        <v/>
      </c>
      <c r="I335" s="156" t="str">
        <f t="shared" ca="1" si="49"/>
        <v/>
      </c>
      <c r="J335" s="156" t="str">
        <f t="shared" ca="1" si="49"/>
        <v/>
      </c>
      <c r="K335" s="156" t="str">
        <f t="shared" ca="1" si="49"/>
        <v/>
      </c>
      <c r="L335" s="156" t="str">
        <f t="shared" ca="1" si="49"/>
        <v/>
      </c>
      <c r="M335" s="156" t="str">
        <f t="shared" ca="1" si="49"/>
        <v/>
      </c>
      <c r="N335" s="156" t="str">
        <f t="shared" ca="1" si="49"/>
        <v/>
      </c>
    </row>
    <row r="336" spans="2:14" x14ac:dyDescent="0.2">
      <c r="B336" s="247"/>
      <c r="C336" s="87" t="str">
        <f>IFERROR(IF($A336&lt;&gt;" ",VLOOKUP($A336,GSB!$A$6:$F$506,6,FALSE),0),IF($A336=""," ","pas d'article"))</f>
        <v xml:space="preserve"> </v>
      </c>
      <c r="D336" s="156" t="str">
        <f t="shared" ca="1" si="44"/>
        <v/>
      </c>
      <c r="E336" s="156" t="str">
        <f t="shared" ca="1" si="48"/>
        <v/>
      </c>
      <c r="F336" s="156" t="str">
        <f t="shared" ca="1" si="49"/>
        <v/>
      </c>
      <c r="G336" s="156" t="str">
        <f t="shared" ca="1" si="49"/>
        <v/>
      </c>
      <c r="H336" s="156" t="str">
        <f t="shared" ca="1" si="49"/>
        <v/>
      </c>
      <c r="I336" s="156" t="str">
        <f t="shared" ca="1" si="49"/>
        <v/>
      </c>
      <c r="J336" s="156" t="str">
        <f t="shared" ca="1" si="49"/>
        <v/>
      </c>
      <c r="K336" s="156" t="str">
        <f t="shared" ca="1" si="49"/>
        <v/>
      </c>
      <c r="L336" s="156" t="str">
        <f t="shared" ca="1" si="49"/>
        <v/>
      </c>
      <c r="M336" s="156" t="str">
        <f t="shared" ca="1" si="49"/>
        <v/>
      </c>
      <c r="N336" s="156" t="str">
        <f t="shared" ca="1" si="49"/>
        <v/>
      </c>
    </row>
    <row r="337" spans="2:14" x14ac:dyDescent="0.2">
      <c r="B337" s="247"/>
      <c r="C337" s="87" t="str">
        <f>IFERROR(IF($A337&lt;&gt;" ",VLOOKUP($A337,GSB!$A$6:$F$506,6,FALSE),0),IF($A337=""," ","pas d'article"))</f>
        <v xml:space="preserve"> </v>
      </c>
      <c r="D337" s="156" t="str">
        <f t="shared" ca="1" si="44"/>
        <v/>
      </c>
      <c r="E337" s="156" t="str">
        <f t="shared" ca="1" si="48"/>
        <v/>
      </c>
      <c r="F337" s="156" t="str">
        <f t="shared" ca="1" si="49"/>
        <v/>
      </c>
      <c r="G337" s="156" t="str">
        <f t="shared" ca="1" si="49"/>
        <v/>
      </c>
      <c r="H337" s="156" t="str">
        <f t="shared" ca="1" si="49"/>
        <v/>
      </c>
      <c r="I337" s="156" t="str">
        <f t="shared" ca="1" si="49"/>
        <v/>
      </c>
      <c r="J337" s="156" t="str">
        <f t="shared" ca="1" si="49"/>
        <v/>
      </c>
      <c r="K337" s="156" t="str">
        <f t="shared" ca="1" si="49"/>
        <v/>
      </c>
      <c r="L337" s="156" t="str">
        <f t="shared" ca="1" si="49"/>
        <v/>
      </c>
      <c r="M337" s="156" t="str">
        <f t="shared" ca="1" si="49"/>
        <v/>
      </c>
      <c r="N337" s="156" t="str">
        <f t="shared" ca="1" si="49"/>
        <v/>
      </c>
    </row>
    <row r="338" spans="2:14" x14ac:dyDescent="0.2">
      <c r="B338" s="247"/>
      <c r="C338" s="87" t="str">
        <f>IFERROR(IF($A338&lt;&gt;" ",VLOOKUP($A338,GSB!$A$6:$F$506,6,FALSE),0),IF($A338=""," ","pas d'article"))</f>
        <v xml:space="preserve"> </v>
      </c>
      <c r="D338" s="156" t="str">
        <f t="shared" ca="1" si="44"/>
        <v/>
      </c>
      <c r="E338" s="156" t="str">
        <f t="shared" ca="1" si="48"/>
        <v/>
      </c>
      <c r="F338" s="156" t="str">
        <f t="shared" ca="1" si="49"/>
        <v/>
      </c>
      <c r="G338" s="156" t="str">
        <f t="shared" ca="1" si="49"/>
        <v/>
      </c>
      <c r="H338" s="156" t="str">
        <f t="shared" ca="1" si="49"/>
        <v/>
      </c>
      <c r="I338" s="156" t="str">
        <f t="shared" ca="1" si="49"/>
        <v/>
      </c>
      <c r="J338" s="156" t="str">
        <f t="shared" ca="1" si="49"/>
        <v/>
      </c>
      <c r="K338" s="156" t="str">
        <f t="shared" ca="1" si="49"/>
        <v/>
      </c>
      <c r="L338" s="156" t="str">
        <f t="shared" ca="1" si="49"/>
        <v/>
      </c>
      <c r="M338" s="156" t="str">
        <f t="shared" ca="1" si="49"/>
        <v/>
      </c>
      <c r="N338" s="156" t="str">
        <f t="shared" ca="1" si="49"/>
        <v/>
      </c>
    </row>
    <row r="339" spans="2:14" x14ac:dyDescent="0.2">
      <c r="B339" s="247"/>
      <c r="C339" s="87" t="str">
        <f>IFERROR(IF($A339&lt;&gt;" ",VLOOKUP($A339,GSB!$A$6:$F$506,6,FALSE),0),IF($A339=""," ","pas d'article"))</f>
        <v xml:space="preserve"> </v>
      </c>
      <c r="D339" s="156" t="str">
        <f t="shared" ca="1" si="44"/>
        <v/>
      </c>
      <c r="E339" s="156" t="str">
        <f t="shared" ca="1" si="48"/>
        <v/>
      </c>
      <c r="F339" s="156" t="str">
        <f t="shared" ca="1" si="49"/>
        <v/>
      </c>
      <c r="G339" s="156" t="str">
        <f t="shared" ca="1" si="49"/>
        <v/>
      </c>
      <c r="H339" s="156" t="str">
        <f t="shared" ca="1" si="49"/>
        <v/>
      </c>
      <c r="I339" s="156" t="str">
        <f t="shared" ca="1" si="49"/>
        <v/>
      </c>
      <c r="J339" s="156" t="str">
        <f t="shared" ca="1" si="49"/>
        <v/>
      </c>
      <c r="K339" s="156" t="str">
        <f t="shared" ca="1" si="49"/>
        <v/>
      </c>
      <c r="L339" s="156" t="str">
        <f t="shared" ca="1" si="49"/>
        <v/>
      </c>
      <c r="M339" s="156" t="str">
        <f t="shared" ca="1" si="49"/>
        <v/>
      </c>
      <c r="N339" s="156" t="str">
        <f t="shared" ca="1" si="49"/>
        <v/>
      </c>
    </row>
    <row r="340" spans="2:14" x14ac:dyDescent="0.2">
      <c r="B340" s="247"/>
      <c r="C340" s="87" t="str">
        <f>IFERROR(IF($A340&lt;&gt;" ",VLOOKUP($A340,GSB!$A$6:$F$506,6,FALSE),0),IF($A340=""," ","pas d'article"))</f>
        <v xml:space="preserve"> </v>
      </c>
      <c r="D340" s="156" t="str">
        <f t="shared" ca="1" si="44"/>
        <v/>
      </c>
      <c r="E340" s="156" t="str">
        <f t="shared" ca="1" si="48"/>
        <v/>
      </c>
      <c r="F340" s="156" t="str">
        <f t="shared" ca="1" si="49"/>
        <v/>
      </c>
      <c r="G340" s="156" t="str">
        <f t="shared" ca="1" si="49"/>
        <v/>
      </c>
      <c r="H340" s="156" t="str">
        <f t="shared" ca="1" si="49"/>
        <v/>
      </c>
      <c r="I340" s="156" t="str">
        <f t="shared" ca="1" si="49"/>
        <v/>
      </c>
      <c r="J340" s="156" t="str">
        <f t="shared" ca="1" si="49"/>
        <v/>
      </c>
      <c r="K340" s="156" t="str">
        <f t="shared" ca="1" si="49"/>
        <v/>
      </c>
      <c r="L340" s="156" t="str">
        <f t="shared" ca="1" si="49"/>
        <v/>
      </c>
      <c r="M340" s="156" t="str">
        <f t="shared" ca="1" si="49"/>
        <v/>
      </c>
      <c r="N340" s="156" t="str">
        <f t="shared" ca="1" si="49"/>
        <v/>
      </c>
    </row>
    <row r="341" spans="2:14" x14ac:dyDescent="0.2">
      <c r="B341" s="247"/>
      <c r="C341" s="87" t="str">
        <f>IFERROR(IF($A341&lt;&gt;" ",VLOOKUP($A341,GSB!$A$6:$F$506,6,FALSE),0),IF($A341=""," ","pas d'article"))</f>
        <v xml:space="preserve"> </v>
      </c>
      <c r="D341" s="156" t="str">
        <f t="shared" ca="1" si="44"/>
        <v/>
      </c>
      <c r="E341" s="156" t="str">
        <f t="shared" ca="1" si="48"/>
        <v/>
      </c>
      <c r="F341" s="156" t="str">
        <f t="shared" ca="1" si="49"/>
        <v/>
      </c>
      <c r="G341" s="156" t="str">
        <f t="shared" ca="1" si="49"/>
        <v/>
      </c>
      <c r="H341" s="156" t="str">
        <f t="shared" ca="1" si="49"/>
        <v/>
      </c>
      <c r="I341" s="156" t="str">
        <f t="shared" ca="1" si="49"/>
        <v/>
      </c>
      <c r="J341" s="156" t="str">
        <f t="shared" ca="1" si="49"/>
        <v/>
      </c>
      <c r="K341" s="156" t="str">
        <f t="shared" ca="1" si="49"/>
        <v/>
      </c>
      <c r="L341" s="156" t="str">
        <f t="shared" ca="1" si="49"/>
        <v/>
      </c>
      <c r="M341" s="156" t="str">
        <f t="shared" ca="1" si="49"/>
        <v/>
      </c>
      <c r="N341" s="156" t="str">
        <f t="shared" ca="1" si="49"/>
        <v/>
      </c>
    </row>
    <row r="342" spans="2:14" x14ac:dyDescent="0.2">
      <c r="B342" s="247"/>
      <c r="C342" s="87" t="str">
        <f>IFERROR(IF($A342&lt;&gt;" ",VLOOKUP($A342,GSB!$A$6:$F$506,6,FALSE),0),IF($A342=""," ","pas d'article"))</f>
        <v xml:space="preserve"> </v>
      </c>
      <c r="D342" s="156" t="str">
        <f t="shared" ca="1" si="44"/>
        <v/>
      </c>
      <c r="E342" s="156" t="str">
        <f t="shared" ca="1" si="48"/>
        <v/>
      </c>
      <c r="F342" s="156" t="str">
        <f t="shared" ref="F342:N351" ca="1" si="50">IF(ISERROR(OFFSET(INDIRECT("'"&amp;F$5&amp;"'!$b$1"),MATCH($A342,INDIRECT("'"&amp;F$5&amp;"'!$a$1:$a$500"),0)-1,MATCH($B$4,INDIRECT("'"&amp;F$5&amp;"'!$c$5:$n$5"),0))),"",OFFSET(INDIRECT("'"&amp;F$5&amp;"'!$b$1"),MATCH($A342,INDIRECT("'"&amp;F$5&amp;"'!$a$1:$a$500"),0)-1,MATCH($B$4,INDIRECT("'"&amp;F$5&amp;"'!$c$5:$n$5"),0)))</f>
        <v/>
      </c>
      <c r="G342" s="156" t="str">
        <f t="shared" ca="1" si="50"/>
        <v/>
      </c>
      <c r="H342" s="156" t="str">
        <f t="shared" ca="1" si="50"/>
        <v/>
      </c>
      <c r="I342" s="156" t="str">
        <f t="shared" ca="1" si="50"/>
        <v/>
      </c>
      <c r="J342" s="156" t="str">
        <f t="shared" ca="1" si="50"/>
        <v/>
      </c>
      <c r="K342" s="156" t="str">
        <f t="shared" ca="1" si="50"/>
        <v/>
      </c>
      <c r="L342" s="156" t="str">
        <f t="shared" ca="1" si="50"/>
        <v/>
      </c>
      <c r="M342" s="156" t="str">
        <f t="shared" ca="1" si="50"/>
        <v/>
      </c>
      <c r="N342" s="156" t="str">
        <f t="shared" ca="1" si="50"/>
        <v/>
      </c>
    </row>
    <row r="343" spans="2:14" x14ac:dyDescent="0.2">
      <c r="B343" s="247"/>
      <c r="C343" s="87" t="str">
        <f>IFERROR(IF($A343&lt;&gt;" ",VLOOKUP($A343,GSB!$A$6:$F$506,6,FALSE),0),IF($A343=""," ","pas d'article"))</f>
        <v xml:space="preserve"> </v>
      </c>
      <c r="D343" s="156" t="str">
        <f t="shared" ca="1" si="44"/>
        <v/>
      </c>
      <c r="E343" s="156" t="str">
        <f t="shared" ca="1" si="48"/>
        <v/>
      </c>
      <c r="F343" s="156" t="str">
        <f t="shared" ca="1" si="50"/>
        <v/>
      </c>
      <c r="G343" s="156" t="str">
        <f t="shared" ca="1" si="50"/>
        <v/>
      </c>
      <c r="H343" s="156" t="str">
        <f t="shared" ca="1" si="50"/>
        <v/>
      </c>
      <c r="I343" s="156" t="str">
        <f t="shared" ca="1" si="50"/>
        <v/>
      </c>
      <c r="J343" s="156" t="str">
        <f t="shared" ca="1" si="50"/>
        <v/>
      </c>
      <c r="K343" s="156" t="str">
        <f t="shared" ca="1" si="50"/>
        <v/>
      </c>
      <c r="L343" s="156" t="str">
        <f t="shared" ca="1" si="50"/>
        <v/>
      </c>
      <c r="M343" s="156" t="str">
        <f t="shared" ca="1" si="50"/>
        <v/>
      </c>
      <c r="N343" s="156" t="str">
        <f t="shared" ca="1" si="50"/>
        <v/>
      </c>
    </row>
    <row r="344" spans="2:14" x14ac:dyDescent="0.2">
      <c r="B344" s="247"/>
      <c r="C344" s="87" t="str">
        <f>IFERROR(IF($A344&lt;&gt;" ",VLOOKUP($A344,GSB!$A$6:$F$506,6,FALSE),0),IF($A344=""," ","pas d'article"))</f>
        <v xml:space="preserve"> </v>
      </c>
      <c r="D344" s="156" t="str">
        <f t="shared" ca="1" si="44"/>
        <v/>
      </c>
      <c r="E344" s="156" t="str">
        <f t="shared" ca="1" si="48"/>
        <v/>
      </c>
      <c r="F344" s="156" t="str">
        <f t="shared" ca="1" si="50"/>
        <v/>
      </c>
      <c r="G344" s="156" t="str">
        <f t="shared" ca="1" si="50"/>
        <v/>
      </c>
      <c r="H344" s="156" t="str">
        <f t="shared" ca="1" si="50"/>
        <v/>
      </c>
      <c r="I344" s="156" t="str">
        <f t="shared" ca="1" si="50"/>
        <v/>
      </c>
      <c r="J344" s="156" t="str">
        <f t="shared" ca="1" si="50"/>
        <v/>
      </c>
      <c r="K344" s="156" t="str">
        <f t="shared" ca="1" si="50"/>
        <v/>
      </c>
      <c r="L344" s="156" t="str">
        <f t="shared" ca="1" si="50"/>
        <v/>
      </c>
      <c r="M344" s="156" t="str">
        <f t="shared" ca="1" si="50"/>
        <v/>
      </c>
      <c r="N344" s="156" t="str">
        <f t="shared" ca="1" si="50"/>
        <v/>
      </c>
    </row>
    <row r="345" spans="2:14" x14ac:dyDescent="0.2">
      <c r="B345" s="247"/>
      <c r="C345" s="87" t="str">
        <f>IFERROR(IF($A345&lt;&gt;" ",VLOOKUP($A345,GSB!$A$6:$F$506,6,FALSE),0),IF($A345=""," ","pas d'article"))</f>
        <v xml:space="preserve"> </v>
      </c>
      <c r="D345" s="156" t="str">
        <f t="shared" ca="1" si="44"/>
        <v/>
      </c>
      <c r="E345" s="156" t="str">
        <f t="shared" ca="1" si="48"/>
        <v/>
      </c>
      <c r="F345" s="156" t="str">
        <f t="shared" ca="1" si="50"/>
        <v/>
      </c>
      <c r="G345" s="156" t="str">
        <f t="shared" ca="1" si="50"/>
        <v/>
      </c>
      <c r="H345" s="156" t="str">
        <f t="shared" ca="1" si="50"/>
        <v/>
      </c>
      <c r="I345" s="156" t="str">
        <f t="shared" ca="1" si="50"/>
        <v/>
      </c>
      <c r="J345" s="156" t="str">
        <f t="shared" ca="1" si="50"/>
        <v/>
      </c>
      <c r="K345" s="156" t="str">
        <f t="shared" ca="1" si="50"/>
        <v/>
      </c>
      <c r="L345" s="156" t="str">
        <f t="shared" ca="1" si="50"/>
        <v/>
      </c>
      <c r="M345" s="156" t="str">
        <f t="shared" ca="1" si="50"/>
        <v/>
      </c>
      <c r="N345" s="156" t="str">
        <f t="shared" ca="1" si="50"/>
        <v/>
      </c>
    </row>
    <row r="346" spans="2:14" x14ac:dyDescent="0.2">
      <c r="B346" s="247"/>
      <c r="C346" s="87" t="str">
        <f>IFERROR(IF($A346&lt;&gt;" ",VLOOKUP($A346,GSB!$A$6:$F$506,6,FALSE),0),IF($A346=""," ","pas d'article"))</f>
        <v xml:space="preserve"> </v>
      </c>
      <c r="D346" s="156" t="str">
        <f t="shared" ca="1" si="44"/>
        <v/>
      </c>
      <c r="E346" s="156" t="str">
        <f t="shared" ca="1" si="48"/>
        <v/>
      </c>
      <c r="F346" s="156" t="str">
        <f t="shared" ca="1" si="50"/>
        <v/>
      </c>
      <c r="G346" s="156" t="str">
        <f t="shared" ca="1" si="50"/>
        <v/>
      </c>
      <c r="H346" s="156" t="str">
        <f t="shared" ca="1" si="50"/>
        <v/>
      </c>
      <c r="I346" s="156" t="str">
        <f t="shared" ca="1" si="50"/>
        <v/>
      </c>
      <c r="J346" s="156" t="str">
        <f t="shared" ca="1" si="50"/>
        <v/>
      </c>
      <c r="K346" s="156" t="str">
        <f t="shared" ca="1" si="50"/>
        <v/>
      </c>
      <c r="L346" s="156" t="str">
        <f t="shared" ca="1" si="50"/>
        <v/>
      </c>
      <c r="M346" s="156" t="str">
        <f t="shared" ca="1" si="50"/>
        <v/>
      </c>
      <c r="N346" s="156" t="str">
        <f t="shared" ca="1" si="50"/>
        <v/>
      </c>
    </row>
    <row r="347" spans="2:14" x14ac:dyDescent="0.2">
      <c r="B347" s="247"/>
      <c r="C347" s="87" t="str">
        <f>IFERROR(IF($A347&lt;&gt;" ",VLOOKUP($A347,GSB!$A$6:$F$506,6,FALSE),0),IF($A347=""," ","pas d'article"))</f>
        <v xml:space="preserve"> </v>
      </c>
      <c r="D347" s="156" t="str">
        <f t="shared" ca="1" si="44"/>
        <v/>
      </c>
      <c r="E347" s="156" t="str">
        <f t="shared" ca="1" si="48"/>
        <v/>
      </c>
      <c r="F347" s="156" t="str">
        <f t="shared" ca="1" si="50"/>
        <v/>
      </c>
      <c r="G347" s="156" t="str">
        <f t="shared" ca="1" si="50"/>
        <v/>
      </c>
      <c r="H347" s="156" t="str">
        <f t="shared" ca="1" si="50"/>
        <v/>
      </c>
      <c r="I347" s="156" t="str">
        <f t="shared" ca="1" si="50"/>
        <v/>
      </c>
      <c r="J347" s="156" t="str">
        <f t="shared" ca="1" si="50"/>
        <v/>
      </c>
      <c r="K347" s="156" t="str">
        <f t="shared" ca="1" si="50"/>
        <v/>
      </c>
      <c r="L347" s="156" t="str">
        <f t="shared" ca="1" si="50"/>
        <v/>
      </c>
      <c r="M347" s="156" t="str">
        <f t="shared" ca="1" si="50"/>
        <v/>
      </c>
      <c r="N347" s="156" t="str">
        <f t="shared" ca="1" si="50"/>
        <v/>
      </c>
    </row>
    <row r="348" spans="2:14" x14ac:dyDescent="0.2">
      <c r="B348" s="247"/>
      <c r="C348" s="87" t="str">
        <f>IFERROR(IF($A348&lt;&gt;" ",VLOOKUP($A348,GSB!$A$6:$F$506,6,FALSE),0),IF($A348=""," ","pas d'article"))</f>
        <v xml:space="preserve"> </v>
      </c>
      <c r="D348" s="156" t="str">
        <f t="shared" ca="1" si="44"/>
        <v/>
      </c>
      <c r="E348" s="156" t="str">
        <f t="shared" ca="1" si="48"/>
        <v/>
      </c>
      <c r="F348" s="156" t="str">
        <f t="shared" ca="1" si="50"/>
        <v/>
      </c>
      <c r="G348" s="156" t="str">
        <f t="shared" ca="1" si="50"/>
        <v/>
      </c>
      <c r="H348" s="156" t="str">
        <f t="shared" ca="1" si="50"/>
        <v/>
      </c>
      <c r="I348" s="156" t="str">
        <f t="shared" ca="1" si="50"/>
        <v/>
      </c>
      <c r="J348" s="156" t="str">
        <f t="shared" ca="1" si="50"/>
        <v/>
      </c>
      <c r="K348" s="156" t="str">
        <f t="shared" ca="1" si="50"/>
        <v/>
      </c>
      <c r="L348" s="156" t="str">
        <f t="shared" ca="1" si="50"/>
        <v/>
      </c>
      <c r="M348" s="156" t="str">
        <f t="shared" ca="1" si="50"/>
        <v/>
      </c>
      <c r="N348" s="156" t="str">
        <f t="shared" ca="1" si="50"/>
        <v/>
      </c>
    </row>
    <row r="349" spans="2:14" x14ac:dyDescent="0.2">
      <c r="B349" s="247"/>
      <c r="C349" s="87" t="str">
        <f>IFERROR(IF($A349&lt;&gt;" ",VLOOKUP($A349,GSB!$A$6:$F$506,6,FALSE),0),IF($A349=""," ","pas d'article"))</f>
        <v xml:space="preserve"> </v>
      </c>
      <c r="D349" s="156" t="str">
        <f t="shared" ca="1" si="44"/>
        <v/>
      </c>
      <c r="E349" s="156" t="str">
        <f t="shared" ca="1" si="48"/>
        <v/>
      </c>
      <c r="F349" s="156" t="str">
        <f t="shared" ca="1" si="50"/>
        <v/>
      </c>
      <c r="G349" s="156" t="str">
        <f t="shared" ca="1" si="50"/>
        <v/>
      </c>
      <c r="H349" s="156" t="str">
        <f t="shared" ca="1" si="50"/>
        <v/>
      </c>
      <c r="I349" s="156" t="str">
        <f t="shared" ca="1" si="50"/>
        <v/>
      </c>
      <c r="J349" s="156" t="str">
        <f t="shared" ca="1" si="50"/>
        <v/>
      </c>
      <c r="K349" s="156" t="str">
        <f t="shared" ca="1" si="50"/>
        <v/>
      </c>
      <c r="L349" s="156" t="str">
        <f t="shared" ca="1" si="50"/>
        <v/>
      </c>
      <c r="M349" s="156" t="str">
        <f t="shared" ca="1" si="50"/>
        <v/>
      </c>
      <c r="N349" s="156" t="str">
        <f t="shared" ca="1" si="50"/>
        <v/>
      </c>
    </row>
    <row r="350" spans="2:14" x14ac:dyDescent="0.2">
      <c r="B350" s="247"/>
      <c r="C350" s="87" t="str">
        <f>IFERROR(IF($A350&lt;&gt;" ",VLOOKUP($A350,GSB!$A$6:$F$506,6,FALSE),0),IF($A350=""," ","pas d'article"))</f>
        <v xml:space="preserve"> </v>
      </c>
      <c r="D350" s="156" t="str">
        <f t="shared" ca="1" si="44"/>
        <v/>
      </c>
      <c r="E350" s="156" t="str">
        <f t="shared" ca="1" si="48"/>
        <v/>
      </c>
      <c r="F350" s="156" t="str">
        <f t="shared" ca="1" si="50"/>
        <v/>
      </c>
      <c r="G350" s="156" t="str">
        <f t="shared" ca="1" si="50"/>
        <v/>
      </c>
      <c r="H350" s="156" t="str">
        <f t="shared" ca="1" si="50"/>
        <v/>
      </c>
      <c r="I350" s="156" t="str">
        <f t="shared" ca="1" si="50"/>
        <v/>
      </c>
      <c r="J350" s="156" t="str">
        <f t="shared" ca="1" si="50"/>
        <v/>
      </c>
      <c r="K350" s="156" t="str">
        <f t="shared" ca="1" si="50"/>
        <v/>
      </c>
      <c r="L350" s="156" t="str">
        <f t="shared" ca="1" si="50"/>
        <v/>
      </c>
      <c r="M350" s="156" t="str">
        <f t="shared" ca="1" si="50"/>
        <v/>
      </c>
      <c r="N350" s="156" t="str">
        <f t="shared" ca="1" si="50"/>
        <v/>
      </c>
    </row>
    <row r="351" spans="2:14" x14ac:dyDescent="0.2">
      <c r="B351" s="247"/>
      <c r="C351" s="87" t="str">
        <f>IFERROR(IF($A351&lt;&gt;" ",VLOOKUP($A351,GSB!$A$6:$F$506,6,FALSE),0),IF($A351=""," ","pas d'article"))</f>
        <v xml:space="preserve"> </v>
      </c>
      <c r="D351" s="156" t="str">
        <f t="shared" ca="1" si="44"/>
        <v/>
      </c>
      <c r="E351" s="156" t="str">
        <f t="shared" ca="1" si="48"/>
        <v/>
      </c>
      <c r="F351" s="156" t="str">
        <f t="shared" ca="1" si="50"/>
        <v/>
      </c>
      <c r="G351" s="156" t="str">
        <f t="shared" ca="1" si="50"/>
        <v/>
      </c>
      <c r="H351" s="156" t="str">
        <f t="shared" ca="1" si="50"/>
        <v/>
      </c>
      <c r="I351" s="156" t="str">
        <f t="shared" ca="1" si="50"/>
        <v/>
      </c>
      <c r="J351" s="156" t="str">
        <f t="shared" ca="1" si="50"/>
        <v/>
      </c>
      <c r="K351" s="156" t="str">
        <f t="shared" ca="1" si="50"/>
        <v/>
      </c>
      <c r="L351" s="156" t="str">
        <f t="shared" ca="1" si="50"/>
        <v/>
      </c>
      <c r="M351" s="156" t="str">
        <f t="shared" ca="1" si="50"/>
        <v/>
      </c>
      <c r="N351" s="156" t="str">
        <f t="shared" ca="1" si="50"/>
        <v/>
      </c>
    </row>
    <row r="352" spans="2:14" x14ac:dyDescent="0.2">
      <c r="B352" s="247"/>
      <c r="C352" s="87" t="str">
        <f>IFERROR(IF($A352&lt;&gt;" ",VLOOKUP($A352,GSB!$A$6:$F$506,6,FALSE),0),IF($A352=""," ","pas d'article"))</f>
        <v xml:space="preserve"> </v>
      </c>
      <c r="D352" s="156" t="str">
        <f t="shared" ca="1" si="44"/>
        <v/>
      </c>
      <c r="E352" s="156" t="str">
        <f t="shared" ca="1" si="48"/>
        <v/>
      </c>
      <c r="F352" s="156" t="str">
        <f t="shared" ref="F352:N361" ca="1" si="51">IF(ISERROR(OFFSET(INDIRECT("'"&amp;F$5&amp;"'!$b$1"),MATCH($A352,INDIRECT("'"&amp;F$5&amp;"'!$a$1:$a$500"),0)-1,MATCH($B$4,INDIRECT("'"&amp;F$5&amp;"'!$c$5:$n$5"),0))),"",OFFSET(INDIRECT("'"&amp;F$5&amp;"'!$b$1"),MATCH($A352,INDIRECT("'"&amp;F$5&amp;"'!$a$1:$a$500"),0)-1,MATCH($B$4,INDIRECT("'"&amp;F$5&amp;"'!$c$5:$n$5"),0)))</f>
        <v/>
      </c>
      <c r="G352" s="156" t="str">
        <f t="shared" ca="1" si="51"/>
        <v/>
      </c>
      <c r="H352" s="156" t="str">
        <f t="shared" ca="1" si="51"/>
        <v/>
      </c>
      <c r="I352" s="156" t="str">
        <f t="shared" ca="1" si="51"/>
        <v/>
      </c>
      <c r="J352" s="156" t="str">
        <f t="shared" ca="1" si="51"/>
        <v/>
      </c>
      <c r="K352" s="156" t="str">
        <f t="shared" ca="1" si="51"/>
        <v/>
      </c>
      <c r="L352" s="156" t="str">
        <f t="shared" ca="1" si="51"/>
        <v/>
      </c>
      <c r="M352" s="156" t="str">
        <f t="shared" ca="1" si="51"/>
        <v/>
      </c>
      <c r="N352" s="156" t="str">
        <f t="shared" ca="1" si="51"/>
        <v/>
      </c>
    </row>
    <row r="353" spans="2:14" x14ac:dyDescent="0.2">
      <c r="B353" s="247"/>
      <c r="C353" s="87" t="str">
        <f>IFERROR(IF($A353&lt;&gt;" ",VLOOKUP($A353,GSB!$A$6:$F$506,6,FALSE),0),IF($A353=""," ","pas d'article"))</f>
        <v xml:space="preserve"> </v>
      </c>
      <c r="D353" s="156" t="str">
        <f t="shared" ca="1" si="44"/>
        <v/>
      </c>
      <c r="E353" s="156" t="str">
        <f t="shared" ca="1" si="48"/>
        <v/>
      </c>
      <c r="F353" s="156" t="str">
        <f t="shared" ca="1" si="51"/>
        <v/>
      </c>
      <c r="G353" s="156" t="str">
        <f t="shared" ca="1" si="51"/>
        <v/>
      </c>
      <c r="H353" s="156" t="str">
        <f t="shared" ca="1" si="51"/>
        <v/>
      </c>
      <c r="I353" s="156" t="str">
        <f t="shared" ca="1" si="51"/>
        <v/>
      </c>
      <c r="J353" s="156" t="str">
        <f t="shared" ca="1" si="51"/>
        <v/>
      </c>
      <c r="K353" s="156" t="str">
        <f t="shared" ca="1" si="51"/>
        <v/>
      </c>
      <c r="L353" s="156" t="str">
        <f t="shared" ca="1" si="51"/>
        <v/>
      </c>
      <c r="M353" s="156" t="str">
        <f t="shared" ca="1" si="51"/>
        <v/>
      </c>
      <c r="N353" s="156" t="str">
        <f t="shared" ca="1" si="51"/>
        <v/>
      </c>
    </row>
    <row r="354" spans="2:14" x14ac:dyDescent="0.2">
      <c r="B354" s="247"/>
      <c r="C354" s="87" t="str">
        <f>IFERROR(IF($A354&lt;&gt;" ",VLOOKUP($A354,GSB!$A$6:$F$506,6,FALSE),0),IF($A354=""," ","pas d'article"))</f>
        <v xml:space="preserve"> </v>
      </c>
      <c r="D354" s="156" t="str">
        <f t="shared" ca="1" si="44"/>
        <v/>
      </c>
      <c r="E354" s="156" t="str">
        <f t="shared" ca="1" si="48"/>
        <v/>
      </c>
      <c r="F354" s="156" t="str">
        <f t="shared" ca="1" si="51"/>
        <v/>
      </c>
      <c r="G354" s="156" t="str">
        <f t="shared" ca="1" si="51"/>
        <v/>
      </c>
      <c r="H354" s="156" t="str">
        <f t="shared" ca="1" si="51"/>
        <v/>
      </c>
      <c r="I354" s="156" t="str">
        <f t="shared" ca="1" si="51"/>
        <v/>
      </c>
      <c r="J354" s="156" t="str">
        <f t="shared" ca="1" si="51"/>
        <v/>
      </c>
      <c r="K354" s="156" t="str">
        <f t="shared" ca="1" si="51"/>
        <v/>
      </c>
      <c r="L354" s="156" t="str">
        <f t="shared" ca="1" si="51"/>
        <v/>
      </c>
      <c r="M354" s="156" t="str">
        <f t="shared" ca="1" si="51"/>
        <v/>
      </c>
      <c r="N354" s="156" t="str">
        <f t="shared" ca="1" si="51"/>
        <v/>
      </c>
    </row>
    <row r="355" spans="2:14" x14ac:dyDescent="0.2">
      <c r="B355" s="247"/>
      <c r="C355" s="87" t="str">
        <f>IFERROR(IF($A355&lt;&gt;" ",VLOOKUP($A355,GSB!$A$6:$F$506,6,FALSE),0),IF($A355=""," ","pas d'article"))</f>
        <v xml:space="preserve"> </v>
      </c>
      <c r="D355" s="156" t="str">
        <f t="shared" ca="1" si="44"/>
        <v/>
      </c>
      <c r="E355" s="156" t="str">
        <f t="shared" ca="1" si="48"/>
        <v/>
      </c>
      <c r="F355" s="156" t="str">
        <f t="shared" ca="1" si="51"/>
        <v/>
      </c>
      <c r="G355" s="156" t="str">
        <f t="shared" ca="1" si="51"/>
        <v/>
      </c>
      <c r="H355" s="156" t="str">
        <f t="shared" ca="1" si="51"/>
        <v/>
      </c>
      <c r="I355" s="156" t="str">
        <f t="shared" ca="1" si="51"/>
        <v/>
      </c>
      <c r="J355" s="156" t="str">
        <f t="shared" ca="1" si="51"/>
        <v/>
      </c>
      <c r="K355" s="156" t="str">
        <f t="shared" ca="1" si="51"/>
        <v/>
      </c>
      <c r="L355" s="156" t="str">
        <f t="shared" ca="1" si="51"/>
        <v/>
      </c>
      <c r="M355" s="156" t="str">
        <f t="shared" ca="1" si="51"/>
        <v/>
      </c>
      <c r="N355" s="156" t="str">
        <f t="shared" ca="1" si="51"/>
        <v/>
      </c>
    </row>
    <row r="356" spans="2:14" x14ac:dyDescent="0.2">
      <c r="B356" s="247"/>
      <c r="C356" s="87" t="str">
        <f>IFERROR(IF($A356&lt;&gt;" ",VLOOKUP($A356,GSB!$A$6:$F$506,6,FALSE),0),IF($A356=""," ","pas d'article"))</f>
        <v xml:space="preserve"> </v>
      </c>
      <c r="D356" s="156" t="str">
        <f t="shared" ca="1" si="44"/>
        <v/>
      </c>
      <c r="E356" s="156" t="str">
        <f t="shared" ca="1" si="48"/>
        <v/>
      </c>
      <c r="F356" s="156" t="str">
        <f t="shared" ca="1" si="51"/>
        <v/>
      </c>
      <c r="G356" s="156" t="str">
        <f t="shared" ca="1" si="51"/>
        <v/>
      </c>
      <c r="H356" s="156" t="str">
        <f t="shared" ca="1" si="51"/>
        <v/>
      </c>
      <c r="I356" s="156" t="str">
        <f t="shared" ca="1" si="51"/>
        <v/>
      </c>
      <c r="J356" s="156" t="str">
        <f t="shared" ca="1" si="51"/>
        <v/>
      </c>
      <c r="K356" s="156" t="str">
        <f t="shared" ca="1" si="51"/>
        <v/>
      </c>
      <c r="L356" s="156" t="str">
        <f t="shared" ca="1" si="51"/>
        <v/>
      </c>
      <c r="M356" s="156" t="str">
        <f t="shared" ca="1" si="51"/>
        <v/>
      </c>
      <c r="N356" s="156" t="str">
        <f t="shared" ca="1" si="51"/>
        <v/>
      </c>
    </row>
    <row r="357" spans="2:14" x14ac:dyDescent="0.2">
      <c r="B357" s="247"/>
      <c r="C357" s="87" t="str">
        <f>IFERROR(IF($A357&lt;&gt;" ",VLOOKUP($A357,GSB!$A$6:$F$506,6,FALSE),0),IF($A357=""," ","pas d'article"))</f>
        <v xml:space="preserve"> </v>
      </c>
      <c r="D357" s="156" t="str">
        <f t="shared" ca="1" si="44"/>
        <v/>
      </c>
      <c r="E357" s="156" t="str">
        <f t="shared" ca="1" si="48"/>
        <v/>
      </c>
      <c r="F357" s="156" t="str">
        <f t="shared" ca="1" si="51"/>
        <v/>
      </c>
      <c r="G357" s="156" t="str">
        <f t="shared" ca="1" si="51"/>
        <v/>
      </c>
      <c r="H357" s="156" t="str">
        <f t="shared" ca="1" si="51"/>
        <v/>
      </c>
      <c r="I357" s="156" t="str">
        <f t="shared" ca="1" si="51"/>
        <v/>
      </c>
      <c r="J357" s="156" t="str">
        <f t="shared" ca="1" si="51"/>
        <v/>
      </c>
      <c r="K357" s="156" t="str">
        <f t="shared" ca="1" si="51"/>
        <v/>
      </c>
      <c r="L357" s="156" t="str">
        <f t="shared" ca="1" si="51"/>
        <v/>
      </c>
      <c r="M357" s="156" t="str">
        <f t="shared" ca="1" si="51"/>
        <v/>
      </c>
      <c r="N357" s="156" t="str">
        <f t="shared" ca="1" si="51"/>
        <v/>
      </c>
    </row>
    <row r="358" spans="2:14" x14ac:dyDescent="0.2">
      <c r="B358" s="247"/>
      <c r="C358" s="87" t="str">
        <f>IFERROR(IF($A358&lt;&gt;" ",VLOOKUP($A358,GSB!$A$6:$F$506,6,FALSE),0),IF($A358=""," ","pas d'article"))</f>
        <v xml:space="preserve"> </v>
      </c>
      <c r="D358" s="156" t="str">
        <f t="shared" ref="D358:D421" ca="1" si="52">IF(ISERROR(OFFSET(INDIRECT("'"&amp;D$5&amp;"'!$b$1"),MATCH($A358,INDIRECT("'"&amp;D$5&amp;"'!$a$1:$a$500"),0)-1,MATCH($B$4,INDIRECT("'"&amp;D$5&amp;"'!$c$5:$n$5"),0))),"",OFFSET(INDIRECT("'"&amp;D$5&amp;"'!$b$1"),MATCH($A358,INDIRECT("'"&amp;D$5&amp;"'!$a$1:$a$500"),0)-1,MATCH($B$4,INDIRECT("'"&amp;D$5&amp;"'!$c$5:$n$5"),0)))</f>
        <v/>
      </c>
      <c r="E358" s="156" t="str">
        <f t="shared" ca="1" si="48"/>
        <v/>
      </c>
      <c r="F358" s="156" t="str">
        <f t="shared" ca="1" si="51"/>
        <v/>
      </c>
      <c r="G358" s="156" t="str">
        <f t="shared" ca="1" si="51"/>
        <v/>
      </c>
      <c r="H358" s="156" t="str">
        <f t="shared" ca="1" si="51"/>
        <v/>
      </c>
      <c r="I358" s="156" t="str">
        <f t="shared" ca="1" si="51"/>
        <v/>
      </c>
      <c r="J358" s="156" t="str">
        <f t="shared" ca="1" si="51"/>
        <v/>
      </c>
      <c r="K358" s="156" t="str">
        <f t="shared" ca="1" si="51"/>
        <v/>
      </c>
      <c r="L358" s="156" t="str">
        <f t="shared" ca="1" si="51"/>
        <v/>
      </c>
      <c r="M358" s="156" t="str">
        <f t="shared" ca="1" si="51"/>
        <v/>
      </c>
      <c r="N358" s="156" t="str">
        <f t="shared" ca="1" si="51"/>
        <v/>
      </c>
    </row>
    <row r="359" spans="2:14" x14ac:dyDescent="0.2">
      <c r="B359" s="247"/>
      <c r="C359" s="87" t="str">
        <f>IFERROR(IF($A359&lt;&gt;" ",VLOOKUP($A359,GSB!$A$6:$F$506,6,FALSE),0),IF($A359=""," ","pas d'article"))</f>
        <v xml:space="preserve"> </v>
      </c>
      <c r="D359" s="156" t="str">
        <f t="shared" ca="1" si="52"/>
        <v/>
      </c>
      <c r="E359" s="156" t="str">
        <f t="shared" ca="1" si="48"/>
        <v/>
      </c>
      <c r="F359" s="156" t="str">
        <f t="shared" ca="1" si="51"/>
        <v/>
      </c>
      <c r="G359" s="156" t="str">
        <f t="shared" ca="1" si="51"/>
        <v/>
      </c>
      <c r="H359" s="156" t="str">
        <f t="shared" ca="1" si="51"/>
        <v/>
      </c>
      <c r="I359" s="156" t="str">
        <f t="shared" ca="1" si="51"/>
        <v/>
      </c>
      <c r="J359" s="156" t="str">
        <f t="shared" ca="1" si="51"/>
        <v/>
      </c>
      <c r="K359" s="156" t="str">
        <f t="shared" ca="1" si="51"/>
        <v/>
      </c>
      <c r="L359" s="156" t="str">
        <f t="shared" ca="1" si="51"/>
        <v/>
      </c>
      <c r="M359" s="156" t="str">
        <f t="shared" ca="1" si="51"/>
        <v/>
      </c>
      <c r="N359" s="156" t="str">
        <f t="shared" ca="1" si="51"/>
        <v/>
      </c>
    </row>
    <row r="360" spans="2:14" x14ac:dyDescent="0.2">
      <c r="B360" s="247"/>
      <c r="C360" s="87" t="str">
        <f>IFERROR(IF($A360&lt;&gt;" ",VLOOKUP($A360,GSB!$A$6:$F$506,6,FALSE),0),IF($A360=""," ","pas d'article"))</f>
        <v xml:space="preserve"> </v>
      </c>
      <c r="D360" s="156" t="str">
        <f t="shared" ca="1" si="52"/>
        <v/>
      </c>
      <c r="E360" s="156" t="str">
        <f t="shared" ca="1" si="48"/>
        <v/>
      </c>
      <c r="F360" s="156" t="str">
        <f t="shared" ca="1" si="51"/>
        <v/>
      </c>
      <c r="G360" s="156" t="str">
        <f t="shared" ca="1" si="51"/>
        <v/>
      </c>
      <c r="H360" s="156" t="str">
        <f t="shared" ca="1" si="51"/>
        <v/>
      </c>
      <c r="I360" s="156" t="str">
        <f t="shared" ca="1" si="51"/>
        <v/>
      </c>
      <c r="J360" s="156" t="str">
        <f t="shared" ca="1" si="51"/>
        <v/>
      </c>
      <c r="K360" s="156" t="str">
        <f t="shared" ca="1" si="51"/>
        <v/>
      </c>
      <c r="L360" s="156" t="str">
        <f t="shared" ca="1" si="51"/>
        <v/>
      </c>
      <c r="M360" s="156" t="str">
        <f t="shared" ca="1" si="51"/>
        <v/>
      </c>
      <c r="N360" s="156" t="str">
        <f t="shared" ca="1" si="51"/>
        <v/>
      </c>
    </row>
    <row r="361" spans="2:14" x14ac:dyDescent="0.2">
      <c r="B361" s="247"/>
      <c r="C361" s="87" t="str">
        <f>IFERROR(IF($A361&lt;&gt;" ",VLOOKUP($A361,GSB!$A$6:$F$506,6,FALSE),0),IF($A361=""," ","pas d'article"))</f>
        <v xml:space="preserve"> </v>
      </c>
      <c r="D361" s="156" t="str">
        <f t="shared" ca="1" si="52"/>
        <v/>
      </c>
      <c r="E361" s="156" t="str">
        <f t="shared" ca="1" si="48"/>
        <v/>
      </c>
      <c r="F361" s="156" t="str">
        <f t="shared" ca="1" si="51"/>
        <v/>
      </c>
      <c r="G361" s="156" t="str">
        <f t="shared" ca="1" si="51"/>
        <v/>
      </c>
      <c r="H361" s="156" t="str">
        <f t="shared" ca="1" si="51"/>
        <v/>
      </c>
      <c r="I361" s="156" t="str">
        <f t="shared" ca="1" si="51"/>
        <v/>
      </c>
      <c r="J361" s="156" t="str">
        <f t="shared" ca="1" si="51"/>
        <v/>
      </c>
      <c r="K361" s="156" t="str">
        <f t="shared" ca="1" si="51"/>
        <v/>
      </c>
      <c r="L361" s="156" t="str">
        <f t="shared" ca="1" si="51"/>
        <v/>
      </c>
      <c r="M361" s="156" t="str">
        <f t="shared" ca="1" si="51"/>
        <v/>
      </c>
      <c r="N361" s="156" t="str">
        <f t="shared" ca="1" si="51"/>
        <v/>
      </c>
    </row>
    <row r="362" spans="2:14" x14ac:dyDescent="0.2">
      <c r="B362" s="247"/>
      <c r="C362" s="87" t="str">
        <f>IFERROR(IF($A362&lt;&gt;" ",VLOOKUP($A362,GSB!$A$6:$F$506,6,FALSE),0),IF($A362=""," ","pas d'article"))</f>
        <v xml:space="preserve"> </v>
      </c>
      <c r="D362" s="156" t="str">
        <f t="shared" ca="1" si="52"/>
        <v/>
      </c>
      <c r="E362" s="156" t="str">
        <f t="shared" ca="1" si="48"/>
        <v/>
      </c>
      <c r="F362" s="156" t="str">
        <f t="shared" ref="F362:N371" ca="1" si="53">IF(ISERROR(OFFSET(INDIRECT("'"&amp;F$5&amp;"'!$b$1"),MATCH($A362,INDIRECT("'"&amp;F$5&amp;"'!$a$1:$a$500"),0)-1,MATCH($B$4,INDIRECT("'"&amp;F$5&amp;"'!$c$5:$n$5"),0))),"",OFFSET(INDIRECT("'"&amp;F$5&amp;"'!$b$1"),MATCH($A362,INDIRECT("'"&amp;F$5&amp;"'!$a$1:$a$500"),0)-1,MATCH($B$4,INDIRECT("'"&amp;F$5&amp;"'!$c$5:$n$5"),0)))</f>
        <v/>
      </c>
      <c r="G362" s="156" t="str">
        <f t="shared" ca="1" si="53"/>
        <v/>
      </c>
      <c r="H362" s="156" t="str">
        <f t="shared" ca="1" si="53"/>
        <v/>
      </c>
      <c r="I362" s="156" t="str">
        <f t="shared" ca="1" si="53"/>
        <v/>
      </c>
      <c r="J362" s="156" t="str">
        <f t="shared" ca="1" si="53"/>
        <v/>
      </c>
      <c r="K362" s="156" t="str">
        <f t="shared" ca="1" si="53"/>
        <v/>
      </c>
      <c r="L362" s="156" t="str">
        <f t="shared" ca="1" si="53"/>
        <v/>
      </c>
      <c r="M362" s="156" t="str">
        <f t="shared" ca="1" si="53"/>
        <v/>
      </c>
      <c r="N362" s="156" t="str">
        <f t="shared" ca="1" si="53"/>
        <v/>
      </c>
    </row>
    <row r="363" spans="2:14" x14ac:dyDescent="0.2">
      <c r="B363" s="247"/>
      <c r="C363" s="87" t="str">
        <f>IFERROR(IF($A363&lt;&gt;" ",VLOOKUP($A363,GSB!$A$6:$F$506,6,FALSE),0),IF($A363=""," ","pas d'article"))</f>
        <v xml:space="preserve"> </v>
      </c>
      <c r="D363" s="156" t="str">
        <f t="shared" ca="1" si="52"/>
        <v/>
      </c>
      <c r="E363" s="156" t="str">
        <f t="shared" ca="1" si="48"/>
        <v/>
      </c>
      <c r="F363" s="156" t="str">
        <f t="shared" ca="1" si="53"/>
        <v/>
      </c>
      <c r="G363" s="156" t="str">
        <f t="shared" ca="1" si="53"/>
        <v/>
      </c>
      <c r="H363" s="156" t="str">
        <f t="shared" ca="1" si="53"/>
        <v/>
      </c>
      <c r="I363" s="156" t="str">
        <f t="shared" ca="1" si="53"/>
        <v/>
      </c>
      <c r="J363" s="156" t="str">
        <f t="shared" ca="1" si="53"/>
        <v/>
      </c>
      <c r="K363" s="156" t="str">
        <f t="shared" ca="1" si="53"/>
        <v/>
      </c>
      <c r="L363" s="156" t="str">
        <f t="shared" ca="1" si="53"/>
        <v/>
      </c>
      <c r="M363" s="156" t="str">
        <f t="shared" ca="1" si="53"/>
        <v/>
      </c>
      <c r="N363" s="156" t="str">
        <f t="shared" ca="1" si="53"/>
        <v/>
      </c>
    </row>
    <row r="364" spans="2:14" x14ac:dyDescent="0.2">
      <c r="B364" s="247"/>
      <c r="C364" s="87" t="str">
        <f>IFERROR(IF($A364&lt;&gt;" ",VLOOKUP($A364,GSB!$A$6:$F$506,6,FALSE),0),IF($A364=""," ","pas d'article"))</f>
        <v xml:space="preserve"> </v>
      </c>
      <c r="D364" s="156" t="str">
        <f t="shared" ca="1" si="52"/>
        <v/>
      </c>
      <c r="E364" s="156" t="str">
        <f t="shared" ca="1" si="48"/>
        <v/>
      </c>
      <c r="F364" s="156" t="str">
        <f t="shared" ca="1" si="53"/>
        <v/>
      </c>
      <c r="G364" s="156" t="str">
        <f t="shared" ca="1" si="53"/>
        <v/>
      </c>
      <c r="H364" s="156" t="str">
        <f t="shared" ca="1" si="53"/>
        <v/>
      </c>
      <c r="I364" s="156" t="str">
        <f t="shared" ca="1" si="53"/>
        <v/>
      </c>
      <c r="J364" s="156" t="str">
        <f t="shared" ca="1" si="53"/>
        <v/>
      </c>
      <c r="K364" s="156" t="str">
        <f t="shared" ca="1" si="53"/>
        <v/>
      </c>
      <c r="L364" s="156" t="str">
        <f t="shared" ca="1" si="53"/>
        <v/>
      </c>
      <c r="M364" s="156" t="str">
        <f t="shared" ca="1" si="53"/>
        <v/>
      </c>
      <c r="N364" s="156" t="str">
        <f t="shared" ca="1" si="53"/>
        <v/>
      </c>
    </row>
    <row r="365" spans="2:14" x14ac:dyDescent="0.2">
      <c r="B365" s="247"/>
      <c r="C365" s="87" t="str">
        <f>IFERROR(IF($A365&lt;&gt;" ",VLOOKUP($A365,GSB!$A$6:$F$506,6,FALSE),0),IF($A365=""," ","pas d'article"))</f>
        <v xml:space="preserve"> </v>
      </c>
      <c r="D365" s="156" t="str">
        <f t="shared" ca="1" si="52"/>
        <v/>
      </c>
      <c r="E365" s="156" t="str">
        <f t="shared" ca="1" si="48"/>
        <v/>
      </c>
      <c r="F365" s="156" t="str">
        <f t="shared" ca="1" si="53"/>
        <v/>
      </c>
      <c r="G365" s="156" t="str">
        <f t="shared" ca="1" si="53"/>
        <v/>
      </c>
      <c r="H365" s="156" t="str">
        <f t="shared" ca="1" si="53"/>
        <v/>
      </c>
      <c r="I365" s="156" t="str">
        <f t="shared" ca="1" si="53"/>
        <v/>
      </c>
      <c r="J365" s="156" t="str">
        <f t="shared" ca="1" si="53"/>
        <v/>
      </c>
      <c r="K365" s="156" t="str">
        <f t="shared" ca="1" si="53"/>
        <v/>
      </c>
      <c r="L365" s="156" t="str">
        <f t="shared" ca="1" si="53"/>
        <v/>
      </c>
      <c r="M365" s="156" t="str">
        <f t="shared" ca="1" si="53"/>
        <v/>
      </c>
      <c r="N365" s="156" t="str">
        <f t="shared" ca="1" si="53"/>
        <v/>
      </c>
    </row>
    <row r="366" spans="2:14" x14ac:dyDescent="0.2">
      <c r="B366" s="247"/>
      <c r="C366" s="87" t="str">
        <f>IFERROR(IF($A366&lt;&gt;" ",VLOOKUP($A366,GSB!$A$6:$F$506,6,FALSE),0),IF($A366=""," ","pas d'article"))</f>
        <v xml:space="preserve"> </v>
      </c>
      <c r="D366" s="156" t="str">
        <f t="shared" ca="1" si="52"/>
        <v/>
      </c>
      <c r="E366" s="156" t="str">
        <f t="shared" ca="1" si="48"/>
        <v/>
      </c>
      <c r="F366" s="156" t="str">
        <f t="shared" ca="1" si="53"/>
        <v/>
      </c>
      <c r="G366" s="156" t="str">
        <f t="shared" ca="1" si="53"/>
        <v/>
      </c>
      <c r="H366" s="156" t="str">
        <f t="shared" ca="1" si="53"/>
        <v/>
      </c>
      <c r="I366" s="156" t="str">
        <f t="shared" ca="1" si="53"/>
        <v/>
      </c>
      <c r="J366" s="156" t="str">
        <f t="shared" ca="1" si="53"/>
        <v/>
      </c>
      <c r="K366" s="156" t="str">
        <f t="shared" ca="1" si="53"/>
        <v/>
      </c>
      <c r="L366" s="156" t="str">
        <f t="shared" ca="1" si="53"/>
        <v/>
      </c>
      <c r="M366" s="156" t="str">
        <f t="shared" ca="1" si="53"/>
        <v/>
      </c>
      <c r="N366" s="156" t="str">
        <f t="shared" ca="1" si="53"/>
        <v/>
      </c>
    </row>
    <row r="367" spans="2:14" x14ac:dyDescent="0.2">
      <c r="B367" s="247"/>
      <c r="C367" s="87" t="str">
        <f>IFERROR(IF($A367&lt;&gt;" ",VLOOKUP($A367,GSB!$A$6:$F$506,6,FALSE),0),IF($A367=""," ","pas d'article"))</f>
        <v xml:space="preserve"> </v>
      </c>
      <c r="D367" s="156" t="str">
        <f t="shared" ca="1" si="52"/>
        <v/>
      </c>
      <c r="E367" s="156" t="str">
        <f t="shared" ca="1" si="48"/>
        <v/>
      </c>
      <c r="F367" s="156" t="str">
        <f t="shared" ca="1" si="53"/>
        <v/>
      </c>
      <c r="G367" s="156" t="str">
        <f t="shared" ca="1" si="53"/>
        <v/>
      </c>
      <c r="H367" s="156" t="str">
        <f t="shared" ca="1" si="53"/>
        <v/>
      </c>
      <c r="I367" s="156" t="str">
        <f t="shared" ca="1" si="53"/>
        <v/>
      </c>
      <c r="J367" s="156" t="str">
        <f t="shared" ca="1" si="53"/>
        <v/>
      </c>
      <c r="K367" s="156" t="str">
        <f t="shared" ca="1" si="53"/>
        <v/>
      </c>
      <c r="L367" s="156" t="str">
        <f t="shared" ca="1" si="53"/>
        <v/>
      </c>
      <c r="M367" s="156" t="str">
        <f t="shared" ca="1" si="53"/>
        <v/>
      </c>
      <c r="N367" s="156" t="str">
        <f t="shared" ca="1" si="53"/>
        <v/>
      </c>
    </row>
    <row r="368" spans="2:14" x14ac:dyDescent="0.2">
      <c r="B368" s="247"/>
      <c r="C368" s="87" t="str">
        <f>IFERROR(IF($A368&lt;&gt;" ",VLOOKUP($A368,GSB!$A$6:$F$506,6,FALSE),0),IF($A368=""," ","pas d'article"))</f>
        <v xml:space="preserve"> </v>
      </c>
      <c r="D368" s="156" t="str">
        <f t="shared" ca="1" si="52"/>
        <v/>
      </c>
      <c r="E368" s="156" t="str">
        <f t="shared" ca="1" si="48"/>
        <v/>
      </c>
      <c r="F368" s="156" t="str">
        <f t="shared" ca="1" si="53"/>
        <v/>
      </c>
      <c r="G368" s="156" t="str">
        <f t="shared" ca="1" si="53"/>
        <v/>
      </c>
      <c r="H368" s="156" t="str">
        <f t="shared" ca="1" si="53"/>
        <v/>
      </c>
      <c r="I368" s="156" t="str">
        <f t="shared" ca="1" si="53"/>
        <v/>
      </c>
      <c r="J368" s="156" t="str">
        <f t="shared" ca="1" si="53"/>
        <v/>
      </c>
      <c r="K368" s="156" t="str">
        <f t="shared" ca="1" si="53"/>
        <v/>
      </c>
      <c r="L368" s="156" t="str">
        <f t="shared" ca="1" si="53"/>
        <v/>
      </c>
      <c r="M368" s="156" t="str">
        <f t="shared" ca="1" si="53"/>
        <v/>
      </c>
      <c r="N368" s="156" t="str">
        <f t="shared" ca="1" si="53"/>
        <v/>
      </c>
    </row>
    <row r="369" spans="2:14" x14ac:dyDescent="0.2">
      <c r="B369" s="247"/>
      <c r="C369" s="87" t="str">
        <f>IFERROR(IF($A369&lt;&gt;" ",VLOOKUP($A369,GSB!$A$6:$F$506,6,FALSE),0),IF($A369=""," ","pas d'article"))</f>
        <v xml:space="preserve"> </v>
      </c>
      <c r="D369" s="156" t="str">
        <f t="shared" ca="1" si="52"/>
        <v/>
      </c>
      <c r="E369" s="156" t="str">
        <f t="shared" ca="1" si="48"/>
        <v/>
      </c>
      <c r="F369" s="156" t="str">
        <f t="shared" ca="1" si="53"/>
        <v/>
      </c>
      <c r="G369" s="156" t="str">
        <f t="shared" ca="1" si="53"/>
        <v/>
      </c>
      <c r="H369" s="156" t="str">
        <f t="shared" ca="1" si="53"/>
        <v/>
      </c>
      <c r="I369" s="156" t="str">
        <f t="shared" ca="1" si="53"/>
        <v/>
      </c>
      <c r="J369" s="156" t="str">
        <f t="shared" ca="1" si="53"/>
        <v/>
      </c>
      <c r="K369" s="156" t="str">
        <f t="shared" ca="1" si="53"/>
        <v/>
      </c>
      <c r="L369" s="156" t="str">
        <f t="shared" ca="1" si="53"/>
        <v/>
      </c>
      <c r="M369" s="156" t="str">
        <f t="shared" ca="1" si="53"/>
        <v/>
      </c>
      <c r="N369" s="156" t="str">
        <f t="shared" ca="1" si="53"/>
        <v/>
      </c>
    </row>
    <row r="370" spans="2:14" x14ac:dyDescent="0.2">
      <c r="B370" s="247"/>
      <c r="C370" s="87" t="str">
        <f>IFERROR(IF($A370&lt;&gt;" ",VLOOKUP($A370,GSB!$A$6:$F$506,6,FALSE),0),IF($A370=""," ","pas d'article"))</f>
        <v xml:space="preserve"> </v>
      </c>
      <c r="D370" s="156" t="str">
        <f t="shared" ca="1" si="52"/>
        <v/>
      </c>
      <c r="E370" s="156" t="str">
        <f t="shared" ca="1" si="48"/>
        <v/>
      </c>
      <c r="F370" s="156" t="str">
        <f t="shared" ca="1" si="53"/>
        <v/>
      </c>
      <c r="G370" s="156" t="str">
        <f t="shared" ca="1" si="53"/>
        <v/>
      </c>
      <c r="H370" s="156" t="str">
        <f t="shared" ca="1" si="53"/>
        <v/>
      </c>
      <c r="I370" s="156" t="str">
        <f t="shared" ca="1" si="53"/>
        <v/>
      </c>
      <c r="J370" s="156" t="str">
        <f t="shared" ca="1" si="53"/>
        <v/>
      </c>
      <c r="K370" s="156" t="str">
        <f t="shared" ca="1" si="53"/>
        <v/>
      </c>
      <c r="L370" s="156" t="str">
        <f t="shared" ca="1" si="53"/>
        <v/>
      </c>
      <c r="M370" s="156" t="str">
        <f t="shared" ca="1" si="53"/>
        <v/>
      </c>
      <c r="N370" s="156" t="str">
        <f t="shared" ca="1" si="53"/>
        <v/>
      </c>
    </row>
    <row r="371" spans="2:14" x14ac:dyDescent="0.2">
      <c r="B371" s="247"/>
      <c r="C371" s="87" t="str">
        <f>IFERROR(IF($A371&lt;&gt;" ",VLOOKUP($A371,GSB!$A$6:$F$506,6,FALSE),0),IF($A371=""," ","pas d'article"))</f>
        <v xml:space="preserve"> </v>
      </c>
      <c r="D371" s="156" t="str">
        <f t="shared" ca="1" si="52"/>
        <v/>
      </c>
      <c r="E371" s="156" t="str">
        <f t="shared" ca="1" si="48"/>
        <v/>
      </c>
      <c r="F371" s="156" t="str">
        <f t="shared" ca="1" si="53"/>
        <v/>
      </c>
      <c r="G371" s="156" t="str">
        <f t="shared" ca="1" si="53"/>
        <v/>
      </c>
      <c r="H371" s="156" t="str">
        <f t="shared" ca="1" si="53"/>
        <v/>
      </c>
      <c r="I371" s="156" t="str">
        <f t="shared" ca="1" si="53"/>
        <v/>
      </c>
      <c r="J371" s="156" t="str">
        <f t="shared" ca="1" si="53"/>
        <v/>
      </c>
      <c r="K371" s="156" t="str">
        <f t="shared" ca="1" si="53"/>
        <v/>
      </c>
      <c r="L371" s="156" t="str">
        <f t="shared" ca="1" si="53"/>
        <v/>
      </c>
      <c r="M371" s="156" t="str">
        <f t="shared" ca="1" si="53"/>
        <v/>
      </c>
      <c r="N371" s="156" t="str">
        <f t="shared" ca="1" si="53"/>
        <v/>
      </c>
    </row>
    <row r="372" spans="2:14" x14ac:dyDescent="0.2">
      <c r="B372" s="247"/>
      <c r="C372" s="87" t="str">
        <f>IFERROR(IF($A372&lt;&gt;" ",VLOOKUP($A372,GSB!$A$6:$F$506,6,FALSE),0),IF($A372=""," ","pas d'article"))</f>
        <v xml:space="preserve"> </v>
      </c>
      <c r="D372" s="156" t="str">
        <f t="shared" ca="1" si="52"/>
        <v/>
      </c>
      <c r="E372" s="156" t="str">
        <f t="shared" ca="1" si="48"/>
        <v/>
      </c>
      <c r="F372" s="156" t="str">
        <f t="shared" ref="F372:N381" ca="1" si="54">IF(ISERROR(OFFSET(INDIRECT("'"&amp;F$5&amp;"'!$b$1"),MATCH($A372,INDIRECT("'"&amp;F$5&amp;"'!$a$1:$a$500"),0)-1,MATCH($B$4,INDIRECT("'"&amp;F$5&amp;"'!$c$5:$n$5"),0))),"",OFFSET(INDIRECT("'"&amp;F$5&amp;"'!$b$1"),MATCH($A372,INDIRECT("'"&amp;F$5&amp;"'!$a$1:$a$500"),0)-1,MATCH($B$4,INDIRECT("'"&amp;F$5&amp;"'!$c$5:$n$5"),0)))</f>
        <v/>
      </c>
      <c r="G372" s="156" t="str">
        <f t="shared" ca="1" si="54"/>
        <v/>
      </c>
      <c r="H372" s="156" t="str">
        <f t="shared" ca="1" si="54"/>
        <v/>
      </c>
      <c r="I372" s="156" t="str">
        <f t="shared" ca="1" si="54"/>
        <v/>
      </c>
      <c r="J372" s="156" t="str">
        <f t="shared" ca="1" si="54"/>
        <v/>
      </c>
      <c r="K372" s="156" t="str">
        <f t="shared" ca="1" si="54"/>
        <v/>
      </c>
      <c r="L372" s="156" t="str">
        <f t="shared" ca="1" si="54"/>
        <v/>
      </c>
      <c r="M372" s="156" t="str">
        <f t="shared" ca="1" si="54"/>
        <v/>
      </c>
      <c r="N372" s="156" t="str">
        <f t="shared" ca="1" si="54"/>
        <v/>
      </c>
    </row>
    <row r="373" spans="2:14" x14ac:dyDescent="0.2">
      <c r="B373" s="247"/>
      <c r="C373" s="87" t="str">
        <f>IFERROR(IF($A373&lt;&gt;" ",VLOOKUP($A373,GSB!$A$6:$F$506,6,FALSE),0),IF($A373=""," ","pas d'article"))</f>
        <v xml:space="preserve"> </v>
      </c>
      <c r="D373" s="156" t="str">
        <f t="shared" ca="1" si="52"/>
        <v/>
      </c>
      <c r="E373" s="156" t="str">
        <f t="shared" ca="1" si="48"/>
        <v/>
      </c>
      <c r="F373" s="156" t="str">
        <f t="shared" ca="1" si="54"/>
        <v/>
      </c>
      <c r="G373" s="156" t="str">
        <f t="shared" ca="1" si="54"/>
        <v/>
      </c>
      <c r="H373" s="156" t="str">
        <f t="shared" ca="1" si="54"/>
        <v/>
      </c>
      <c r="I373" s="156" t="str">
        <f t="shared" ca="1" si="54"/>
        <v/>
      </c>
      <c r="J373" s="156" t="str">
        <f t="shared" ca="1" si="54"/>
        <v/>
      </c>
      <c r="K373" s="156" t="str">
        <f t="shared" ca="1" si="54"/>
        <v/>
      </c>
      <c r="L373" s="156" t="str">
        <f t="shared" ca="1" si="54"/>
        <v/>
      </c>
      <c r="M373" s="156" t="str">
        <f t="shared" ca="1" si="54"/>
        <v/>
      </c>
      <c r="N373" s="156" t="str">
        <f t="shared" ca="1" si="54"/>
        <v/>
      </c>
    </row>
    <row r="374" spans="2:14" x14ac:dyDescent="0.2">
      <c r="B374" s="247"/>
      <c r="C374" s="87" t="str">
        <f>IFERROR(IF($A374&lt;&gt;" ",VLOOKUP($A374,GSB!$A$6:$F$506,6,FALSE),0),IF($A374=""," ","pas d'article"))</f>
        <v xml:space="preserve"> </v>
      </c>
      <c r="D374" s="156" t="str">
        <f t="shared" ca="1" si="52"/>
        <v/>
      </c>
      <c r="E374" s="156" t="str">
        <f t="shared" ca="1" si="48"/>
        <v/>
      </c>
      <c r="F374" s="156" t="str">
        <f t="shared" ca="1" si="54"/>
        <v/>
      </c>
      <c r="G374" s="156" t="str">
        <f t="shared" ca="1" si="54"/>
        <v/>
      </c>
      <c r="H374" s="156" t="str">
        <f t="shared" ca="1" si="54"/>
        <v/>
      </c>
      <c r="I374" s="156" t="str">
        <f t="shared" ca="1" si="54"/>
        <v/>
      </c>
      <c r="J374" s="156" t="str">
        <f t="shared" ca="1" si="54"/>
        <v/>
      </c>
      <c r="K374" s="156" t="str">
        <f t="shared" ca="1" si="54"/>
        <v/>
      </c>
      <c r="L374" s="156" t="str">
        <f t="shared" ca="1" si="54"/>
        <v/>
      </c>
      <c r="M374" s="156" t="str">
        <f t="shared" ca="1" si="54"/>
        <v/>
      </c>
      <c r="N374" s="156" t="str">
        <f t="shared" ca="1" si="54"/>
        <v/>
      </c>
    </row>
    <row r="375" spans="2:14" x14ac:dyDescent="0.2">
      <c r="B375" s="247"/>
      <c r="C375" s="87" t="str">
        <f>IFERROR(IF($A375&lt;&gt;" ",VLOOKUP($A375,GSB!$A$6:$F$506,6,FALSE),0),IF($A375=""," ","pas d'article"))</f>
        <v xml:space="preserve"> </v>
      </c>
      <c r="D375" s="156" t="str">
        <f t="shared" ca="1" si="52"/>
        <v/>
      </c>
      <c r="E375" s="156" t="str">
        <f t="shared" ca="1" si="48"/>
        <v/>
      </c>
      <c r="F375" s="156" t="str">
        <f t="shared" ca="1" si="54"/>
        <v/>
      </c>
      <c r="G375" s="156" t="str">
        <f t="shared" ca="1" si="54"/>
        <v/>
      </c>
      <c r="H375" s="156" t="str">
        <f t="shared" ca="1" si="54"/>
        <v/>
      </c>
      <c r="I375" s="156" t="str">
        <f t="shared" ca="1" si="54"/>
        <v/>
      </c>
      <c r="J375" s="156" t="str">
        <f t="shared" ca="1" si="54"/>
        <v/>
      </c>
      <c r="K375" s="156" t="str">
        <f t="shared" ca="1" si="54"/>
        <v/>
      </c>
      <c r="L375" s="156" t="str">
        <f t="shared" ca="1" si="54"/>
        <v/>
      </c>
      <c r="M375" s="156" t="str">
        <f t="shared" ca="1" si="54"/>
        <v/>
      </c>
      <c r="N375" s="156" t="str">
        <f t="shared" ca="1" si="54"/>
        <v/>
      </c>
    </row>
    <row r="376" spans="2:14" x14ac:dyDescent="0.2">
      <c r="B376" s="247"/>
      <c r="C376" s="87" t="str">
        <f>IFERROR(IF($A376&lt;&gt;" ",VLOOKUP($A376,GSB!$A$6:$F$506,6,FALSE),0),IF($A376=""," ","pas d'article"))</f>
        <v xml:space="preserve"> </v>
      </c>
      <c r="D376" s="156" t="str">
        <f t="shared" ca="1" si="52"/>
        <v/>
      </c>
      <c r="E376" s="156" t="str">
        <f t="shared" ca="1" si="48"/>
        <v/>
      </c>
      <c r="F376" s="156" t="str">
        <f t="shared" ca="1" si="54"/>
        <v/>
      </c>
      <c r="G376" s="156" t="str">
        <f t="shared" ca="1" si="54"/>
        <v/>
      </c>
      <c r="H376" s="156" t="str">
        <f t="shared" ca="1" si="54"/>
        <v/>
      </c>
      <c r="I376" s="156" t="str">
        <f t="shared" ca="1" si="54"/>
        <v/>
      </c>
      <c r="J376" s="156" t="str">
        <f t="shared" ca="1" si="54"/>
        <v/>
      </c>
      <c r="K376" s="156" t="str">
        <f t="shared" ca="1" si="54"/>
        <v/>
      </c>
      <c r="L376" s="156" t="str">
        <f t="shared" ca="1" si="54"/>
        <v/>
      </c>
      <c r="M376" s="156" t="str">
        <f t="shared" ca="1" si="54"/>
        <v/>
      </c>
      <c r="N376" s="156" t="str">
        <f t="shared" ca="1" si="54"/>
        <v/>
      </c>
    </row>
    <row r="377" spans="2:14" x14ac:dyDescent="0.2">
      <c r="B377" s="247"/>
      <c r="C377" s="87" t="str">
        <f>IFERROR(IF($A377&lt;&gt;" ",VLOOKUP($A377,GSB!$A$6:$F$506,6,FALSE),0),IF($A377=""," ","pas d'article"))</f>
        <v xml:space="preserve"> </v>
      </c>
      <c r="D377" s="156" t="str">
        <f t="shared" ca="1" si="52"/>
        <v/>
      </c>
      <c r="E377" s="156" t="str">
        <f t="shared" ca="1" si="48"/>
        <v/>
      </c>
      <c r="F377" s="156" t="str">
        <f t="shared" ca="1" si="54"/>
        <v/>
      </c>
      <c r="G377" s="156" t="str">
        <f t="shared" ca="1" si="54"/>
        <v/>
      </c>
      <c r="H377" s="156" t="str">
        <f t="shared" ca="1" si="54"/>
        <v/>
      </c>
      <c r="I377" s="156" t="str">
        <f t="shared" ca="1" si="54"/>
        <v/>
      </c>
      <c r="J377" s="156" t="str">
        <f t="shared" ca="1" si="54"/>
        <v/>
      </c>
      <c r="K377" s="156" t="str">
        <f t="shared" ca="1" si="54"/>
        <v/>
      </c>
      <c r="L377" s="156" t="str">
        <f t="shared" ca="1" si="54"/>
        <v/>
      </c>
      <c r="M377" s="156" t="str">
        <f t="shared" ca="1" si="54"/>
        <v/>
      </c>
      <c r="N377" s="156" t="str">
        <f t="shared" ca="1" si="54"/>
        <v/>
      </c>
    </row>
    <row r="378" spans="2:14" x14ac:dyDescent="0.2">
      <c r="B378" s="247"/>
      <c r="C378" s="87" t="str">
        <f>IFERROR(IF($A378&lt;&gt;" ",VLOOKUP($A378,GSB!$A$6:$F$506,6,FALSE),0),IF($A378=""," ","pas d'article"))</f>
        <v xml:space="preserve"> </v>
      </c>
      <c r="D378" s="156" t="str">
        <f t="shared" ca="1" si="52"/>
        <v/>
      </c>
      <c r="E378" s="156" t="str">
        <f t="shared" ca="1" si="48"/>
        <v/>
      </c>
      <c r="F378" s="156" t="str">
        <f t="shared" ca="1" si="54"/>
        <v/>
      </c>
      <c r="G378" s="156" t="str">
        <f t="shared" ca="1" si="54"/>
        <v/>
      </c>
      <c r="H378" s="156" t="str">
        <f t="shared" ca="1" si="54"/>
        <v/>
      </c>
      <c r="I378" s="156" t="str">
        <f t="shared" ca="1" si="54"/>
        <v/>
      </c>
      <c r="J378" s="156" t="str">
        <f t="shared" ca="1" si="54"/>
        <v/>
      </c>
      <c r="K378" s="156" t="str">
        <f t="shared" ca="1" si="54"/>
        <v/>
      </c>
      <c r="L378" s="156" t="str">
        <f t="shared" ca="1" si="54"/>
        <v/>
      </c>
      <c r="M378" s="156" t="str">
        <f t="shared" ca="1" si="54"/>
        <v/>
      </c>
      <c r="N378" s="156" t="str">
        <f t="shared" ca="1" si="54"/>
        <v/>
      </c>
    </row>
    <row r="379" spans="2:14" x14ac:dyDescent="0.2">
      <c r="B379" s="247"/>
      <c r="C379" s="87" t="str">
        <f>IFERROR(IF($A379&lt;&gt;" ",VLOOKUP($A379,GSB!$A$6:$F$506,6,FALSE),0),IF($A379=""," ","pas d'article"))</f>
        <v xml:space="preserve"> </v>
      </c>
      <c r="D379" s="156" t="str">
        <f t="shared" ca="1" si="52"/>
        <v/>
      </c>
      <c r="E379" s="156" t="str">
        <f t="shared" ca="1" si="48"/>
        <v/>
      </c>
      <c r="F379" s="156" t="str">
        <f t="shared" ca="1" si="54"/>
        <v/>
      </c>
      <c r="G379" s="156" t="str">
        <f t="shared" ca="1" si="54"/>
        <v/>
      </c>
      <c r="H379" s="156" t="str">
        <f t="shared" ca="1" si="54"/>
        <v/>
      </c>
      <c r="I379" s="156" t="str">
        <f t="shared" ca="1" si="54"/>
        <v/>
      </c>
      <c r="J379" s="156" t="str">
        <f t="shared" ca="1" si="54"/>
        <v/>
      </c>
      <c r="K379" s="156" t="str">
        <f t="shared" ca="1" si="54"/>
        <v/>
      </c>
      <c r="L379" s="156" t="str">
        <f t="shared" ca="1" si="54"/>
        <v/>
      </c>
      <c r="M379" s="156" t="str">
        <f t="shared" ca="1" si="54"/>
        <v/>
      </c>
      <c r="N379" s="156" t="str">
        <f t="shared" ca="1" si="54"/>
        <v/>
      </c>
    </row>
    <row r="380" spans="2:14" x14ac:dyDescent="0.2">
      <c r="B380" s="247"/>
      <c r="C380" s="87" t="str">
        <f>IFERROR(IF($A380&lt;&gt;" ",VLOOKUP($A380,GSB!$A$6:$F$506,6,FALSE),0),IF($A380=""," ","pas d'article"))</f>
        <v xml:space="preserve"> </v>
      </c>
      <c r="D380" s="156" t="str">
        <f t="shared" ca="1" si="52"/>
        <v/>
      </c>
      <c r="E380" s="156" t="str">
        <f t="shared" ca="1" si="48"/>
        <v/>
      </c>
      <c r="F380" s="156" t="str">
        <f t="shared" ca="1" si="54"/>
        <v/>
      </c>
      <c r="G380" s="156" t="str">
        <f t="shared" ca="1" si="54"/>
        <v/>
      </c>
      <c r="H380" s="156" t="str">
        <f t="shared" ca="1" si="54"/>
        <v/>
      </c>
      <c r="I380" s="156" t="str">
        <f t="shared" ca="1" si="54"/>
        <v/>
      </c>
      <c r="J380" s="156" t="str">
        <f t="shared" ca="1" si="54"/>
        <v/>
      </c>
      <c r="K380" s="156" t="str">
        <f t="shared" ca="1" si="54"/>
        <v/>
      </c>
      <c r="L380" s="156" t="str">
        <f t="shared" ca="1" si="54"/>
        <v/>
      </c>
      <c r="M380" s="156" t="str">
        <f t="shared" ca="1" si="54"/>
        <v/>
      </c>
      <c r="N380" s="156" t="str">
        <f t="shared" ca="1" si="54"/>
        <v/>
      </c>
    </row>
    <row r="381" spans="2:14" x14ac:dyDescent="0.2">
      <c r="B381" s="247"/>
      <c r="C381" s="87" t="str">
        <f>IFERROR(IF($A381&lt;&gt;" ",VLOOKUP($A381,GSB!$A$6:$F$506,6,FALSE),0),IF($A381=""," ","pas d'article"))</f>
        <v xml:space="preserve"> </v>
      </c>
      <c r="D381" s="156" t="str">
        <f t="shared" ca="1" si="52"/>
        <v/>
      </c>
      <c r="E381" s="156" t="str">
        <f t="shared" ca="1" si="48"/>
        <v/>
      </c>
      <c r="F381" s="156" t="str">
        <f t="shared" ca="1" si="54"/>
        <v/>
      </c>
      <c r="G381" s="156" t="str">
        <f t="shared" ca="1" si="54"/>
        <v/>
      </c>
      <c r="H381" s="156" t="str">
        <f t="shared" ca="1" si="54"/>
        <v/>
      </c>
      <c r="I381" s="156" t="str">
        <f t="shared" ca="1" si="54"/>
        <v/>
      </c>
      <c r="J381" s="156" t="str">
        <f t="shared" ca="1" si="54"/>
        <v/>
      </c>
      <c r="K381" s="156" t="str">
        <f t="shared" ca="1" si="54"/>
        <v/>
      </c>
      <c r="L381" s="156" t="str">
        <f t="shared" ca="1" si="54"/>
        <v/>
      </c>
      <c r="M381" s="156" t="str">
        <f t="shared" ca="1" si="54"/>
        <v/>
      </c>
      <c r="N381" s="156" t="str">
        <f t="shared" ca="1" si="54"/>
        <v/>
      </c>
    </row>
    <row r="382" spans="2:14" x14ac:dyDescent="0.2">
      <c r="B382" s="247"/>
      <c r="C382" s="87" t="str">
        <f>IFERROR(IF($A382&lt;&gt;" ",VLOOKUP($A382,GSB!$A$6:$F$506,6,FALSE),0),IF($A382=""," ","pas d'article"))</f>
        <v xml:space="preserve"> </v>
      </c>
      <c r="D382" s="156" t="str">
        <f t="shared" ca="1" si="52"/>
        <v/>
      </c>
      <c r="E382" s="156" t="str">
        <f t="shared" ca="1" si="48"/>
        <v/>
      </c>
      <c r="F382" s="156" t="str">
        <f t="shared" ref="F382:N391" ca="1" si="55">IF(ISERROR(OFFSET(INDIRECT("'"&amp;F$5&amp;"'!$b$1"),MATCH($A382,INDIRECT("'"&amp;F$5&amp;"'!$a$1:$a$500"),0)-1,MATCH($B$4,INDIRECT("'"&amp;F$5&amp;"'!$c$5:$n$5"),0))),"",OFFSET(INDIRECT("'"&amp;F$5&amp;"'!$b$1"),MATCH($A382,INDIRECT("'"&amp;F$5&amp;"'!$a$1:$a$500"),0)-1,MATCH($B$4,INDIRECT("'"&amp;F$5&amp;"'!$c$5:$n$5"),0)))</f>
        <v/>
      </c>
      <c r="G382" s="156" t="str">
        <f t="shared" ca="1" si="55"/>
        <v/>
      </c>
      <c r="H382" s="156" t="str">
        <f t="shared" ca="1" si="55"/>
        <v/>
      </c>
      <c r="I382" s="156" t="str">
        <f t="shared" ca="1" si="55"/>
        <v/>
      </c>
      <c r="J382" s="156" t="str">
        <f t="shared" ca="1" si="55"/>
        <v/>
      </c>
      <c r="K382" s="156" t="str">
        <f t="shared" ca="1" si="55"/>
        <v/>
      </c>
      <c r="L382" s="156" t="str">
        <f t="shared" ca="1" si="55"/>
        <v/>
      </c>
      <c r="M382" s="156" t="str">
        <f t="shared" ca="1" si="55"/>
        <v/>
      </c>
      <c r="N382" s="156" t="str">
        <f t="shared" ca="1" si="55"/>
        <v/>
      </c>
    </row>
    <row r="383" spans="2:14" x14ac:dyDescent="0.2">
      <c r="B383" s="247"/>
      <c r="C383" s="87" t="str">
        <f>IFERROR(IF($A383&lt;&gt;" ",VLOOKUP($A383,GSB!$A$6:$F$506,6,FALSE),0),IF($A383=""," ","pas d'article"))</f>
        <v xml:space="preserve"> </v>
      </c>
      <c r="D383" s="156" t="str">
        <f t="shared" ca="1" si="52"/>
        <v/>
      </c>
      <c r="E383" s="156" t="str">
        <f t="shared" ca="1" si="48"/>
        <v/>
      </c>
      <c r="F383" s="156" t="str">
        <f t="shared" ca="1" si="55"/>
        <v/>
      </c>
      <c r="G383" s="156" t="str">
        <f t="shared" ca="1" si="55"/>
        <v/>
      </c>
      <c r="H383" s="156" t="str">
        <f t="shared" ca="1" si="55"/>
        <v/>
      </c>
      <c r="I383" s="156" t="str">
        <f t="shared" ca="1" si="55"/>
        <v/>
      </c>
      <c r="J383" s="156" t="str">
        <f t="shared" ca="1" si="55"/>
        <v/>
      </c>
      <c r="K383" s="156" t="str">
        <f t="shared" ca="1" si="55"/>
        <v/>
      </c>
      <c r="L383" s="156" t="str">
        <f t="shared" ca="1" si="55"/>
        <v/>
      </c>
      <c r="M383" s="156" t="str">
        <f t="shared" ca="1" si="55"/>
        <v/>
      </c>
      <c r="N383" s="156" t="str">
        <f t="shared" ca="1" si="55"/>
        <v/>
      </c>
    </row>
    <row r="384" spans="2:14" x14ac:dyDescent="0.2">
      <c r="B384" s="247"/>
      <c r="C384" s="87" t="str">
        <f>IFERROR(IF($A384&lt;&gt;" ",VLOOKUP($A384,GSB!$A$6:$F$506,6,FALSE),0),IF($A384=""," ","pas d'article"))</f>
        <v xml:space="preserve"> </v>
      </c>
      <c r="D384" s="156" t="str">
        <f t="shared" ca="1" si="52"/>
        <v/>
      </c>
      <c r="E384" s="156" t="str">
        <f t="shared" ca="1" si="48"/>
        <v/>
      </c>
      <c r="F384" s="156" t="str">
        <f t="shared" ca="1" si="55"/>
        <v/>
      </c>
      <c r="G384" s="156" t="str">
        <f t="shared" ca="1" si="55"/>
        <v/>
      </c>
      <c r="H384" s="156" t="str">
        <f t="shared" ca="1" si="55"/>
        <v/>
      </c>
      <c r="I384" s="156" t="str">
        <f t="shared" ca="1" si="55"/>
        <v/>
      </c>
      <c r="J384" s="156" t="str">
        <f t="shared" ca="1" si="55"/>
        <v/>
      </c>
      <c r="K384" s="156" t="str">
        <f t="shared" ca="1" si="55"/>
        <v/>
      </c>
      <c r="L384" s="156" t="str">
        <f t="shared" ca="1" si="55"/>
        <v/>
      </c>
      <c r="M384" s="156" t="str">
        <f t="shared" ca="1" si="55"/>
        <v/>
      </c>
      <c r="N384" s="156" t="str">
        <f t="shared" ca="1" si="55"/>
        <v/>
      </c>
    </row>
    <row r="385" spans="2:14" x14ac:dyDescent="0.2">
      <c r="B385" s="247"/>
      <c r="C385" s="87" t="str">
        <f>IFERROR(IF($A385&lt;&gt;" ",VLOOKUP($A385,GSB!$A$6:$F$506,6,FALSE),0),IF($A385=""," ","pas d'article"))</f>
        <v xml:space="preserve"> </v>
      </c>
      <c r="D385" s="156" t="str">
        <f t="shared" ca="1" si="52"/>
        <v/>
      </c>
      <c r="E385" s="156" t="str">
        <f t="shared" ca="1" si="48"/>
        <v/>
      </c>
      <c r="F385" s="156" t="str">
        <f t="shared" ca="1" si="55"/>
        <v/>
      </c>
      <c r="G385" s="156" t="str">
        <f t="shared" ca="1" si="55"/>
        <v/>
      </c>
      <c r="H385" s="156" t="str">
        <f t="shared" ca="1" si="55"/>
        <v/>
      </c>
      <c r="I385" s="156" t="str">
        <f t="shared" ca="1" si="55"/>
        <v/>
      </c>
      <c r="J385" s="156" t="str">
        <f t="shared" ca="1" si="55"/>
        <v/>
      </c>
      <c r="K385" s="156" t="str">
        <f t="shared" ca="1" si="55"/>
        <v/>
      </c>
      <c r="L385" s="156" t="str">
        <f t="shared" ca="1" si="55"/>
        <v/>
      </c>
      <c r="M385" s="156" t="str">
        <f t="shared" ca="1" si="55"/>
        <v/>
      </c>
      <c r="N385" s="156" t="str">
        <f t="shared" ca="1" si="55"/>
        <v/>
      </c>
    </row>
    <row r="386" spans="2:14" x14ac:dyDescent="0.2">
      <c r="B386" s="247"/>
      <c r="C386" s="87" t="str">
        <f>IFERROR(IF($A386&lt;&gt;" ",VLOOKUP($A386,GSB!$A$6:$F$506,6,FALSE),0),IF($A386=""," ","pas d'article"))</f>
        <v xml:space="preserve"> </v>
      </c>
      <c r="D386" s="156" t="str">
        <f t="shared" ca="1" si="52"/>
        <v/>
      </c>
      <c r="E386" s="156" t="str">
        <f t="shared" ca="1" si="48"/>
        <v/>
      </c>
      <c r="F386" s="156" t="str">
        <f t="shared" ca="1" si="55"/>
        <v/>
      </c>
      <c r="G386" s="156" t="str">
        <f t="shared" ca="1" si="55"/>
        <v/>
      </c>
      <c r="H386" s="156" t="str">
        <f t="shared" ca="1" si="55"/>
        <v/>
      </c>
      <c r="I386" s="156" t="str">
        <f t="shared" ca="1" si="55"/>
        <v/>
      </c>
      <c r="J386" s="156" t="str">
        <f t="shared" ca="1" si="55"/>
        <v/>
      </c>
      <c r="K386" s="156" t="str">
        <f t="shared" ca="1" si="55"/>
        <v/>
      </c>
      <c r="L386" s="156" t="str">
        <f t="shared" ca="1" si="55"/>
        <v/>
      </c>
      <c r="M386" s="156" t="str">
        <f t="shared" ca="1" si="55"/>
        <v/>
      </c>
      <c r="N386" s="156" t="str">
        <f t="shared" ca="1" si="55"/>
        <v/>
      </c>
    </row>
    <row r="387" spans="2:14" x14ac:dyDescent="0.2">
      <c r="B387" s="247"/>
      <c r="C387" s="87" t="str">
        <f>IFERROR(IF($A387&lt;&gt;" ",VLOOKUP($A387,GSB!$A$6:$F$506,6,FALSE),0),IF($A387=""," ","pas d'article"))</f>
        <v xml:space="preserve"> </v>
      </c>
      <c r="D387" s="156" t="str">
        <f t="shared" ca="1" si="52"/>
        <v/>
      </c>
      <c r="E387" s="156" t="str">
        <f t="shared" ca="1" si="48"/>
        <v/>
      </c>
      <c r="F387" s="156" t="str">
        <f t="shared" ca="1" si="55"/>
        <v/>
      </c>
      <c r="G387" s="156" t="str">
        <f t="shared" ca="1" si="55"/>
        <v/>
      </c>
      <c r="H387" s="156" t="str">
        <f t="shared" ca="1" si="55"/>
        <v/>
      </c>
      <c r="I387" s="156" t="str">
        <f t="shared" ca="1" si="55"/>
        <v/>
      </c>
      <c r="J387" s="156" t="str">
        <f t="shared" ca="1" si="55"/>
        <v/>
      </c>
      <c r="K387" s="156" t="str">
        <f t="shared" ca="1" si="55"/>
        <v/>
      </c>
      <c r="L387" s="156" t="str">
        <f t="shared" ca="1" si="55"/>
        <v/>
      </c>
      <c r="M387" s="156" t="str">
        <f t="shared" ca="1" si="55"/>
        <v/>
      </c>
      <c r="N387" s="156" t="str">
        <f t="shared" ca="1" si="55"/>
        <v/>
      </c>
    </row>
    <row r="388" spans="2:14" x14ac:dyDescent="0.2">
      <c r="B388" s="247"/>
      <c r="C388" s="87" t="str">
        <f>IFERROR(IF($A388&lt;&gt;" ",VLOOKUP($A388,GSB!$A$6:$F$506,6,FALSE),0),IF($A388=""," ","pas d'article"))</f>
        <v xml:space="preserve"> </v>
      </c>
      <c r="D388" s="156" t="str">
        <f t="shared" ca="1" si="52"/>
        <v/>
      </c>
      <c r="E388" s="156" t="str">
        <f t="shared" ca="1" si="48"/>
        <v/>
      </c>
      <c r="F388" s="156" t="str">
        <f t="shared" ca="1" si="55"/>
        <v/>
      </c>
      <c r="G388" s="156" t="str">
        <f t="shared" ca="1" si="55"/>
        <v/>
      </c>
      <c r="H388" s="156" t="str">
        <f t="shared" ca="1" si="55"/>
        <v/>
      </c>
      <c r="I388" s="156" t="str">
        <f t="shared" ca="1" si="55"/>
        <v/>
      </c>
      <c r="J388" s="156" t="str">
        <f t="shared" ca="1" si="55"/>
        <v/>
      </c>
      <c r="K388" s="156" t="str">
        <f t="shared" ca="1" si="55"/>
        <v/>
      </c>
      <c r="L388" s="156" t="str">
        <f t="shared" ca="1" si="55"/>
        <v/>
      </c>
      <c r="M388" s="156" t="str">
        <f t="shared" ca="1" si="55"/>
        <v/>
      </c>
      <c r="N388" s="156" t="str">
        <f t="shared" ca="1" si="55"/>
        <v/>
      </c>
    </row>
    <row r="389" spans="2:14" x14ac:dyDescent="0.2">
      <c r="B389" s="247"/>
      <c r="C389" s="87" t="str">
        <f>IFERROR(IF($A389&lt;&gt;" ",VLOOKUP($A389,GSB!$A$6:$F$506,6,FALSE),0),IF($A389=""," ","pas d'article"))</f>
        <v xml:space="preserve"> </v>
      </c>
      <c r="D389" s="156" t="str">
        <f t="shared" ca="1" si="52"/>
        <v/>
      </c>
      <c r="E389" s="156" t="str">
        <f t="shared" ca="1" si="48"/>
        <v/>
      </c>
      <c r="F389" s="156" t="str">
        <f t="shared" ca="1" si="55"/>
        <v/>
      </c>
      <c r="G389" s="156" t="str">
        <f t="shared" ca="1" si="55"/>
        <v/>
      </c>
      <c r="H389" s="156" t="str">
        <f t="shared" ca="1" si="55"/>
        <v/>
      </c>
      <c r="I389" s="156" t="str">
        <f t="shared" ca="1" si="55"/>
        <v/>
      </c>
      <c r="J389" s="156" t="str">
        <f t="shared" ca="1" si="55"/>
        <v/>
      </c>
      <c r="K389" s="156" t="str">
        <f t="shared" ca="1" si="55"/>
        <v/>
      </c>
      <c r="L389" s="156" t="str">
        <f t="shared" ca="1" si="55"/>
        <v/>
      </c>
      <c r="M389" s="156" t="str">
        <f t="shared" ca="1" si="55"/>
        <v/>
      </c>
      <c r="N389" s="156" t="str">
        <f t="shared" ca="1" si="55"/>
        <v/>
      </c>
    </row>
    <row r="390" spans="2:14" x14ac:dyDescent="0.2">
      <c r="B390" s="247"/>
      <c r="C390" s="87" t="str">
        <f>IFERROR(IF($A390&lt;&gt;" ",VLOOKUP($A390,GSB!$A$6:$F$506,6,FALSE),0),IF($A390=""," ","pas d'article"))</f>
        <v xml:space="preserve"> </v>
      </c>
      <c r="D390" s="156" t="str">
        <f t="shared" ca="1" si="52"/>
        <v/>
      </c>
      <c r="E390" s="156" t="str">
        <f t="shared" ca="1" si="48"/>
        <v/>
      </c>
      <c r="F390" s="156" t="str">
        <f t="shared" ca="1" si="55"/>
        <v/>
      </c>
      <c r="G390" s="156" t="str">
        <f t="shared" ca="1" si="55"/>
        <v/>
      </c>
      <c r="H390" s="156" t="str">
        <f t="shared" ca="1" si="55"/>
        <v/>
      </c>
      <c r="I390" s="156" t="str">
        <f t="shared" ca="1" si="55"/>
        <v/>
      </c>
      <c r="J390" s="156" t="str">
        <f t="shared" ca="1" si="55"/>
        <v/>
      </c>
      <c r="K390" s="156" t="str">
        <f t="shared" ca="1" si="55"/>
        <v/>
      </c>
      <c r="L390" s="156" t="str">
        <f t="shared" ca="1" si="55"/>
        <v/>
      </c>
      <c r="M390" s="156" t="str">
        <f t="shared" ca="1" si="55"/>
        <v/>
      </c>
      <c r="N390" s="156" t="str">
        <f t="shared" ca="1" si="55"/>
        <v/>
      </c>
    </row>
    <row r="391" spans="2:14" x14ac:dyDescent="0.2">
      <c r="B391" s="247"/>
      <c r="C391" s="87" t="str">
        <f>IFERROR(IF($A391&lt;&gt;" ",VLOOKUP($A391,GSB!$A$6:$F$506,6,FALSE),0),IF($A391=""," ","pas d'article"))</f>
        <v xml:space="preserve"> </v>
      </c>
      <c r="D391" s="156" t="str">
        <f t="shared" ca="1" si="52"/>
        <v/>
      </c>
      <c r="E391" s="156" t="str">
        <f t="shared" ca="1" si="48"/>
        <v/>
      </c>
      <c r="F391" s="156" t="str">
        <f t="shared" ca="1" si="55"/>
        <v/>
      </c>
      <c r="G391" s="156" t="str">
        <f t="shared" ca="1" si="55"/>
        <v/>
      </c>
      <c r="H391" s="156" t="str">
        <f t="shared" ca="1" si="55"/>
        <v/>
      </c>
      <c r="I391" s="156" t="str">
        <f t="shared" ca="1" si="55"/>
        <v/>
      </c>
      <c r="J391" s="156" t="str">
        <f t="shared" ca="1" si="55"/>
        <v/>
      </c>
      <c r="K391" s="156" t="str">
        <f t="shared" ca="1" si="55"/>
        <v/>
      </c>
      <c r="L391" s="156" t="str">
        <f t="shared" ca="1" si="55"/>
        <v/>
      </c>
      <c r="M391" s="156" t="str">
        <f t="shared" ca="1" si="55"/>
        <v/>
      </c>
      <c r="N391" s="156" t="str">
        <f t="shared" ca="1" si="55"/>
        <v/>
      </c>
    </row>
    <row r="392" spans="2:14" x14ac:dyDescent="0.2">
      <c r="B392" s="247"/>
      <c r="C392" s="87" t="str">
        <f>IFERROR(IF($A392&lt;&gt;" ",VLOOKUP($A392,GSB!$A$6:$F$506,6,FALSE),0),IF($A392=""," ","pas d'article"))</f>
        <v xml:space="preserve"> </v>
      </c>
      <c r="D392" s="156" t="str">
        <f t="shared" ca="1" si="52"/>
        <v/>
      </c>
      <c r="E392" s="156" t="str">
        <f t="shared" ref="E392:E455" ca="1" si="56">IF(ISERROR(OFFSET(INDIRECT("'"&amp;E$5&amp;"'!$b$1"),MATCH($A392,INDIRECT("'"&amp;E$5&amp;"'!$a$1:$a$500"),0)-1,MATCH($B$4,INDIRECT("'"&amp;E$5&amp;"'!$c$5:$n$5"),0))),"",OFFSET(INDIRECT("'"&amp;E$5&amp;"'!$b$1"),MATCH($A392,INDIRECT("'"&amp;E$5&amp;"'!$a$1:$a$500"),0)-1,MATCH($B$4,INDIRECT("'"&amp;E$5&amp;"'!$c$5:$n$5"),0)))</f>
        <v/>
      </c>
      <c r="F392" s="156" t="str">
        <f t="shared" ref="F392:N401" ca="1" si="57">IF(ISERROR(OFFSET(INDIRECT("'"&amp;F$5&amp;"'!$b$1"),MATCH($A392,INDIRECT("'"&amp;F$5&amp;"'!$a$1:$a$500"),0)-1,MATCH($B$4,INDIRECT("'"&amp;F$5&amp;"'!$c$5:$n$5"),0))),"",OFFSET(INDIRECT("'"&amp;F$5&amp;"'!$b$1"),MATCH($A392,INDIRECT("'"&amp;F$5&amp;"'!$a$1:$a$500"),0)-1,MATCH($B$4,INDIRECT("'"&amp;F$5&amp;"'!$c$5:$n$5"),0)))</f>
        <v/>
      </c>
      <c r="G392" s="156" t="str">
        <f t="shared" ca="1" si="57"/>
        <v/>
      </c>
      <c r="H392" s="156" t="str">
        <f t="shared" ca="1" si="57"/>
        <v/>
      </c>
      <c r="I392" s="156" t="str">
        <f t="shared" ca="1" si="57"/>
        <v/>
      </c>
      <c r="J392" s="156" t="str">
        <f t="shared" ca="1" si="57"/>
        <v/>
      </c>
      <c r="K392" s="156" t="str">
        <f t="shared" ca="1" si="57"/>
        <v/>
      </c>
      <c r="L392" s="156" t="str">
        <f t="shared" ca="1" si="57"/>
        <v/>
      </c>
      <c r="M392" s="156" t="str">
        <f t="shared" ca="1" si="57"/>
        <v/>
      </c>
      <c r="N392" s="156" t="str">
        <f t="shared" ca="1" si="57"/>
        <v/>
      </c>
    </row>
    <row r="393" spans="2:14" x14ac:dyDescent="0.2">
      <c r="B393" s="247"/>
      <c r="C393" s="87" t="str">
        <f>IFERROR(IF($A393&lt;&gt;" ",VLOOKUP($A393,GSB!$A$6:$F$506,6,FALSE),0),IF($A393=""," ","pas d'article"))</f>
        <v xml:space="preserve"> </v>
      </c>
      <c r="D393" s="156" t="str">
        <f t="shared" ca="1" si="52"/>
        <v/>
      </c>
      <c r="E393" s="156" t="str">
        <f t="shared" ca="1" si="56"/>
        <v/>
      </c>
      <c r="F393" s="156" t="str">
        <f t="shared" ca="1" si="57"/>
        <v/>
      </c>
      <c r="G393" s="156" t="str">
        <f t="shared" ca="1" si="57"/>
        <v/>
      </c>
      <c r="H393" s="156" t="str">
        <f t="shared" ca="1" si="57"/>
        <v/>
      </c>
      <c r="I393" s="156" t="str">
        <f t="shared" ca="1" si="57"/>
        <v/>
      </c>
      <c r="J393" s="156" t="str">
        <f t="shared" ca="1" si="57"/>
        <v/>
      </c>
      <c r="K393" s="156" t="str">
        <f t="shared" ca="1" si="57"/>
        <v/>
      </c>
      <c r="L393" s="156" t="str">
        <f t="shared" ca="1" si="57"/>
        <v/>
      </c>
      <c r="M393" s="156" t="str">
        <f t="shared" ca="1" si="57"/>
        <v/>
      </c>
      <c r="N393" s="156" t="str">
        <f t="shared" ca="1" si="57"/>
        <v/>
      </c>
    </row>
    <row r="394" spans="2:14" x14ac:dyDescent="0.2">
      <c r="B394" s="247"/>
      <c r="C394" s="87" t="str">
        <f>IFERROR(IF($A394&lt;&gt;" ",VLOOKUP($A394,GSB!$A$6:$F$506,6,FALSE),0),IF($A394=""," ","pas d'article"))</f>
        <v xml:space="preserve"> </v>
      </c>
      <c r="D394" s="156" t="str">
        <f t="shared" ca="1" si="52"/>
        <v/>
      </c>
      <c r="E394" s="156" t="str">
        <f t="shared" ca="1" si="56"/>
        <v/>
      </c>
      <c r="F394" s="156" t="str">
        <f t="shared" ca="1" si="57"/>
        <v/>
      </c>
      <c r="G394" s="156" t="str">
        <f t="shared" ca="1" si="57"/>
        <v/>
      </c>
      <c r="H394" s="156" t="str">
        <f t="shared" ca="1" si="57"/>
        <v/>
      </c>
      <c r="I394" s="156" t="str">
        <f t="shared" ca="1" si="57"/>
        <v/>
      </c>
      <c r="J394" s="156" t="str">
        <f t="shared" ca="1" si="57"/>
        <v/>
      </c>
      <c r="K394" s="156" t="str">
        <f t="shared" ca="1" si="57"/>
        <v/>
      </c>
      <c r="L394" s="156" t="str">
        <f t="shared" ca="1" si="57"/>
        <v/>
      </c>
      <c r="M394" s="156" t="str">
        <f t="shared" ca="1" si="57"/>
        <v/>
      </c>
      <c r="N394" s="156" t="str">
        <f t="shared" ca="1" si="57"/>
        <v/>
      </c>
    </row>
    <row r="395" spans="2:14" x14ac:dyDescent="0.2">
      <c r="B395" s="247"/>
      <c r="C395" s="87" t="str">
        <f>IFERROR(IF($A395&lt;&gt;" ",VLOOKUP($A395,GSB!$A$6:$F$506,6,FALSE),0),IF($A395=""," ","pas d'article"))</f>
        <v xml:space="preserve"> </v>
      </c>
      <c r="D395" s="156" t="str">
        <f t="shared" ca="1" si="52"/>
        <v/>
      </c>
      <c r="E395" s="156" t="str">
        <f t="shared" ca="1" si="56"/>
        <v/>
      </c>
      <c r="F395" s="156" t="str">
        <f t="shared" ca="1" si="57"/>
        <v/>
      </c>
      <c r="G395" s="156" t="str">
        <f t="shared" ca="1" si="57"/>
        <v/>
      </c>
      <c r="H395" s="156" t="str">
        <f t="shared" ca="1" si="57"/>
        <v/>
      </c>
      <c r="I395" s="156" t="str">
        <f t="shared" ca="1" si="57"/>
        <v/>
      </c>
      <c r="J395" s="156" t="str">
        <f t="shared" ca="1" si="57"/>
        <v/>
      </c>
      <c r="K395" s="156" t="str">
        <f t="shared" ca="1" si="57"/>
        <v/>
      </c>
      <c r="L395" s="156" t="str">
        <f t="shared" ca="1" si="57"/>
        <v/>
      </c>
      <c r="M395" s="156" t="str">
        <f t="shared" ca="1" si="57"/>
        <v/>
      </c>
      <c r="N395" s="156" t="str">
        <f t="shared" ca="1" si="57"/>
        <v/>
      </c>
    </row>
    <row r="396" spans="2:14" x14ac:dyDescent="0.2">
      <c r="B396" s="247"/>
      <c r="C396" s="87" t="str">
        <f>IFERROR(IF($A396&lt;&gt;" ",VLOOKUP($A396,GSB!$A$6:$F$506,6,FALSE),0),IF($A396=""," ","pas d'article"))</f>
        <v xml:space="preserve"> </v>
      </c>
      <c r="D396" s="156" t="str">
        <f t="shared" ca="1" si="52"/>
        <v/>
      </c>
      <c r="E396" s="156" t="str">
        <f t="shared" ca="1" si="56"/>
        <v/>
      </c>
      <c r="F396" s="156" t="str">
        <f t="shared" ca="1" si="57"/>
        <v/>
      </c>
      <c r="G396" s="156" t="str">
        <f t="shared" ca="1" si="57"/>
        <v/>
      </c>
      <c r="H396" s="156" t="str">
        <f t="shared" ca="1" si="57"/>
        <v/>
      </c>
      <c r="I396" s="156" t="str">
        <f t="shared" ca="1" si="57"/>
        <v/>
      </c>
      <c r="J396" s="156" t="str">
        <f t="shared" ca="1" si="57"/>
        <v/>
      </c>
      <c r="K396" s="156" t="str">
        <f t="shared" ca="1" si="57"/>
        <v/>
      </c>
      <c r="L396" s="156" t="str">
        <f t="shared" ca="1" si="57"/>
        <v/>
      </c>
      <c r="M396" s="156" t="str">
        <f t="shared" ca="1" si="57"/>
        <v/>
      </c>
      <c r="N396" s="156" t="str">
        <f t="shared" ca="1" si="57"/>
        <v/>
      </c>
    </row>
    <row r="397" spans="2:14" x14ac:dyDescent="0.2">
      <c r="B397" s="247"/>
      <c r="C397" s="87" t="str">
        <f>IFERROR(IF($A397&lt;&gt;" ",VLOOKUP($A397,GSB!$A$6:$F$506,6,FALSE),0),IF($A397=""," ","pas d'article"))</f>
        <v xml:space="preserve"> </v>
      </c>
      <c r="D397" s="156" t="str">
        <f t="shared" ca="1" si="52"/>
        <v/>
      </c>
      <c r="E397" s="156" t="str">
        <f t="shared" ca="1" si="56"/>
        <v/>
      </c>
      <c r="F397" s="156" t="str">
        <f t="shared" ca="1" si="57"/>
        <v/>
      </c>
      <c r="G397" s="156" t="str">
        <f t="shared" ca="1" si="57"/>
        <v/>
      </c>
      <c r="H397" s="156" t="str">
        <f t="shared" ca="1" si="57"/>
        <v/>
      </c>
      <c r="I397" s="156" t="str">
        <f t="shared" ca="1" si="57"/>
        <v/>
      </c>
      <c r="J397" s="156" t="str">
        <f t="shared" ca="1" si="57"/>
        <v/>
      </c>
      <c r="K397" s="156" t="str">
        <f t="shared" ca="1" si="57"/>
        <v/>
      </c>
      <c r="L397" s="156" t="str">
        <f t="shared" ca="1" si="57"/>
        <v/>
      </c>
      <c r="M397" s="156" t="str">
        <f t="shared" ca="1" si="57"/>
        <v/>
      </c>
      <c r="N397" s="156" t="str">
        <f t="shared" ca="1" si="57"/>
        <v/>
      </c>
    </row>
    <row r="398" spans="2:14" x14ac:dyDescent="0.2">
      <c r="B398" s="247"/>
      <c r="C398" s="87" t="str">
        <f>IFERROR(IF($A398&lt;&gt;" ",VLOOKUP($A398,GSB!$A$6:$F$506,6,FALSE),0),IF($A398=""," ","pas d'article"))</f>
        <v xml:space="preserve"> </v>
      </c>
      <c r="D398" s="156" t="str">
        <f t="shared" ca="1" si="52"/>
        <v/>
      </c>
      <c r="E398" s="156" t="str">
        <f t="shared" ca="1" si="56"/>
        <v/>
      </c>
      <c r="F398" s="156" t="str">
        <f t="shared" ca="1" si="57"/>
        <v/>
      </c>
      <c r="G398" s="156" t="str">
        <f t="shared" ca="1" si="57"/>
        <v/>
      </c>
      <c r="H398" s="156" t="str">
        <f t="shared" ca="1" si="57"/>
        <v/>
      </c>
      <c r="I398" s="156" t="str">
        <f t="shared" ca="1" si="57"/>
        <v/>
      </c>
      <c r="J398" s="156" t="str">
        <f t="shared" ca="1" si="57"/>
        <v/>
      </c>
      <c r="K398" s="156" t="str">
        <f t="shared" ca="1" si="57"/>
        <v/>
      </c>
      <c r="L398" s="156" t="str">
        <f t="shared" ca="1" si="57"/>
        <v/>
      </c>
      <c r="M398" s="156" t="str">
        <f t="shared" ca="1" si="57"/>
        <v/>
      </c>
      <c r="N398" s="156" t="str">
        <f t="shared" ca="1" si="57"/>
        <v/>
      </c>
    </row>
    <row r="399" spans="2:14" x14ac:dyDescent="0.2">
      <c r="B399" s="247"/>
      <c r="C399" s="87" t="str">
        <f>IFERROR(IF($A399&lt;&gt;" ",VLOOKUP($A399,GSB!$A$6:$F$506,6,FALSE),0),IF($A399=""," ","pas d'article"))</f>
        <v xml:space="preserve"> </v>
      </c>
      <c r="D399" s="156" t="str">
        <f t="shared" ca="1" si="52"/>
        <v/>
      </c>
      <c r="E399" s="156" t="str">
        <f t="shared" ca="1" si="56"/>
        <v/>
      </c>
      <c r="F399" s="156" t="str">
        <f t="shared" ca="1" si="57"/>
        <v/>
      </c>
      <c r="G399" s="156" t="str">
        <f t="shared" ca="1" si="57"/>
        <v/>
      </c>
      <c r="H399" s="156" t="str">
        <f t="shared" ca="1" si="57"/>
        <v/>
      </c>
      <c r="I399" s="156" t="str">
        <f t="shared" ca="1" si="57"/>
        <v/>
      </c>
      <c r="J399" s="156" t="str">
        <f t="shared" ca="1" si="57"/>
        <v/>
      </c>
      <c r="K399" s="156" t="str">
        <f t="shared" ca="1" si="57"/>
        <v/>
      </c>
      <c r="L399" s="156" t="str">
        <f t="shared" ca="1" si="57"/>
        <v/>
      </c>
      <c r="M399" s="156" t="str">
        <f t="shared" ca="1" si="57"/>
        <v/>
      </c>
      <c r="N399" s="156" t="str">
        <f t="shared" ca="1" si="57"/>
        <v/>
      </c>
    </row>
    <row r="400" spans="2:14" x14ac:dyDescent="0.2">
      <c r="B400" s="247"/>
      <c r="C400" s="87" t="str">
        <f>IFERROR(IF($A400&lt;&gt;" ",VLOOKUP($A400,GSB!$A$6:$F$506,6,FALSE),0),IF($A400=""," ","pas d'article"))</f>
        <v xml:space="preserve"> </v>
      </c>
      <c r="D400" s="156" t="str">
        <f t="shared" ca="1" si="52"/>
        <v/>
      </c>
      <c r="E400" s="156" t="str">
        <f t="shared" ca="1" si="56"/>
        <v/>
      </c>
      <c r="F400" s="156" t="str">
        <f t="shared" ca="1" si="57"/>
        <v/>
      </c>
      <c r="G400" s="156" t="str">
        <f t="shared" ca="1" si="57"/>
        <v/>
      </c>
      <c r="H400" s="156" t="str">
        <f t="shared" ca="1" si="57"/>
        <v/>
      </c>
      <c r="I400" s="156" t="str">
        <f t="shared" ca="1" si="57"/>
        <v/>
      </c>
      <c r="J400" s="156" t="str">
        <f t="shared" ca="1" si="57"/>
        <v/>
      </c>
      <c r="K400" s="156" t="str">
        <f t="shared" ca="1" si="57"/>
        <v/>
      </c>
      <c r="L400" s="156" t="str">
        <f t="shared" ca="1" si="57"/>
        <v/>
      </c>
      <c r="M400" s="156" t="str">
        <f t="shared" ca="1" si="57"/>
        <v/>
      </c>
      <c r="N400" s="156" t="str">
        <f t="shared" ca="1" si="57"/>
        <v/>
      </c>
    </row>
    <row r="401" spans="2:14" x14ac:dyDescent="0.2">
      <c r="B401" s="247"/>
      <c r="C401" s="87" t="str">
        <f>IFERROR(IF($A401&lt;&gt;" ",VLOOKUP($A401,GSB!$A$6:$F$506,6,FALSE),0),IF($A401=""," ","pas d'article"))</f>
        <v xml:space="preserve"> </v>
      </c>
      <c r="D401" s="156" t="str">
        <f t="shared" ca="1" si="52"/>
        <v/>
      </c>
      <c r="E401" s="156" t="str">
        <f t="shared" ca="1" si="56"/>
        <v/>
      </c>
      <c r="F401" s="156" t="str">
        <f t="shared" ca="1" si="57"/>
        <v/>
      </c>
      <c r="G401" s="156" t="str">
        <f t="shared" ca="1" si="57"/>
        <v/>
      </c>
      <c r="H401" s="156" t="str">
        <f t="shared" ca="1" si="57"/>
        <v/>
      </c>
      <c r="I401" s="156" t="str">
        <f t="shared" ca="1" si="57"/>
        <v/>
      </c>
      <c r="J401" s="156" t="str">
        <f t="shared" ca="1" si="57"/>
        <v/>
      </c>
      <c r="K401" s="156" t="str">
        <f t="shared" ca="1" si="57"/>
        <v/>
      </c>
      <c r="L401" s="156" t="str">
        <f t="shared" ca="1" si="57"/>
        <v/>
      </c>
      <c r="M401" s="156" t="str">
        <f t="shared" ca="1" si="57"/>
        <v/>
      </c>
      <c r="N401" s="156" t="str">
        <f t="shared" ca="1" si="57"/>
        <v/>
      </c>
    </row>
    <row r="402" spans="2:14" x14ac:dyDescent="0.2">
      <c r="B402" s="247"/>
      <c r="C402" s="87" t="str">
        <f>IFERROR(IF($A402&lt;&gt;" ",VLOOKUP($A402,GSB!$A$6:$F$506,6,FALSE),0),IF($A402=""," ","pas d'article"))</f>
        <v xml:space="preserve"> </v>
      </c>
      <c r="D402" s="156" t="str">
        <f t="shared" ca="1" si="52"/>
        <v/>
      </c>
      <c r="E402" s="156" t="str">
        <f t="shared" ca="1" si="56"/>
        <v/>
      </c>
      <c r="F402" s="156" t="str">
        <f t="shared" ref="F402:N411" ca="1" si="58">IF(ISERROR(OFFSET(INDIRECT("'"&amp;F$5&amp;"'!$b$1"),MATCH($A402,INDIRECT("'"&amp;F$5&amp;"'!$a$1:$a$500"),0)-1,MATCH($B$4,INDIRECT("'"&amp;F$5&amp;"'!$c$5:$n$5"),0))),"",OFFSET(INDIRECT("'"&amp;F$5&amp;"'!$b$1"),MATCH($A402,INDIRECT("'"&amp;F$5&amp;"'!$a$1:$a$500"),0)-1,MATCH($B$4,INDIRECT("'"&amp;F$5&amp;"'!$c$5:$n$5"),0)))</f>
        <v/>
      </c>
      <c r="G402" s="156" t="str">
        <f t="shared" ca="1" si="58"/>
        <v/>
      </c>
      <c r="H402" s="156" t="str">
        <f t="shared" ca="1" si="58"/>
        <v/>
      </c>
      <c r="I402" s="156" t="str">
        <f t="shared" ca="1" si="58"/>
        <v/>
      </c>
      <c r="J402" s="156" t="str">
        <f t="shared" ca="1" si="58"/>
        <v/>
      </c>
      <c r="K402" s="156" t="str">
        <f t="shared" ca="1" si="58"/>
        <v/>
      </c>
      <c r="L402" s="156" t="str">
        <f t="shared" ca="1" si="58"/>
        <v/>
      </c>
      <c r="M402" s="156" t="str">
        <f t="shared" ca="1" si="58"/>
        <v/>
      </c>
      <c r="N402" s="156" t="str">
        <f t="shared" ca="1" si="58"/>
        <v/>
      </c>
    </row>
    <row r="403" spans="2:14" x14ac:dyDescent="0.2">
      <c r="B403" s="247"/>
      <c r="C403" s="87" t="str">
        <f>IFERROR(IF($A403&lt;&gt;" ",VLOOKUP($A403,GSB!$A$6:$F$506,6,FALSE),0),IF($A403=""," ","pas d'article"))</f>
        <v xml:space="preserve"> </v>
      </c>
      <c r="D403" s="156" t="str">
        <f t="shared" ca="1" si="52"/>
        <v/>
      </c>
      <c r="E403" s="156" t="str">
        <f t="shared" ca="1" si="56"/>
        <v/>
      </c>
      <c r="F403" s="156" t="str">
        <f t="shared" ca="1" si="58"/>
        <v/>
      </c>
      <c r="G403" s="156" t="str">
        <f t="shared" ca="1" si="58"/>
        <v/>
      </c>
      <c r="H403" s="156" t="str">
        <f t="shared" ca="1" si="58"/>
        <v/>
      </c>
      <c r="I403" s="156" t="str">
        <f t="shared" ca="1" si="58"/>
        <v/>
      </c>
      <c r="J403" s="156" t="str">
        <f t="shared" ca="1" si="58"/>
        <v/>
      </c>
      <c r="K403" s="156" t="str">
        <f t="shared" ca="1" si="58"/>
        <v/>
      </c>
      <c r="L403" s="156" t="str">
        <f t="shared" ca="1" si="58"/>
        <v/>
      </c>
      <c r="M403" s="156" t="str">
        <f t="shared" ca="1" si="58"/>
        <v/>
      </c>
      <c r="N403" s="156" t="str">
        <f t="shared" ca="1" si="58"/>
        <v/>
      </c>
    </row>
    <row r="404" spans="2:14" x14ac:dyDescent="0.2">
      <c r="B404" s="247"/>
      <c r="C404" s="87" t="str">
        <f>IFERROR(IF($A404&lt;&gt;" ",VLOOKUP($A404,GSB!$A$6:$F$506,6,FALSE),0),IF($A404=""," ","pas d'article"))</f>
        <v xml:space="preserve"> </v>
      </c>
      <c r="D404" s="156" t="str">
        <f t="shared" ca="1" si="52"/>
        <v/>
      </c>
      <c r="E404" s="156" t="str">
        <f t="shared" ca="1" si="56"/>
        <v/>
      </c>
      <c r="F404" s="156" t="str">
        <f t="shared" ca="1" si="58"/>
        <v/>
      </c>
      <c r="G404" s="156" t="str">
        <f t="shared" ca="1" si="58"/>
        <v/>
      </c>
      <c r="H404" s="156" t="str">
        <f t="shared" ca="1" si="58"/>
        <v/>
      </c>
      <c r="I404" s="156" t="str">
        <f t="shared" ca="1" si="58"/>
        <v/>
      </c>
      <c r="J404" s="156" t="str">
        <f t="shared" ca="1" si="58"/>
        <v/>
      </c>
      <c r="K404" s="156" t="str">
        <f t="shared" ca="1" si="58"/>
        <v/>
      </c>
      <c r="L404" s="156" t="str">
        <f t="shared" ca="1" si="58"/>
        <v/>
      </c>
      <c r="M404" s="156" t="str">
        <f t="shared" ca="1" si="58"/>
        <v/>
      </c>
      <c r="N404" s="156" t="str">
        <f t="shared" ca="1" si="58"/>
        <v/>
      </c>
    </row>
    <row r="405" spans="2:14" x14ac:dyDescent="0.2">
      <c r="B405" s="247"/>
      <c r="C405" s="87" t="str">
        <f>IFERROR(IF($A405&lt;&gt;" ",VLOOKUP($A405,GSB!$A$6:$F$506,6,FALSE),0),IF($A405=""," ","pas d'article"))</f>
        <v xml:space="preserve"> </v>
      </c>
      <c r="D405" s="156" t="str">
        <f t="shared" ca="1" si="52"/>
        <v/>
      </c>
      <c r="E405" s="156" t="str">
        <f t="shared" ca="1" si="56"/>
        <v/>
      </c>
      <c r="F405" s="156" t="str">
        <f t="shared" ca="1" si="58"/>
        <v/>
      </c>
      <c r="G405" s="156" t="str">
        <f t="shared" ca="1" si="58"/>
        <v/>
      </c>
      <c r="H405" s="156" t="str">
        <f t="shared" ca="1" si="58"/>
        <v/>
      </c>
      <c r="I405" s="156" t="str">
        <f t="shared" ca="1" si="58"/>
        <v/>
      </c>
      <c r="J405" s="156" t="str">
        <f t="shared" ca="1" si="58"/>
        <v/>
      </c>
      <c r="K405" s="156" t="str">
        <f t="shared" ca="1" si="58"/>
        <v/>
      </c>
      <c r="L405" s="156" t="str">
        <f t="shared" ca="1" si="58"/>
        <v/>
      </c>
      <c r="M405" s="156" t="str">
        <f t="shared" ca="1" si="58"/>
        <v/>
      </c>
      <c r="N405" s="156" t="str">
        <f t="shared" ca="1" si="58"/>
        <v/>
      </c>
    </row>
    <row r="406" spans="2:14" x14ac:dyDescent="0.2">
      <c r="B406" s="247"/>
      <c r="C406" s="87" t="str">
        <f>IFERROR(IF($A406&lt;&gt;" ",VLOOKUP($A406,GSB!$A$6:$F$506,6,FALSE),0),IF($A406=""," ","pas d'article"))</f>
        <v xml:space="preserve"> </v>
      </c>
      <c r="D406" s="156" t="str">
        <f t="shared" ca="1" si="52"/>
        <v/>
      </c>
      <c r="E406" s="156" t="str">
        <f t="shared" ca="1" si="56"/>
        <v/>
      </c>
      <c r="F406" s="156" t="str">
        <f t="shared" ca="1" si="58"/>
        <v/>
      </c>
      <c r="G406" s="156" t="str">
        <f t="shared" ca="1" si="58"/>
        <v/>
      </c>
      <c r="H406" s="156" t="str">
        <f t="shared" ca="1" si="58"/>
        <v/>
      </c>
      <c r="I406" s="156" t="str">
        <f t="shared" ca="1" si="58"/>
        <v/>
      </c>
      <c r="J406" s="156" t="str">
        <f t="shared" ca="1" si="58"/>
        <v/>
      </c>
      <c r="K406" s="156" t="str">
        <f t="shared" ca="1" si="58"/>
        <v/>
      </c>
      <c r="L406" s="156" t="str">
        <f t="shared" ca="1" si="58"/>
        <v/>
      </c>
      <c r="M406" s="156" t="str">
        <f t="shared" ca="1" si="58"/>
        <v/>
      </c>
      <c r="N406" s="156" t="str">
        <f t="shared" ca="1" si="58"/>
        <v/>
      </c>
    </row>
    <row r="407" spans="2:14" x14ac:dyDescent="0.2">
      <c r="B407" s="247"/>
      <c r="C407" s="87" t="str">
        <f>IFERROR(IF($A407&lt;&gt;" ",VLOOKUP($A407,GSB!$A$6:$F$506,6,FALSE),0),IF($A407=""," ","pas d'article"))</f>
        <v xml:space="preserve"> </v>
      </c>
      <c r="D407" s="156" t="str">
        <f t="shared" ca="1" si="52"/>
        <v/>
      </c>
      <c r="E407" s="156" t="str">
        <f t="shared" ca="1" si="56"/>
        <v/>
      </c>
      <c r="F407" s="156" t="str">
        <f t="shared" ca="1" si="58"/>
        <v/>
      </c>
      <c r="G407" s="156" t="str">
        <f t="shared" ca="1" si="58"/>
        <v/>
      </c>
      <c r="H407" s="156" t="str">
        <f t="shared" ca="1" si="58"/>
        <v/>
      </c>
      <c r="I407" s="156" t="str">
        <f t="shared" ca="1" si="58"/>
        <v/>
      </c>
      <c r="J407" s="156" t="str">
        <f t="shared" ca="1" si="58"/>
        <v/>
      </c>
      <c r="K407" s="156" t="str">
        <f t="shared" ca="1" si="58"/>
        <v/>
      </c>
      <c r="L407" s="156" t="str">
        <f t="shared" ca="1" si="58"/>
        <v/>
      </c>
      <c r="M407" s="156" t="str">
        <f t="shared" ca="1" si="58"/>
        <v/>
      </c>
      <c r="N407" s="156" t="str">
        <f t="shared" ca="1" si="58"/>
        <v/>
      </c>
    </row>
    <row r="408" spans="2:14" x14ac:dyDescent="0.2">
      <c r="B408" s="247"/>
      <c r="C408" s="87" t="str">
        <f>IFERROR(IF($A408&lt;&gt;" ",VLOOKUP($A408,GSB!$A$6:$F$506,6,FALSE),0),IF($A408=""," ","pas d'article"))</f>
        <v xml:space="preserve"> </v>
      </c>
      <c r="D408" s="156" t="str">
        <f t="shared" ca="1" si="52"/>
        <v/>
      </c>
      <c r="E408" s="156" t="str">
        <f t="shared" ca="1" si="56"/>
        <v/>
      </c>
      <c r="F408" s="156" t="str">
        <f t="shared" ca="1" si="58"/>
        <v/>
      </c>
      <c r="G408" s="156" t="str">
        <f t="shared" ca="1" si="58"/>
        <v/>
      </c>
      <c r="H408" s="156" t="str">
        <f t="shared" ca="1" si="58"/>
        <v/>
      </c>
      <c r="I408" s="156" t="str">
        <f t="shared" ca="1" si="58"/>
        <v/>
      </c>
      <c r="J408" s="156" t="str">
        <f t="shared" ca="1" si="58"/>
        <v/>
      </c>
      <c r="K408" s="156" t="str">
        <f t="shared" ca="1" si="58"/>
        <v/>
      </c>
      <c r="L408" s="156" t="str">
        <f t="shared" ca="1" si="58"/>
        <v/>
      </c>
      <c r="M408" s="156" t="str">
        <f t="shared" ca="1" si="58"/>
        <v/>
      </c>
      <c r="N408" s="156" t="str">
        <f t="shared" ca="1" si="58"/>
        <v/>
      </c>
    </row>
    <row r="409" spans="2:14" x14ac:dyDescent="0.2">
      <c r="B409" s="247"/>
      <c r="C409" s="87" t="str">
        <f>IFERROR(IF($A409&lt;&gt;" ",VLOOKUP($A409,GSB!$A$6:$F$506,6,FALSE),0),IF($A409=""," ","pas d'article"))</f>
        <v xml:space="preserve"> </v>
      </c>
      <c r="D409" s="156" t="str">
        <f t="shared" ca="1" si="52"/>
        <v/>
      </c>
      <c r="E409" s="156" t="str">
        <f t="shared" ca="1" si="56"/>
        <v/>
      </c>
      <c r="F409" s="156" t="str">
        <f t="shared" ca="1" si="58"/>
        <v/>
      </c>
      <c r="G409" s="156" t="str">
        <f t="shared" ca="1" si="58"/>
        <v/>
      </c>
      <c r="H409" s="156" t="str">
        <f t="shared" ca="1" si="58"/>
        <v/>
      </c>
      <c r="I409" s="156" t="str">
        <f t="shared" ca="1" si="58"/>
        <v/>
      </c>
      <c r="J409" s="156" t="str">
        <f t="shared" ca="1" si="58"/>
        <v/>
      </c>
      <c r="K409" s="156" t="str">
        <f t="shared" ca="1" si="58"/>
        <v/>
      </c>
      <c r="L409" s="156" t="str">
        <f t="shared" ca="1" si="58"/>
        <v/>
      </c>
      <c r="M409" s="156" t="str">
        <f t="shared" ca="1" si="58"/>
        <v/>
      </c>
      <c r="N409" s="156" t="str">
        <f t="shared" ca="1" si="58"/>
        <v/>
      </c>
    </row>
    <row r="410" spans="2:14" x14ac:dyDescent="0.2">
      <c r="B410" s="247"/>
      <c r="C410" s="87" t="str">
        <f>IFERROR(IF($A410&lt;&gt;" ",VLOOKUP($A410,GSB!$A$6:$F$506,6,FALSE),0),IF($A410=""," ","pas d'article"))</f>
        <v xml:space="preserve"> </v>
      </c>
      <c r="D410" s="156" t="str">
        <f t="shared" ca="1" si="52"/>
        <v/>
      </c>
      <c r="E410" s="156" t="str">
        <f t="shared" ca="1" si="56"/>
        <v/>
      </c>
      <c r="F410" s="156" t="str">
        <f t="shared" ca="1" si="58"/>
        <v/>
      </c>
      <c r="G410" s="156" t="str">
        <f t="shared" ca="1" si="58"/>
        <v/>
      </c>
      <c r="H410" s="156" t="str">
        <f t="shared" ca="1" si="58"/>
        <v/>
      </c>
      <c r="I410" s="156" t="str">
        <f t="shared" ca="1" si="58"/>
        <v/>
      </c>
      <c r="J410" s="156" t="str">
        <f t="shared" ca="1" si="58"/>
        <v/>
      </c>
      <c r="K410" s="156" t="str">
        <f t="shared" ca="1" si="58"/>
        <v/>
      </c>
      <c r="L410" s="156" t="str">
        <f t="shared" ca="1" si="58"/>
        <v/>
      </c>
      <c r="M410" s="156" t="str">
        <f t="shared" ca="1" si="58"/>
        <v/>
      </c>
      <c r="N410" s="156" t="str">
        <f t="shared" ca="1" si="58"/>
        <v/>
      </c>
    </row>
    <row r="411" spans="2:14" x14ac:dyDescent="0.2">
      <c r="B411" s="247"/>
      <c r="C411" s="87" t="str">
        <f>IFERROR(IF($A411&lt;&gt;" ",VLOOKUP($A411,GSB!$A$6:$F$506,6,FALSE),0),IF($A411=""," ","pas d'article"))</f>
        <v xml:space="preserve"> </v>
      </c>
      <c r="D411" s="156" t="str">
        <f t="shared" ca="1" si="52"/>
        <v/>
      </c>
      <c r="E411" s="156" t="str">
        <f t="shared" ca="1" si="56"/>
        <v/>
      </c>
      <c r="F411" s="156" t="str">
        <f t="shared" ca="1" si="58"/>
        <v/>
      </c>
      <c r="G411" s="156" t="str">
        <f t="shared" ca="1" si="58"/>
        <v/>
      </c>
      <c r="H411" s="156" t="str">
        <f t="shared" ca="1" si="58"/>
        <v/>
      </c>
      <c r="I411" s="156" t="str">
        <f t="shared" ca="1" si="58"/>
        <v/>
      </c>
      <c r="J411" s="156" t="str">
        <f t="shared" ca="1" si="58"/>
        <v/>
      </c>
      <c r="K411" s="156" t="str">
        <f t="shared" ca="1" si="58"/>
        <v/>
      </c>
      <c r="L411" s="156" t="str">
        <f t="shared" ca="1" si="58"/>
        <v/>
      </c>
      <c r="M411" s="156" t="str">
        <f t="shared" ca="1" si="58"/>
        <v/>
      </c>
      <c r="N411" s="156" t="str">
        <f t="shared" ca="1" si="58"/>
        <v/>
      </c>
    </row>
    <row r="412" spans="2:14" x14ac:dyDescent="0.2">
      <c r="B412" s="247"/>
      <c r="C412" s="87" t="str">
        <f>IFERROR(IF($A412&lt;&gt;" ",VLOOKUP($A412,GSB!$A$6:$F$506,6,FALSE),0),IF($A412=""," ","pas d'article"))</f>
        <v xml:space="preserve"> </v>
      </c>
      <c r="D412" s="156" t="str">
        <f t="shared" ca="1" si="52"/>
        <v/>
      </c>
      <c r="E412" s="156" t="str">
        <f t="shared" ca="1" si="56"/>
        <v/>
      </c>
      <c r="F412" s="156" t="str">
        <f t="shared" ref="F412:N421" ca="1" si="59">IF(ISERROR(OFFSET(INDIRECT("'"&amp;F$5&amp;"'!$b$1"),MATCH($A412,INDIRECT("'"&amp;F$5&amp;"'!$a$1:$a$500"),0)-1,MATCH($B$4,INDIRECT("'"&amp;F$5&amp;"'!$c$5:$n$5"),0))),"",OFFSET(INDIRECT("'"&amp;F$5&amp;"'!$b$1"),MATCH($A412,INDIRECT("'"&amp;F$5&amp;"'!$a$1:$a$500"),0)-1,MATCH($B$4,INDIRECT("'"&amp;F$5&amp;"'!$c$5:$n$5"),0)))</f>
        <v/>
      </c>
      <c r="G412" s="156" t="str">
        <f t="shared" ca="1" si="59"/>
        <v/>
      </c>
      <c r="H412" s="156" t="str">
        <f t="shared" ca="1" si="59"/>
        <v/>
      </c>
      <c r="I412" s="156" t="str">
        <f t="shared" ca="1" si="59"/>
        <v/>
      </c>
      <c r="J412" s="156" t="str">
        <f t="shared" ca="1" si="59"/>
        <v/>
      </c>
      <c r="K412" s="156" t="str">
        <f t="shared" ca="1" si="59"/>
        <v/>
      </c>
      <c r="L412" s="156" t="str">
        <f t="shared" ca="1" si="59"/>
        <v/>
      </c>
      <c r="M412" s="156" t="str">
        <f t="shared" ca="1" si="59"/>
        <v/>
      </c>
      <c r="N412" s="156" t="str">
        <f t="shared" ca="1" si="59"/>
        <v/>
      </c>
    </row>
    <row r="413" spans="2:14" x14ac:dyDescent="0.2">
      <c r="B413" s="247"/>
      <c r="C413" s="87" t="str">
        <f>IFERROR(IF($A413&lt;&gt;" ",VLOOKUP($A413,GSB!$A$6:$F$506,6,FALSE),0),IF($A413=""," ","pas d'article"))</f>
        <v xml:space="preserve"> </v>
      </c>
      <c r="D413" s="156" t="str">
        <f t="shared" ca="1" si="52"/>
        <v/>
      </c>
      <c r="E413" s="156" t="str">
        <f t="shared" ca="1" si="56"/>
        <v/>
      </c>
      <c r="F413" s="156" t="str">
        <f t="shared" ca="1" si="59"/>
        <v/>
      </c>
      <c r="G413" s="156" t="str">
        <f t="shared" ca="1" si="59"/>
        <v/>
      </c>
      <c r="H413" s="156" t="str">
        <f t="shared" ca="1" si="59"/>
        <v/>
      </c>
      <c r="I413" s="156" t="str">
        <f t="shared" ca="1" si="59"/>
        <v/>
      </c>
      <c r="J413" s="156" t="str">
        <f t="shared" ca="1" si="59"/>
        <v/>
      </c>
      <c r="K413" s="156" t="str">
        <f t="shared" ca="1" si="59"/>
        <v/>
      </c>
      <c r="L413" s="156" t="str">
        <f t="shared" ca="1" si="59"/>
        <v/>
      </c>
      <c r="M413" s="156" t="str">
        <f t="shared" ca="1" si="59"/>
        <v/>
      </c>
      <c r="N413" s="156" t="str">
        <f t="shared" ca="1" si="59"/>
        <v/>
      </c>
    </row>
    <row r="414" spans="2:14" x14ac:dyDescent="0.2">
      <c r="B414" s="247"/>
      <c r="C414" s="87" t="str">
        <f>IFERROR(IF($A414&lt;&gt;" ",VLOOKUP($A414,GSB!$A$6:$F$506,6,FALSE),0),IF($A414=""," ","pas d'article"))</f>
        <v xml:space="preserve"> </v>
      </c>
      <c r="D414" s="156" t="str">
        <f t="shared" ca="1" si="52"/>
        <v/>
      </c>
      <c r="E414" s="156" t="str">
        <f t="shared" ca="1" si="56"/>
        <v/>
      </c>
      <c r="F414" s="156" t="str">
        <f t="shared" ca="1" si="59"/>
        <v/>
      </c>
      <c r="G414" s="156" t="str">
        <f t="shared" ca="1" si="59"/>
        <v/>
      </c>
      <c r="H414" s="156" t="str">
        <f t="shared" ca="1" si="59"/>
        <v/>
      </c>
      <c r="I414" s="156" t="str">
        <f t="shared" ca="1" si="59"/>
        <v/>
      </c>
      <c r="J414" s="156" t="str">
        <f t="shared" ca="1" si="59"/>
        <v/>
      </c>
      <c r="K414" s="156" t="str">
        <f t="shared" ca="1" si="59"/>
        <v/>
      </c>
      <c r="L414" s="156" t="str">
        <f t="shared" ca="1" si="59"/>
        <v/>
      </c>
      <c r="M414" s="156" t="str">
        <f t="shared" ca="1" si="59"/>
        <v/>
      </c>
      <c r="N414" s="156" t="str">
        <f t="shared" ca="1" si="59"/>
        <v/>
      </c>
    </row>
    <row r="415" spans="2:14" x14ac:dyDescent="0.2">
      <c r="B415" s="247"/>
      <c r="C415" s="87" t="str">
        <f>IFERROR(IF($A415&lt;&gt;" ",VLOOKUP($A415,GSB!$A$6:$F$506,6,FALSE),0),IF($A415=""," ","pas d'article"))</f>
        <v xml:space="preserve"> </v>
      </c>
      <c r="D415" s="156" t="str">
        <f t="shared" ca="1" si="52"/>
        <v/>
      </c>
      <c r="E415" s="156" t="str">
        <f t="shared" ca="1" si="56"/>
        <v/>
      </c>
      <c r="F415" s="156" t="str">
        <f t="shared" ca="1" si="59"/>
        <v/>
      </c>
      <c r="G415" s="156" t="str">
        <f t="shared" ca="1" si="59"/>
        <v/>
      </c>
      <c r="H415" s="156" t="str">
        <f t="shared" ca="1" si="59"/>
        <v/>
      </c>
      <c r="I415" s="156" t="str">
        <f t="shared" ca="1" si="59"/>
        <v/>
      </c>
      <c r="J415" s="156" t="str">
        <f t="shared" ca="1" si="59"/>
        <v/>
      </c>
      <c r="K415" s="156" t="str">
        <f t="shared" ca="1" si="59"/>
        <v/>
      </c>
      <c r="L415" s="156" t="str">
        <f t="shared" ca="1" si="59"/>
        <v/>
      </c>
      <c r="M415" s="156" t="str">
        <f t="shared" ca="1" si="59"/>
        <v/>
      </c>
      <c r="N415" s="156" t="str">
        <f t="shared" ca="1" si="59"/>
        <v/>
      </c>
    </row>
    <row r="416" spans="2:14" x14ac:dyDescent="0.2">
      <c r="B416" s="247"/>
      <c r="C416" s="87" t="str">
        <f>IFERROR(IF($A416&lt;&gt;" ",VLOOKUP($A416,GSB!$A$6:$F$506,6,FALSE),0),IF($A416=""," ","pas d'article"))</f>
        <v xml:space="preserve"> </v>
      </c>
      <c r="D416" s="156" t="str">
        <f t="shared" ca="1" si="52"/>
        <v/>
      </c>
      <c r="E416" s="156" t="str">
        <f t="shared" ca="1" si="56"/>
        <v/>
      </c>
      <c r="F416" s="156" t="str">
        <f t="shared" ca="1" si="59"/>
        <v/>
      </c>
      <c r="G416" s="156" t="str">
        <f t="shared" ca="1" si="59"/>
        <v/>
      </c>
      <c r="H416" s="156" t="str">
        <f t="shared" ca="1" si="59"/>
        <v/>
      </c>
      <c r="I416" s="156" t="str">
        <f t="shared" ca="1" si="59"/>
        <v/>
      </c>
      <c r="J416" s="156" t="str">
        <f t="shared" ca="1" si="59"/>
        <v/>
      </c>
      <c r="K416" s="156" t="str">
        <f t="shared" ca="1" si="59"/>
        <v/>
      </c>
      <c r="L416" s="156" t="str">
        <f t="shared" ca="1" si="59"/>
        <v/>
      </c>
      <c r="M416" s="156" t="str">
        <f t="shared" ca="1" si="59"/>
        <v/>
      </c>
      <c r="N416" s="156" t="str">
        <f t="shared" ca="1" si="59"/>
        <v/>
      </c>
    </row>
    <row r="417" spans="2:14" x14ac:dyDescent="0.2">
      <c r="B417" s="247"/>
      <c r="C417" s="87" t="str">
        <f>IFERROR(IF($A417&lt;&gt;" ",VLOOKUP($A417,GSB!$A$6:$F$506,6,FALSE),0),IF($A417=""," ","pas d'article"))</f>
        <v xml:space="preserve"> </v>
      </c>
      <c r="D417" s="156" t="str">
        <f t="shared" ca="1" si="52"/>
        <v/>
      </c>
      <c r="E417" s="156" t="str">
        <f t="shared" ca="1" si="56"/>
        <v/>
      </c>
      <c r="F417" s="156" t="str">
        <f t="shared" ca="1" si="59"/>
        <v/>
      </c>
      <c r="G417" s="156" t="str">
        <f t="shared" ca="1" si="59"/>
        <v/>
      </c>
      <c r="H417" s="156" t="str">
        <f t="shared" ca="1" si="59"/>
        <v/>
      </c>
      <c r="I417" s="156" t="str">
        <f t="shared" ca="1" si="59"/>
        <v/>
      </c>
      <c r="J417" s="156" t="str">
        <f t="shared" ca="1" si="59"/>
        <v/>
      </c>
      <c r="K417" s="156" t="str">
        <f t="shared" ca="1" si="59"/>
        <v/>
      </c>
      <c r="L417" s="156" t="str">
        <f t="shared" ca="1" si="59"/>
        <v/>
      </c>
      <c r="M417" s="156" t="str">
        <f t="shared" ca="1" si="59"/>
        <v/>
      </c>
      <c r="N417" s="156" t="str">
        <f t="shared" ca="1" si="59"/>
        <v/>
      </c>
    </row>
    <row r="418" spans="2:14" x14ac:dyDescent="0.2">
      <c r="B418" s="247"/>
      <c r="C418" s="87" t="str">
        <f>IFERROR(IF($A418&lt;&gt;" ",VLOOKUP($A418,GSB!$A$6:$F$506,6,FALSE),0),IF($A418=""," ","pas d'article"))</f>
        <v xml:space="preserve"> </v>
      </c>
      <c r="D418" s="156" t="str">
        <f t="shared" ca="1" si="52"/>
        <v/>
      </c>
      <c r="E418" s="156" t="str">
        <f t="shared" ca="1" si="56"/>
        <v/>
      </c>
      <c r="F418" s="156" t="str">
        <f t="shared" ca="1" si="59"/>
        <v/>
      </c>
      <c r="G418" s="156" t="str">
        <f t="shared" ca="1" si="59"/>
        <v/>
      </c>
      <c r="H418" s="156" t="str">
        <f t="shared" ca="1" si="59"/>
        <v/>
      </c>
      <c r="I418" s="156" t="str">
        <f t="shared" ca="1" si="59"/>
        <v/>
      </c>
      <c r="J418" s="156" t="str">
        <f t="shared" ca="1" si="59"/>
        <v/>
      </c>
      <c r="K418" s="156" t="str">
        <f t="shared" ca="1" si="59"/>
        <v/>
      </c>
      <c r="L418" s="156" t="str">
        <f t="shared" ca="1" si="59"/>
        <v/>
      </c>
      <c r="M418" s="156" t="str">
        <f t="shared" ca="1" si="59"/>
        <v/>
      </c>
      <c r="N418" s="156" t="str">
        <f t="shared" ca="1" si="59"/>
        <v/>
      </c>
    </row>
    <row r="419" spans="2:14" x14ac:dyDescent="0.2">
      <c r="B419" s="247"/>
      <c r="C419" s="87" t="str">
        <f>IFERROR(IF($A419&lt;&gt;" ",VLOOKUP($A419,GSB!$A$6:$F$506,6,FALSE),0),IF($A419=""," ","pas d'article"))</f>
        <v xml:space="preserve"> </v>
      </c>
      <c r="D419" s="156" t="str">
        <f t="shared" ca="1" si="52"/>
        <v/>
      </c>
      <c r="E419" s="156" t="str">
        <f t="shared" ca="1" si="56"/>
        <v/>
      </c>
      <c r="F419" s="156" t="str">
        <f t="shared" ca="1" si="59"/>
        <v/>
      </c>
      <c r="G419" s="156" t="str">
        <f t="shared" ca="1" si="59"/>
        <v/>
      </c>
      <c r="H419" s="156" t="str">
        <f t="shared" ca="1" si="59"/>
        <v/>
      </c>
      <c r="I419" s="156" t="str">
        <f t="shared" ca="1" si="59"/>
        <v/>
      </c>
      <c r="J419" s="156" t="str">
        <f t="shared" ca="1" si="59"/>
        <v/>
      </c>
      <c r="K419" s="156" t="str">
        <f t="shared" ca="1" si="59"/>
        <v/>
      </c>
      <c r="L419" s="156" t="str">
        <f t="shared" ca="1" si="59"/>
        <v/>
      </c>
      <c r="M419" s="156" t="str">
        <f t="shared" ca="1" si="59"/>
        <v/>
      </c>
      <c r="N419" s="156" t="str">
        <f t="shared" ca="1" si="59"/>
        <v/>
      </c>
    </row>
    <row r="420" spans="2:14" x14ac:dyDescent="0.2">
      <c r="B420" s="247"/>
      <c r="C420" s="87" t="str">
        <f>IFERROR(IF($A420&lt;&gt;" ",VLOOKUP($A420,GSB!$A$6:$F$506,6,FALSE),0),IF($A420=""," ","pas d'article"))</f>
        <v xml:space="preserve"> </v>
      </c>
      <c r="D420" s="156" t="str">
        <f t="shared" ca="1" si="52"/>
        <v/>
      </c>
      <c r="E420" s="156" t="str">
        <f t="shared" ca="1" si="56"/>
        <v/>
      </c>
      <c r="F420" s="156" t="str">
        <f t="shared" ca="1" si="59"/>
        <v/>
      </c>
      <c r="G420" s="156" t="str">
        <f t="shared" ca="1" si="59"/>
        <v/>
      </c>
      <c r="H420" s="156" t="str">
        <f t="shared" ca="1" si="59"/>
        <v/>
      </c>
      <c r="I420" s="156" t="str">
        <f t="shared" ca="1" si="59"/>
        <v/>
      </c>
      <c r="J420" s="156" t="str">
        <f t="shared" ca="1" si="59"/>
        <v/>
      </c>
      <c r="K420" s="156" t="str">
        <f t="shared" ca="1" si="59"/>
        <v/>
      </c>
      <c r="L420" s="156" t="str">
        <f t="shared" ca="1" si="59"/>
        <v/>
      </c>
      <c r="M420" s="156" t="str">
        <f t="shared" ca="1" si="59"/>
        <v/>
      </c>
      <c r="N420" s="156" t="str">
        <f t="shared" ca="1" si="59"/>
        <v/>
      </c>
    </row>
    <row r="421" spans="2:14" x14ac:dyDescent="0.2">
      <c r="B421" s="247"/>
      <c r="C421" s="87" t="str">
        <f>IFERROR(IF($A421&lt;&gt;" ",VLOOKUP($A421,GSB!$A$6:$F$506,6,FALSE),0),IF($A421=""," ","pas d'article"))</f>
        <v xml:space="preserve"> </v>
      </c>
      <c r="D421" s="156" t="str">
        <f t="shared" ca="1" si="52"/>
        <v/>
      </c>
      <c r="E421" s="156" t="str">
        <f t="shared" ca="1" si="56"/>
        <v/>
      </c>
      <c r="F421" s="156" t="str">
        <f t="shared" ca="1" si="59"/>
        <v/>
      </c>
      <c r="G421" s="156" t="str">
        <f t="shared" ca="1" si="59"/>
        <v/>
      </c>
      <c r="H421" s="156" t="str">
        <f t="shared" ca="1" si="59"/>
        <v/>
      </c>
      <c r="I421" s="156" t="str">
        <f t="shared" ca="1" si="59"/>
        <v/>
      </c>
      <c r="J421" s="156" t="str">
        <f t="shared" ca="1" si="59"/>
        <v/>
      </c>
      <c r="K421" s="156" t="str">
        <f t="shared" ca="1" si="59"/>
        <v/>
      </c>
      <c r="L421" s="156" t="str">
        <f t="shared" ca="1" si="59"/>
        <v/>
      </c>
      <c r="M421" s="156" t="str">
        <f t="shared" ca="1" si="59"/>
        <v/>
      </c>
      <c r="N421" s="156" t="str">
        <f t="shared" ca="1" si="59"/>
        <v/>
      </c>
    </row>
    <row r="422" spans="2:14" x14ac:dyDescent="0.2">
      <c r="B422" s="247"/>
      <c r="C422" s="87" t="str">
        <f>IFERROR(IF($A422&lt;&gt;" ",VLOOKUP($A422,GSB!$A$6:$F$506,6,FALSE),0),IF($A422=""," ","pas d'article"))</f>
        <v xml:space="preserve"> </v>
      </c>
      <c r="D422" s="156" t="str">
        <f t="shared" ref="D422:D485" ca="1" si="60">IF(ISERROR(OFFSET(INDIRECT("'"&amp;D$5&amp;"'!$b$1"),MATCH($A422,INDIRECT("'"&amp;D$5&amp;"'!$a$1:$a$500"),0)-1,MATCH($B$4,INDIRECT("'"&amp;D$5&amp;"'!$c$5:$n$5"),0))),"",OFFSET(INDIRECT("'"&amp;D$5&amp;"'!$b$1"),MATCH($A422,INDIRECT("'"&amp;D$5&amp;"'!$a$1:$a$500"),0)-1,MATCH($B$4,INDIRECT("'"&amp;D$5&amp;"'!$c$5:$n$5"),0)))</f>
        <v/>
      </c>
      <c r="E422" s="156" t="str">
        <f t="shared" ca="1" si="56"/>
        <v/>
      </c>
      <c r="F422" s="156" t="str">
        <f t="shared" ref="F422:N431" ca="1" si="61">IF(ISERROR(OFFSET(INDIRECT("'"&amp;F$5&amp;"'!$b$1"),MATCH($A422,INDIRECT("'"&amp;F$5&amp;"'!$a$1:$a$500"),0)-1,MATCH($B$4,INDIRECT("'"&amp;F$5&amp;"'!$c$5:$n$5"),0))),"",OFFSET(INDIRECT("'"&amp;F$5&amp;"'!$b$1"),MATCH($A422,INDIRECT("'"&amp;F$5&amp;"'!$a$1:$a$500"),0)-1,MATCH($B$4,INDIRECT("'"&amp;F$5&amp;"'!$c$5:$n$5"),0)))</f>
        <v/>
      </c>
      <c r="G422" s="156" t="str">
        <f t="shared" ca="1" si="61"/>
        <v/>
      </c>
      <c r="H422" s="156" t="str">
        <f t="shared" ca="1" si="61"/>
        <v/>
      </c>
      <c r="I422" s="156" t="str">
        <f t="shared" ca="1" si="61"/>
        <v/>
      </c>
      <c r="J422" s="156" t="str">
        <f t="shared" ca="1" si="61"/>
        <v/>
      </c>
      <c r="K422" s="156" t="str">
        <f t="shared" ca="1" si="61"/>
        <v/>
      </c>
      <c r="L422" s="156" t="str">
        <f t="shared" ca="1" si="61"/>
        <v/>
      </c>
      <c r="M422" s="156" t="str">
        <f t="shared" ca="1" si="61"/>
        <v/>
      </c>
      <c r="N422" s="156" t="str">
        <f t="shared" ca="1" si="61"/>
        <v/>
      </c>
    </row>
    <row r="423" spans="2:14" x14ac:dyDescent="0.2">
      <c r="B423" s="247"/>
      <c r="C423" s="87" t="str">
        <f>IFERROR(IF($A423&lt;&gt;" ",VLOOKUP($A423,GSB!$A$6:$F$506,6,FALSE),0),IF($A423=""," ","pas d'article"))</f>
        <v xml:space="preserve"> </v>
      </c>
      <c r="D423" s="156" t="str">
        <f t="shared" ca="1" si="60"/>
        <v/>
      </c>
      <c r="E423" s="156" t="str">
        <f t="shared" ca="1" si="56"/>
        <v/>
      </c>
      <c r="F423" s="156" t="str">
        <f t="shared" ca="1" si="61"/>
        <v/>
      </c>
      <c r="G423" s="156" t="str">
        <f t="shared" ca="1" si="61"/>
        <v/>
      </c>
      <c r="H423" s="156" t="str">
        <f t="shared" ca="1" si="61"/>
        <v/>
      </c>
      <c r="I423" s="156" t="str">
        <f t="shared" ca="1" si="61"/>
        <v/>
      </c>
      <c r="J423" s="156" t="str">
        <f t="shared" ca="1" si="61"/>
        <v/>
      </c>
      <c r="K423" s="156" t="str">
        <f t="shared" ca="1" si="61"/>
        <v/>
      </c>
      <c r="L423" s="156" t="str">
        <f t="shared" ca="1" si="61"/>
        <v/>
      </c>
      <c r="M423" s="156" t="str">
        <f t="shared" ca="1" si="61"/>
        <v/>
      </c>
      <c r="N423" s="156" t="str">
        <f t="shared" ca="1" si="61"/>
        <v/>
      </c>
    </row>
    <row r="424" spans="2:14" x14ac:dyDescent="0.2">
      <c r="B424" s="247"/>
      <c r="C424" s="87" t="str">
        <f>IFERROR(IF($A424&lt;&gt;" ",VLOOKUP($A424,GSB!$A$6:$F$506,6,FALSE),0),IF($A424=""," ","pas d'article"))</f>
        <v xml:space="preserve"> </v>
      </c>
      <c r="D424" s="156" t="str">
        <f t="shared" ca="1" si="60"/>
        <v/>
      </c>
      <c r="E424" s="156" t="str">
        <f t="shared" ca="1" si="56"/>
        <v/>
      </c>
      <c r="F424" s="156" t="str">
        <f t="shared" ca="1" si="61"/>
        <v/>
      </c>
      <c r="G424" s="156" t="str">
        <f t="shared" ca="1" si="61"/>
        <v/>
      </c>
      <c r="H424" s="156" t="str">
        <f t="shared" ca="1" si="61"/>
        <v/>
      </c>
      <c r="I424" s="156" t="str">
        <f t="shared" ca="1" si="61"/>
        <v/>
      </c>
      <c r="J424" s="156" t="str">
        <f t="shared" ca="1" si="61"/>
        <v/>
      </c>
      <c r="K424" s="156" t="str">
        <f t="shared" ca="1" si="61"/>
        <v/>
      </c>
      <c r="L424" s="156" t="str">
        <f t="shared" ca="1" si="61"/>
        <v/>
      </c>
      <c r="M424" s="156" t="str">
        <f t="shared" ca="1" si="61"/>
        <v/>
      </c>
      <c r="N424" s="156" t="str">
        <f t="shared" ca="1" si="61"/>
        <v/>
      </c>
    </row>
    <row r="425" spans="2:14" x14ac:dyDescent="0.2">
      <c r="B425" s="247"/>
      <c r="C425" s="87" t="str">
        <f>IFERROR(IF($A425&lt;&gt;" ",VLOOKUP($A425,GSB!$A$6:$F$506,6,FALSE),0),IF($A425=""," ","pas d'article"))</f>
        <v xml:space="preserve"> </v>
      </c>
      <c r="D425" s="156" t="str">
        <f t="shared" ca="1" si="60"/>
        <v/>
      </c>
      <c r="E425" s="156" t="str">
        <f t="shared" ca="1" si="56"/>
        <v/>
      </c>
      <c r="F425" s="156" t="str">
        <f t="shared" ca="1" si="61"/>
        <v/>
      </c>
      <c r="G425" s="156" t="str">
        <f t="shared" ca="1" si="61"/>
        <v/>
      </c>
      <c r="H425" s="156" t="str">
        <f t="shared" ca="1" si="61"/>
        <v/>
      </c>
      <c r="I425" s="156" t="str">
        <f t="shared" ca="1" si="61"/>
        <v/>
      </c>
      <c r="J425" s="156" t="str">
        <f t="shared" ca="1" si="61"/>
        <v/>
      </c>
      <c r="K425" s="156" t="str">
        <f t="shared" ca="1" si="61"/>
        <v/>
      </c>
      <c r="L425" s="156" t="str">
        <f t="shared" ca="1" si="61"/>
        <v/>
      </c>
      <c r="M425" s="156" t="str">
        <f t="shared" ca="1" si="61"/>
        <v/>
      </c>
      <c r="N425" s="156" t="str">
        <f t="shared" ca="1" si="61"/>
        <v/>
      </c>
    </row>
    <row r="426" spans="2:14" x14ac:dyDescent="0.2">
      <c r="B426" s="247"/>
      <c r="C426" s="87" t="str">
        <f>IFERROR(IF($A426&lt;&gt;" ",VLOOKUP($A426,GSB!$A$6:$F$506,6,FALSE),0),IF($A426=""," ","pas d'article"))</f>
        <v xml:space="preserve"> </v>
      </c>
      <c r="D426" s="156" t="str">
        <f t="shared" ca="1" si="60"/>
        <v/>
      </c>
      <c r="E426" s="156" t="str">
        <f t="shared" ca="1" si="56"/>
        <v/>
      </c>
      <c r="F426" s="156" t="str">
        <f t="shared" ca="1" si="61"/>
        <v/>
      </c>
      <c r="G426" s="156" t="str">
        <f t="shared" ca="1" si="61"/>
        <v/>
      </c>
      <c r="H426" s="156" t="str">
        <f t="shared" ca="1" si="61"/>
        <v/>
      </c>
      <c r="I426" s="156" t="str">
        <f t="shared" ca="1" si="61"/>
        <v/>
      </c>
      <c r="J426" s="156" t="str">
        <f t="shared" ca="1" si="61"/>
        <v/>
      </c>
      <c r="K426" s="156" t="str">
        <f t="shared" ca="1" si="61"/>
        <v/>
      </c>
      <c r="L426" s="156" t="str">
        <f t="shared" ca="1" si="61"/>
        <v/>
      </c>
      <c r="M426" s="156" t="str">
        <f t="shared" ca="1" si="61"/>
        <v/>
      </c>
      <c r="N426" s="156" t="str">
        <f t="shared" ca="1" si="61"/>
        <v/>
      </c>
    </row>
    <row r="427" spans="2:14" x14ac:dyDescent="0.2">
      <c r="B427" s="247"/>
      <c r="C427" s="87" t="str">
        <f>IFERROR(IF($A427&lt;&gt;" ",VLOOKUP($A427,GSB!$A$6:$F$506,6,FALSE),0),IF($A427=""," ","pas d'article"))</f>
        <v xml:space="preserve"> </v>
      </c>
      <c r="D427" s="156" t="str">
        <f t="shared" ca="1" si="60"/>
        <v/>
      </c>
      <c r="E427" s="156" t="str">
        <f t="shared" ca="1" si="56"/>
        <v/>
      </c>
      <c r="F427" s="156" t="str">
        <f t="shared" ca="1" si="61"/>
        <v/>
      </c>
      <c r="G427" s="156" t="str">
        <f t="shared" ca="1" si="61"/>
        <v/>
      </c>
      <c r="H427" s="156" t="str">
        <f t="shared" ca="1" si="61"/>
        <v/>
      </c>
      <c r="I427" s="156" t="str">
        <f t="shared" ca="1" si="61"/>
        <v/>
      </c>
      <c r="J427" s="156" t="str">
        <f t="shared" ca="1" si="61"/>
        <v/>
      </c>
      <c r="K427" s="156" t="str">
        <f t="shared" ca="1" si="61"/>
        <v/>
      </c>
      <c r="L427" s="156" t="str">
        <f t="shared" ca="1" si="61"/>
        <v/>
      </c>
      <c r="M427" s="156" t="str">
        <f t="shared" ca="1" si="61"/>
        <v/>
      </c>
      <c r="N427" s="156" t="str">
        <f t="shared" ca="1" si="61"/>
        <v/>
      </c>
    </row>
    <row r="428" spans="2:14" x14ac:dyDescent="0.2">
      <c r="B428" s="247"/>
      <c r="C428" s="87" t="str">
        <f>IFERROR(IF($A428&lt;&gt;" ",VLOOKUP($A428,GSB!$A$6:$F$506,6,FALSE),0),IF($A428=""," ","pas d'article"))</f>
        <v xml:space="preserve"> </v>
      </c>
      <c r="D428" s="156" t="str">
        <f t="shared" ca="1" si="60"/>
        <v/>
      </c>
      <c r="E428" s="156" t="str">
        <f t="shared" ca="1" si="56"/>
        <v/>
      </c>
      <c r="F428" s="156" t="str">
        <f t="shared" ca="1" si="61"/>
        <v/>
      </c>
      <c r="G428" s="156" t="str">
        <f t="shared" ca="1" si="61"/>
        <v/>
      </c>
      <c r="H428" s="156" t="str">
        <f t="shared" ca="1" si="61"/>
        <v/>
      </c>
      <c r="I428" s="156" t="str">
        <f t="shared" ca="1" si="61"/>
        <v/>
      </c>
      <c r="J428" s="156" t="str">
        <f t="shared" ca="1" si="61"/>
        <v/>
      </c>
      <c r="K428" s="156" t="str">
        <f t="shared" ca="1" si="61"/>
        <v/>
      </c>
      <c r="L428" s="156" t="str">
        <f t="shared" ca="1" si="61"/>
        <v/>
      </c>
      <c r="M428" s="156" t="str">
        <f t="shared" ca="1" si="61"/>
        <v/>
      </c>
      <c r="N428" s="156" t="str">
        <f t="shared" ca="1" si="61"/>
        <v/>
      </c>
    </row>
    <row r="429" spans="2:14" x14ac:dyDescent="0.2">
      <c r="B429" s="247"/>
      <c r="C429" s="87" t="str">
        <f>IFERROR(IF($A429&lt;&gt;" ",VLOOKUP($A429,GSB!$A$6:$F$506,6,FALSE),0),IF($A429=""," ","pas d'article"))</f>
        <v xml:space="preserve"> </v>
      </c>
      <c r="D429" s="156" t="str">
        <f t="shared" ca="1" si="60"/>
        <v/>
      </c>
      <c r="E429" s="156" t="str">
        <f t="shared" ca="1" si="56"/>
        <v/>
      </c>
      <c r="F429" s="156" t="str">
        <f t="shared" ca="1" si="61"/>
        <v/>
      </c>
      <c r="G429" s="156" t="str">
        <f t="shared" ca="1" si="61"/>
        <v/>
      </c>
      <c r="H429" s="156" t="str">
        <f t="shared" ca="1" si="61"/>
        <v/>
      </c>
      <c r="I429" s="156" t="str">
        <f t="shared" ca="1" si="61"/>
        <v/>
      </c>
      <c r="J429" s="156" t="str">
        <f t="shared" ca="1" si="61"/>
        <v/>
      </c>
      <c r="K429" s="156" t="str">
        <f t="shared" ca="1" si="61"/>
        <v/>
      </c>
      <c r="L429" s="156" t="str">
        <f t="shared" ca="1" si="61"/>
        <v/>
      </c>
      <c r="M429" s="156" t="str">
        <f t="shared" ca="1" si="61"/>
        <v/>
      </c>
      <c r="N429" s="156" t="str">
        <f t="shared" ca="1" si="61"/>
        <v/>
      </c>
    </row>
    <row r="430" spans="2:14" x14ac:dyDescent="0.2">
      <c r="B430" s="247"/>
      <c r="C430" s="87" t="str">
        <f>IFERROR(IF($A430&lt;&gt;" ",VLOOKUP($A430,GSB!$A$6:$F$506,6,FALSE),0),IF($A430=""," ","pas d'article"))</f>
        <v xml:space="preserve"> </v>
      </c>
      <c r="D430" s="156" t="str">
        <f t="shared" ca="1" si="60"/>
        <v/>
      </c>
      <c r="E430" s="156" t="str">
        <f t="shared" ca="1" si="56"/>
        <v/>
      </c>
      <c r="F430" s="156" t="str">
        <f t="shared" ca="1" si="61"/>
        <v/>
      </c>
      <c r="G430" s="156" t="str">
        <f t="shared" ca="1" si="61"/>
        <v/>
      </c>
      <c r="H430" s="156" t="str">
        <f t="shared" ca="1" si="61"/>
        <v/>
      </c>
      <c r="I430" s="156" t="str">
        <f t="shared" ca="1" si="61"/>
        <v/>
      </c>
      <c r="J430" s="156" t="str">
        <f t="shared" ca="1" si="61"/>
        <v/>
      </c>
      <c r="K430" s="156" t="str">
        <f t="shared" ca="1" si="61"/>
        <v/>
      </c>
      <c r="L430" s="156" t="str">
        <f t="shared" ca="1" si="61"/>
        <v/>
      </c>
      <c r="M430" s="156" t="str">
        <f t="shared" ca="1" si="61"/>
        <v/>
      </c>
      <c r="N430" s="156" t="str">
        <f t="shared" ca="1" si="61"/>
        <v/>
      </c>
    </row>
    <row r="431" spans="2:14" x14ac:dyDescent="0.2">
      <c r="B431" s="247"/>
      <c r="C431" s="87" t="str">
        <f>IFERROR(IF($A431&lt;&gt;" ",VLOOKUP($A431,GSB!$A$6:$F$506,6,FALSE),0),IF($A431=""," ","pas d'article"))</f>
        <v xml:space="preserve"> </v>
      </c>
      <c r="D431" s="156" t="str">
        <f t="shared" ca="1" si="60"/>
        <v/>
      </c>
      <c r="E431" s="156" t="str">
        <f t="shared" ca="1" si="56"/>
        <v/>
      </c>
      <c r="F431" s="156" t="str">
        <f t="shared" ca="1" si="61"/>
        <v/>
      </c>
      <c r="G431" s="156" t="str">
        <f t="shared" ca="1" si="61"/>
        <v/>
      </c>
      <c r="H431" s="156" t="str">
        <f t="shared" ca="1" si="61"/>
        <v/>
      </c>
      <c r="I431" s="156" t="str">
        <f t="shared" ca="1" si="61"/>
        <v/>
      </c>
      <c r="J431" s="156" t="str">
        <f t="shared" ca="1" si="61"/>
        <v/>
      </c>
      <c r="K431" s="156" t="str">
        <f t="shared" ca="1" si="61"/>
        <v/>
      </c>
      <c r="L431" s="156" t="str">
        <f t="shared" ca="1" si="61"/>
        <v/>
      </c>
      <c r="M431" s="156" t="str">
        <f t="shared" ca="1" si="61"/>
        <v/>
      </c>
      <c r="N431" s="156" t="str">
        <f t="shared" ca="1" si="61"/>
        <v/>
      </c>
    </row>
    <row r="432" spans="2:14" x14ac:dyDescent="0.2">
      <c r="B432" s="247"/>
      <c r="C432" s="87" t="str">
        <f>IFERROR(IF($A432&lt;&gt;" ",VLOOKUP($A432,GSB!$A$6:$F$506,6,FALSE),0),IF($A432=""," ","pas d'article"))</f>
        <v xml:space="preserve"> </v>
      </c>
      <c r="D432" s="156" t="str">
        <f t="shared" ca="1" si="60"/>
        <v/>
      </c>
      <c r="E432" s="156" t="str">
        <f t="shared" ca="1" si="56"/>
        <v/>
      </c>
      <c r="F432" s="156" t="str">
        <f t="shared" ref="F432:N441" ca="1" si="62">IF(ISERROR(OFFSET(INDIRECT("'"&amp;F$5&amp;"'!$b$1"),MATCH($A432,INDIRECT("'"&amp;F$5&amp;"'!$a$1:$a$500"),0)-1,MATCH($B$4,INDIRECT("'"&amp;F$5&amp;"'!$c$5:$n$5"),0))),"",OFFSET(INDIRECT("'"&amp;F$5&amp;"'!$b$1"),MATCH($A432,INDIRECT("'"&amp;F$5&amp;"'!$a$1:$a$500"),0)-1,MATCH($B$4,INDIRECT("'"&amp;F$5&amp;"'!$c$5:$n$5"),0)))</f>
        <v/>
      </c>
      <c r="G432" s="156" t="str">
        <f t="shared" ca="1" si="62"/>
        <v/>
      </c>
      <c r="H432" s="156" t="str">
        <f t="shared" ca="1" si="62"/>
        <v/>
      </c>
      <c r="I432" s="156" t="str">
        <f t="shared" ca="1" si="62"/>
        <v/>
      </c>
      <c r="J432" s="156" t="str">
        <f t="shared" ca="1" si="62"/>
        <v/>
      </c>
      <c r="K432" s="156" t="str">
        <f t="shared" ca="1" si="62"/>
        <v/>
      </c>
      <c r="L432" s="156" t="str">
        <f t="shared" ca="1" si="62"/>
        <v/>
      </c>
      <c r="M432" s="156" t="str">
        <f t="shared" ca="1" si="62"/>
        <v/>
      </c>
      <c r="N432" s="156" t="str">
        <f t="shared" ca="1" si="62"/>
        <v/>
      </c>
    </row>
    <row r="433" spans="2:14" x14ac:dyDescent="0.2">
      <c r="B433" s="247"/>
      <c r="C433" s="87" t="str">
        <f>IFERROR(IF($A433&lt;&gt;" ",VLOOKUP($A433,GSB!$A$6:$F$506,6,FALSE),0),IF($A433=""," ","pas d'article"))</f>
        <v xml:space="preserve"> </v>
      </c>
      <c r="D433" s="156" t="str">
        <f t="shared" ca="1" si="60"/>
        <v/>
      </c>
      <c r="E433" s="156" t="str">
        <f t="shared" ca="1" si="56"/>
        <v/>
      </c>
      <c r="F433" s="156" t="str">
        <f t="shared" ca="1" si="62"/>
        <v/>
      </c>
      <c r="G433" s="156" t="str">
        <f t="shared" ca="1" si="62"/>
        <v/>
      </c>
      <c r="H433" s="156" t="str">
        <f t="shared" ca="1" si="62"/>
        <v/>
      </c>
      <c r="I433" s="156" t="str">
        <f t="shared" ca="1" si="62"/>
        <v/>
      </c>
      <c r="J433" s="156" t="str">
        <f t="shared" ca="1" si="62"/>
        <v/>
      </c>
      <c r="K433" s="156" t="str">
        <f t="shared" ca="1" si="62"/>
        <v/>
      </c>
      <c r="L433" s="156" t="str">
        <f t="shared" ca="1" si="62"/>
        <v/>
      </c>
      <c r="M433" s="156" t="str">
        <f t="shared" ca="1" si="62"/>
        <v/>
      </c>
      <c r="N433" s="156" t="str">
        <f t="shared" ca="1" si="62"/>
        <v/>
      </c>
    </row>
    <row r="434" spans="2:14" x14ac:dyDescent="0.2">
      <c r="B434" s="247"/>
      <c r="C434" s="87" t="str">
        <f>IFERROR(IF($A434&lt;&gt;" ",VLOOKUP($A434,GSB!$A$6:$F$506,6,FALSE),0),IF($A434=""," ","pas d'article"))</f>
        <v xml:space="preserve"> </v>
      </c>
      <c r="D434" s="156" t="str">
        <f t="shared" ca="1" si="60"/>
        <v/>
      </c>
      <c r="E434" s="156" t="str">
        <f t="shared" ca="1" si="56"/>
        <v/>
      </c>
      <c r="F434" s="156" t="str">
        <f t="shared" ca="1" si="62"/>
        <v/>
      </c>
      <c r="G434" s="156" t="str">
        <f t="shared" ca="1" si="62"/>
        <v/>
      </c>
      <c r="H434" s="156" t="str">
        <f t="shared" ca="1" si="62"/>
        <v/>
      </c>
      <c r="I434" s="156" t="str">
        <f t="shared" ca="1" si="62"/>
        <v/>
      </c>
      <c r="J434" s="156" t="str">
        <f t="shared" ca="1" si="62"/>
        <v/>
      </c>
      <c r="K434" s="156" t="str">
        <f t="shared" ca="1" si="62"/>
        <v/>
      </c>
      <c r="L434" s="156" t="str">
        <f t="shared" ca="1" si="62"/>
        <v/>
      </c>
      <c r="M434" s="156" t="str">
        <f t="shared" ca="1" si="62"/>
        <v/>
      </c>
      <c r="N434" s="156" t="str">
        <f t="shared" ca="1" si="62"/>
        <v/>
      </c>
    </row>
    <row r="435" spans="2:14" x14ac:dyDescent="0.2">
      <c r="B435" s="247"/>
      <c r="C435" s="87" t="str">
        <f>IFERROR(IF($A435&lt;&gt;" ",VLOOKUP($A435,GSB!$A$6:$F$506,6,FALSE),0),IF($A435=""," ","pas d'article"))</f>
        <v xml:space="preserve"> </v>
      </c>
      <c r="D435" s="156" t="str">
        <f t="shared" ca="1" si="60"/>
        <v/>
      </c>
      <c r="E435" s="156" t="str">
        <f t="shared" ca="1" si="56"/>
        <v/>
      </c>
      <c r="F435" s="156" t="str">
        <f t="shared" ca="1" si="62"/>
        <v/>
      </c>
      <c r="G435" s="156" t="str">
        <f t="shared" ca="1" si="62"/>
        <v/>
      </c>
      <c r="H435" s="156" t="str">
        <f t="shared" ca="1" si="62"/>
        <v/>
      </c>
      <c r="I435" s="156" t="str">
        <f t="shared" ca="1" si="62"/>
        <v/>
      </c>
      <c r="J435" s="156" t="str">
        <f t="shared" ca="1" si="62"/>
        <v/>
      </c>
      <c r="K435" s="156" t="str">
        <f t="shared" ca="1" si="62"/>
        <v/>
      </c>
      <c r="L435" s="156" t="str">
        <f t="shared" ca="1" si="62"/>
        <v/>
      </c>
      <c r="M435" s="156" t="str">
        <f t="shared" ca="1" si="62"/>
        <v/>
      </c>
      <c r="N435" s="156" t="str">
        <f t="shared" ca="1" si="62"/>
        <v/>
      </c>
    </row>
    <row r="436" spans="2:14" x14ac:dyDescent="0.2">
      <c r="B436" s="247"/>
      <c r="C436" s="87" t="str">
        <f>IFERROR(IF($A436&lt;&gt;" ",VLOOKUP($A436,GSB!$A$6:$F$506,6,FALSE),0),IF($A436=""," ","pas d'article"))</f>
        <v xml:space="preserve"> </v>
      </c>
      <c r="D436" s="156" t="str">
        <f t="shared" ca="1" si="60"/>
        <v/>
      </c>
      <c r="E436" s="156" t="str">
        <f t="shared" ca="1" si="56"/>
        <v/>
      </c>
      <c r="F436" s="156" t="str">
        <f t="shared" ca="1" si="62"/>
        <v/>
      </c>
      <c r="G436" s="156" t="str">
        <f t="shared" ca="1" si="62"/>
        <v/>
      </c>
      <c r="H436" s="156" t="str">
        <f t="shared" ca="1" si="62"/>
        <v/>
      </c>
      <c r="I436" s="156" t="str">
        <f t="shared" ca="1" si="62"/>
        <v/>
      </c>
      <c r="J436" s="156" t="str">
        <f t="shared" ca="1" si="62"/>
        <v/>
      </c>
      <c r="K436" s="156" t="str">
        <f t="shared" ca="1" si="62"/>
        <v/>
      </c>
      <c r="L436" s="156" t="str">
        <f t="shared" ca="1" si="62"/>
        <v/>
      </c>
      <c r="M436" s="156" t="str">
        <f t="shared" ca="1" si="62"/>
        <v/>
      </c>
      <c r="N436" s="156" t="str">
        <f t="shared" ca="1" si="62"/>
        <v/>
      </c>
    </row>
    <row r="437" spans="2:14" x14ac:dyDescent="0.2">
      <c r="B437" s="247"/>
      <c r="C437" s="87" t="str">
        <f>IFERROR(IF($A437&lt;&gt;" ",VLOOKUP($A437,GSB!$A$6:$F$506,6,FALSE),0),IF($A437=""," ","pas d'article"))</f>
        <v xml:space="preserve"> </v>
      </c>
      <c r="D437" s="156" t="str">
        <f t="shared" ca="1" si="60"/>
        <v/>
      </c>
      <c r="E437" s="156" t="str">
        <f t="shared" ca="1" si="56"/>
        <v/>
      </c>
      <c r="F437" s="156" t="str">
        <f t="shared" ca="1" si="62"/>
        <v/>
      </c>
      <c r="G437" s="156" t="str">
        <f t="shared" ca="1" si="62"/>
        <v/>
      </c>
      <c r="H437" s="156" t="str">
        <f t="shared" ca="1" si="62"/>
        <v/>
      </c>
      <c r="I437" s="156" t="str">
        <f t="shared" ca="1" si="62"/>
        <v/>
      </c>
      <c r="J437" s="156" t="str">
        <f t="shared" ca="1" si="62"/>
        <v/>
      </c>
      <c r="K437" s="156" t="str">
        <f t="shared" ca="1" si="62"/>
        <v/>
      </c>
      <c r="L437" s="156" t="str">
        <f t="shared" ca="1" si="62"/>
        <v/>
      </c>
      <c r="M437" s="156" t="str">
        <f t="shared" ca="1" si="62"/>
        <v/>
      </c>
      <c r="N437" s="156" t="str">
        <f t="shared" ca="1" si="62"/>
        <v/>
      </c>
    </row>
    <row r="438" spans="2:14" x14ac:dyDescent="0.2">
      <c r="B438" s="247"/>
      <c r="C438" s="87" t="str">
        <f>IFERROR(IF($A438&lt;&gt;" ",VLOOKUP($A438,GSB!$A$6:$F$506,6,FALSE),0),IF($A438=""," ","pas d'article"))</f>
        <v xml:space="preserve"> </v>
      </c>
      <c r="D438" s="156" t="str">
        <f t="shared" ca="1" si="60"/>
        <v/>
      </c>
      <c r="E438" s="156" t="str">
        <f t="shared" ca="1" si="56"/>
        <v/>
      </c>
      <c r="F438" s="156" t="str">
        <f t="shared" ca="1" si="62"/>
        <v/>
      </c>
      <c r="G438" s="156" t="str">
        <f t="shared" ca="1" si="62"/>
        <v/>
      </c>
      <c r="H438" s="156" t="str">
        <f t="shared" ca="1" si="62"/>
        <v/>
      </c>
      <c r="I438" s="156" t="str">
        <f t="shared" ca="1" si="62"/>
        <v/>
      </c>
      <c r="J438" s="156" t="str">
        <f t="shared" ca="1" si="62"/>
        <v/>
      </c>
      <c r="K438" s="156" t="str">
        <f t="shared" ca="1" si="62"/>
        <v/>
      </c>
      <c r="L438" s="156" t="str">
        <f t="shared" ca="1" si="62"/>
        <v/>
      </c>
      <c r="M438" s="156" t="str">
        <f t="shared" ca="1" si="62"/>
        <v/>
      </c>
      <c r="N438" s="156" t="str">
        <f t="shared" ca="1" si="62"/>
        <v/>
      </c>
    </row>
    <row r="439" spans="2:14" x14ac:dyDescent="0.2">
      <c r="B439" s="247"/>
      <c r="C439" s="87" t="str">
        <f>IFERROR(IF($A439&lt;&gt;" ",VLOOKUP($A439,GSB!$A$6:$F$506,6,FALSE),0),IF($A439=""," ","pas d'article"))</f>
        <v xml:space="preserve"> </v>
      </c>
      <c r="D439" s="156" t="str">
        <f t="shared" ca="1" si="60"/>
        <v/>
      </c>
      <c r="E439" s="156" t="str">
        <f t="shared" ca="1" si="56"/>
        <v/>
      </c>
      <c r="F439" s="156" t="str">
        <f t="shared" ca="1" si="62"/>
        <v/>
      </c>
      <c r="G439" s="156" t="str">
        <f t="shared" ca="1" si="62"/>
        <v/>
      </c>
      <c r="H439" s="156" t="str">
        <f t="shared" ca="1" si="62"/>
        <v/>
      </c>
      <c r="I439" s="156" t="str">
        <f t="shared" ca="1" si="62"/>
        <v/>
      </c>
      <c r="J439" s="156" t="str">
        <f t="shared" ca="1" si="62"/>
        <v/>
      </c>
      <c r="K439" s="156" t="str">
        <f t="shared" ca="1" si="62"/>
        <v/>
      </c>
      <c r="L439" s="156" t="str">
        <f t="shared" ca="1" si="62"/>
        <v/>
      </c>
      <c r="M439" s="156" t="str">
        <f t="shared" ca="1" si="62"/>
        <v/>
      </c>
      <c r="N439" s="156" t="str">
        <f t="shared" ca="1" si="62"/>
        <v/>
      </c>
    </row>
    <row r="440" spans="2:14" x14ac:dyDescent="0.2">
      <c r="B440" s="247"/>
      <c r="C440" s="87" t="str">
        <f>IFERROR(IF($A440&lt;&gt;" ",VLOOKUP($A440,GSB!$A$6:$F$506,6,FALSE),0),IF($A440=""," ","pas d'article"))</f>
        <v xml:space="preserve"> </v>
      </c>
      <c r="D440" s="156" t="str">
        <f t="shared" ca="1" si="60"/>
        <v/>
      </c>
      <c r="E440" s="156" t="str">
        <f t="shared" ca="1" si="56"/>
        <v/>
      </c>
      <c r="F440" s="156" t="str">
        <f t="shared" ca="1" si="62"/>
        <v/>
      </c>
      <c r="G440" s="156" t="str">
        <f t="shared" ca="1" si="62"/>
        <v/>
      </c>
      <c r="H440" s="156" t="str">
        <f t="shared" ca="1" si="62"/>
        <v/>
      </c>
      <c r="I440" s="156" t="str">
        <f t="shared" ca="1" si="62"/>
        <v/>
      </c>
      <c r="J440" s="156" t="str">
        <f t="shared" ca="1" si="62"/>
        <v/>
      </c>
      <c r="K440" s="156" t="str">
        <f t="shared" ca="1" si="62"/>
        <v/>
      </c>
      <c r="L440" s="156" t="str">
        <f t="shared" ca="1" si="62"/>
        <v/>
      </c>
      <c r="M440" s="156" t="str">
        <f t="shared" ca="1" si="62"/>
        <v/>
      </c>
      <c r="N440" s="156" t="str">
        <f t="shared" ca="1" si="62"/>
        <v/>
      </c>
    </row>
    <row r="441" spans="2:14" x14ac:dyDescent="0.2">
      <c r="B441" s="247"/>
      <c r="C441" s="87" t="str">
        <f>IFERROR(IF($A441&lt;&gt;" ",VLOOKUP($A441,GSB!$A$6:$F$506,6,FALSE),0),IF($A441=""," ","pas d'article"))</f>
        <v xml:space="preserve"> </v>
      </c>
      <c r="D441" s="156" t="str">
        <f t="shared" ca="1" si="60"/>
        <v/>
      </c>
      <c r="E441" s="156" t="str">
        <f t="shared" ca="1" si="56"/>
        <v/>
      </c>
      <c r="F441" s="156" t="str">
        <f t="shared" ca="1" si="62"/>
        <v/>
      </c>
      <c r="G441" s="156" t="str">
        <f t="shared" ca="1" si="62"/>
        <v/>
      </c>
      <c r="H441" s="156" t="str">
        <f t="shared" ca="1" si="62"/>
        <v/>
      </c>
      <c r="I441" s="156" t="str">
        <f t="shared" ca="1" si="62"/>
        <v/>
      </c>
      <c r="J441" s="156" t="str">
        <f t="shared" ca="1" si="62"/>
        <v/>
      </c>
      <c r="K441" s="156" t="str">
        <f t="shared" ca="1" si="62"/>
        <v/>
      </c>
      <c r="L441" s="156" t="str">
        <f t="shared" ca="1" si="62"/>
        <v/>
      </c>
      <c r="M441" s="156" t="str">
        <f t="shared" ca="1" si="62"/>
        <v/>
      </c>
      <c r="N441" s="156" t="str">
        <f t="shared" ca="1" si="62"/>
        <v/>
      </c>
    </row>
    <row r="442" spans="2:14" x14ac:dyDescent="0.2">
      <c r="B442" s="247"/>
      <c r="C442" s="87" t="str">
        <f>IFERROR(IF($A442&lt;&gt;" ",VLOOKUP($A442,GSB!$A$6:$F$506,6,FALSE),0),IF($A442=""," ","pas d'article"))</f>
        <v xml:space="preserve"> </v>
      </c>
      <c r="D442" s="156" t="str">
        <f t="shared" ca="1" si="60"/>
        <v/>
      </c>
      <c r="E442" s="156" t="str">
        <f t="shared" ca="1" si="56"/>
        <v/>
      </c>
      <c r="F442" s="156" t="str">
        <f t="shared" ref="F442:N451" ca="1" si="63">IF(ISERROR(OFFSET(INDIRECT("'"&amp;F$5&amp;"'!$b$1"),MATCH($A442,INDIRECT("'"&amp;F$5&amp;"'!$a$1:$a$500"),0)-1,MATCH($B$4,INDIRECT("'"&amp;F$5&amp;"'!$c$5:$n$5"),0))),"",OFFSET(INDIRECT("'"&amp;F$5&amp;"'!$b$1"),MATCH($A442,INDIRECT("'"&amp;F$5&amp;"'!$a$1:$a$500"),0)-1,MATCH($B$4,INDIRECT("'"&amp;F$5&amp;"'!$c$5:$n$5"),0)))</f>
        <v/>
      </c>
      <c r="G442" s="156" t="str">
        <f t="shared" ca="1" si="63"/>
        <v/>
      </c>
      <c r="H442" s="156" t="str">
        <f t="shared" ca="1" si="63"/>
        <v/>
      </c>
      <c r="I442" s="156" t="str">
        <f t="shared" ca="1" si="63"/>
        <v/>
      </c>
      <c r="J442" s="156" t="str">
        <f t="shared" ca="1" si="63"/>
        <v/>
      </c>
      <c r="K442" s="156" t="str">
        <f t="shared" ca="1" si="63"/>
        <v/>
      </c>
      <c r="L442" s="156" t="str">
        <f t="shared" ca="1" si="63"/>
        <v/>
      </c>
      <c r="M442" s="156" t="str">
        <f t="shared" ca="1" si="63"/>
        <v/>
      </c>
      <c r="N442" s="156" t="str">
        <f t="shared" ca="1" si="63"/>
        <v/>
      </c>
    </row>
    <row r="443" spans="2:14" x14ac:dyDescent="0.2">
      <c r="B443" s="247"/>
      <c r="C443" s="87" t="str">
        <f>IFERROR(IF($A443&lt;&gt;" ",VLOOKUP($A443,GSB!$A$6:$F$506,6,FALSE),0),IF($A443=""," ","pas d'article"))</f>
        <v xml:space="preserve"> </v>
      </c>
      <c r="D443" s="156" t="str">
        <f t="shared" ca="1" si="60"/>
        <v/>
      </c>
      <c r="E443" s="156" t="str">
        <f t="shared" ca="1" si="56"/>
        <v/>
      </c>
      <c r="F443" s="156" t="str">
        <f t="shared" ca="1" si="63"/>
        <v/>
      </c>
      <c r="G443" s="156" t="str">
        <f t="shared" ca="1" si="63"/>
        <v/>
      </c>
      <c r="H443" s="156" t="str">
        <f t="shared" ca="1" si="63"/>
        <v/>
      </c>
      <c r="I443" s="156" t="str">
        <f t="shared" ca="1" si="63"/>
        <v/>
      </c>
      <c r="J443" s="156" t="str">
        <f t="shared" ca="1" si="63"/>
        <v/>
      </c>
      <c r="K443" s="156" t="str">
        <f t="shared" ca="1" si="63"/>
        <v/>
      </c>
      <c r="L443" s="156" t="str">
        <f t="shared" ca="1" si="63"/>
        <v/>
      </c>
      <c r="M443" s="156" t="str">
        <f t="shared" ca="1" si="63"/>
        <v/>
      </c>
      <c r="N443" s="156" t="str">
        <f t="shared" ca="1" si="63"/>
        <v/>
      </c>
    </row>
    <row r="444" spans="2:14" x14ac:dyDescent="0.2">
      <c r="B444" s="247"/>
      <c r="C444" s="87" t="str">
        <f>IFERROR(IF($A444&lt;&gt;" ",VLOOKUP($A444,GSB!$A$6:$F$506,6,FALSE),0),IF($A444=""," ","pas d'article"))</f>
        <v xml:space="preserve"> </v>
      </c>
      <c r="D444" s="156" t="str">
        <f t="shared" ca="1" si="60"/>
        <v/>
      </c>
      <c r="E444" s="156" t="str">
        <f t="shared" ca="1" si="56"/>
        <v/>
      </c>
      <c r="F444" s="156" t="str">
        <f t="shared" ca="1" si="63"/>
        <v/>
      </c>
      <c r="G444" s="156" t="str">
        <f t="shared" ca="1" si="63"/>
        <v/>
      </c>
      <c r="H444" s="156" t="str">
        <f t="shared" ca="1" si="63"/>
        <v/>
      </c>
      <c r="I444" s="156" t="str">
        <f t="shared" ca="1" si="63"/>
        <v/>
      </c>
      <c r="J444" s="156" t="str">
        <f t="shared" ca="1" si="63"/>
        <v/>
      </c>
      <c r="K444" s="156" t="str">
        <f t="shared" ca="1" si="63"/>
        <v/>
      </c>
      <c r="L444" s="156" t="str">
        <f t="shared" ca="1" si="63"/>
        <v/>
      </c>
      <c r="M444" s="156" t="str">
        <f t="shared" ca="1" si="63"/>
        <v/>
      </c>
      <c r="N444" s="156" t="str">
        <f t="shared" ca="1" si="63"/>
        <v/>
      </c>
    </row>
    <row r="445" spans="2:14" x14ac:dyDescent="0.2">
      <c r="B445" s="247"/>
      <c r="C445" s="87" t="str">
        <f>IFERROR(IF($A445&lt;&gt;" ",VLOOKUP($A445,GSB!$A$6:$F$506,6,FALSE),0),IF($A445=""," ","pas d'article"))</f>
        <v xml:space="preserve"> </v>
      </c>
      <c r="D445" s="156" t="str">
        <f t="shared" ca="1" si="60"/>
        <v/>
      </c>
      <c r="E445" s="156" t="str">
        <f t="shared" ca="1" si="56"/>
        <v/>
      </c>
      <c r="F445" s="156" t="str">
        <f t="shared" ca="1" si="63"/>
        <v/>
      </c>
      <c r="G445" s="156" t="str">
        <f t="shared" ca="1" si="63"/>
        <v/>
      </c>
      <c r="H445" s="156" t="str">
        <f t="shared" ca="1" si="63"/>
        <v/>
      </c>
      <c r="I445" s="156" t="str">
        <f t="shared" ca="1" si="63"/>
        <v/>
      </c>
      <c r="J445" s="156" t="str">
        <f t="shared" ca="1" si="63"/>
        <v/>
      </c>
      <c r="K445" s="156" t="str">
        <f t="shared" ca="1" si="63"/>
        <v/>
      </c>
      <c r="L445" s="156" t="str">
        <f t="shared" ca="1" si="63"/>
        <v/>
      </c>
      <c r="M445" s="156" t="str">
        <f t="shared" ca="1" si="63"/>
        <v/>
      </c>
      <c r="N445" s="156" t="str">
        <f t="shared" ca="1" si="63"/>
        <v/>
      </c>
    </row>
    <row r="446" spans="2:14" x14ac:dyDescent="0.2">
      <c r="B446" s="247"/>
      <c r="C446" s="87" t="str">
        <f>IFERROR(IF($A446&lt;&gt;" ",VLOOKUP($A446,GSB!$A$6:$F$506,6,FALSE),0),IF($A446=""," ","pas d'article"))</f>
        <v xml:space="preserve"> </v>
      </c>
      <c r="D446" s="156" t="str">
        <f t="shared" ca="1" si="60"/>
        <v/>
      </c>
      <c r="E446" s="156" t="str">
        <f t="shared" ca="1" si="56"/>
        <v/>
      </c>
      <c r="F446" s="156" t="str">
        <f t="shared" ca="1" si="63"/>
        <v/>
      </c>
      <c r="G446" s="156" t="str">
        <f t="shared" ca="1" si="63"/>
        <v/>
      </c>
      <c r="H446" s="156" t="str">
        <f t="shared" ca="1" si="63"/>
        <v/>
      </c>
      <c r="I446" s="156" t="str">
        <f t="shared" ca="1" si="63"/>
        <v/>
      </c>
      <c r="J446" s="156" t="str">
        <f t="shared" ca="1" si="63"/>
        <v/>
      </c>
      <c r="K446" s="156" t="str">
        <f t="shared" ca="1" si="63"/>
        <v/>
      </c>
      <c r="L446" s="156" t="str">
        <f t="shared" ca="1" si="63"/>
        <v/>
      </c>
      <c r="M446" s="156" t="str">
        <f t="shared" ca="1" si="63"/>
        <v/>
      </c>
      <c r="N446" s="156" t="str">
        <f t="shared" ca="1" si="63"/>
        <v/>
      </c>
    </row>
    <row r="447" spans="2:14" x14ac:dyDescent="0.2">
      <c r="B447" s="247"/>
      <c r="C447" s="87" t="str">
        <f>IFERROR(IF($A447&lt;&gt;" ",VLOOKUP($A447,GSB!$A$6:$F$506,6,FALSE),0),IF($A447=""," ","pas d'article"))</f>
        <v xml:space="preserve"> </v>
      </c>
      <c r="D447" s="156" t="str">
        <f t="shared" ca="1" si="60"/>
        <v/>
      </c>
      <c r="E447" s="156" t="str">
        <f t="shared" ca="1" si="56"/>
        <v/>
      </c>
      <c r="F447" s="156" t="str">
        <f t="shared" ca="1" si="63"/>
        <v/>
      </c>
      <c r="G447" s="156" t="str">
        <f t="shared" ca="1" si="63"/>
        <v/>
      </c>
      <c r="H447" s="156" t="str">
        <f t="shared" ca="1" si="63"/>
        <v/>
      </c>
      <c r="I447" s="156" t="str">
        <f t="shared" ca="1" si="63"/>
        <v/>
      </c>
      <c r="J447" s="156" t="str">
        <f t="shared" ca="1" si="63"/>
        <v/>
      </c>
      <c r="K447" s="156" t="str">
        <f t="shared" ca="1" si="63"/>
        <v/>
      </c>
      <c r="L447" s="156" t="str">
        <f t="shared" ca="1" si="63"/>
        <v/>
      </c>
      <c r="M447" s="156" t="str">
        <f t="shared" ca="1" si="63"/>
        <v/>
      </c>
      <c r="N447" s="156" t="str">
        <f t="shared" ca="1" si="63"/>
        <v/>
      </c>
    </row>
    <row r="448" spans="2:14" x14ac:dyDescent="0.2">
      <c r="B448" s="247"/>
      <c r="C448" s="87" t="str">
        <f>IFERROR(IF($A448&lt;&gt;" ",VLOOKUP($A448,GSB!$A$6:$F$506,6,FALSE),0),IF($A448=""," ","pas d'article"))</f>
        <v xml:space="preserve"> </v>
      </c>
      <c r="D448" s="156" t="str">
        <f t="shared" ca="1" si="60"/>
        <v/>
      </c>
      <c r="E448" s="156" t="str">
        <f t="shared" ca="1" si="56"/>
        <v/>
      </c>
      <c r="F448" s="156" t="str">
        <f t="shared" ca="1" si="63"/>
        <v/>
      </c>
      <c r="G448" s="156" t="str">
        <f t="shared" ca="1" si="63"/>
        <v/>
      </c>
      <c r="H448" s="156" t="str">
        <f t="shared" ca="1" si="63"/>
        <v/>
      </c>
      <c r="I448" s="156" t="str">
        <f t="shared" ca="1" si="63"/>
        <v/>
      </c>
      <c r="J448" s="156" t="str">
        <f t="shared" ca="1" si="63"/>
        <v/>
      </c>
      <c r="K448" s="156" t="str">
        <f t="shared" ca="1" si="63"/>
        <v/>
      </c>
      <c r="L448" s="156" t="str">
        <f t="shared" ca="1" si="63"/>
        <v/>
      </c>
      <c r="M448" s="156" t="str">
        <f t="shared" ca="1" si="63"/>
        <v/>
      </c>
      <c r="N448" s="156" t="str">
        <f t="shared" ca="1" si="63"/>
        <v/>
      </c>
    </row>
    <row r="449" spans="2:14" x14ac:dyDescent="0.2">
      <c r="B449" s="247"/>
      <c r="C449" s="87" t="str">
        <f>IFERROR(IF($A449&lt;&gt;" ",VLOOKUP($A449,GSB!$A$6:$F$506,6,FALSE),0),IF($A449=""," ","pas d'article"))</f>
        <v xml:space="preserve"> </v>
      </c>
      <c r="D449" s="156" t="str">
        <f t="shared" ca="1" si="60"/>
        <v/>
      </c>
      <c r="E449" s="156" t="str">
        <f t="shared" ca="1" si="56"/>
        <v/>
      </c>
      <c r="F449" s="156" t="str">
        <f t="shared" ca="1" si="63"/>
        <v/>
      </c>
      <c r="G449" s="156" t="str">
        <f t="shared" ca="1" si="63"/>
        <v/>
      </c>
      <c r="H449" s="156" t="str">
        <f t="shared" ca="1" si="63"/>
        <v/>
      </c>
      <c r="I449" s="156" t="str">
        <f t="shared" ca="1" si="63"/>
        <v/>
      </c>
      <c r="J449" s="156" t="str">
        <f t="shared" ca="1" si="63"/>
        <v/>
      </c>
      <c r="K449" s="156" t="str">
        <f t="shared" ca="1" si="63"/>
        <v/>
      </c>
      <c r="L449" s="156" t="str">
        <f t="shared" ca="1" si="63"/>
        <v/>
      </c>
      <c r="M449" s="156" t="str">
        <f t="shared" ca="1" si="63"/>
        <v/>
      </c>
      <c r="N449" s="156" t="str">
        <f t="shared" ca="1" si="63"/>
        <v/>
      </c>
    </row>
    <row r="450" spans="2:14" x14ac:dyDescent="0.2">
      <c r="B450" s="247"/>
      <c r="C450" s="87" t="str">
        <f>IFERROR(IF($A450&lt;&gt;" ",VLOOKUP($A450,GSB!$A$6:$F$506,6,FALSE),0),IF($A450=""," ","pas d'article"))</f>
        <v xml:space="preserve"> </v>
      </c>
      <c r="D450" s="156" t="str">
        <f t="shared" ca="1" si="60"/>
        <v/>
      </c>
      <c r="E450" s="156" t="str">
        <f t="shared" ca="1" si="56"/>
        <v/>
      </c>
      <c r="F450" s="156" t="str">
        <f t="shared" ca="1" si="63"/>
        <v/>
      </c>
      <c r="G450" s="156" t="str">
        <f t="shared" ca="1" si="63"/>
        <v/>
      </c>
      <c r="H450" s="156" t="str">
        <f t="shared" ca="1" si="63"/>
        <v/>
      </c>
      <c r="I450" s="156" t="str">
        <f t="shared" ca="1" si="63"/>
        <v/>
      </c>
      <c r="J450" s="156" t="str">
        <f t="shared" ca="1" si="63"/>
        <v/>
      </c>
      <c r="K450" s="156" t="str">
        <f t="shared" ca="1" si="63"/>
        <v/>
      </c>
      <c r="L450" s="156" t="str">
        <f t="shared" ca="1" si="63"/>
        <v/>
      </c>
      <c r="M450" s="156" t="str">
        <f t="shared" ca="1" si="63"/>
        <v/>
      </c>
      <c r="N450" s="156" t="str">
        <f t="shared" ca="1" si="63"/>
        <v/>
      </c>
    </row>
    <row r="451" spans="2:14" x14ac:dyDescent="0.2">
      <c r="B451" s="247"/>
      <c r="C451" s="87" t="str">
        <f>IFERROR(IF($A451&lt;&gt;" ",VLOOKUP($A451,GSB!$A$6:$F$506,6,FALSE),0),IF($A451=""," ","pas d'article"))</f>
        <v xml:space="preserve"> </v>
      </c>
      <c r="D451" s="156" t="str">
        <f t="shared" ca="1" si="60"/>
        <v/>
      </c>
      <c r="E451" s="156" t="str">
        <f t="shared" ca="1" si="56"/>
        <v/>
      </c>
      <c r="F451" s="156" t="str">
        <f t="shared" ca="1" si="63"/>
        <v/>
      </c>
      <c r="G451" s="156" t="str">
        <f t="shared" ca="1" si="63"/>
        <v/>
      </c>
      <c r="H451" s="156" t="str">
        <f t="shared" ca="1" si="63"/>
        <v/>
      </c>
      <c r="I451" s="156" t="str">
        <f t="shared" ca="1" si="63"/>
        <v/>
      </c>
      <c r="J451" s="156" t="str">
        <f t="shared" ca="1" si="63"/>
        <v/>
      </c>
      <c r="K451" s="156" t="str">
        <f t="shared" ca="1" si="63"/>
        <v/>
      </c>
      <c r="L451" s="156" t="str">
        <f t="shared" ca="1" si="63"/>
        <v/>
      </c>
      <c r="M451" s="156" t="str">
        <f t="shared" ca="1" si="63"/>
        <v/>
      </c>
      <c r="N451" s="156" t="str">
        <f t="shared" ca="1" si="63"/>
        <v/>
      </c>
    </row>
    <row r="452" spans="2:14" x14ac:dyDescent="0.2">
      <c r="B452" s="247"/>
      <c r="C452" s="87" t="str">
        <f>IFERROR(IF($A452&lt;&gt;" ",VLOOKUP($A452,GSB!$A$6:$F$506,6,FALSE),0),IF($A452=""," ","pas d'article"))</f>
        <v xml:space="preserve"> </v>
      </c>
      <c r="D452" s="156" t="str">
        <f t="shared" ca="1" si="60"/>
        <v/>
      </c>
      <c r="E452" s="156" t="str">
        <f t="shared" ca="1" si="56"/>
        <v/>
      </c>
      <c r="F452" s="156" t="str">
        <f t="shared" ref="F452:N461" ca="1" si="64">IF(ISERROR(OFFSET(INDIRECT("'"&amp;F$5&amp;"'!$b$1"),MATCH($A452,INDIRECT("'"&amp;F$5&amp;"'!$a$1:$a$500"),0)-1,MATCH($B$4,INDIRECT("'"&amp;F$5&amp;"'!$c$5:$n$5"),0))),"",OFFSET(INDIRECT("'"&amp;F$5&amp;"'!$b$1"),MATCH($A452,INDIRECT("'"&amp;F$5&amp;"'!$a$1:$a$500"),0)-1,MATCH($B$4,INDIRECT("'"&amp;F$5&amp;"'!$c$5:$n$5"),0)))</f>
        <v/>
      </c>
      <c r="G452" s="156" t="str">
        <f t="shared" ca="1" si="64"/>
        <v/>
      </c>
      <c r="H452" s="156" t="str">
        <f t="shared" ca="1" si="64"/>
        <v/>
      </c>
      <c r="I452" s="156" t="str">
        <f t="shared" ca="1" si="64"/>
        <v/>
      </c>
      <c r="J452" s="156" t="str">
        <f t="shared" ca="1" si="64"/>
        <v/>
      </c>
      <c r="K452" s="156" t="str">
        <f t="shared" ca="1" si="64"/>
        <v/>
      </c>
      <c r="L452" s="156" t="str">
        <f t="shared" ca="1" si="64"/>
        <v/>
      </c>
      <c r="M452" s="156" t="str">
        <f t="shared" ca="1" si="64"/>
        <v/>
      </c>
      <c r="N452" s="156" t="str">
        <f t="shared" ca="1" si="64"/>
        <v/>
      </c>
    </row>
    <row r="453" spans="2:14" x14ac:dyDescent="0.2">
      <c r="B453" s="247"/>
      <c r="C453" s="87" t="str">
        <f>IFERROR(IF($A453&lt;&gt;" ",VLOOKUP($A453,GSB!$A$6:$F$506,6,FALSE),0),IF($A453=""," ","pas d'article"))</f>
        <v xml:space="preserve"> </v>
      </c>
      <c r="D453" s="156" t="str">
        <f t="shared" ca="1" si="60"/>
        <v/>
      </c>
      <c r="E453" s="156" t="str">
        <f t="shared" ca="1" si="56"/>
        <v/>
      </c>
      <c r="F453" s="156" t="str">
        <f t="shared" ca="1" si="64"/>
        <v/>
      </c>
      <c r="G453" s="156" t="str">
        <f t="shared" ca="1" si="64"/>
        <v/>
      </c>
      <c r="H453" s="156" t="str">
        <f t="shared" ca="1" si="64"/>
        <v/>
      </c>
      <c r="I453" s="156" t="str">
        <f t="shared" ca="1" si="64"/>
        <v/>
      </c>
      <c r="J453" s="156" t="str">
        <f t="shared" ca="1" si="64"/>
        <v/>
      </c>
      <c r="K453" s="156" t="str">
        <f t="shared" ca="1" si="64"/>
        <v/>
      </c>
      <c r="L453" s="156" t="str">
        <f t="shared" ca="1" si="64"/>
        <v/>
      </c>
      <c r="M453" s="156" t="str">
        <f t="shared" ca="1" si="64"/>
        <v/>
      </c>
      <c r="N453" s="156" t="str">
        <f t="shared" ca="1" si="64"/>
        <v/>
      </c>
    </row>
    <row r="454" spans="2:14" x14ac:dyDescent="0.2">
      <c r="B454" s="247"/>
      <c r="C454" s="87" t="str">
        <f>IFERROR(IF($A454&lt;&gt;" ",VLOOKUP($A454,GSB!$A$6:$F$506,6,FALSE),0),IF($A454=""," ","pas d'article"))</f>
        <v xml:space="preserve"> </v>
      </c>
      <c r="D454" s="156" t="str">
        <f t="shared" ca="1" si="60"/>
        <v/>
      </c>
      <c r="E454" s="156" t="str">
        <f t="shared" ca="1" si="56"/>
        <v/>
      </c>
      <c r="F454" s="156" t="str">
        <f t="shared" ca="1" si="64"/>
        <v/>
      </c>
      <c r="G454" s="156" t="str">
        <f t="shared" ca="1" si="64"/>
        <v/>
      </c>
      <c r="H454" s="156" t="str">
        <f t="shared" ca="1" si="64"/>
        <v/>
      </c>
      <c r="I454" s="156" t="str">
        <f t="shared" ca="1" si="64"/>
        <v/>
      </c>
      <c r="J454" s="156" t="str">
        <f t="shared" ca="1" si="64"/>
        <v/>
      </c>
      <c r="K454" s="156" t="str">
        <f t="shared" ca="1" si="64"/>
        <v/>
      </c>
      <c r="L454" s="156" t="str">
        <f t="shared" ca="1" si="64"/>
        <v/>
      </c>
      <c r="M454" s="156" t="str">
        <f t="shared" ca="1" si="64"/>
        <v/>
      </c>
      <c r="N454" s="156" t="str">
        <f t="shared" ca="1" si="64"/>
        <v/>
      </c>
    </row>
    <row r="455" spans="2:14" x14ac:dyDescent="0.2">
      <c r="B455" s="247"/>
      <c r="C455" s="87" t="str">
        <f>IFERROR(IF($A455&lt;&gt;" ",VLOOKUP($A455,GSB!$A$6:$F$506,6,FALSE),0),IF($A455=""," ","pas d'article"))</f>
        <v xml:space="preserve"> </v>
      </c>
      <c r="D455" s="156" t="str">
        <f t="shared" ca="1" si="60"/>
        <v/>
      </c>
      <c r="E455" s="156" t="str">
        <f t="shared" ca="1" si="56"/>
        <v/>
      </c>
      <c r="F455" s="156" t="str">
        <f t="shared" ca="1" si="64"/>
        <v/>
      </c>
      <c r="G455" s="156" t="str">
        <f t="shared" ca="1" si="64"/>
        <v/>
      </c>
      <c r="H455" s="156" t="str">
        <f t="shared" ca="1" si="64"/>
        <v/>
      </c>
      <c r="I455" s="156" t="str">
        <f t="shared" ca="1" si="64"/>
        <v/>
      </c>
      <c r="J455" s="156" t="str">
        <f t="shared" ca="1" si="64"/>
        <v/>
      </c>
      <c r="K455" s="156" t="str">
        <f t="shared" ca="1" si="64"/>
        <v/>
      </c>
      <c r="L455" s="156" t="str">
        <f t="shared" ca="1" si="64"/>
        <v/>
      </c>
      <c r="M455" s="156" t="str">
        <f t="shared" ca="1" si="64"/>
        <v/>
      </c>
      <c r="N455" s="156" t="str">
        <f t="shared" ca="1" si="64"/>
        <v/>
      </c>
    </row>
    <row r="456" spans="2:14" x14ac:dyDescent="0.2">
      <c r="B456" s="247"/>
      <c r="C456" s="87" t="str">
        <f>IFERROR(IF($A456&lt;&gt;" ",VLOOKUP($A456,GSB!$A$6:$F$506,6,FALSE),0),IF($A456=""," ","pas d'article"))</f>
        <v xml:space="preserve"> </v>
      </c>
      <c r="D456" s="156" t="str">
        <f t="shared" ca="1" si="60"/>
        <v/>
      </c>
      <c r="E456" s="156" t="str">
        <f t="shared" ref="E456:E500" ca="1" si="65">IF(ISERROR(OFFSET(INDIRECT("'"&amp;E$5&amp;"'!$b$1"),MATCH($A456,INDIRECT("'"&amp;E$5&amp;"'!$a$1:$a$500"),0)-1,MATCH($B$4,INDIRECT("'"&amp;E$5&amp;"'!$c$5:$n$5"),0))),"",OFFSET(INDIRECT("'"&amp;E$5&amp;"'!$b$1"),MATCH($A456,INDIRECT("'"&amp;E$5&amp;"'!$a$1:$a$500"),0)-1,MATCH($B$4,INDIRECT("'"&amp;E$5&amp;"'!$c$5:$n$5"),0)))</f>
        <v/>
      </c>
      <c r="F456" s="156" t="str">
        <f t="shared" ca="1" si="64"/>
        <v/>
      </c>
      <c r="G456" s="156" t="str">
        <f t="shared" ca="1" si="64"/>
        <v/>
      </c>
      <c r="H456" s="156" t="str">
        <f t="shared" ca="1" si="64"/>
        <v/>
      </c>
      <c r="I456" s="156" t="str">
        <f t="shared" ca="1" si="64"/>
        <v/>
      </c>
      <c r="J456" s="156" t="str">
        <f t="shared" ca="1" si="64"/>
        <v/>
      </c>
      <c r="K456" s="156" t="str">
        <f t="shared" ca="1" si="64"/>
        <v/>
      </c>
      <c r="L456" s="156" t="str">
        <f t="shared" ca="1" si="64"/>
        <v/>
      </c>
      <c r="M456" s="156" t="str">
        <f t="shared" ca="1" si="64"/>
        <v/>
      </c>
      <c r="N456" s="156" t="str">
        <f t="shared" ca="1" si="64"/>
        <v/>
      </c>
    </row>
    <row r="457" spans="2:14" x14ac:dyDescent="0.2">
      <c r="B457" s="247"/>
      <c r="C457" s="87" t="str">
        <f>IFERROR(IF($A457&lt;&gt;" ",VLOOKUP($A457,GSB!$A$6:$F$506,6,FALSE),0),IF($A457=""," ","pas d'article"))</f>
        <v xml:space="preserve"> </v>
      </c>
      <c r="D457" s="156" t="str">
        <f t="shared" ca="1" si="60"/>
        <v/>
      </c>
      <c r="E457" s="156" t="str">
        <f t="shared" ca="1" si="65"/>
        <v/>
      </c>
      <c r="F457" s="156" t="str">
        <f t="shared" ca="1" si="64"/>
        <v/>
      </c>
      <c r="G457" s="156" t="str">
        <f t="shared" ca="1" si="64"/>
        <v/>
      </c>
      <c r="H457" s="156" t="str">
        <f t="shared" ca="1" si="64"/>
        <v/>
      </c>
      <c r="I457" s="156" t="str">
        <f t="shared" ca="1" si="64"/>
        <v/>
      </c>
      <c r="J457" s="156" t="str">
        <f t="shared" ca="1" si="64"/>
        <v/>
      </c>
      <c r="K457" s="156" t="str">
        <f t="shared" ca="1" si="64"/>
        <v/>
      </c>
      <c r="L457" s="156" t="str">
        <f t="shared" ca="1" si="64"/>
        <v/>
      </c>
      <c r="M457" s="156" t="str">
        <f t="shared" ca="1" si="64"/>
        <v/>
      </c>
      <c r="N457" s="156" t="str">
        <f t="shared" ca="1" si="64"/>
        <v/>
      </c>
    </row>
    <row r="458" spans="2:14" x14ac:dyDescent="0.2">
      <c r="B458" s="247"/>
      <c r="C458" s="87" t="str">
        <f>IFERROR(IF($A458&lt;&gt;" ",VLOOKUP($A458,GSB!$A$6:$F$506,6,FALSE),0),IF($A458=""," ","pas d'article"))</f>
        <v xml:space="preserve"> </v>
      </c>
      <c r="D458" s="156" t="str">
        <f t="shared" ca="1" si="60"/>
        <v/>
      </c>
      <c r="E458" s="156" t="str">
        <f t="shared" ca="1" si="65"/>
        <v/>
      </c>
      <c r="F458" s="156" t="str">
        <f t="shared" ca="1" si="64"/>
        <v/>
      </c>
      <c r="G458" s="156" t="str">
        <f t="shared" ca="1" si="64"/>
        <v/>
      </c>
      <c r="H458" s="156" t="str">
        <f t="shared" ca="1" si="64"/>
        <v/>
      </c>
      <c r="I458" s="156" t="str">
        <f t="shared" ca="1" si="64"/>
        <v/>
      </c>
      <c r="J458" s="156" t="str">
        <f t="shared" ca="1" si="64"/>
        <v/>
      </c>
      <c r="K458" s="156" t="str">
        <f t="shared" ca="1" si="64"/>
        <v/>
      </c>
      <c r="L458" s="156" t="str">
        <f t="shared" ca="1" si="64"/>
        <v/>
      </c>
      <c r="M458" s="156" t="str">
        <f t="shared" ca="1" si="64"/>
        <v/>
      </c>
      <c r="N458" s="156" t="str">
        <f t="shared" ca="1" si="64"/>
        <v/>
      </c>
    </row>
    <row r="459" spans="2:14" x14ac:dyDescent="0.2">
      <c r="B459" s="247"/>
      <c r="C459" s="87" t="str">
        <f>IFERROR(IF($A459&lt;&gt;" ",VLOOKUP($A459,GSB!$A$6:$F$506,6,FALSE),0),IF($A459=""," ","pas d'article"))</f>
        <v xml:space="preserve"> </v>
      </c>
      <c r="D459" s="156" t="str">
        <f t="shared" ca="1" si="60"/>
        <v/>
      </c>
      <c r="E459" s="156" t="str">
        <f t="shared" ca="1" si="65"/>
        <v/>
      </c>
      <c r="F459" s="156" t="str">
        <f t="shared" ca="1" si="64"/>
        <v/>
      </c>
      <c r="G459" s="156" t="str">
        <f t="shared" ca="1" si="64"/>
        <v/>
      </c>
      <c r="H459" s="156" t="str">
        <f t="shared" ca="1" si="64"/>
        <v/>
      </c>
      <c r="I459" s="156" t="str">
        <f t="shared" ca="1" si="64"/>
        <v/>
      </c>
      <c r="J459" s="156" t="str">
        <f t="shared" ca="1" si="64"/>
        <v/>
      </c>
      <c r="K459" s="156" t="str">
        <f t="shared" ca="1" si="64"/>
        <v/>
      </c>
      <c r="L459" s="156" t="str">
        <f t="shared" ca="1" si="64"/>
        <v/>
      </c>
      <c r="M459" s="156" t="str">
        <f t="shared" ca="1" si="64"/>
        <v/>
      </c>
      <c r="N459" s="156" t="str">
        <f t="shared" ca="1" si="64"/>
        <v/>
      </c>
    </row>
    <row r="460" spans="2:14" x14ac:dyDescent="0.2">
      <c r="B460" s="247"/>
      <c r="C460" s="87" t="str">
        <f>IFERROR(IF($A460&lt;&gt;" ",VLOOKUP($A460,GSB!$A$6:$F$506,6,FALSE),0),IF($A460=""," ","pas d'article"))</f>
        <v xml:space="preserve"> </v>
      </c>
      <c r="D460" s="156" t="str">
        <f t="shared" ca="1" si="60"/>
        <v/>
      </c>
      <c r="E460" s="156" t="str">
        <f t="shared" ca="1" si="65"/>
        <v/>
      </c>
      <c r="F460" s="156" t="str">
        <f t="shared" ca="1" si="64"/>
        <v/>
      </c>
      <c r="G460" s="156" t="str">
        <f t="shared" ca="1" si="64"/>
        <v/>
      </c>
      <c r="H460" s="156" t="str">
        <f t="shared" ca="1" si="64"/>
        <v/>
      </c>
      <c r="I460" s="156" t="str">
        <f t="shared" ca="1" si="64"/>
        <v/>
      </c>
      <c r="J460" s="156" t="str">
        <f t="shared" ca="1" si="64"/>
        <v/>
      </c>
      <c r="K460" s="156" t="str">
        <f t="shared" ca="1" si="64"/>
        <v/>
      </c>
      <c r="L460" s="156" t="str">
        <f t="shared" ca="1" si="64"/>
        <v/>
      </c>
      <c r="M460" s="156" t="str">
        <f t="shared" ca="1" si="64"/>
        <v/>
      </c>
      <c r="N460" s="156" t="str">
        <f t="shared" ca="1" si="64"/>
        <v/>
      </c>
    </row>
    <row r="461" spans="2:14" x14ac:dyDescent="0.2">
      <c r="B461" s="247"/>
      <c r="C461" s="87" t="str">
        <f>IFERROR(IF($A461&lt;&gt;" ",VLOOKUP($A461,GSB!$A$6:$F$506,6,FALSE),0),IF($A461=""," ","pas d'article"))</f>
        <v xml:space="preserve"> </v>
      </c>
      <c r="D461" s="156" t="str">
        <f t="shared" ca="1" si="60"/>
        <v/>
      </c>
      <c r="E461" s="156" t="str">
        <f t="shared" ca="1" si="65"/>
        <v/>
      </c>
      <c r="F461" s="156" t="str">
        <f t="shared" ca="1" si="64"/>
        <v/>
      </c>
      <c r="G461" s="156" t="str">
        <f t="shared" ca="1" si="64"/>
        <v/>
      </c>
      <c r="H461" s="156" t="str">
        <f t="shared" ca="1" si="64"/>
        <v/>
      </c>
      <c r="I461" s="156" t="str">
        <f t="shared" ca="1" si="64"/>
        <v/>
      </c>
      <c r="J461" s="156" t="str">
        <f t="shared" ca="1" si="64"/>
        <v/>
      </c>
      <c r="K461" s="156" t="str">
        <f t="shared" ca="1" si="64"/>
        <v/>
      </c>
      <c r="L461" s="156" t="str">
        <f t="shared" ca="1" si="64"/>
        <v/>
      </c>
      <c r="M461" s="156" t="str">
        <f t="shared" ca="1" si="64"/>
        <v/>
      </c>
      <c r="N461" s="156" t="str">
        <f t="shared" ca="1" si="64"/>
        <v/>
      </c>
    </row>
    <row r="462" spans="2:14" x14ac:dyDescent="0.2">
      <c r="B462" s="247"/>
      <c r="C462" s="87" t="str">
        <f>IFERROR(IF($A462&lt;&gt;" ",VLOOKUP($A462,GSB!$A$6:$F$506,6,FALSE),0),IF($A462=""," ","pas d'article"))</f>
        <v xml:space="preserve"> </v>
      </c>
      <c r="D462" s="156" t="str">
        <f t="shared" ca="1" si="60"/>
        <v/>
      </c>
      <c r="E462" s="156" t="str">
        <f t="shared" ca="1" si="65"/>
        <v/>
      </c>
      <c r="F462" s="156" t="str">
        <f t="shared" ref="F462:N467" ca="1" si="66">IF(ISERROR(OFFSET(INDIRECT("'"&amp;F$5&amp;"'!$b$1"),MATCH($A462,INDIRECT("'"&amp;F$5&amp;"'!$a$1:$a$500"),0)-1,MATCH($B$4,INDIRECT("'"&amp;F$5&amp;"'!$c$5:$n$5"),0))),"",OFFSET(INDIRECT("'"&amp;F$5&amp;"'!$b$1"),MATCH($A462,INDIRECT("'"&amp;F$5&amp;"'!$a$1:$a$500"),0)-1,MATCH($B$4,INDIRECT("'"&amp;F$5&amp;"'!$c$5:$n$5"),0)))</f>
        <v/>
      </c>
      <c r="G462" s="156" t="str">
        <f t="shared" ca="1" si="66"/>
        <v/>
      </c>
      <c r="H462" s="156" t="str">
        <f t="shared" ca="1" si="66"/>
        <v/>
      </c>
      <c r="I462" s="156" t="str">
        <f t="shared" ca="1" si="66"/>
        <v/>
      </c>
      <c r="J462" s="156" t="str">
        <f t="shared" ca="1" si="66"/>
        <v/>
      </c>
      <c r="K462" s="156" t="str">
        <f t="shared" ca="1" si="66"/>
        <v/>
      </c>
      <c r="L462" s="156" t="str">
        <f t="shared" ca="1" si="66"/>
        <v/>
      </c>
      <c r="M462" s="156" t="str">
        <f t="shared" ca="1" si="66"/>
        <v/>
      </c>
      <c r="N462" s="156" t="str">
        <f t="shared" ca="1" si="66"/>
        <v/>
      </c>
    </row>
    <row r="463" spans="2:14" x14ac:dyDescent="0.2">
      <c r="B463" s="247"/>
      <c r="C463" s="87" t="str">
        <f>IFERROR(IF($A463&lt;&gt;" ",VLOOKUP($A463,GSB!$A$6:$F$506,6,FALSE),0),IF($A463=""," ","pas d'article"))</f>
        <v xml:space="preserve"> </v>
      </c>
      <c r="D463" s="156" t="str">
        <f t="shared" ca="1" si="60"/>
        <v/>
      </c>
      <c r="E463" s="156" t="str">
        <f t="shared" ca="1" si="65"/>
        <v/>
      </c>
      <c r="F463" s="156" t="str">
        <f t="shared" ca="1" si="66"/>
        <v/>
      </c>
      <c r="G463" s="156" t="str">
        <f t="shared" ca="1" si="66"/>
        <v/>
      </c>
      <c r="H463" s="156" t="str">
        <f t="shared" ca="1" si="66"/>
        <v/>
      </c>
      <c r="I463" s="156" t="str">
        <f t="shared" ca="1" si="66"/>
        <v/>
      </c>
      <c r="J463" s="156" t="str">
        <f t="shared" ca="1" si="66"/>
        <v/>
      </c>
      <c r="K463" s="156" t="str">
        <f t="shared" ca="1" si="66"/>
        <v/>
      </c>
      <c r="L463" s="156" t="str">
        <f t="shared" ca="1" si="66"/>
        <v/>
      </c>
      <c r="M463" s="156" t="str">
        <f t="shared" ca="1" si="66"/>
        <v/>
      </c>
      <c r="N463" s="156" t="str">
        <f t="shared" ca="1" si="66"/>
        <v/>
      </c>
    </row>
    <row r="464" spans="2:14" x14ac:dyDescent="0.2">
      <c r="B464" s="247"/>
      <c r="C464" s="87" t="str">
        <f>IFERROR(IF($A464&lt;&gt;" ",VLOOKUP($A464,GSB!$A$6:$F$506,6,FALSE),0),IF($A464=""," ","pas d'article"))</f>
        <v xml:space="preserve"> </v>
      </c>
      <c r="D464" s="156" t="str">
        <f t="shared" ca="1" si="60"/>
        <v/>
      </c>
      <c r="E464" s="156" t="str">
        <f t="shared" ca="1" si="65"/>
        <v/>
      </c>
      <c r="F464" s="156" t="str">
        <f t="shared" ca="1" si="66"/>
        <v/>
      </c>
      <c r="G464" s="156" t="str">
        <f t="shared" ca="1" si="66"/>
        <v/>
      </c>
      <c r="H464" s="156" t="str">
        <f t="shared" ca="1" si="66"/>
        <v/>
      </c>
      <c r="I464" s="156" t="str">
        <f t="shared" ca="1" si="66"/>
        <v/>
      </c>
      <c r="J464" s="156" t="str">
        <f t="shared" ca="1" si="66"/>
        <v/>
      </c>
      <c r="K464" s="156" t="str">
        <f t="shared" ca="1" si="66"/>
        <v/>
      </c>
      <c r="L464" s="156" t="str">
        <f t="shared" ca="1" si="66"/>
        <v/>
      </c>
      <c r="M464" s="156" t="str">
        <f t="shared" ca="1" si="66"/>
        <v/>
      </c>
      <c r="N464" s="156" t="str">
        <f t="shared" ca="1" si="66"/>
        <v/>
      </c>
    </row>
    <row r="465" spans="2:14" x14ac:dyDescent="0.2">
      <c r="B465" s="247"/>
      <c r="C465" s="87" t="str">
        <f>IFERROR(IF($A465&lt;&gt;" ",VLOOKUP($A465,GSB!$A$6:$F$506,6,FALSE),0),IF($A465=""," ","pas d'article"))</f>
        <v xml:space="preserve"> </v>
      </c>
      <c r="D465" s="156" t="str">
        <f t="shared" ca="1" si="60"/>
        <v/>
      </c>
      <c r="E465" s="156" t="str">
        <f t="shared" ca="1" si="65"/>
        <v/>
      </c>
      <c r="F465" s="156" t="str">
        <f t="shared" ca="1" si="66"/>
        <v/>
      </c>
      <c r="G465" s="156" t="str">
        <f t="shared" ca="1" si="66"/>
        <v/>
      </c>
      <c r="H465" s="156" t="str">
        <f t="shared" ca="1" si="66"/>
        <v/>
      </c>
      <c r="I465" s="156" t="str">
        <f t="shared" ca="1" si="66"/>
        <v/>
      </c>
      <c r="J465" s="156" t="str">
        <f t="shared" ca="1" si="66"/>
        <v/>
      </c>
      <c r="K465" s="156" t="str">
        <f t="shared" ca="1" si="66"/>
        <v/>
      </c>
      <c r="L465" s="156" t="str">
        <f t="shared" ca="1" si="66"/>
        <v/>
      </c>
      <c r="M465" s="156" t="str">
        <f t="shared" ca="1" si="66"/>
        <v/>
      </c>
      <c r="N465" s="156" t="str">
        <f t="shared" ca="1" si="66"/>
        <v/>
      </c>
    </row>
    <row r="466" spans="2:14" x14ac:dyDescent="0.2">
      <c r="B466" s="247"/>
      <c r="C466" s="87" t="str">
        <f>IFERROR(IF($A466&lt;&gt;" ",VLOOKUP($A466,GSB!$A$6:$F$506,6,FALSE),0),IF($A466=""," ","pas d'article"))</f>
        <v xml:space="preserve"> </v>
      </c>
      <c r="D466" s="156" t="str">
        <f t="shared" ca="1" si="60"/>
        <v/>
      </c>
      <c r="E466" s="156" t="str">
        <f t="shared" ca="1" si="65"/>
        <v/>
      </c>
      <c r="F466" s="156" t="str">
        <f t="shared" ca="1" si="66"/>
        <v/>
      </c>
      <c r="G466" s="156" t="str">
        <f t="shared" ca="1" si="66"/>
        <v/>
      </c>
      <c r="H466" s="156" t="str">
        <f t="shared" ca="1" si="66"/>
        <v/>
      </c>
      <c r="I466" s="156" t="str">
        <f t="shared" ca="1" si="66"/>
        <v/>
      </c>
      <c r="J466" s="156" t="str">
        <f t="shared" ca="1" si="66"/>
        <v/>
      </c>
      <c r="K466" s="156" t="str">
        <f t="shared" ca="1" si="66"/>
        <v/>
      </c>
      <c r="L466" s="156" t="str">
        <f t="shared" ca="1" si="66"/>
        <v/>
      </c>
      <c r="M466" s="156" t="str">
        <f t="shared" ca="1" si="66"/>
        <v/>
      </c>
      <c r="N466" s="156" t="str">
        <f t="shared" ca="1" si="66"/>
        <v/>
      </c>
    </row>
    <row r="467" spans="2:14" x14ac:dyDescent="0.2">
      <c r="B467" s="247"/>
      <c r="C467" s="87" t="str">
        <f>IFERROR(IF($A467&lt;&gt;" ",VLOOKUP($A467,GSB!$A$6:$F$506,6,FALSE),0),IF($A467=""," ","pas d'article"))</f>
        <v xml:space="preserve"> </v>
      </c>
      <c r="D467" s="156" t="str">
        <f t="shared" ca="1" si="60"/>
        <v/>
      </c>
      <c r="E467" s="156" t="str">
        <f t="shared" ca="1" si="65"/>
        <v/>
      </c>
      <c r="F467" s="156" t="str">
        <f t="shared" ca="1" si="66"/>
        <v/>
      </c>
      <c r="G467" s="156" t="str">
        <f t="shared" ca="1" si="66"/>
        <v/>
      </c>
      <c r="H467" s="156" t="str">
        <f t="shared" ca="1" si="66"/>
        <v/>
      </c>
      <c r="I467" s="156" t="str">
        <f t="shared" ca="1" si="66"/>
        <v/>
      </c>
      <c r="J467" s="156" t="str">
        <f t="shared" ca="1" si="66"/>
        <v/>
      </c>
      <c r="K467" s="156" t="str">
        <f t="shared" ca="1" si="66"/>
        <v/>
      </c>
      <c r="L467" s="156" t="str">
        <f t="shared" ca="1" si="66"/>
        <v/>
      </c>
      <c r="M467" s="156" t="str">
        <f t="shared" ca="1" si="66"/>
        <v/>
      </c>
      <c r="N467" s="156" t="str">
        <f t="shared" ca="1" si="66"/>
        <v/>
      </c>
    </row>
    <row r="468" spans="2:14" x14ac:dyDescent="0.2">
      <c r="B468" s="247"/>
      <c r="C468" s="87" t="str">
        <f>IFERROR(IF($A468&lt;&gt;" ",VLOOKUP($A468,GSB!$A$6:$F$506,6,FALSE),0),IF($A468=""," ","pas d'article"))</f>
        <v xml:space="preserve"> </v>
      </c>
      <c r="D468" s="156" t="str">
        <f t="shared" ca="1" si="60"/>
        <v/>
      </c>
      <c r="E468" s="156" t="str">
        <f t="shared" ca="1" si="65"/>
        <v/>
      </c>
      <c r="F468" s="156" t="str">
        <f ca="1">IF(ISERROR(OFFSET(INDIRECT("'"&amp;F$5&amp;"'!$b$1"),MATCH($A468,INDIRECT("'"&amp;F$5&amp;"'!$a$1:$a$500"),0)-1,MATCH($B$4,INDIRECT("'"&amp;F$5&amp;"'!$c$5:$n$5"),0))),"",OFFSET(INDIRECT("'"&amp;F$5&amp;"'!$b$1"),MATCH($A468,INDIRECT("'"&amp;F$5&amp;"'!$a$1:$a$500"),0)-1,MATCH($B$4,INDIRECT("'"&amp;F$5&amp;"'!$c$5:$n$5"),0)))</f>
        <v/>
      </c>
      <c r="G468" s="156" t="str">
        <f t="shared" ref="F468:N496" ca="1" si="67">IF(ISERROR(OFFSET(INDIRECT("'"&amp;G$5&amp;"'!$b$1"),MATCH($A468,INDIRECT("'"&amp;G$5&amp;"'!$a$1:$a$500"),0)-1,MATCH($B$4,INDIRECT("'"&amp;G$5&amp;"'!$c$5:$n$5"),0))),"",OFFSET(INDIRECT("'"&amp;G$5&amp;"'!$b$1"),MATCH($A468,INDIRECT("'"&amp;G$5&amp;"'!$a$1:$a$500"),0)-1,MATCH($B$4,INDIRECT("'"&amp;G$5&amp;"'!$c$5:$n$5"),0)))</f>
        <v/>
      </c>
      <c r="H468" s="156" t="str">
        <f t="shared" ca="1" si="67"/>
        <v/>
      </c>
      <c r="I468" s="156" t="str">
        <f t="shared" ca="1" si="67"/>
        <v/>
      </c>
      <c r="J468" s="156" t="str">
        <f t="shared" ca="1" si="67"/>
        <v/>
      </c>
      <c r="K468" s="156" t="str">
        <f t="shared" ca="1" si="67"/>
        <v/>
      </c>
      <c r="L468" s="156" t="str">
        <f t="shared" ca="1" si="67"/>
        <v/>
      </c>
      <c r="M468" s="156" t="str">
        <f t="shared" ca="1" si="67"/>
        <v/>
      </c>
      <c r="N468" s="156" t="str">
        <f t="shared" ca="1" si="67"/>
        <v/>
      </c>
    </row>
    <row r="469" spans="2:14" x14ac:dyDescent="0.2">
      <c r="B469" s="247"/>
      <c r="C469" s="87" t="str">
        <f>IFERROR(IF($A469&lt;&gt;" ",VLOOKUP($A469,GSB!$A$6:$F$506,6,FALSE),0),IF($A469=""," ","pas d'article"))</f>
        <v xml:space="preserve"> </v>
      </c>
      <c r="D469" s="156" t="str">
        <f t="shared" ca="1" si="60"/>
        <v/>
      </c>
      <c r="E469" s="156" t="str">
        <f t="shared" ca="1" si="65"/>
        <v/>
      </c>
      <c r="F469" s="156" t="str">
        <f t="shared" ca="1" si="67"/>
        <v/>
      </c>
      <c r="G469" s="156" t="str">
        <f t="shared" ca="1" si="67"/>
        <v/>
      </c>
      <c r="H469" s="156" t="str">
        <f t="shared" ca="1" si="67"/>
        <v/>
      </c>
      <c r="I469" s="156" t="str">
        <f t="shared" ca="1" si="67"/>
        <v/>
      </c>
      <c r="J469" s="156" t="str">
        <f t="shared" ca="1" si="67"/>
        <v/>
      </c>
      <c r="K469" s="156" t="str">
        <f t="shared" ca="1" si="67"/>
        <v/>
      </c>
      <c r="L469" s="156" t="str">
        <f t="shared" ca="1" si="67"/>
        <v/>
      </c>
      <c r="M469" s="156" t="str">
        <f t="shared" ca="1" si="67"/>
        <v/>
      </c>
      <c r="N469" s="156" t="str">
        <f t="shared" ca="1" si="67"/>
        <v/>
      </c>
    </row>
    <row r="470" spans="2:14" x14ac:dyDescent="0.2">
      <c r="B470" s="247"/>
      <c r="C470" s="87" t="str">
        <f>IFERROR(IF($A470&lt;&gt;" ",VLOOKUP($A470,GSB!$A$6:$F$506,6,FALSE),0),IF($A470=""," ","pas d'article"))</f>
        <v xml:space="preserve"> </v>
      </c>
      <c r="D470" s="156" t="str">
        <f t="shared" ca="1" si="60"/>
        <v/>
      </c>
      <c r="E470" s="156" t="str">
        <f t="shared" ca="1" si="65"/>
        <v/>
      </c>
      <c r="F470" s="156" t="str">
        <f t="shared" ca="1" si="67"/>
        <v/>
      </c>
      <c r="G470" s="156" t="str">
        <f t="shared" ca="1" si="67"/>
        <v/>
      </c>
      <c r="H470" s="156" t="str">
        <f t="shared" ca="1" si="67"/>
        <v/>
      </c>
      <c r="I470" s="156" t="str">
        <f t="shared" ca="1" si="67"/>
        <v/>
      </c>
      <c r="J470" s="156" t="str">
        <f t="shared" ca="1" si="67"/>
        <v/>
      </c>
      <c r="K470" s="156" t="str">
        <f t="shared" ca="1" si="67"/>
        <v/>
      </c>
      <c r="L470" s="156" t="str">
        <f t="shared" ca="1" si="67"/>
        <v/>
      </c>
      <c r="M470" s="156" t="str">
        <f t="shared" ca="1" si="67"/>
        <v/>
      </c>
      <c r="N470" s="156" t="str">
        <f t="shared" ca="1" si="67"/>
        <v/>
      </c>
    </row>
    <row r="471" spans="2:14" x14ac:dyDescent="0.2">
      <c r="B471" s="247"/>
      <c r="C471" s="87" t="str">
        <f>IFERROR(IF($A471&lt;&gt;" ",VLOOKUP($A471,GSB!$A$6:$F$506,6,FALSE),0),IF($A471=""," ","pas d'article"))</f>
        <v xml:space="preserve"> </v>
      </c>
      <c r="D471" s="156" t="str">
        <f t="shared" ca="1" si="60"/>
        <v/>
      </c>
      <c r="E471" s="156" t="str">
        <f t="shared" ca="1" si="65"/>
        <v/>
      </c>
      <c r="F471" s="156" t="str">
        <f t="shared" ca="1" si="67"/>
        <v/>
      </c>
      <c r="G471" s="156" t="str">
        <f t="shared" ca="1" si="67"/>
        <v/>
      </c>
      <c r="H471" s="156" t="str">
        <f t="shared" ca="1" si="67"/>
        <v/>
      </c>
      <c r="I471" s="156" t="str">
        <f t="shared" ca="1" si="67"/>
        <v/>
      </c>
      <c r="J471" s="156" t="str">
        <f t="shared" ca="1" si="67"/>
        <v/>
      </c>
      <c r="K471" s="156" t="str">
        <f t="shared" ca="1" si="67"/>
        <v/>
      </c>
      <c r="L471" s="156" t="str">
        <f t="shared" ca="1" si="67"/>
        <v/>
      </c>
      <c r="M471" s="156" t="str">
        <f t="shared" ca="1" si="67"/>
        <v/>
      </c>
      <c r="N471" s="156" t="str">
        <f t="shared" ca="1" si="67"/>
        <v/>
      </c>
    </row>
    <row r="472" spans="2:14" x14ac:dyDescent="0.2">
      <c r="B472" s="247"/>
      <c r="C472" s="87" t="str">
        <f>IFERROR(IF($A472&lt;&gt;" ",VLOOKUP($A472,GSB!$A$6:$F$506,6,FALSE),0),IF($A472=""," ","pas d'article"))</f>
        <v xml:space="preserve"> </v>
      </c>
      <c r="D472" s="156" t="str">
        <f t="shared" ca="1" si="60"/>
        <v/>
      </c>
      <c r="E472" s="156" t="str">
        <f t="shared" ca="1" si="65"/>
        <v/>
      </c>
      <c r="F472" s="156" t="str">
        <f t="shared" ca="1" si="67"/>
        <v/>
      </c>
      <c r="G472" s="156" t="str">
        <f t="shared" ca="1" si="67"/>
        <v/>
      </c>
      <c r="H472" s="156" t="str">
        <f t="shared" ca="1" si="67"/>
        <v/>
      </c>
      <c r="I472" s="156" t="str">
        <f t="shared" ca="1" si="67"/>
        <v/>
      </c>
      <c r="J472" s="156" t="str">
        <f t="shared" ca="1" si="67"/>
        <v/>
      </c>
      <c r="K472" s="156" t="str">
        <f t="shared" ca="1" si="67"/>
        <v/>
      </c>
      <c r="L472" s="156" t="str">
        <f t="shared" ca="1" si="67"/>
        <v/>
      </c>
      <c r="M472" s="156" t="str">
        <f t="shared" ca="1" si="67"/>
        <v/>
      </c>
      <c r="N472" s="156" t="str">
        <f t="shared" ca="1" si="67"/>
        <v/>
      </c>
    </row>
    <row r="473" spans="2:14" x14ac:dyDescent="0.2">
      <c r="B473" s="247"/>
      <c r="C473" s="87" t="str">
        <f>IFERROR(IF($A473&lt;&gt;" ",VLOOKUP($A473,GSB!$A$6:$F$506,6,FALSE),0),IF($A473=""," ","pas d'article"))</f>
        <v xml:space="preserve"> </v>
      </c>
      <c r="D473" s="156" t="str">
        <f t="shared" ca="1" si="60"/>
        <v/>
      </c>
      <c r="E473" s="156" t="str">
        <f t="shared" ca="1" si="65"/>
        <v/>
      </c>
      <c r="F473" s="156" t="str">
        <f t="shared" ca="1" si="67"/>
        <v/>
      </c>
      <c r="G473" s="156" t="str">
        <f t="shared" ca="1" si="67"/>
        <v/>
      </c>
      <c r="H473" s="156" t="str">
        <f t="shared" ca="1" si="67"/>
        <v/>
      </c>
      <c r="I473" s="156" t="str">
        <f t="shared" ca="1" si="67"/>
        <v/>
      </c>
      <c r="J473" s="156" t="str">
        <f t="shared" ca="1" si="67"/>
        <v/>
      </c>
      <c r="K473" s="156" t="str">
        <f t="shared" ca="1" si="67"/>
        <v/>
      </c>
      <c r="L473" s="156" t="str">
        <f t="shared" ca="1" si="67"/>
        <v/>
      </c>
      <c r="M473" s="156" t="str">
        <f t="shared" ca="1" si="67"/>
        <v/>
      </c>
      <c r="N473" s="156" t="str">
        <f t="shared" ca="1" si="67"/>
        <v/>
      </c>
    </row>
    <row r="474" spans="2:14" x14ac:dyDescent="0.2">
      <c r="B474" s="247"/>
      <c r="C474" s="87" t="str">
        <f>IFERROR(IF($A474&lt;&gt;" ",VLOOKUP($A474,GSB!$A$6:$F$506,6,FALSE),0),IF($A474=""," ","pas d'article"))</f>
        <v xml:space="preserve"> </v>
      </c>
      <c r="D474" s="156" t="str">
        <f t="shared" ca="1" si="60"/>
        <v/>
      </c>
      <c r="E474" s="156" t="str">
        <f t="shared" ca="1" si="65"/>
        <v/>
      </c>
      <c r="F474" s="156" t="str">
        <f t="shared" ca="1" si="67"/>
        <v/>
      </c>
      <c r="G474" s="156" t="str">
        <f t="shared" ca="1" si="67"/>
        <v/>
      </c>
      <c r="H474" s="156" t="str">
        <f t="shared" ca="1" si="67"/>
        <v/>
      </c>
      <c r="I474" s="156" t="str">
        <f t="shared" ca="1" si="67"/>
        <v/>
      </c>
      <c r="J474" s="156" t="str">
        <f t="shared" ca="1" si="67"/>
        <v/>
      </c>
      <c r="K474" s="156" t="str">
        <f t="shared" ca="1" si="67"/>
        <v/>
      </c>
      <c r="L474" s="156" t="str">
        <f t="shared" ca="1" si="67"/>
        <v/>
      </c>
      <c r="M474" s="156" t="str">
        <f t="shared" ca="1" si="67"/>
        <v/>
      </c>
      <c r="N474" s="156" t="str">
        <f t="shared" ca="1" si="67"/>
        <v/>
      </c>
    </row>
    <row r="475" spans="2:14" x14ac:dyDescent="0.2">
      <c r="B475" s="247"/>
      <c r="C475" s="87" t="str">
        <f>IFERROR(IF($A475&lt;&gt;" ",VLOOKUP($A475,GSB!$A$6:$F$506,6,FALSE),0),IF($A475=""," ","pas d'article"))</f>
        <v xml:space="preserve"> </v>
      </c>
      <c r="D475" s="156" t="str">
        <f t="shared" ca="1" si="60"/>
        <v/>
      </c>
      <c r="E475" s="156" t="str">
        <f t="shared" ca="1" si="65"/>
        <v/>
      </c>
      <c r="F475" s="156" t="str">
        <f t="shared" ca="1" si="67"/>
        <v/>
      </c>
      <c r="G475" s="156" t="str">
        <f t="shared" ca="1" si="67"/>
        <v/>
      </c>
      <c r="H475" s="156" t="str">
        <f t="shared" ca="1" si="67"/>
        <v/>
      </c>
      <c r="I475" s="156" t="str">
        <f t="shared" ca="1" si="67"/>
        <v/>
      </c>
      <c r="J475" s="156" t="str">
        <f t="shared" ca="1" si="67"/>
        <v/>
      </c>
      <c r="K475" s="156" t="str">
        <f t="shared" ca="1" si="67"/>
        <v/>
      </c>
      <c r="L475" s="156" t="str">
        <f t="shared" ca="1" si="67"/>
        <v/>
      </c>
      <c r="M475" s="156" t="str">
        <f t="shared" ca="1" si="67"/>
        <v/>
      </c>
      <c r="N475" s="156" t="str">
        <f t="shared" ca="1" si="67"/>
        <v/>
      </c>
    </row>
    <row r="476" spans="2:14" x14ac:dyDescent="0.2">
      <c r="B476" s="247"/>
      <c r="C476" s="87" t="str">
        <f>IFERROR(IF($A476&lt;&gt;" ",VLOOKUP($A476,GSB!$A$6:$F$506,6,FALSE),0),IF($A476=""," ","pas d'article"))</f>
        <v xml:space="preserve"> </v>
      </c>
      <c r="D476" s="156" t="str">
        <f t="shared" ca="1" si="60"/>
        <v/>
      </c>
      <c r="E476" s="156" t="str">
        <f t="shared" ca="1" si="65"/>
        <v/>
      </c>
      <c r="F476" s="156" t="str">
        <f t="shared" ca="1" si="67"/>
        <v/>
      </c>
      <c r="G476" s="156" t="str">
        <f t="shared" ca="1" si="67"/>
        <v/>
      </c>
      <c r="H476" s="156" t="str">
        <f t="shared" ca="1" si="67"/>
        <v/>
      </c>
      <c r="I476" s="156" t="str">
        <f t="shared" ca="1" si="67"/>
        <v/>
      </c>
      <c r="J476" s="156" t="str">
        <f t="shared" ca="1" si="67"/>
        <v/>
      </c>
      <c r="K476" s="156" t="str">
        <f t="shared" ca="1" si="67"/>
        <v/>
      </c>
      <c r="L476" s="156" t="str">
        <f t="shared" ca="1" si="67"/>
        <v/>
      </c>
      <c r="M476" s="156" t="str">
        <f t="shared" ca="1" si="67"/>
        <v/>
      </c>
      <c r="N476" s="156" t="str">
        <f t="shared" ca="1" si="67"/>
        <v/>
      </c>
    </row>
    <row r="477" spans="2:14" x14ac:dyDescent="0.2">
      <c r="B477" s="247"/>
      <c r="C477" s="87" t="str">
        <f>IFERROR(IF($A477&lt;&gt;" ",VLOOKUP($A477,GSB!$A$6:$F$506,6,FALSE),0),IF($A477=""," ","pas d'article"))</f>
        <v xml:space="preserve"> </v>
      </c>
      <c r="D477" s="156" t="str">
        <f t="shared" ca="1" si="60"/>
        <v/>
      </c>
      <c r="E477" s="156" t="str">
        <f t="shared" ca="1" si="65"/>
        <v/>
      </c>
      <c r="F477" s="156" t="str">
        <f t="shared" ca="1" si="67"/>
        <v/>
      </c>
      <c r="G477" s="156" t="str">
        <f t="shared" ca="1" si="67"/>
        <v/>
      </c>
      <c r="H477" s="156" t="str">
        <f t="shared" ca="1" si="67"/>
        <v/>
      </c>
      <c r="I477" s="156" t="str">
        <f t="shared" ca="1" si="67"/>
        <v/>
      </c>
      <c r="J477" s="156" t="str">
        <f t="shared" ca="1" si="67"/>
        <v/>
      </c>
      <c r="K477" s="156" t="str">
        <f t="shared" ca="1" si="67"/>
        <v/>
      </c>
      <c r="L477" s="156" t="str">
        <f t="shared" ca="1" si="67"/>
        <v/>
      </c>
      <c r="M477" s="156" t="str">
        <f t="shared" ca="1" si="67"/>
        <v/>
      </c>
      <c r="N477" s="156" t="str">
        <f t="shared" ca="1" si="67"/>
        <v/>
      </c>
    </row>
    <row r="478" spans="2:14" x14ac:dyDescent="0.2">
      <c r="B478" s="247"/>
      <c r="C478" s="87" t="str">
        <f>IFERROR(IF($A478&lt;&gt;" ",VLOOKUP($A478,GSB!$A$6:$F$506,6,FALSE),0),IF($A478=""," ","pas d'article"))</f>
        <v xml:space="preserve"> </v>
      </c>
      <c r="D478" s="156" t="str">
        <f t="shared" ca="1" si="60"/>
        <v/>
      </c>
      <c r="E478" s="156" t="str">
        <f t="shared" ca="1" si="65"/>
        <v/>
      </c>
      <c r="F478" s="156" t="str">
        <f t="shared" ca="1" si="67"/>
        <v/>
      </c>
      <c r="G478" s="156" t="str">
        <f t="shared" ca="1" si="67"/>
        <v/>
      </c>
      <c r="H478" s="156" t="str">
        <f t="shared" ca="1" si="67"/>
        <v/>
      </c>
      <c r="I478" s="156" t="str">
        <f t="shared" ca="1" si="67"/>
        <v/>
      </c>
      <c r="J478" s="156" t="str">
        <f t="shared" ca="1" si="67"/>
        <v/>
      </c>
      <c r="K478" s="156" t="str">
        <f t="shared" ca="1" si="67"/>
        <v/>
      </c>
      <c r="L478" s="156" t="str">
        <f t="shared" ca="1" si="67"/>
        <v/>
      </c>
      <c r="M478" s="156" t="str">
        <f t="shared" ca="1" si="67"/>
        <v/>
      </c>
      <c r="N478" s="156" t="str">
        <f t="shared" ca="1" si="67"/>
        <v/>
      </c>
    </row>
    <row r="479" spans="2:14" x14ac:dyDescent="0.2">
      <c r="B479" s="247"/>
      <c r="C479" s="87" t="str">
        <f>IFERROR(IF($A479&lt;&gt;" ",VLOOKUP($A479,GSB!$A$6:$F$506,6,FALSE),0),IF($A479=""," ","pas d'article"))</f>
        <v xml:space="preserve"> </v>
      </c>
      <c r="D479" s="156" t="str">
        <f t="shared" ca="1" si="60"/>
        <v/>
      </c>
      <c r="E479" s="156" t="str">
        <f t="shared" ca="1" si="65"/>
        <v/>
      </c>
      <c r="F479" s="156" t="str">
        <f t="shared" ca="1" si="67"/>
        <v/>
      </c>
      <c r="G479" s="156" t="str">
        <f t="shared" ca="1" si="67"/>
        <v/>
      </c>
      <c r="H479" s="156" t="str">
        <f t="shared" ca="1" si="67"/>
        <v/>
      </c>
      <c r="I479" s="156" t="str">
        <f t="shared" ca="1" si="67"/>
        <v/>
      </c>
      <c r="J479" s="156" t="str">
        <f t="shared" ca="1" si="67"/>
        <v/>
      </c>
      <c r="K479" s="156" t="str">
        <f t="shared" ca="1" si="67"/>
        <v/>
      </c>
      <c r="L479" s="156" t="str">
        <f t="shared" ca="1" si="67"/>
        <v/>
      </c>
      <c r="M479" s="156" t="str">
        <f t="shared" ca="1" si="67"/>
        <v/>
      </c>
      <c r="N479" s="156" t="str">
        <f t="shared" ca="1" si="67"/>
        <v/>
      </c>
    </row>
    <row r="480" spans="2:14" x14ac:dyDescent="0.2">
      <c r="B480" s="247"/>
      <c r="C480" s="87" t="str">
        <f>IFERROR(IF($A480&lt;&gt;" ",VLOOKUP($A480,GSB!$A$6:$F$506,6,FALSE),0),IF($A480=""," ","pas d'article"))</f>
        <v xml:space="preserve"> </v>
      </c>
      <c r="D480" s="156" t="str">
        <f t="shared" ca="1" si="60"/>
        <v/>
      </c>
      <c r="E480" s="156" t="str">
        <f t="shared" ca="1" si="65"/>
        <v/>
      </c>
      <c r="F480" s="156" t="str">
        <f t="shared" ca="1" si="67"/>
        <v/>
      </c>
      <c r="G480" s="156" t="str">
        <f t="shared" ca="1" si="67"/>
        <v/>
      </c>
      <c r="H480" s="156" t="str">
        <f t="shared" ca="1" si="67"/>
        <v/>
      </c>
      <c r="I480" s="156" t="str">
        <f t="shared" ca="1" si="67"/>
        <v/>
      </c>
      <c r="J480" s="156" t="str">
        <f t="shared" ca="1" si="67"/>
        <v/>
      </c>
      <c r="K480" s="156" t="str">
        <f t="shared" ca="1" si="67"/>
        <v/>
      </c>
      <c r="L480" s="156" t="str">
        <f t="shared" ca="1" si="67"/>
        <v/>
      </c>
      <c r="M480" s="156" t="str">
        <f t="shared" ca="1" si="67"/>
        <v/>
      </c>
      <c r="N480" s="156" t="str">
        <f t="shared" ca="1" si="67"/>
        <v/>
      </c>
    </row>
    <row r="481" spans="2:14" x14ac:dyDescent="0.2">
      <c r="B481" s="247"/>
      <c r="C481" s="87" t="str">
        <f>IFERROR(IF($A481&lt;&gt;" ",VLOOKUP($A481,GSB!$A$6:$F$506,6,FALSE),0),IF($A481=""," ","pas d'article"))</f>
        <v xml:space="preserve"> </v>
      </c>
      <c r="D481" s="156" t="str">
        <f t="shared" ca="1" si="60"/>
        <v/>
      </c>
      <c r="E481" s="156" t="str">
        <f t="shared" ca="1" si="65"/>
        <v/>
      </c>
      <c r="F481" s="156" t="str">
        <f t="shared" ca="1" si="67"/>
        <v/>
      </c>
      <c r="G481" s="156" t="str">
        <f t="shared" ca="1" si="67"/>
        <v/>
      </c>
      <c r="H481" s="156" t="str">
        <f t="shared" ca="1" si="67"/>
        <v/>
      </c>
      <c r="I481" s="156" t="str">
        <f t="shared" ca="1" si="67"/>
        <v/>
      </c>
      <c r="J481" s="156" t="str">
        <f t="shared" ca="1" si="67"/>
        <v/>
      </c>
      <c r="K481" s="156" t="str">
        <f t="shared" ca="1" si="67"/>
        <v/>
      </c>
      <c r="L481" s="156" t="str">
        <f t="shared" ca="1" si="67"/>
        <v/>
      </c>
      <c r="M481" s="156" t="str">
        <f t="shared" ca="1" si="67"/>
        <v/>
      </c>
      <c r="N481" s="156" t="str">
        <f t="shared" ca="1" si="67"/>
        <v/>
      </c>
    </row>
    <row r="482" spans="2:14" x14ac:dyDescent="0.2">
      <c r="B482" s="247"/>
      <c r="C482" s="87" t="str">
        <f>IFERROR(IF($A482&lt;&gt;" ",VLOOKUP($A482,GSB!$A$6:$F$506,6,FALSE),0),IF($A482=""," ","pas d'article"))</f>
        <v xml:space="preserve"> </v>
      </c>
      <c r="D482" s="156" t="str">
        <f t="shared" ca="1" si="60"/>
        <v/>
      </c>
      <c r="E482" s="156" t="str">
        <f t="shared" ca="1" si="65"/>
        <v/>
      </c>
      <c r="F482" s="156" t="str">
        <f t="shared" ca="1" si="67"/>
        <v/>
      </c>
      <c r="G482" s="156" t="str">
        <f t="shared" ca="1" si="67"/>
        <v/>
      </c>
      <c r="H482" s="156" t="str">
        <f t="shared" ca="1" si="67"/>
        <v/>
      </c>
      <c r="I482" s="156" t="str">
        <f t="shared" ca="1" si="67"/>
        <v/>
      </c>
      <c r="J482" s="156" t="str">
        <f t="shared" ca="1" si="67"/>
        <v/>
      </c>
      <c r="K482" s="156" t="str">
        <f t="shared" ca="1" si="67"/>
        <v/>
      </c>
      <c r="L482" s="156" t="str">
        <f t="shared" ca="1" si="67"/>
        <v/>
      </c>
      <c r="M482" s="156" t="str">
        <f t="shared" ca="1" si="67"/>
        <v/>
      </c>
      <c r="N482" s="156" t="str">
        <f t="shared" ca="1" si="67"/>
        <v/>
      </c>
    </row>
    <row r="483" spans="2:14" x14ac:dyDescent="0.2">
      <c r="B483" s="247"/>
      <c r="C483" s="87" t="str">
        <f>IFERROR(IF($A483&lt;&gt;" ",VLOOKUP($A483,GSB!$A$6:$F$506,6,FALSE),0),IF($A483=""," ","pas d'article"))</f>
        <v xml:space="preserve"> </v>
      </c>
      <c r="D483" s="156" t="str">
        <f t="shared" ca="1" si="60"/>
        <v/>
      </c>
      <c r="E483" s="156" t="str">
        <f t="shared" ca="1" si="65"/>
        <v/>
      </c>
      <c r="F483" s="156" t="str">
        <f t="shared" ca="1" si="67"/>
        <v/>
      </c>
      <c r="G483" s="156" t="str">
        <f t="shared" ca="1" si="67"/>
        <v/>
      </c>
      <c r="H483" s="156" t="str">
        <f t="shared" ca="1" si="67"/>
        <v/>
      </c>
      <c r="I483" s="156" t="str">
        <f t="shared" ca="1" si="67"/>
        <v/>
      </c>
      <c r="J483" s="156" t="str">
        <f t="shared" ca="1" si="67"/>
        <v/>
      </c>
      <c r="K483" s="156" t="str">
        <f t="shared" ca="1" si="67"/>
        <v/>
      </c>
      <c r="L483" s="156" t="str">
        <f t="shared" ca="1" si="67"/>
        <v/>
      </c>
      <c r="M483" s="156" t="str">
        <f t="shared" ca="1" si="67"/>
        <v/>
      </c>
      <c r="N483" s="156" t="str">
        <f t="shared" ca="1" si="67"/>
        <v/>
      </c>
    </row>
    <row r="484" spans="2:14" x14ac:dyDescent="0.2">
      <c r="B484" s="247"/>
      <c r="C484" s="87" t="str">
        <f>IFERROR(IF($A484&lt;&gt;" ",VLOOKUP($A484,GSB!$A$6:$F$506,6,FALSE),0),IF($A484=""," ","pas d'article"))</f>
        <v xml:space="preserve"> </v>
      </c>
      <c r="D484" s="156" t="str">
        <f t="shared" ca="1" si="60"/>
        <v/>
      </c>
      <c r="E484" s="156" t="str">
        <f t="shared" ca="1" si="65"/>
        <v/>
      </c>
      <c r="F484" s="156" t="str">
        <f t="shared" ca="1" si="67"/>
        <v/>
      </c>
      <c r="G484" s="156" t="str">
        <f t="shared" ca="1" si="67"/>
        <v/>
      </c>
      <c r="H484" s="156" t="str">
        <f t="shared" ca="1" si="67"/>
        <v/>
      </c>
      <c r="I484" s="156" t="str">
        <f t="shared" ca="1" si="67"/>
        <v/>
      </c>
      <c r="J484" s="156" t="str">
        <f t="shared" ca="1" si="67"/>
        <v/>
      </c>
      <c r="K484" s="156" t="str">
        <f t="shared" ca="1" si="67"/>
        <v/>
      </c>
      <c r="L484" s="156" t="str">
        <f t="shared" ca="1" si="67"/>
        <v/>
      </c>
      <c r="M484" s="156" t="str">
        <f t="shared" ca="1" si="67"/>
        <v/>
      </c>
      <c r="N484" s="156" t="str">
        <f t="shared" ca="1" si="67"/>
        <v/>
      </c>
    </row>
    <row r="485" spans="2:14" x14ac:dyDescent="0.2">
      <c r="B485" s="247"/>
      <c r="C485" s="87" t="str">
        <f>IFERROR(IF($A485&lt;&gt;" ",VLOOKUP($A485,GSB!$A$6:$F$506,6,FALSE),0),IF($A485=""," ","pas d'article"))</f>
        <v xml:space="preserve"> </v>
      </c>
      <c r="D485" s="156" t="str">
        <f t="shared" ca="1" si="60"/>
        <v/>
      </c>
      <c r="E485" s="156" t="str">
        <f t="shared" ca="1" si="65"/>
        <v/>
      </c>
      <c r="F485" s="156" t="str">
        <f t="shared" ca="1" si="67"/>
        <v/>
      </c>
      <c r="G485" s="156" t="str">
        <f t="shared" ca="1" si="67"/>
        <v/>
      </c>
      <c r="H485" s="156" t="str">
        <f t="shared" ca="1" si="67"/>
        <v/>
      </c>
      <c r="I485" s="156" t="str">
        <f t="shared" ca="1" si="67"/>
        <v/>
      </c>
      <c r="J485" s="156" t="str">
        <f t="shared" ca="1" si="67"/>
        <v/>
      </c>
      <c r="K485" s="156" t="str">
        <f t="shared" ca="1" si="67"/>
        <v/>
      </c>
      <c r="L485" s="156" t="str">
        <f t="shared" ca="1" si="67"/>
        <v/>
      </c>
      <c r="M485" s="156" t="str">
        <f t="shared" ca="1" si="67"/>
        <v/>
      </c>
      <c r="N485" s="156" t="str">
        <f t="shared" ca="1" si="67"/>
        <v/>
      </c>
    </row>
    <row r="486" spans="2:14" x14ac:dyDescent="0.2">
      <c r="B486" s="247"/>
      <c r="C486" s="87" t="str">
        <f>IFERROR(IF($A486&lt;&gt;" ",VLOOKUP($A486,GSB!$A$6:$F$506,6,FALSE),0),IF($A486=""," ","pas d'article"))</f>
        <v xml:space="preserve"> </v>
      </c>
      <c r="D486" s="156" t="str">
        <f t="shared" ref="D486:D500" ca="1" si="68">IF(ISERROR(OFFSET(INDIRECT("'"&amp;D$5&amp;"'!$b$1"),MATCH($A486,INDIRECT("'"&amp;D$5&amp;"'!$a$1:$a$500"),0)-1,MATCH($B$4,INDIRECT("'"&amp;D$5&amp;"'!$c$5:$n$5"),0))),"",OFFSET(INDIRECT("'"&amp;D$5&amp;"'!$b$1"),MATCH($A486,INDIRECT("'"&amp;D$5&amp;"'!$a$1:$a$500"),0)-1,MATCH($B$4,INDIRECT("'"&amp;D$5&amp;"'!$c$5:$n$5"),0)))</f>
        <v/>
      </c>
      <c r="E486" s="156" t="str">
        <f t="shared" ca="1" si="65"/>
        <v/>
      </c>
      <c r="F486" s="156" t="str">
        <f t="shared" ca="1" si="67"/>
        <v/>
      </c>
      <c r="G486" s="156" t="str">
        <f t="shared" ca="1" si="67"/>
        <v/>
      </c>
      <c r="H486" s="156" t="str">
        <f t="shared" ca="1" si="67"/>
        <v/>
      </c>
      <c r="I486" s="156" t="str">
        <f t="shared" ca="1" si="67"/>
        <v/>
      </c>
      <c r="J486" s="156" t="str">
        <f t="shared" ca="1" si="67"/>
        <v/>
      </c>
      <c r="K486" s="156" t="str">
        <f t="shared" ca="1" si="67"/>
        <v/>
      </c>
      <c r="L486" s="156" t="str">
        <f t="shared" ca="1" si="67"/>
        <v/>
      </c>
      <c r="M486" s="156" t="str">
        <f t="shared" ca="1" si="67"/>
        <v/>
      </c>
      <c r="N486" s="156" t="str">
        <f t="shared" ca="1" si="67"/>
        <v/>
      </c>
    </row>
    <row r="487" spans="2:14" x14ac:dyDescent="0.2">
      <c r="B487" s="247"/>
      <c r="C487" s="87" t="str">
        <f>IFERROR(IF($A487&lt;&gt;" ",VLOOKUP($A487,GSB!$A$6:$F$506,6,FALSE),0),IF($A487=""," ","pas d'article"))</f>
        <v xml:space="preserve"> </v>
      </c>
      <c r="D487" s="156" t="str">
        <f t="shared" ca="1" si="68"/>
        <v/>
      </c>
      <c r="E487" s="156" t="str">
        <f t="shared" ca="1" si="65"/>
        <v/>
      </c>
      <c r="F487" s="156" t="str">
        <f t="shared" ca="1" si="67"/>
        <v/>
      </c>
      <c r="G487" s="156" t="str">
        <f t="shared" ca="1" si="67"/>
        <v/>
      </c>
      <c r="H487" s="156" t="str">
        <f t="shared" ca="1" si="67"/>
        <v/>
      </c>
      <c r="I487" s="156" t="str">
        <f t="shared" ca="1" si="67"/>
        <v/>
      </c>
      <c r="J487" s="156" t="str">
        <f t="shared" ca="1" si="67"/>
        <v/>
      </c>
      <c r="K487" s="156" t="str">
        <f t="shared" ca="1" si="67"/>
        <v/>
      </c>
      <c r="L487" s="156" t="str">
        <f t="shared" ca="1" si="67"/>
        <v/>
      </c>
      <c r="M487" s="156" t="str">
        <f t="shared" ca="1" si="67"/>
        <v/>
      </c>
      <c r="N487" s="156" t="str">
        <f t="shared" ca="1" si="67"/>
        <v/>
      </c>
    </row>
    <row r="488" spans="2:14" x14ac:dyDescent="0.2">
      <c r="B488" s="247"/>
      <c r="C488" s="87" t="str">
        <f>IFERROR(IF($A488&lt;&gt;" ",VLOOKUP($A488,GSB!$A$6:$F$506,6,FALSE),0),IF($A488=""," ","pas d'article"))</f>
        <v xml:space="preserve"> </v>
      </c>
      <c r="D488" s="156" t="str">
        <f t="shared" ca="1" si="68"/>
        <v/>
      </c>
      <c r="E488" s="156" t="str">
        <f t="shared" ca="1" si="65"/>
        <v/>
      </c>
      <c r="F488" s="156" t="str">
        <f t="shared" ca="1" si="67"/>
        <v/>
      </c>
      <c r="G488" s="156" t="str">
        <f t="shared" ca="1" si="67"/>
        <v/>
      </c>
      <c r="H488" s="156" t="str">
        <f t="shared" ca="1" si="67"/>
        <v/>
      </c>
      <c r="I488" s="156" t="str">
        <f t="shared" ca="1" si="67"/>
        <v/>
      </c>
      <c r="J488" s="156" t="str">
        <f t="shared" ca="1" si="67"/>
        <v/>
      </c>
      <c r="K488" s="156" t="str">
        <f t="shared" ca="1" si="67"/>
        <v/>
      </c>
      <c r="L488" s="156" t="str">
        <f t="shared" ca="1" si="67"/>
        <v/>
      </c>
      <c r="M488" s="156" t="str">
        <f t="shared" ca="1" si="67"/>
        <v/>
      </c>
      <c r="N488" s="156" t="str">
        <f t="shared" ca="1" si="67"/>
        <v/>
      </c>
    </row>
    <row r="489" spans="2:14" x14ac:dyDescent="0.2">
      <c r="B489" s="247"/>
      <c r="C489" s="87" t="str">
        <f>IFERROR(IF($A489&lt;&gt;" ",VLOOKUP($A489,GSB!$A$6:$F$506,6,FALSE),0),IF($A489=""," ","pas d'article"))</f>
        <v xml:space="preserve"> </v>
      </c>
      <c r="D489" s="156" t="str">
        <f t="shared" ca="1" si="68"/>
        <v/>
      </c>
      <c r="E489" s="156" t="str">
        <f t="shared" ca="1" si="65"/>
        <v/>
      </c>
      <c r="F489" s="156" t="str">
        <f t="shared" ca="1" si="67"/>
        <v/>
      </c>
      <c r="G489" s="156" t="str">
        <f t="shared" ca="1" si="67"/>
        <v/>
      </c>
      <c r="H489" s="156" t="str">
        <f t="shared" ca="1" si="67"/>
        <v/>
      </c>
      <c r="I489" s="156" t="str">
        <f t="shared" ca="1" si="67"/>
        <v/>
      </c>
      <c r="J489" s="156" t="str">
        <f t="shared" ca="1" si="67"/>
        <v/>
      </c>
      <c r="K489" s="156" t="str">
        <f t="shared" ca="1" si="67"/>
        <v/>
      </c>
      <c r="L489" s="156" t="str">
        <f t="shared" ca="1" si="67"/>
        <v/>
      </c>
      <c r="M489" s="156" t="str">
        <f t="shared" ca="1" si="67"/>
        <v/>
      </c>
      <c r="N489" s="156" t="str">
        <f t="shared" ca="1" si="67"/>
        <v/>
      </c>
    </row>
    <row r="490" spans="2:14" x14ac:dyDescent="0.2">
      <c r="B490" s="247"/>
      <c r="C490" s="87" t="str">
        <f>IFERROR(IF($A490&lt;&gt;" ",VLOOKUP($A490,GSB!$A$6:$F$506,6,FALSE),0),IF($A490=""," ","pas d'article"))</f>
        <v xml:space="preserve"> </v>
      </c>
      <c r="D490" s="156" t="str">
        <f t="shared" ca="1" si="68"/>
        <v/>
      </c>
      <c r="E490" s="156" t="str">
        <f t="shared" ca="1" si="65"/>
        <v/>
      </c>
      <c r="F490" s="156" t="str">
        <f t="shared" ca="1" si="67"/>
        <v/>
      </c>
      <c r="G490" s="156" t="str">
        <f t="shared" ca="1" si="67"/>
        <v/>
      </c>
      <c r="H490" s="156" t="str">
        <f t="shared" ca="1" si="67"/>
        <v/>
      </c>
      <c r="I490" s="156" t="str">
        <f t="shared" ca="1" si="67"/>
        <v/>
      </c>
      <c r="J490" s="156" t="str">
        <f t="shared" ca="1" si="67"/>
        <v/>
      </c>
      <c r="K490" s="156" t="str">
        <f t="shared" ca="1" si="67"/>
        <v/>
      </c>
      <c r="L490" s="156" t="str">
        <f t="shared" ca="1" si="67"/>
        <v/>
      </c>
      <c r="M490" s="156" t="str">
        <f t="shared" ca="1" si="67"/>
        <v/>
      </c>
      <c r="N490" s="156" t="str">
        <f t="shared" ca="1" si="67"/>
        <v/>
      </c>
    </row>
    <row r="491" spans="2:14" x14ac:dyDescent="0.2">
      <c r="B491" s="247"/>
      <c r="C491" s="87" t="str">
        <f>IFERROR(IF($A491&lt;&gt;" ",VLOOKUP($A491,GSB!$A$6:$F$506,6,FALSE),0),IF($A491=""," ","pas d'article"))</f>
        <v xml:space="preserve"> </v>
      </c>
      <c r="D491" s="156" t="str">
        <f t="shared" ca="1" si="68"/>
        <v/>
      </c>
      <c r="E491" s="156" t="str">
        <f t="shared" ca="1" si="65"/>
        <v/>
      </c>
      <c r="F491" s="156" t="str">
        <f t="shared" ca="1" si="67"/>
        <v/>
      </c>
      <c r="G491" s="156" t="str">
        <f t="shared" ca="1" si="67"/>
        <v/>
      </c>
      <c r="H491" s="156" t="str">
        <f t="shared" ca="1" si="67"/>
        <v/>
      </c>
      <c r="I491" s="156" t="str">
        <f t="shared" ca="1" si="67"/>
        <v/>
      </c>
      <c r="J491" s="156" t="str">
        <f t="shared" ca="1" si="67"/>
        <v/>
      </c>
      <c r="K491" s="156" t="str">
        <f t="shared" ca="1" si="67"/>
        <v/>
      </c>
      <c r="L491" s="156" t="str">
        <f t="shared" ca="1" si="67"/>
        <v/>
      </c>
      <c r="M491" s="156" t="str">
        <f t="shared" ca="1" si="67"/>
        <v/>
      </c>
      <c r="N491" s="156" t="str">
        <f t="shared" ca="1" si="67"/>
        <v/>
      </c>
    </row>
    <row r="492" spans="2:14" x14ac:dyDescent="0.2">
      <c r="B492" s="247"/>
      <c r="C492" s="87" t="str">
        <f>IFERROR(IF($A492&lt;&gt;" ",VLOOKUP($A492,GSB!$A$6:$F$506,6,FALSE),0),IF($A492=""," ","pas d'article"))</f>
        <v xml:space="preserve"> </v>
      </c>
      <c r="D492" s="156" t="str">
        <f t="shared" ca="1" si="68"/>
        <v/>
      </c>
      <c r="E492" s="156" t="str">
        <f t="shared" ca="1" si="65"/>
        <v/>
      </c>
      <c r="F492" s="156" t="str">
        <f t="shared" ca="1" si="67"/>
        <v/>
      </c>
      <c r="G492" s="156" t="str">
        <f t="shared" ca="1" si="67"/>
        <v/>
      </c>
      <c r="H492" s="156" t="str">
        <f t="shared" ca="1" si="67"/>
        <v/>
      </c>
      <c r="I492" s="156" t="str">
        <f t="shared" ca="1" si="67"/>
        <v/>
      </c>
      <c r="J492" s="156" t="str">
        <f t="shared" ca="1" si="67"/>
        <v/>
      </c>
      <c r="K492" s="156" t="str">
        <f t="shared" ca="1" si="67"/>
        <v/>
      </c>
      <c r="L492" s="156" t="str">
        <f t="shared" ca="1" si="67"/>
        <v/>
      </c>
      <c r="M492" s="156" t="str">
        <f t="shared" ca="1" si="67"/>
        <v/>
      </c>
      <c r="N492" s="156" t="str">
        <f t="shared" ca="1" si="67"/>
        <v/>
      </c>
    </row>
    <row r="493" spans="2:14" x14ac:dyDescent="0.2">
      <c r="B493" s="247"/>
      <c r="C493" s="87" t="str">
        <f>IFERROR(IF($A493&lt;&gt;" ",VLOOKUP($A493,GSB!$A$6:$F$506,6,FALSE),0),IF($A493=""," ","pas d'article"))</f>
        <v xml:space="preserve"> </v>
      </c>
      <c r="D493" s="156" t="str">
        <f t="shared" ca="1" si="68"/>
        <v/>
      </c>
      <c r="E493" s="156" t="str">
        <f t="shared" ca="1" si="65"/>
        <v/>
      </c>
      <c r="F493" s="156" t="str">
        <f t="shared" ca="1" si="67"/>
        <v/>
      </c>
      <c r="G493" s="156" t="str">
        <f t="shared" ca="1" si="67"/>
        <v/>
      </c>
      <c r="H493" s="156" t="str">
        <f t="shared" ca="1" si="67"/>
        <v/>
      </c>
      <c r="I493" s="156" t="str">
        <f t="shared" ca="1" si="67"/>
        <v/>
      </c>
      <c r="J493" s="156" t="str">
        <f t="shared" ca="1" si="67"/>
        <v/>
      </c>
      <c r="K493" s="156" t="str">
        <f t="shared" ca="1" si="67"/>
        <v/>
      </c>
      <c r="L493" s="156" t="str">
        <f t="shared" ca="1" si="67"/>
        <v/>
      </c>
      <c r="M493" s="156" t="str">
        <f t="shared" ca="1" si="67"/>
        <v/>
      </c>
      <c r="N493" s="156" t="str">
        <f t="shared" ca="1" si="67"/>
        <v/>
      </c>
    </row>
    <row r="494" spans="2:14" x14ac:dyDescent="0.2">
      <c r="B494" s="247"/>
      <c r="C494" s="87" t="str">
        <f>IFERROR(IF($A494&lt;&gt;" ",VLOOKUP($A494,GSB!$A$6:$F$506,6,FALSE),0),IF($A494=""," ","pas d'article"))</f>
        <v xml:space="preserve"> </v>
      </c>
      <c r="D494" s="156" t="str">
        <f t="shared" ca="1" si="68"/>
        <v/>
      </c>
      <c r="E494" s="156" t="str">
        <f t="shared" ca="1" si="65"/>
        <v/>
      </c>
      <c r="F494" s="156" t="str">
        <f t="shared" ca="1" si="67"/>
        <v/>
      </c>
      <c r="G494" s="156" t="str">
        <f t="shared" ca="1" si="67"/>
        <v/>
      </c>
      <c r="H494" s="156" t="str">
        <f t="shared" ca="1" si="67"/>
        <v/>
      </c>
      <c r="I494" s="156" t="str">
        <f t="shared" ca="1" si="67"/>
        <v/>
      </c>
      <c r="J494" s="156" t="str">
        <f t="shared" ca="1" si="67"/>
        <v/>
      </c>
      <c r="K494" s="156" t="str">
        <f t="shared" ca="1" si="67"/>
        <v/>
      </c>
      <c r="L494" s="156" t="str">
        <f t="shared" ca="1" si="67"/>
        <v/>
      </c>
      <c r="M494" s="156" t="str">
        <f t="shared" ca="1" si="67"/>
        <v/>
      </c>
      <c r="N494" s="156" t="str">
        <f t="shared" ca="1" si="67"/>
        <v/>
      </c>
    </row>
    <row r="495" spans="2:14" x14ac:dyDescent="0.2">
      <c r="B495" s="247"/>
      <c r="C495" s="87" t="str">
        <f>IFERROR(IF($A495&lt;&gt;" ",VLOOKUP($A495,GSB!$A$6:$F$506,6,FALSE),0),IF($A495=""," ","pas d'article"))</f>
        <v xml:space="preserve"> </v>
      </c>
      <c r="D495" s="156" t="str">
        <f t="shared" ca="1" si="68"/>
        <v/>
      </c>
      <c r="E495" s="156" t="str">
        <f t="shared" ca="1" si="65"/>
        <v/>
      </c>
      <c r="F495" s="156" t="str">
        <f t="shared" ca="1" si="67"/>
        <v/>
      </c>
      <c r="G495" s="156" t="str">
        <f t="shared" ca="1" si="67"/>
        <v/>
      </c>
      <c r="H495" s="156" t="str">
        <f t="shared" ca="1" si="67"/>
        <v/>
      </c>
      <c r="I495" s="156" t="str">
        <f t="shared" ca="1" si="67"/>
        <v/>
      </c>
      <c r="J495" s="156" t="str">
        <f t="shared" ca="1" si="67"/>
        <v/>
      </c>
      <c r="K495" s="156" t="str">
        <f t="shared" ca="1" si="67"/>
        <v/>
      </c>
      <c r="L495" s="156" t="str">
        <f t="shared" ca="1" si="67"/>
        <v/>
      </c>
      <c r="M495" s="156" t="str">
        <f t="shared" ca="1" si="67"/>
        <v/>
      </c>
      <c r="N495" s="156" t="str">
        <f t="shared" ca="1" si="67"/>
        <v/>
      </c>
    </row>
    <row r="496" spans="2:14" x14ac:dyDescent="0.2">
      <c r="B496" s="247"/>
      <c r="C496" s="87" t="str">
        <f>IFERROR(IF($A496&lt;&gt;" ",VLOOKUP($A496,GSB!$A$6:$F$506,6,FALSE),0),IF($A496=""," ","pas d'article"))</f>
        <v xml:space="preserve"> </v>
      </c>
      <c r="D496" s="156" t="str">
        <f t="shared" ca="1" si="68"/>
        <v/>
      </c>
      <c r="E496" s="156" t="str">
        <f t="shared" ca="1" si="65"/>
        <v/>
      </c>
      <c r="F496" s="156" t="str">
        <f t="shared" ca="1" si="67"/>
        <v/>
      </c>
      <c r="G496" s="156" t="str">
        <f t="shared" ca="1" si="67"/>
        <v/>
      </c>
      <c r="H496" s="156" t="str">
        <f t="shared" ca="1" si="67"/>
        <v/>
      </c>
      <c r="I496" s="156" t="str">
        <f t="shared" ca="1" si="67"/>
        <v/>
      </c>
      <c r="J496" s="156" t="str">
        <f t="shared" ref="F496:N500" ca="1" si="69">IF(ISERROR(OFFSET(INDIRECT("'"&amp;J$5&amp;"'!$b$1"),MATCH($A496,INDIRECT("'"&amp;J$5&amp;"'!$a$1:$a$500"),0)-1,MATCH($B$4,INDIRECT("'"&amp;J$5&amp;"'!$c$5:$n$5"),0))),"",OFFSET(INDIRECT("'"&amp;J$5&amp;"'!$b$1"),MATCH($A496,INDIRECT("'"&amp;J$5&amp;"'!$a$1:$a$500"),0)-1,MATCH($B$4,INDIRECT("'"&amp;J$5&amp;"'!$c$5:$n$5"),0)))</f>
        <v/>
      </c>
      <c r="K496" s="156" t="str">
        <f t="shared" ca="1" si="69"/>
        <v/>
      </c>
      <c r="L496" s="156" t="str">
        <f t="shared" ca="1" si="69"/>
        <v/>
      </c>
      <c r="M496" s="156" t="str">
        <f t="shared" ca="1" si="69"/>
        <v/>
      </c>
      <c r="N496" s="156" t="str">
        <f t="shared" ca="1" si="69"/>
        <v/>
      </c>
    </row>
    <row r="497" spans="1:14" x14ac:dyDescent="0.2">
      <c r="B497" s="247"/>
      <c r="C497" s="87" t="str">
        <f>IFERROR(IF($A497&lt;&gt;" ",VLOOKUP($A497,GSB!$A$6:$F$506,6,FALSE),0),IF($A497=""," ","pas d'article"))</f>
        <v xml:space="preserve"> </v>
      </c>
      <c r="D497" s="156" t="str">
        <f t="shared" ca="1" si="68"/>
        <v/>
      </c>
      <c r="E497" s="156" t="str">
        <f t="shared" ca="1" si="65"/>
        <v/>
      </c>
      <c r="F497" s="156" t="str">
        <f t="shared" ca="1" si="69"/>
        <v/>
      </c>
      <c r="G497" s="156" t="str">
        <f t="shared" ca="1" si="69"/>
        <v/>
      </c>
      <c r="H497" s="156" t="str">
        <f t="shared" ca="1" si="69"/>
        <v/>
      </c>
      <c r="I497" s="156" t="str">
        <f t="shared" ca="1" si="69"/>
        <v/>
      </c>
      <c r="J497" s="156" t="str">
        <f t="shared" ca="1" si="69"/>
        <v/>
      </c>
      <c r="K497" s="156" t="str">
        <f t="shared" ca="1" si="69"/>
        <v/>
      </c>
      <c r="L497" s="156" t="str">
        <f t="shared" ca="1" si="69"/>
        <v/>
      </c>
      <c r="M497" s="156" t="str">
        <f t="shared" ca="1" si="69"/>
        <v/>
      </c>
      <c r="N497" s="156" t="str">
        <f t="shared" ca="1" si="69"/>
        <v/>
      </c>
    </row>
    <row r="498" spans="1:14" x14ac:dyDescent="0.2">
      <c r="B498" s="247"/>
      <c r="C498" s="87" t="str">
        <f>IFERROR(IF($A498&lt;&gt;" ",VLOOKUP($A498,GSB!$A$6:$F$506,6,FALSE),0),IF($A498=""," ","pas d'article"))</f>
        <v xml:space="preserve"> </v>
      </c>
      <c r="D498" s="156" t="str">
        <f t="shared" ca="1" si="68"/>
        <v/>
      </c>
      <c r="E498" s="156" t="str">
        <f t="shared" ca="1" si="65"/>
        <v/>
      </c>
      <c r="F498" s="156" t="str">
        <f t="shared" ca="1" si="69"/>
        <v/>
      </c>
      <c r="G498" s="156" t="str">
        <f t="shared" ca="1" si="69"/>
        <v/>
      </c>
      <c r="H498" s="156" t="str">
        <f t="shared" ca="1" si="69"/>
        <v/>
      </c>
      <c r="I498" s="156" t="str">
        <f t="shared" ca="1" si="69"/>
        <v/>
      </c>
      <c r="J498" s="156" t="str">
        <f t="shared" ca="1" si="69"/>
        <v/>
      </c>
      <c r="K498" s="156" t="str">
        <f t="shared" ca="1" si="69"/>
        <v/>
      </c>
      <c r="L498" s="156" t="str">
        <f t="shared" ca="1" si="69"/>
        <v/>
      </c>
      <c r="M498" s="156" t="str">
        <f t="shared" ca="1" si="69"/>
        <v/>
      </c>
      <c r="N498" s="156" t="str">
        <f t="shared" ca="1" si="69"/>
        <v/>
      </c>
    </row>
    <row r="499" spans="1:14" x14ac:dyDescent="0.2">
      <c r="B499" s="247"/>
      <c r="C499" s="87" t="str">
        <f>IFERROR(IF($A499&lt;&gt;" ",VLOOKUP($A499,GSB!$A$6:$F$506,6,FALSE),0),IF($A499=""," ","pas d'article"))</f>
        <v xml:space="preserve"> </v>
      </c>
      <c r="D499" s="156" t="str">
        <f t="shared" ca="1" si="68"/>
        <v/>
      </c>
      <c r="E499" s="156" t="str">
        <f t="shared" ca="1" si="65"/>
        <v/>
      </c>
      <c r="F499" s="156" t="str">
        <f t="shared" ca="1" si="69"/>
        <v/>
      </c>
      <c r="G499" s="156" t="str">
        <f t="shared" ca="1" si="69"/>
        <v/>
      </c>
      <c r="H499" s="156" t="str">
        <f t="shared" ca="1" si="69"/>
        <v/>
      </c>
      <c r="I499" s="156" t="str">
        <f t="shared" ca="1" si="69"/>
        <v/>
      </c>
      <c r="J499" s="156" t="str">
        <f t="shared" ca="1" si="69"/>
        <v/>
      </c>
      <c r="K499" s="156" t="str">
        <f t="shared" ca="1" si="69"/>
        <v/>
      </c>
      <c r="L499" s="156" t="str">
        <f t="shared" ca="1" si="69"/>
        <v/>
      </c>
      <c r="M499" s="156" t="str">
        <f t="shared" ca="1" si="69"/>
        <v/>
      </c>
      <c r="N499" s="156" t="str">
        <f t="shared" ca="1" si="69"/>
        <v/>
      </c>
    </row>
    <row r="500" spans="1:14" x14ac:dyDescent="0.2">
      <c r="B500" s="247"/>
      <c r="C500" s="87" t="str">
        <f>IFERROR(IF($A500&lt;&gt;" ",VLOOKUP($A500,GSB!$A$6:$F$506,6,FALSE),0),IF($A500=""," ","pas d'article"))</f>
        <v xml:space="preserve"> </v>
      </c>
      <c r="D500" s="156" t="str">
        <f t="shared" ca="1" si="68"/>
        <v/>
      </c>
      <c r="E500" s="156" t="str">
        <f t="shared" ca="1" si="65"/>
        <v/>
      </c>
      <c r="F500" s="156" t="str">
        <f t="shared" ca="1" si="69"/>
        <v/>
      </c>
      <c r="G500" s="156" t="str">
        <f t="shared" ca="1" si="69"/>
        <v/>
      </c>
      <c r="H500" s="156" t="str">
        <f t="shared" ca="1" si="69"/>
        <v/>
      </c>
      <c r="I500" s="156" t="str">
        <f t="shared" ca="1" si="69"/>
        <v/>
      </c>
      <c r="J500" s="156" t="str">
        <f t="shared" ca="1" si="69"/>
        <v/>
      </c>
      <c r="K500" s="156" t="str">
        <f t="shared" ca="1" si="69"/>
        <v/>
      </c>
      <c r="L500" s="156" t="str">
        <f t="shared" ca="1" si="69"/>
        <v/>
      </c>
      <c r="M500" s="156" t="str">
        <f t="shared" ca="1" si="69"/>
        <v/>
      </c>
      <c r="N500" s="156" t="str">
        <f t="shared" ca="1" si="69"/>
        <v/>
      </c>
    </row>
    <row r="501" spans="1:14" x14ac:dyDescent="0.2">
      <c r="A501" s="248"/>
      <c r="B501" s="249"/>
      <c r="C501" s="250"/>
      <c r="D501" s="251"/>
      <c r="F501" s="251"/>
      <c r="G501" s="72" t="s">
        <v>31</v>
      </c>
    </row>
  </sheetData>
  <sheetProtection selectLockedCells="1"/>
  <mergeCells count="2">
    <mergeCell ref="L3:M3"/>
    <mergeCell ref="C4:N4"/>
  </mergeCells>
  <conditionalFormatting sqref="D8">
    <cfRule type="containsBlanks" dxfId="6" priority="28">
      <formula>LEN(TRIM(D8))=0</formula>
    </cfRule>
  </conditionalFormatting>
  <conditionalFormatting sqref="C6:N500">
    <cfRule type="expression" dxfId="5" priority="1" stopIfTrue="1">
      <formula>C6=MIN(IF($C6:$N6&gt;0,$C6:$N6))</formula>
    </cfRule>
    <cfRule type="cellIs" dxfId="4" priority="2" stopIfTrue="1" operator="equal">
      <formula>0</formula>
    </cfRule>
    <cfRule type="containsBlanks" dxfId="3" priority="3" stopIfTrue="1">
      <formula>LEN(TRIM(C6))=0</formula>
    </cfRule>
  </conditionalFormatting>
  <dataValidations count="1">
    <dataValidation type="list" allowBlank="1" showInputMessage="1" showErrorMessage="1" sqref="B4">
      <formula1>agence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P7005"/>
  <sheetViews>
    <sheetView zoomScale="70" zoomScaleNormal="70" workbookViewId="0">
      <pane ySplit="5" topLeftCell="A6" activePane="bottomLeft" state="frozenSplit"/>
      <selection pane="bottomLeft" sqref="A1:XFD1048576"/>
    </sheetView>
  </sheetViews>
  <sheetFormatPr baseColWidth="10" defaultRowHeight="12.75" x14ac:dyDescent="0.2"/>
  <cols>
    <col min="1" max="1" width="99.140625" customWidth="1"/>
    <col min="2" max="2" width="11.5703125" style="2" customWidth="1"/>
    <col min="3" max="3" width="13.7109375" style="4" customWidth="1"/>
    <col min="4" max="6" width="15.7109375" style="3" customWidth="1"/>
    <col min="7" max="9" width="20.7109375" style="3" customWidth="1"/>
  </cols>
  <sheetData>
    <row r="1" spans="1:16" ht="26.25" x14ac:dyDescent="0.4">
      <c r="A1" s="15" t="s">
        <v>28</v>
      </c>
      <c r="B1"/>
      <c r="C1" s="2"/>
      <c r="D1" s="141" t="s">
        <v>51</v>
      </c>
      <c r="E1" s="141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x14ac:dyDescent="0.2">
      <c r="B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ht="33" x14ac:dyDescent="0.45">
      <c r="A3" s="254" t="s">
        <v>15</v>
      </c>
      <c r="B3" s="192" t="s">
        <v>45</v>
      </c>
      <c r="C3" s="193"/>
      <c r="D3" s="194"/>
      <c r="E3" s="253">
        <v>42186</v>
      </c>
      <c r="F3" s="191"/>
      <c r="G3" s="126"/>
      <c r="H3" s="126"/>
      <c r="I3" s="126"/>
      <c r="J3" s="126"/>
      <c r="K3" s="126"/>
      <c r="L3" s="126"/>
      <c r="M3" s="126"/>
      <c r="N3" s="126"/>
      <c r="O3" s="126"/>
      <c r="P3" s="126"/>
    </row>
    <row r="4" spans="1:16" ht="13.5" thickBot="1" x14ac:dyDescent="0.25">
      <c r="A4" s="36"/>
      <c r="B4"/>
      <c r="C4" s="219"/>
      <c r="D4" s="219"/>
      <c r="E4" s="219"/>
      <c r="F4" s="219"/>
      <c r="G4" s="219"/>
      <c r="H4" s="219"/>
      <c r="I4" s="219"/>
      <c r="J4" s="219"/>
      <c r="K4" s="219"/>
      <c r="L4" s="219"/>
      <c r="M4" s="219"/>
      <c r="N4" s="219"/>
      <c r="O4" s="219"/>
      <c r="P4" s="219"/>
    </row>
    <row r="5" spans="1:16" s="40" customFormat="1" ht="39" customHeight="1" thickTop="1" thickBot="1" x14ac:dyDescent="0.25">
      <c r="A5" s="139" t="s">
        <v>1</v>
      </c>
      <c r="B5" s="140" t="s">
        <v>7</v>
      </c>
      <c r="C5" s="137" t="s">
        <v>17</v>
      </c>
      <c r="D5" s="138" t="s">
        <v>18</v>
      </c>
      <c r="E5" s="138" t="s">
        <v>134</v>
      </c>
      <c r="F5" s="138" t="s">
        <v>19</v>
      </c>
      <c r="G5" s="137" t="s">
        <v>26</v>
      </c>
      <c r="H5" s="138" t="s">
        <v>27</v>
      </c>
      <c r="I5" s="138" t="s">
        <v>49</v>
      </c>
    </row>
    <row r="6" spans="1:16" ht="0.75" customHeight="1" thickTop="1" x14ac:dyDescent="0.2">
      <c r="A6" s="10"/>
      <c r="B6" s="32"/>
      <c r="C6" s="11"/>
      <c r="D6" s="33"/>
      <c r="E6" s="33"/>
      <c r="F6" s="33"/>
      <c r="G6" s="33"/>
      <c r="H6" s="33"/>
      <c r="I6" s="33"/>
    </row>
    <row r="7" spans="1:16" x14ac:dyDescent="0.2">
      <c r="A7" s="37" t="s">
        <v>53</v>
      </c>
      <c r="B7" s="111" t="str">
        <f>IFERROR(IF($A7&lt;&gt;"",VLOOKUP($A7,'table produits'!$A$2:$B$499,2,FALSE),0),IF($A7="","","non créé"))</f>
        <v>ml</v>
      </c>
      <c r="C7" s="157"/>
      <c r="D7" s="157"/>
      <c r="E7" s="27">
        <f>47.67/7</f>
        <v>6.8100000000000005</v>
      </c>
      <c r="F7" s="111">
        <f>(MIN(C7:E7)/1.2)</f>
        <v>5.6750000000000007</v>
      </c>
      <c r="G7" s="111"/>
      <c r="H7" s="155"/>
      <c r="I7" s="27"/>
    </row>
    <row r="8" spans="1:16" x14ac:dyDescent="0.2">
      <c r="A8" s="37" t="s">
        <v>54</v>
      </c>
      <c r="B8" s="111" t="str">
        <f>IFERROR(IF($A8&lt;&gt;"",VLOOKUP($A8,'table produits'!$A$2:$B$499,2,FALSE),0),IF($A8="","","non créé"))</f>
        <v>ml</v>
      </c>
      <c r="C8" s="157"/>
      <c r="D8" s="157"/>
      <c r="E8" s="27">
        <f>44.74/6.5</f>
        <v>6.8830769230769233</v>
      </c>
      <c r="F8" s="111">
        <f t="shared" ref="F8:F71" si="0">(MIN(C8:E8)/1.2)</f>
        <v>5.7358974358974359</v>
      </c>
      <c r="G8" s="111"/>
      <c r="H8" s="155"/>
      <c r="I8" s="27"/>
    </row>
    <row r="9" spans="1:16" x14ac:dyDescent="0.2">
      <c r="A9" s="37" t="s">
        <v>55</v>
      </c>
      <c r="B9" s="111" t="str">
        <f>IFERROR(IF($A9&lt;&gt;"",VLOOKUP($A9,'table produits'!$A$2:$B$499,2,FALSE),0),IF($A9="","","non créé"))</f>
        <v>ml</v>
      </c>
      <c r="C9" s="111">
        <v>7.56</v>
      </c>
      <c r="D9" s="111">
        <v>6.65</v>
      </c>
      <c r="E9" s="27">
        <f>44.46/6</f>
        <v>7.41</v>
      </c>
      <c r="F9" s="111">
        <f t="shared" si="0"/>
        <v>5.541666666666667</v>
      </c>
      <c r="G9" s="111"/>
      <c r="H9" s="155"/>
      <c r="I9" s="27"/>
    </row>
    <row r="10" spans="1:16" x14ac:dyDescent="0.2">
      <c r="A10" s="37" t="s">
        <v>56</v>
      </c>
      <c r="B10" s="111" t="str">
        <f>IFERROR(IF($A10&lt;&gt;"",VLOOKUP($A10,'table produits'!$A$2:$B$499,2,FALSE),0),IF($A10="","","non créé"))</f>
        <v>ml</v>
      </c>
      <c r="C10" s="157"/>
      <c r="D10" s="157"/>
      <c r="E10" s="27">
        <f>35.04/5.5</f>
        <v>6.3709090909090911</v>
      </c>
      <c r="F10" s="111">
        <f t="shared" si="0"/>
        <v>5.3090909090909095</v>
      </c>
      <c r="G10" s="111"/>
      <c r="H10" s="111"/>
      <c r="I10" s="27"/>
      <c r="K10" s="29"/>
    </row>
    <row r="11" spans="1:16" x14ac:dyDescent="0.2">
      <c r="A11" s="37" t="s">
        <v>57</v>
      </c>
      <c r="B11" s="111" t="str">
        <f>IFERROR(IF($A11&lt;&gt;"",VLOOKUP($A11,'table produits'!$A$2:$B$499,2,FALSE),0),IF($A11="","","non créé"))</f>
        <v>ml</v>
      </c>
      <c r="C11" s="111">
        <v>6.15</v>
      </c>
      <c r="D11" s="111">
        <v>5.9</v>
      </c>
      <c r="E11" s="27">
        <f>28.1/5</f>
        <v>5.62</v>
      </c>
      <c r="F11" s="111">
        <f t="shared" si="0"/>
        <v>4.6833333333333336</v>
      </c>
      <c r="G11" s="111"/>
      <c r="H11" s="111"/>
      <c r="I11" s="27"/>
      <c r="K11" s="29"/>
    </row>
    <row r="12" spans="1:16" x14ac:dyDescent="0.2">
      <c r="A12" s="37" t="s">
        <v>58</v>
      </c>
      <c r="B12" s="111" t="str">
        <f>IFERROR(IF($A12&lt;&gt;"",VLOOKUP($A12,'table produits'!$A$2:$B$499,2,FALSE),0),IF($A12="","","non créé"))</f>
        <v>ml</v>
      </c>
      <c r="C12" s="157"/>
      <c r="D12" s="157"/>
      <c r="E12" s="27">
        <f>27.98/4.5</f>
        <v>6.2177777777777781</v>
      </c>
      <c r="F12" s="111">
        <f t="shared" si="0"/>
        <v>5.181481481481482</v>
      </c>
      <c r="G12" s="111"/>
      <c r="H12" s="111"/>
      <c r="I12" s="27"/>
      <c r="K12" s="29"/>
    </row>
    <row r="13" spans="1:16" x14ac:dyDescent="0.2">
      <c r="A13" s="37" t="s">
        <v>59</v>
      </c>
      <c r="B13" s="111" t="str">
        <f>IFERROR(IF($A13&lt;&gt;"",VLOOKUP($A13,'table produits'!$A$2:$B$499,2,FALSE),0),IF($A13="","","non créé"))</f>
        <v>ml</v>
      </c>
      <c r="C13" s="111">
        <v>6.28</v>
      </c>
      <c r="D13" s="111">
        <v>5.88</v>
      </c>
      <c r="E13" s="27">
        <f>21.69/4</f>
        <v>5.4225000000000003</v>
      </c>
      <c r="F13" s="111">
        <f t="shared" si="0"/>
        <v>4.5187500000000007</v>
      </c>
      <c r="G13" s="111"/>
      <c r="H13" s="111"/>
      <c r="I13" s="27"/>
    </row>
    <row r="14" spans="1:16" x14ac:dyDescent="0.2">
      <c r="A14" s="37" t="s">
        <v>60</v>
      </c>
      <c r="B14" s="111" t="str">
        <f>IFERROR(IF($A14&lt;&gt;"",VLOOKUP($A14,'table produits'!$A$2:$B$499,2,FALSE),0),IF($A14="","","non créé"))</f>
        <v>ml</v>
      </c>
      <c r="C14" s="157"/>
      <c r="D14" s="157"/>
      <c r="E14" s="27">
        <f>21.71/3.5</f>
        <v>6.2028571428571428</v>
      </c>
      <c r="F14" s="111">
        <f t="shared" si="0"/>
        <v>5.1690476190476193</v>
      </c>
      <c r="G14" s="111"/>
      <c r="H14" s="111"/>
      <c r="I14" s="27"/>
    </row>
    <row r="15" spans="1:16" x14ac:dyDescent="0.2">
      <c r="A15" s="37" t="s">
        <v>61</v>
      </c>
      <c r="B15" s="111" t="str">
        <f>IFERROR(IF($A15&lt;&gt;"",VLOOKUP($A15,'table produits'!$A$2:$B$499,2,FALSE),0),IF($A15="","","non créé"))</f>
        <v>ml</v>
      </c>
      <c r="C15" s="157"/>
      <c r="D15" s="111">
        <f>21.4/3</f>
        <v>7.1333333333333329</v>
      </c>
      <c r="E15" s="27">
        <f>18.72/3</f>
        <v>6.2399999999999993</v>
      </c>
      <c r="F15" s="111">
        <f t="shared" si="0"/>
        <v>5.1999999999999993</v>
      </c>
      <c r="G15" s="111"/>
      <c r="H15" s="111"/>
      <c r="I15" s="27"/>
    </row>
    <row r="16" spans="1:16" x14ac:dyDescent="0.2">
      <c r="A16" s="37"/>
      <c r="B16" s="111">
        <f>IFERROR(IF($A16&lt;&gt;"",VLOOKUP($A16,'table produits'!$A$2:$B$499,2,FALSE),0),IF($A16="","","non créé"))</f>
        <v>0</v>
      </c>
      <c r="C16" s="111"/>
      <c r="D16" s="111"/>
      <c r="E16" s="27"/>
      <c r="F16" s="111">
        <f t="shared" si="0"/>
        <v>0</v>
      </c>
      <c r="G16" s="111"/>
      <c r="H16" s="111"/>
      <c r="I16" s="27"/>
      <c r="K16" s="12"/>
    </row>
    <row r="17" spans="1:13" x14ac:dyDescent="0.2">
      <c r="A17" s="37" t="s">
        <v>62</v>
      </c>
      <c r="B17" s="111" t="str">
        <f>IFERROR(IF($A17&lt;&gt;"",VLOOKUP($A17,'table produits'!$A$2:$B$499,2,FALSE),0),IF($A17="","","non créé"))</f>
        <v>ml</v>
      </c>
      <c r="C17" s="157"/>
      <c r="D17" s="111">
        <f>42.5/6</f>
        <v>7.083333333333333</v>
      </c>
      <c r="E17" s="27">
        <f>36.59/6</f>
        <v>6.0983333333333336</v>
      </c>
      <c r="F17" s="111">
        <f t="shared" si="0"/>
        <v>5.0819444444444448</v>
      </c>
      <c r="G17" s="111"/>
      <c r="H17" s="111"/>
      <c r="I17" s="27"/>
    </row>
    <row r="18" spans="1:13" x14ac:dyDescent="0.2">
      <c r="A18" s="37" t="s">
        <v>63</v>
      </c>
      <c r="B18" s="111" t="str">
        <f>IFERROR(IF($A18&lt;&gt;"",VLOOKUP($A18,'table produits'!$A$2:$B$499,2,FALSE),0),IF($A18="","","non créé"))</f>
        <v>ml</v>
      </c>
      <c r="C18" s="157"/>
      <c r="D18" s="157"/>
      <c r="E18" s="27">
        <f>33.54/5.5</f>
        <v>6.0981818181818177</v>
      </c>
      <c r="F18" s="111">
        <f t="shared" si="0"/>
        <v>5.081818181818182</v>
      </c>
      <c r="G18" s="111"/>
      <c r="H18" s="155"/>
      <c r="I18" s="27"/>
      <c r="K18" s="12"/>
    </row>
    <row r="19" spans="1:13" x14ac:dyDescent="0.2">
      <c r="A19" s="37" t="s">
        <v>64</v>
      </c>
      <c r="B19" s="111" t="str">
        <f>IFERROR(IF($A19&lt;&gt;"",VLOOKUP($A19,'table produits'!$A$2:$B$499,2,FALSE),0),IF($A19="","","non créé"))</f>
        <v>ml</v>
      </c>
      <c r="C19" s="157"/>
      <c r="D19" s="111">
        <f>30.8/5</f>
        <v>6.16</v>
      </c>
      <c r="E19" s="27">
        <f>29.19/5</f>
        <v>5.8380000000000001</v>
      </c>
      <c r="F19" s="111">
        <f t="shared" si="0"/>
        <v>4.8650000000000002</v>
      </c>
      <c r="G19" s="111"/>
      <c r="H19" s="111"/>
      <c r="I19" s="27"/>
    </row>
    <row r="20" spans="1:13" x14ac:dyDescent="0.2">
      <c r="A20" s="37" t="s">
        <v>65</v>
      </c>
      <c r="B20" s="111" t="str">
        <f>IFERROR(IF($A20&lt;&gt;"",VLOOKUP($A20,'table produits'!$A$2:$B$499,2,FALSE),0),IF($A20="","","non créé"))</f>
        <v>ml</v>
      </c>
      <c r="C20" s="157"/>
      <c r="D20" s="157"/>
      <c r="E20" s="27">
        <f>24.97/4.5</f>
        <v>5.5488888888888885</v>
      </c>
      <c r="F20" s="111">
        <f t="shared" si="0"/>
        <v>4.6240740740740742</v>
      </c>
      <c r="G20" s="111"/>
      <c r="H20" s="111"/>
      <c r="I20" s="27"/>
    </row>
    <row r="21" spans="1:13" x14ac:dyDescent="0.2">
      <c r="A21" s="37" t="s">
        <v>66</v>
      </c>
      <c r="B21" s="111" t="str">
        <f>IFERROR(IF($A21&lt;&gt;"",VLOOKUP($A21,'table produits'!$A$2:$B$499,2,FALSE),0),IF($A21="","","non créé"))</f>
        <v>ml</v>
      </c>
      <c r="C21" s="157"/>
      <c r="D21" s="111">
        <f>23.3/4</f>
        <v>5.8250000000000002</v>
      </c>
      <c r="E21" s="27">
        <f>23.35/4</f>
        <v>5.8375000000000004</v>
      </c>
      <c r="F21" s="111">
        <f t="shared" si="0"/>
        <v>4.854166666666667</v>
      </c>
      <c r="G21" s="111"/>
      <c r="H21" s="111"/>
      <c r="I21" s="27"/>
    </row>
    <row r="22" spans="1:13" x14ac:dyDescent="0.2">
      <c r="A22" s="37" t="s">
        <v>67</v>
      </c>
      <c r="B22" s="111" t="str">
        <f>IFERROR(IF($A22&lt;&gt;"",VLOOKUP($A22,'table produits'!$A$2:$B$499,2,FALSE),0),IF($A22="","","non créé"))</f>
        <v>ml</v>
      </c>
      <c r="C22" s="157"/>
      <c r="D22" s="157"/>
      <c r="E22" s="27">
        <f>20.43/3.5</f>
        <v>5.8371428571428572</v>
      </c>
      <c r="F22" s="111">
        <f t="shared" si="0"/>
        <v>4.8642857142857148</v>
      </c>
      <c r="G22" s="111"/>
      <c r="H22" s="155"/>
      <c r="I22" s="27"/>
    </row>
    <row r="23" spans="1:13" x14ac:dyDescent="0.2">
      <c r="A23" s="37" t="s">
        <v>68</v>
      </c>
      <c r="B23" s="111" t="str">
        <f>IFERROR(IF($A23&lt;&gt;"",VLOOKUP($A23,'table produits'!$A$2:$B$499,2,FALSE),0),IF($A23="","","non créé"))</f>
        <v>ml</v>
      </c>
      <c r="C23" s="157"/>
      <c r="D23" s="111">
        <f>20.1/3</f>
        <v>6.7</v>
      </c>
      <c r="E23" s="27">
        <f>16.64/3</f>
        <v>5.5466666666666669</v>
      </c>
      <c r="F23" s="111">
        <f t="shared" si="0"/>
        <v>4.6222222222222227</v>
      </c>
      <c r="G23" s="111"/>
      <c r="H23" s="111"/>
      <c r="I23" s="27"/>
    </row>
    <row r="24" spans="1:13" x14ac:dyDescent="0.2">
      <c r="A24" s="37"/>
      <c r="B24" s="111">
        <f>IFERROR(IF($A24&lt;&gt;"",VLOOKUP($A24,'table produits'!$A$2:$B$499,2,FALSE),0),IF($A24="","","non créé"))</f>
        <v>0</v>
      </c>
      <c r="C24" s="111"/>
      <c r="D24" s="111"/>
      <c r="E24" s="111"/>
      <c r="F24" s="111">
        <f t="shared" si="0"/>
        <v>0</v>
      </c>
      <c r="G24" s="111"/>
      <c r="H24" s="111"/>
      <c r="I24" s="111"/>
      <c r="K24" s="31"/>
      <c r="L24" s="31"/>
      <c r="M24" s="31"/>
    </row>
    <row r="25" spans="1:13" x14ac:dyDescent="0.2">
      <c r="A25" s="37" t="s">
        <v>69</v>
      </c>
      <c r="B25" s="111" t="str">
        <f>IFERROR(IF($A25&lt;&gt;"",VLOOKUP($A25,'table produits'!$A$2:$B$499,2,FALSE),0),IF($A25="","","non créé"))</f>
        <v>ml</v>
      </c>
      <c r="C25" s="157"/>
      <c r="D25" s="157"/>
      <c r="E25" s="157"/>
      <c r="F25" s="111">
        <f t="shared" si="0"/>
        <v>0</v>
      </c>
      <c r="G25" s="155"/>
      <c r="H25" s="111"/>
      <c r="I25" s="111"/>
      <c r="K25" s="31"/>
      <c r="L25" s="31"/>
      <c r="M25" s="31"/>
    </row>
    <row r="26" spans="1:13" x14ac:dyDescent="0.2">
      <c r="A26" s="37" t="s">
        <v>70</v>
      </c>
      <c r="B26" s="111" t="str">
        <f>IFERROR(IF($A26&lt;&gt;"",VLOOKUP($A26,'table produits'!$A$2:$B$499,2,FALSE),0),IF($A26="","","non créé"))</f>
        <v>ml</v>
      </c>
      <c r="C26" s="157"/>
      <c r="D26" s="157"/>
      <c r="E26" s="111">
        <f>13.97/6.5</f>
        <v>2.1492307692307695</v>
      </c>
      <c r="F26" s="111">
        <f t="shared" si="0"/>
        <v>1.7910256410256413</v>
      </c>
      <c r="G26" s="155"/>
      <c r="H26" s="111"/>
      <c r="I26" s="111"/>
      <c r="K26" s="31"/>
      <c r="L26" s="31"/>
      <c r="M26" s="31"/>
    </row>
    <row r="27" spans="1:13" x14ac:dyDescent="0.2">
      <c r="A27" s="37" t="s">
        <v>71</v>
      </c>
      <c r="B27" s="111" t="str">
        <f>IFERROR(IF($A27&lt;&gt;"",VLOOKUP($A27,'table produits'!$A$2:$B$499,2,FALSE),0),IF($A27="","","non créé"))</f>
        <v>ml</v>
      </c>
      <c r="C27" s="111">
        <v>2.0499999999999998</v>
      </c>
      <c r="D27" s="111">
        <v>1.98</v>
      </c>
      <c r="E27" s="157"/>
      <c r="F27" s="111">
        <f t="shared" si="0"/>
        <v>1.6500000000000001</v>
      </c>
      <c r="G27" s="111"/>
      <c r="H27" s="111"/>
      <c r="I27" s="111"/>
      <c r="K27" s="31"/>
      <c r="L27" s="31"/>
      <c r="M27" s="31"/>
    </row>
    <row r="28" spans="1:13" ht="12.75" customHeight="1" x14ac:dyDescent="0.2">
      <c r="A28" s="37" t="s">
        <v>72</v>
      </c>
      <c r="B28" s="111" t="str">
        <f>IFERROR(IF($A28&lt;&gt;"",VLOOKUP($A28,'table produits'!$A$2:$B$499,2,FALSE),0),IF($A28="","","non créé"))</f>
        <v>ml</v>
      </c>
      <c r="C28" s="157"/>
      <c r="D28" s="157"/>
      <c r="E28" s="111">
        <f>11.27/5.5</f>
        <v>2.0490909090909089</v>
      </c>
      <c r="F28" s="111">
        <f t="shared" si="0"/>
        <v>1.7075757575757575</v>
      </c>
      <c r="G28" s="155"/>
      <c r="H28" s="111"/>
      <c r="I28" s="111"/>
      <c r="K28" s="31"/>
      <c r="L28" s="31"/>
      <c r="M28" s="31"/>
    </row>
    <row r="29" spans="1:13" ht="12.75" customHeight="1" x14ac:dyDescent="0.2">
      <c r="A29" s="37" t="s">
        <v>73</v>
      </c>
      <c r="B29" s="111" t="str">
        <f>IFERROR(IF($A29&lt;&gt;"",VLOOKUP($A29,'table produits'!$A$2:$B$499,2,FALSE),0),IF($A29="","","non créé"))</f>
        <v>ml</v>
      </c>
      <c r="C29" s="111">
        <v>1.91</v>
      </c>
      <c r="D29" s="111">
        <v>1.8</v>
      </c>
      <c r="E29" s="157"/>
      <c r="F29" s="111">
        <f t="shared" si="0"/>
        <v>1.5</v>
      </c>
      <c r="G29" s="111"/>
      <c r="H29" s="111"/>
      <c r="I29" s="111"/>
      <c r="K29" s="31"/>
      <c r="L29" s="31"/>
      <c r="M29" s="31"/>
    </row>
    <row r="30" spans="1:13" ht="12.75" customHeight="1" x14ac:dyDescent="0.2">
      <c r="A30" s="37" t="s">
        <v>74</v>
      </c>
      <c r="B30" s="111" t="str">
        <f>IFERROR(IF($A30&lt;&gt;"",VLOOKUP($A30,'table produits'!$A$2:$B$499,2,FALSE),0),IF($A30="","","non créé"))</f>
        <v>ml</v>
      </c>
      <c r="C30" s="157"/>
      <c r="D30" s="157"/>
      <c r="E30" s="111">
        <f>8.83/4.5</f>
        <v>1.9622222222222223</v>
      </c>
      <c r="F30" s="111">
        <f t="shared" si="0"/>
        <v>1.6351851851851853</v>
      </c>
      <c r="G30" s="155"/>
      <c r="H30" s="111"/>
      <c r="I30" s="111"/>
      <c r="K30" s="31"/>
      <c r="L30" s="31"/>
      <c r="M30" s="31"/>
    </row>
    <row r="31" spans="1:13" ht="12.75" customHeight="1" x14ac:dyDescent="0.2">
      <c r="A31" s="37" t="s">
        <v>75</v>
      </c>
      <c r="B31" s="111" t="str">
        <f>IFERROR(IF($A31&lt;&gt;"",VLOOKUP($A31,'table produits'!$A$2:$B$499,2,FALSE),0),IF($A31="","","non créé"))</f>
        <v>ml</v>
      </c>
      <c r="C31" s="111">
        <v>1.89</v>
      </c>
      <c r="D31" s="111">
        <v>1.5</v>
      </c>
      <c r="E31" s="111">
        <f>7.84/4</f>
        <v>1.96</v>
      </c>
      <c r="F31" s="111">
        <f t="shared" si="0"/>
        <v>1.25</v>
      </c>
      <c r="G31" s="155"/>
      <c r="H31" s="111"/>
      <c r="I31" s="111"/>
      <c r="K31" s="31"/>
      <c r="L31" s="31"/>
      <c r="M31" s="31"/>
    </row>
    <row r="32" spans="1:13" ht="12.75" customHeight="1" x14ac:dyDescent="0.2">
      <c r="A32" s="37" t="s">
        <v>76</v>
      </c>
      <c r="B32" s="111" t="str">
        <f>IFERROR(IF($A32&lt;&gt;"",VLOOKUP($A32,'table produits'!$A$2:$B$499,2,FALSE),0),IF($A32="","","non créé"))</f>
        <v>ml</v>
      </c>
      <c r="C32" s="157"/>
      <c r="D32" s="157"/>
      <c r="E32" s="111">
        <f>6.87/3.5</f>
        <v>1.9628571428571429</v>
      </c>
      <c r="F32" s="111">
        <f t="shared" si="0"/>
        <v>1.6357142857142857</v>
      </c>
      <c r="G32" s="155"/>
      <c r="H32" s="111"/>
      <c r="I32" s="111"/>
      <c r="K32" s="31"/>
      <c r="L32" s="31"/>
      <c r="M32" s="31"/>
    </row>
    <row r="33" spans="1:13" ht="12.75" customHeight="1" x14ac:dyDescent="0.2">
      <c r="A33" s="37" t="s">
        <v>77</v>
      </c>
      <c r="B33" s="111" t="str">
        <f>IFERROR(IF($A33&lt;&gt;"",VLOOKUP($A33,'table produits'!$A$2:$B$499,2,FALSE),0),IF($A33="","","non créé"))</f>
        <v>ml</v>
      </c>
      <c r="C33" s="111">
        <v>1.88</v>
      </c>
      <c r="D33" s="111">
        <v>1.72</v>
      </c>
      <c r="E33" s="111">
        <f>5.88/3</f>
        <v>1.96</v>
      </c>
      <c r="F33" s="111">
        <f t="shared" si="0"/>
        <v>1.4333333333333333</v>
      </c>
      <c r="G33" s="155"/>
      <c r="H33" s="111"/>
      <c r="I33" s="111"/>
      <c r="K33" s="31"/>
      <c r="L33" s="31"/>
      <c r="M33" s="31"/>
    </row>
    <row r="34" spans="1:13" ht="12.75" customHeight="1" x14ac:dyDescent="0.2">
      <c r="A34" s="37"/>
      <c r="B34" s="111">
        <f>IFERROR(IF($A34&lt;&gt;"",VLOOKUP($A34,'table produits'!$A$2:$B$499,2,FALSE),0),IF($A34="","","non créé"))</f>
        <v>0</v>
      </c>
      <c r="C34" s="111"/>
      <c r="D34" s="111"/>
      <c r="E34" s="111"/>
      <c r="F34" s="111">
        <f t="shared" si="0"/>
        <v>0</v>
      </c>
      <c r="G34" s="111"/>
      <c r="H34" s="111"/>
      <c r="I34" s="111"/>
    </row>
    <row r="35" spans="1:13" x14ac:dyDescent="0.2">
      <c r="A35" s="37" t="s">
        <v>78</v>
      </c>
      <c r="B35" s="111" t="str">
        <f>IFERROR(IF($A35&lt;&gt;"",VLOOKUP($A35,'table produits'!$A$2:$B$499,2,FALSE),0),IF($A35="","","non créé"))</f>
        <v>ml</v>
      </c>
      <c r="C35" s="111">
        <f>29.25/6</f>
        <v>4.875</v>
      </c>
      <c r="D35" s="111">
        <v>4.1500000000000004</v>
      </c>
      <c r="E35" s="111">
        <f>30.42/6</f>
        <v>5.07</v>
      </c>
      <c r="F35" s="111">
        <f t="shared" si="0"/>
        <v>3.4583333333333339</v>
      </c>
      <c r="G35" s="111"/>
      <c r="H35" s="111"/>
      <c r="I35" s="111"/>
    </row>
    <row r="36" spans="1:13" x14ac:dyDescent="0.2">
      <c r="A36" s="37" t="s">
        <v>79</v>
      </c>
      <c r="B36" s="111" t="str">
        <f>IFERROR(IF($A36&lt;&gt;"",VLOOKUP($A36,'table produits'!$A$2:$B$499,2,FALSE),0),IF($A36="","","non créé"))</f>
        <v>ml</v>
      </c>
      <c r="C36" s="157"/>
      <c r="D36" s="157"/>
      <c r="E36" s="111">
        <f>22.35/5.5</f>
        <v>4.0636363636363635</v>
      </c>
      <c r="F36" s="111">
        <f t="shared" si="0"/>
        <v>3.3863636363636362</v>
      </c>
      <c r="G36" s="111"/>
      <c r="H36" s="111"/>
      <c r="I36" s="111"/>
      <c r="K36" s="47"/>
      <c r="L36" t="s">
        <v>41</v>
      </c>
    </row>
    <row r="37" spans="1:13" x14ac:dyDescent="0.2">
      <c r="A37" s="37" t="s">
        <v>80</v>
      </c>
      <c r="B37" s="111" t="str">
        <f>IFERROR(IF($A37&lt;&gt;"",VLOOKUP($A37,'table produits'!$A$2:$B$499,2,FALSE),0),IF($A37="","","non créé"))</f>
        <v>ml</v>
      </c>
      <c r="C37" s="111">
        <v>4.08</v>
      </c>
      <c r="D37" s="111">
        <v>3.88</v>
      </c>
      <c r="E37" s="111">
        <f>18.9/5</f>
        <v>3.78</v>
      </c>
      <c r="F37" s="111">
        <f t="shared" si="0"/>
        <v>3.15</v>
      </c>
      <c r="G37" s="111"/>
      <c r="H37" s="111"/>
      <c r="I37" s="111"/>
    </row>
    <row r="38" spans="1:13" x14ac:dyDescent="0.2">
      <c r="A38" s="37" t="s">
        <v>81</v>
      </c>
      <c r="B38" s="111" t="str">
        <f>IFERROR(IF($A38&lt;&gt;"",VLOOKUP($A38,'table produits'!$A$2:$B$499,2,FALSE),0),IF($A38="","","non créé"))</f>
        <v>ml</v>
      </c>
      <c r="C38" s="157"/>
      <c r="D38" s="157"/>
      <c r="E38" s="111">
        <f>18.28/4.5</f>
        <v>4.0622222222222222</v>
      </c>
      <c r="F38" s="111">
        <f t="shared" si="0"/>
        <v>3.3851851851851853</v>
      </c>
      <c r="G38" s="111"/>
      <c r="H38" s="111"/>
      <c r="I38" s="111"/>
      <c r="K38" s="35"/>
      <c r="L38" t="s">
        <v>42</v>
      </c>
    </row>
    <row r="39" spans="1:13" x14ac:dyDescent="0.2">
      <c r="A39" s="37" t="s">
        <v>82</v>
      </c>
      <c r="B39" s="111" t="str">
        <f>IFERROR(IF($A39&lt;&gt;"",VLOOKUP($A39,'table produits'!$A$2:$B$499,2,FALSE),0),IF($A39="","","non créé"))</f>
        <v>ml</v>
      </c>
      <c r="C39" s="111">
        <v>4.09</v>
      </c>
      <c r="D39" s="111">
        <v>3.38</v>
      </c>
      <c r="E39" s="111">
        <f>15.2/4</f>
        <v>3.8</v>
      </c>
      <c r="F39" s="111">
        <f t="shared" si="0"/>
        <v>2.8166666666666669</v>
      </c>
      <c r="G39" s="111"/>
      <c r="H39" s="111"/>
      <c r="I39" s="111"/>
    </row>
    <row r="40" spans="1:13" ht="12.75" customHeight="1" x14ac:dyDescent="0.2">
      <c r="A40" s="37" t="s">
        <v>83</v>
      </c>
      <c r="B40" s="111" t="str">
        <f>IFERROR(IF($A40&lt;&gt;"",VLOOKUP($A40,'table produits'!$A$2:$B$499,2,FALSE),0),IF($A40="","","non créé"))</f>
        <v>ml</v>
      </c>
      <c r="C40" s="157"/>
      <c r="D40" s="157"/>
      <c r="E40" s="111">
        <f>14.03/3.5</f>
        <v>4.008571428571428</v>
      </c>
      <c r="F40" s="111">
        <f t="shared" si="0"/>
        <v>3.3404761904761902</v>
      </c>
      <c r="G40" s="111"/>
      <c r="H40" s="111"/>
      <c r="I40" s="111"/>
    </row>
    <row r="41" spans="1:13" ht="12.75" customHeight="1" x14ac:dyDescent="0.2">
      <c r="A41" s="37" t="s">
        <v>84</v>
      </c>
      <c r="B41" s="111" t="str">
        <f>IFERROR(IF($A41&lt;&gt;"",VLOOKUP($A41,'table produits'!$A$2:$B$499,2,FALSE),0),IF($A41="","","non créé"))</f>
        <v>ml</v>
      </c>
      <c r="C41" s="111">
        <v>4.07</v>
      </c>
      <c r="D41" s="111">
        <v>3.87</v>
      </c>
      <c r="E41" s="111">
        <f>12.18/3</f>
        <v>4.0599999999999996</v>
      </c>
      <c r="F41" s="111">
        <f t="shared" si="0"/>
        <v>3.2250000000000001</v>
      </c>
      <c r="G41" s="111"/>
      <c r="H41" s="111"/>
      <c r="I41" s="111"/>
    </row>
    <row r="42" spans="1:13" ht="12.75" customHeight="1" x14ac:dyDescent="0.2">
      <c r="A42" s="37"/>
      <c r="B42" s="111">
        <f>IFERROR(IF($A42&lt;&gt;"",VLOOKUP($A42,'table produits'!$A$2:$B$499,2,FALSE),0),IF($A42="","","non créé"))</f>
        <v>0</v>
      </c>
      <c r="C42" s="111"/>
      <c r="D42" s="111"/>
      <c r="E42" s="111"/>
      <c r="F42" s="111">
        <f t="shared" si="0"/>
        <v>0</v>
      </c>
      <c r="G42" s="111"/>
      <c r="H42" s="111"/>
      <c r="I42" s="111"/>
    </row>
    <row r="43" spans="1:13" ht="12.75" customHeight="1" x14ac:dyDescent="0.2">
      <c r="A43" s="38" t="s">
        <v>104</v>
      </c>
      <c r="B43" s="111" t="str">
        <f>IFERROR(IF($A43&lt;&gt;"",VLOOKUP($A43,'table produits'!$A$2:$B$499,2,FALSE),0),IF($A43="","","non créé"))</f>
        <v>ml</v>
      </c>
      <c r="C43" s="157"/>
      <c r="D43" s="111">
        <v>3.26</v>
      </c>
      <c r="E43" s="111">
        <f>11.06/5</f>
        <v>2.2120000000000002</v>
      </c>
      <c r="F43" s="111">
        <f t="shared" si="0"/>
        <v>1.8433333333333335</v>
      </c>
      <c r="G43" s="111"/>
      <c r="H43" s="111" t="s">
        <v>112</v>
      </c>
      <c r="I43" s="155" t="s">
        <v>112</v>
      </c>
    </row>
    <row r="44" spans="1:13" x14ac:dyDescent="0.2">
      <c r="A44" s="38" t="s">
        <v>105</v>
      </c>
      <c r="B44" s="111" t="str">
        <f>IFERROR(IF($A44&lt;&gt;"",VLOOKUP($A44,'table produits'!$A$2:$B$499,2,FALSE),0),IF($A44="","","non créé"))</f>
        <v>ml</v>
      </c>
      <c r="C44" s="157"/>
      <c r="D44" s="157"/>
      <c r="E44" s="111">
        <f>9.98/4.5</f>
        <v>2.2177777777777781</v>
      </c>
      <c r="F44" s="111">
        <f t="shared" si="0"/>
        <v>1.8481481481481485</v>
      </c>
      <c r="G44" s="111"/>
      <c r="H44" s="111"/>
      <c r="I44" s="155" t="s">
        <v>112</v>
      </c>
    </row>
    <row r="45" spans="1:13" x14ac:dyDescent="0.2">
      <c r="A45" s="38" t="s">
        <v>106</v>
      </c>
      <c r="B45" s="111" t="str">
        <f>IFERROR(IF($A45&lt;&gt;"",VLOOKUP($A45,'table produits'!$A$2:$B$499,2,FALSE),0),IF($A45="","","non créé"))</f>
        <v>ml</v>
      </c>
      <c r="C45" s="111">
        <v>2.99</v>
      </c>
      <c r="D45" s="111">
        <v>2.2400000000000002</v>
      </c>
      <c r="E45" s="155">
        <f>8.93/4</f>
        <v>2.2324999999999999</v>
      </c>
      <c r="F45" s="111">
        <f t="shared" si="0"/>
        <v>1.8604166666666666</v>
      </c>
      <c r="G45" s="155" t="s">
        <v>121</v>
      </c>
      <c r="H45" s="111" t="s">
        <v>112</v>
      </c>
      <c r="I45" s="155" t="s">
        <v>112</v>
      </c>
    </row>
    <row r="46" spans="1:13" ht="12.75" customHeight="1" x14ac:dyDescent="0.2">
      <c r="A46" s="38" t="s">
        <v>107</v>
      </c>
      <c r="B46" s="111" t="str">
        <f>IFERROR(IF($A46&lt;&gt;"",VLOOKUP($A46,'table produits'!$A$2:$B$499,2,FALSE),0),IF($A46="","","non créé"))</f>
        <v>ml</v>
      </c>
      <c r="C46" s="157"/>
      <c r="D46" s="157"/>
      <c r="E46" s="111">
        <f>7.78/3.5</f>
        <v>2.2228571428571429</v>
      </c>
      <c r="F46" s="111">
        <f t="shared" si="0"/>
        <v>1.8523809523809525</v>
      </c>
      <c r="G46" s="111"/>
      <c r="H46" s="111" t="s">
        <v>112</v>
      </c>
      <c r="I46" s="155" t="s">
        <v>112</v>
      </c>
    </row>
    <row r="47" spans="1:13" ht="12.75" customHeight="1" x14ac:dyDescent="0.2">
      <c r="A47" s="38" t="s">
        <v>108</v>
      </c>
      <c r="B47" s="111" t="str">
        <f>IFERROR(IF($A47&lt;&gt;"",VLOOKUP($A47,'table produits'!$A$2:$B$499,2,FALSE),0),IF($A47="","","non créé"))</f>
        <v>ml</v>
      </c>
      <c r="C47" s="157"/>
      <c r="D47" s="111">
        <v>3.2</v>
      </c>
      <c r="E47" s="111">
        <f>6.68/3</f>
        <v>2.2266666666666666</v>
      </c>
      <c r="F47" s="111">
        <f t="shared" si="0"/>
        <v>1.8555555555555556</v>
      </c>
      <c r="G47" s="111"/>
      <c r="H47" s="111"/>
      <c r="I47" s="155" t="s">
        <v>112</v>
      </c>
    </row>
    <row r="48" spans="1:13" ht="12.75" customHeight="1" x14ac:dyDescent="0.2">
      <c r="A48" s="37"/>
      <c r="B48" s="111">
        <f>IFERROR(IF($A48&lt;&gt;"",VLOOKUP($A48,'table produits'!$A$2:$B$499,2,FALSE),0),IF($A48="","","non créé"))</f>
        <v>0</v>
      </c>
      <c r="C48" s="111"/>
      <c r="D48" s="111"/>
      <c r="E48" s="111"/>
      <c r="F48" s="111">
        <f t="shared" si="0"/>
        <v>0</v>
      </c>
      <c r="G48" s="111"/>
      <c r="H48" s="111"/>
      <c r="I48" s="111"/>
    </row>
    <row r="49" spans="1:11" x14ac:dyDescent="0.2">
      <c r="A49" s="37" t="s">
        <v>85</v>
      </c>
      <c r="B49" s="111" t="str">
        <f>IFERROR(IF($A49&lt;&gt;"",VLOOKUP($A49,'table produits'!$A$2:$B$499,2,FALSE),0),IF($A49="","","non créé"))</f>
        <v>m²</v>
      </c>
      <c r="C49" s="111">
        <v>20</v>
      </c>
      <c r="D49" s="157"/>
      <c r="E49" s="111">
        <v>7.53</v>
      </c>
      <c r="F49" s="111">
        <f t="shared" si="0"/>
        <v>6.2750000000000004</v>
      </c>
      <c r="G49" s="155" t="s">
        <v>120</v>
      </c>
      <c r="H49" s="111"/>
      <c r="I49" s="111"/>
    </row>
    <row r="50" spans="1:11" x14ac:dyDescent="0.2">
      <c r="A50" s="37" t="s">
        <v>86</v>
      </c>
      <c r="B50" s="111" t="str">
        <f>IFERROR(IF($A50&lt;&gt;"",VLOOKUP($A50,'table produits'!$A$2:$B$499,2,FALSE),0),IF($A50="","","non créé"))</f>
        <v>m²</v>
      </c>
      <c r="C50" s="112">
        <v>20</v>
      </c>
      <c r="D50" s="111">
        <f>11.64/(2.5*0.675)</f>
        <v>6.8977777777777778</v>
      </c>
      <c r="E50" s="111">
        <v>8.8699999999999992</v>
      </c>
      <c r="F50" s="111">
        <f t="shared" si="0"/>
        <v>5.7481481481481485</v>
      </c>
      <c r="G50" s="111"/>
      <c r="H50" s="111"/>
      <c r="I50" s="111"/>
    </row>
    <row r="51" spans="1:11" x14ac:dyDescent="0.2">
      <c r="A51" s="37"/>
      <c r="B51" s="111">
        <f>IFERROR(IF($A51&lt;&gt;"",VLOOKUP($A51,'table produits'!$A$2:$B$499,2,FALSE),0),IF($A51="","","non créé"))</f>
        <v>0</v>
      </c>
      <c r="C51" s="111"/>
      <c r="D51" s="111"/>
      <c r="E51" s="111"/>
      <c r="F51" s="111">
        <f t="shared" si="0"/>
        <v>0</v>
      </c>
      <c r="G51" s="111"/>
      <c r="H51" s="111"/>
      <c r="I51" s="111"/>
    </row>
    <row r="52" spans="1:11" x14ac:dyDescent="0.2">
      <c r="A52" s="38" t="s">
        <v>103</v>
      </c>
      <c r="B52" s="111" t="str">
        <f>IFERROR(IF($A52&lt;&gt;"",VLOOKUP($A52,'table produits'!$A$2:$B$499,2,FALSE),0),IF($A52="","","non créé"))</f>
        <v>m²</v>
      </c>
      <c r="C52" s="111"/>
      <c r="D52" s="111"/>
      <c r="E52" s="111"/>
      <c r="F52" s="111">
        <f t="shared" si="0"/>
        <v>0</v>
      </c>
      <c r="G52" s="111"/>
      <c r="H52" s="111"/>
      <c r="I52" s="111"/>
    </row>
    <row r="53" spans="1:11" ht="12.75" customHeight="1" x14ac:dyDescent="0.2">
      <c r="A53" s="37"/>
      <c r="B53" s="111">
        <f>IFERROR(IF($A53&lt;&gt;"",VLOOKUP($A53,'table produits'!$A$2:$B$499,2,FALSE),0),IF($A53="","","non créé"))</f>
        <v>0</v>
      </c>
      <c r="C53" s="111"/>
      <c r="D53" s="111"/>
      <c r="E53" s="111"/>
      <c r="F53" s="111">
        <f t="shared" si="0"/>
        <v>0</v>
      </c>
      <c r="G53" s="111"/>
      <c r="H53" s="111"/>
      <c r="I53" s="111"/>
    </row>
    <row r="54" spans="1:11" ht="12.75" customHeight="1" x14ac:dyDescent="0.2">
      <c r="A54" s="37" t="s">
        <v>88</v>
      </c>
      <c r="B54" s="111" t="str">
        <f>IFERROR(IF($A54&lt;&gt;"",VLOOKUP($A54,'table produits'!$A$2:$B$499,2,FALSE),0),IF($A54="","","non créé"))</f>
        <v>ml</v>
      </c>
      <c r="C54" s="157"/>
      <c r="D54" s="157"/>
      <c r="E54" s="157"/>
      <c r="F54" s="111">
        <f t="shared" si="0"/>
        <v>0</v>
      </c>
      <c r="G54" s="111"/>
      <c r="H54" s="111"/>
      <c r="I54" s="111"/>
    </row>
    <row r="55" spans="1:11" ht="12.75" customHeight="1" x14ac:dyDescent="0.2">
      <c r="A55" s="37" t="s">
        <v>89</v>
      </c>
      <c r="B55" s="111" t="str">
        <f>IFERROR(IF($A55&lt;&gt;"",VLOOKUP($A55,'table produits'!$A$2:$B$499,2,FALSE),0),IF($A55="","","non créé"))</f>
        <v>ml</v>
      </c>
      <c r="C55" s="111">
        <v>6.12</v>
      </c>
      <c r="D55" s="111">
        <v>1.68</v>
      </c>
      <c r="E55" s="111">
        <f>5.29/4</f>
        <v>1.3225</v>
      </c>
      <c r="F55" s="111">
        <f t="shared" si="0"/>
        <v>1.1020833333333333</v>
      </c>
      <c r="G55" s="111" t="s">
        <v>123</v>
      </c>
      <c r="H55" s="111"/>
      <c r="I55" s="111"/>
    </row>
    <row r="56" spans="1:11" ht="12.75" customHeight="1" x14ac:dyDescent="0.2">
      <c r="A56" s="37"/>
      <c r="B56" s="111">
        <f>IFERROR(IF($A56&lt;&gt;"",VLOOKUP($A56,'table produits'!$A$2:$B$499,2,FALSE),0),IF($A56="","","non créé"))</f>
        <v>0</v>
      </c>
      <c r="C56" s="111"/>
      <c r="D56" s="111"/>
      <c r="E56" s="111"/>
      <c r="F56" s="111">
        <f t="shared" si="0"/>
        <v>0</v>
      </c>
      <c r="G56" s="111"/>
      <c r="H56" s="111"/>
      <c r="I56" s="111"/>
    </row>
    <row r="57" spans="1:11" ht="12.75" customHeight="1" x14ac:dyDescent="0.2">
      <c r="A57" s="37" t="s">
        <v>90</v>
      </c>
      <c r="B57" s="111" t="str">
        <f>IFERROR(IF($A57&lt;&gt;"",VLOOKUP($A57,'table produits'!$A$2:$B$499,2,FALSE),0),IF($A57="","","non créé"))</f>
        <v>ml</v>
      </c>
      <c r="C57" s="111">
        <v>1.02</v>
      </c>
      <c r="D57" s="111">
        <v>1</v>
      </c>
      <c r="E57" s="111">
        <v>0.78</v>
      </c>
      <c r="F57" s="111">
        <f t="shared" si="0"/>
        <v>0.65</v>
      </c>
      <c r="G57" s="111" t="s">
        <v>122</v>
      </c>
      <c r="H57" s="111"/>
      <c r="I57" s="111"/>
    </row>
    <row r="58" spans="1:11" ht="12.75" customHeight="1" x14ac:dyDescent="0.2">
      <c r="A58" s="37" t="s">
        <v>91</v>
      </c>
      <c r="B58" s="111" t="str">
        <f>IFERROR(IF($A58&lt;&gt;"",VLOOKUP($A58,'table produits'!$A$2:$B$499,2,FALSE),0),IF($A58="","","non créé"))</f>
        <v>ml</v>
      </c>
      <c r="C58" s="157"/>
      <c r="D58" s="111">
        <f>3.46/3</f>
        <v>1.1533333333333333</v>
      </c>
      <c r="E58" s="111">
        <v>1.21</v>
      </c>
      <c r="F58" s="111">
        <f t="shared" si="0"/>
        <v>0.96111111111111114</v>
      </c>
      <c r="G58" s="111"/>
      <c r="H58" s="111" t="s">
        <v>113</v>
      </c>
      <c r="I58" s="111"/>
    </row>
    <row r="59" spans="1:11" ht="12.75" customHeight="1" x14ac:dyDescent="0.2">
      <c r="A59" s="38" t="s">
        <v>98</v>
      </c>
      <c r="B59" s="111" t="str">
        <f>IFERROR(IF($A59&lt;&gt;"",VLOOKUP($A59,'table produits'!$A$2:$B$499,2,FALSE),0),IF($A59="","","non créé"))</f>
        <v>ml</v>
      </c>
      <c r="C59" s="157"/>
      <c r="D59" s="111">
        <v>1.1499999999999999</v>
      </c>
      <c r="E59" s="111">
        <v>1.21</v>
      </c>
      <c r="F59" s="111">
        <f t="shared" si="0"/>
        <v>0.95833333333333326</v>
      </c>
      <c r="G59" s="111"/>
      <c r="H59" s="111"/>
      <c r="I59" s="111"/>
    </row>
    <row r="60" spans="1:11" x14ac:dyDescent="0.2">
      <c r="A60" s="37" t="s">
        <v>92</v>
      </c>
      <c r="B60" s="111" t="str">
        <f>IFERROR(IF($A60&lt;&gt;"",VLOOKUP($A60,'table produits'!$A$2:$B$499,2,FALSE),0),IF($A60="","","non créé"))</f>
        <v>ml</v>
      </c>
      <c r="C60" s="157"/>
      <c r="D60" s="111"/>
      <c r="E60" s="111"/>
      <c r="F60" s="111">
        <f t="shared" si="0"/>
        <v>0</v>
      </c>
      <c r="G60" s="111"/>
      <c r="H60" s="111"/>
      <c r="I60" s="111"/>
    </row>
    <row r="61" spans="1:11" x14ac:dyDescent="0.2">
      <c r="A61" s="37"/>
      <c r="B61" s="111">
        <f>IFERROR(IF($A61&lt;&gt;"",VLOOKUP($A61,'table produits'!$A$2:$B$499,2,FALSE),0),IF($A61="","","non créé"))</f>
        <v>0</v>
      </c>
      <c r="C61" s="111"/>
      <c r="D61" s="111"/>
      <c r="E61" s="111"/>
      <c r="F61" s="111">
        <f t="shared" si="0"/>
        <v>0</v>
      </c>
      <c r="G61" s="111"/>
      <c r="H61" s="111"/>
      <c r="I61" s="111"/>
    </row>
    <row r="62" spans="1:11" x14ac:dyDescent="0.2">
      <c r="A62" s="37" t="s">
        <v>93</v>
      </c>
      <c r="B62" s="111" t="str">
        <f>IFERROR(IF($A62&lt;&gt;"",VLOOKUP($A62,'table produits'!$A$2:$B$499,2,FALSE),0),IF($A62="","","non créé"))</f>
        <v>ml</v>
      </c>
      <c r="C62" s="157"/>
      <c r="D62" s="157"/>
      <c r="E62" s="157"/>
      <c r="F62" s="111">
        <f t="shared" si="0"/>
        <v>0</v>
      </c>
      <c r="G62" s="111"/>
      <c r="H62" s="111"/>
      <c r="I62" s="111"/>
      <c r="J62" t="s">
        <v>114</v>
      </c>
      <c r="K62" t="s">
        <v>115</v>
      </c>
    </row>
    <row r="63" spans="1:11" ht="12.75" customHeight="1" x14ac:dyDescent="0.2">
      <c r="A63" s="38" t="s">
        <v>99</v>
      </c>
      <c r="B63" s="111" t="str">
        <f>IFERROR(IF($A63&lt;&gt;"",VLOOKUP($A63,'table produits'!$A$2:$B$499,2,FALSE),0),IF($A63="","","non créé"))</f>
        <v>ml</v>
      </c>
      <c r="C63" s="157"/>
      <c r="D63" s="157"/>
      <c r="E63" s="111">
        <f>73.24/3</f>
        <v>24.41333333333333</v>
      </c>
      <c r="F63" s="111">
        <f t="shared" si="0"/>
        <v>20.344444444444441</v>
      </c>
      <c r="G63" s="111"/>
      <c r="H63" s="111"/>
      <c r="I63" s="155" t="s">
        <v>129</v>
      </c>
    </row>
    <row r="64" spans="1:11" ht="12.75" customHeight="1" x14ac:dyDescent="0.2">
      <c r="A64" s="37" t="s">
        <v>94</v>
      </c>
      <c r="B64" s="111" t="str">
        <f>IFERROR(IF($A64&lt;&gt;"",VLOOKUP($A64,'table produits'!$A$2:$B$499,2,FALSE),0),IF($A64="","","non créé"))</f>
        <v>ml</v>
      </c>
      <c r="C64" s="157"/>
      <c r="D64" s="157"/>
      <c r="E64" s="111">
        <f>381.19/12</f>
        <v>31.765833333333333</v>
      </c>
      <c r="F64" s="111">
        <f t="shared" si="0"/>
        <v>26.47152777777778</v>
      </c>
      <c r="G64" s="111"/>
      <c r="H64" s="111"/>
      <c r="I64" s="155" t="s">
        <v>130</v>
      </c>
    </row>
    <row r="65" spans="1:10" ht="12.75" customHeight="1" x14ac:dyDescent="0.2">
      <c r="A65" s="37"/>
      <c r="B65" s="111">
        <f>IFERROR(IF($A65&lt;&gt;"",VLOOKUP($A65,'table produits'!$A$2:$B$499,2,FALSE),0),IF($A65="","","non créé"))</f>
        <v>0</v>
      </c>
      <c r="C65" s="111"/>
      <c r="D65" s="111"/>
      <c r="E65" s="111"/>
      <c r="F65" s="111">
        <f t="shared" si="0"/>
        <v>0</v>
      </c>
      <c r="G65" s="111"/>
      <c r="H65" s="111"/>
      <c r="I65" s="111"/>
    </row>
    <row r="66" spans="1:10" ht="12.75" customHeight="1" x14ac:dyDescent="0.2">
      <c r="A66" s="38" t="s">
        <v>100</v>
      </c>
      <c r="B66" s="111" t="str">
        <f>IFERROR(IF($A66&lt;&gt;"",VLOOKUP($A66,'table produits'!$A$2:$B$499,2,FALSE),0),IF($A66="","","non créé"))</f>
        <v>m²</v>
      </c>
      <c r="C66" s="157"/>
      <c r="D66" s="111">
        <f>9.9/(0.25*3)</f>
        <v>13.200000000000001</v>
      </c>
      <c r="E66" s="111">
        <v>11.37</v>
      </c>
      <c r="F66" s="111">
        <f t="shared" si="0"/>
        <v>9.4749999999999996</v>
      </c>
      <c r="G66" s="111"/>
      <c r="H66" s="111" t="s">
        <v>113</v>
      </c>
      <c r="I66" s="111"/>
    </row>
    <row r="67" spans="1:10" ht="12.75" customHeight="1" x14ac:dyDescent="0.2">
      <c r="A67" s="38" t="s">
        <v>118</v>
      </c>
      <c r="B67" s="111" t="str">
        <f>IFERROR(IF($A67&lt;&gt;"",VLOOKUP($A67,'table produits'!$A$2:$B$499,2,FALSE),0),IF($A67="","","non créé"))</f>
        <v>non créé</v>
      </c>
      <c r="C67" s="157"/>
      <c r="D67" s="111">
        <f>20.9/3</f>
        <v>6.9666666666666659</v>
      </c>
      <c r="E67" s="111">
        <f>37.61/6</f>
        <v>6.2683333333333335</v>
      </c>
      <c r="F67" s="111">
        <f t="shared" si="0"/>
        <v>5.2236111111111114</v>
      </c>
      <c r="G67" s="111"/>
      <c r="H67" s="155" t="s">
        <v>119</v>
      </c>
      <c r="I67" s="111"/>
      <c r="J67" t="s">
        <v>116</v>
      </c>
    </row>
    <row r="68" spans="1:10" ht="12.75" customHeight="1" x14ac:dyDescent="0.2">
      <c r="A68" s="37" t="s">
        <v>95</v>
      </c>
      <c r="B68" s="111" t="str">
        <f>IFERROR(IF($A68&lt;&gt;"",VLOOKUP($A68,'table produits'!$A$2:$B$499,2,FALSE),0),IF($A68="","","non créé"))</f>
        <v>u</v>
      </c>
      <c r="C68" s="157"/>
      <c r="D68" s="111">
        <v>5.9</v>
      </c>
      <c r="E68" s="111">
        <v>16.149999999999999</v>
      </c>
      <c r="F68" s="111">
        <f t="shared" si="0"/>
        <v>4.916666666666667</v>
      </c>
      <c r="G68" s="111"/>
      <c r="H68" s="111"/>
      <c r="I68" s="111" t="s">
        <v>131</v>
      </c>
    </row>
    <row r="69" spans="1:10" ht="12.75" customHeight="1" x14ac:dyDescent="0.2">
      <c r="A69" s="38" t="s">
        <v>117</v>
      </c>
      <c r="B69" s="111" t="str">
        <f>IFERROR(IF($A69&lt;&gt;"",VLOOKUP($A69,'table produits'!$A$2:$B$499,2,FALSE),0),IF($A69="","","non créé"))</f>
        <v>u</v>
      </c>
      <c r="C69" s="157"/>
      <c r="D69" s="111">
        <v>14.9</v>
      </c>
      <c r="E69" s="111">
        <f>37.45/5</f>
        <v>7.49</v>
      </c>
      <c r="F69" s="111">
        <f t="shared" si="0"/>
        <v>6.2416666666666671</v>
      </c>
      <c r="G69" s="111"/>
      <c r="H69" s="111"/>
      <c r="I69" s="111" t="s">
        <v>132</v>
      </c>
    </row>
    <row r="70" spans="1:10" x14ac:dyDescent="0.2">
      <c r="A70" s="39"/>
      <c r="B70" s="111">
        <f>IFERROR(IF($A70&lt;&gt;"",VLOOKUP($A70,'table produits'!$A$2:$B$499,2,FALSE),0),IF($A70="","","non créé"))</f>
        <v>0</v>
      </c>
      <c r="C70" s="111"/>
      <c r="D70" s="111"/>
      <c r="E70" s="111"/>
      <c r="F70" s="111">
        <f t="shared" si="0"/>
        <v>0</v>
      </c>
      <c r="G70" s="111"/>
      <c r="H70" s="155"/>
      <c r="I70" s="111"/>
    </row>
    <row r="71" spans="1:10" x14ac:dyDescent="0.2">
      <c r="A71" s="154" t="s">
        <v>6</v>
      </c>
      <c r="B71" s="111" t="str">
        <f>IFERROR(IF($A71&lt;&gt;"",VLOOKUP($A71,'table produits'!$A$2:$B$499,2,FALSE),0),IF($A71="","","non créé"))</f>
        <v>u</v>
      </c>
      <c r="C71" s="111"/>
      <c r="D71" s="111"/>
      <c r="E71" s="111"/>
      <c r="F71" s="111">
        <f t="shared" si="0"/>
        <v>0</v>
      </c>
      <c r="G71" s="111"/>
      <c r="H71" s="111"/>
      <c r="I71" s="111"/>
    </row>
    <row r="72" spans="1:10" x14ac:dyDescent="0.2">
      <c r="A72" s="38"/>
      <c r="B72" s="111">
        <f>IFERROR(IF($A72&lt;&gt;"",VLOOKUP($A72,'table produits'!$A$2:$B$499,2,FALSE),0),IF($A72="","","non créé"))</f>
        <v>0</v>
      </c>
      <c r="C72" s="111"/>
      <c r="D72" s="111"/>
      <c r="E72" s="111"/>
      <c r="F72" s="111">
        <f t="shared" ref="F72:F135" si="1">(MIN(C72:E72)/1.2)</f>
        <v>0</v>
      </c>
      <c r="G72" s="111"/>
      <c r="H72" s="111"/>
      <c r="I72" s="111"/>
    </row>
    <row r="73" spans="1:10" ht="12.75" customHeight="1" x14ac:dyDescent="0.2">
      <c r="A73" s="38"/>
      <c r="B73" s="111">
        <f>IFERROR(IF($A73&lt;&gt;"",VLOOKUP($A73,'table produits'!$A$2:$B$499,2,FALSE),0),IF($A73="","","non créé"))</f>
        <v>0</v>
      </c>
      <c r="C73" s="111"/>
      <c r="D73" s="111"/>
      <c r="E73" s="111"/>
      <c r="F73" s="111">
        <f t="shared" si="1"/>
        <v>0</v>
      </c>
      <c r="G73" s="111"/>
      <c r="H73" s="111"/>
      <c r="I73" s="111"/>
    </row>
    <row r="74" spans="1:10" ht="12.75" customHeight="1" x14ac:dyDescent="0.2">
      <c r="A74" s="37"/>
      <c r="B74" s="111">
        <f>IFERROR(IF($A74&lt;&gt;"",VLOOKUP($A74,'table produits'!$A$2:$B$499,2,FALSE),0),IF($A74="","","non créé"))</f>
        <v>0</v>
      </c>
      <c r="C74" s="111"/>
      <c r="D74" s="111"/>
      <c r="E74" s="111"/>
      <c r="F74" s="111">
        <f t="shared" si="1"/>
        <v>0</v>
      </c>
      <c r="G74" s="111"/>
      <c r="H74" s="111"/>
      <c r="I74" s="111"/>
    </row>
    <row r="75" spans="1:10" ht="12.75" customHeight="1" x14ac:dyDescent="0.2">
      <c r="A75" s="37"/>
      <c r="B75" s="111">
        <f>IFERROR(IF($A75&lt;&gt;"",VLOOKUP($A75,'table produits'!$A$2:$B$499,2,FALSE),0),IF($A75="","","non créé"))</f>
        <v>0</v>
      </c>
      <c r="C75" s="111"/>
      <c r="D75" s="111"/>
      <c r="E75" s="111"/>
      <c r="F75" s="111">
        <f t="shared" si="1"/>
        <v>0</v>
      </c>
      <c r="G75" s="111"/>
      <c r="H75" s="111"/>
      <c r="I75" s="111"/>
    </row>
    <row r="76" spans="1:10" ht="12.75" customHeight="1" x14ac:dyDescent="0.2">
      <c r="A76" s="39"/>
      <c r="B76" s="111">
        <f>IFERROR(IF($A76&lt;&gt;"",VLOOKUP($A76,'table produits'!$A$2:$B$499,2,FALSE),0),IF($A76="","","non créé"))</f>
        <v>0</v>
      </c>
      <c r="C76" s="111"/>
      <c r="D76" s="111"/>
      <c r="E76" s="111"/>
      <c r="F76" s="111">
        <f t="shared" si="1"/>
        <v>0</v>
      </c>
      <c r="G76" s="111"/>
      <c r="H76" s="111"/>
      <c r="I76" s="111"/>
    </row>
    <row r="77" spans="1:10" x14ac:dyDescent="0.2">
      <c r="A77" s="154"/>
      <c r="B77" s="111">
        <f>IFERROR(IF($A77&lt;&gt;"",VLOOKUP($A77,'table produits'!$A$2:$B$499,2,FALSE),0),IF($A77="","","non créé"))</f>
        <v>0</v>
      </c>
      <c r="C77" s="111"/>
      <c r="D77" s="111"/>
      <c r="E77" s="111"/>
      <c r="F77" s="111">
        <f t="shared" si="1"/>
        <v>0</v>
      </c>
      <c r="G77" s="111"/>
      <c r="H77" s="111"/>
      <c r="I77" s="111"/>
    </row>
    <row r="78" spans="1:10" x14ac:dyDescent="0.2">
      <c r="A78" s="142"/>
      <c r="B78" s="111">
        <f>IFERROR(IF($A78&lt;&gt;"",VLOOKUP($A78,'table produits'!$A$2:$B$499,2,FALSE),0),IF($A78="","","non créé"))</f>
        <v>0</v>
      </c>
      <c r="C78" s="111"/>
      <c r="D78" s="111"/>
      <c r="E78" s="111"/>
      <c r="F78" s="111">
        <f t="shared" si="1"/>
        <v>0</v>
      </c>
      <c r="G78" s="111"/>
      <c r="H78" s="111"/>
      <c r="I78" s="111"/>
    </row>
    <row r="79" spans="1:10" x14ac:dyDescent="0.2">
      <c r="A79" s="142"/>
      <c r="B79" s="111">
        <f>IFERROR(IF($A79&lt;&gt;"",VLOOKUP($A79,'table produits'!$A$2:$B$499,2,FALSE),0),IF($A79="","","non créé"))</f>
        <v>0</v>
      </c>
      <c r="C79" s="111"/>
      <c r="D79" s="111"/>
      <c r="E79" s="111"/>
      <c r="F79" s="111">
        <f t="shared" si="1"/>
        <v>0</v>
      </c>
      <c r="G79" s="111"/>
      <c r="H79" s="155"/>
      <c r="I79" s="111"/>
    </row>
    <row r="80" spans="1:10" x14ac:dyDescent="0.2">
      <c r="A80" s="142"/>
      <c r="B80" s="111">
        <f>IFERROR(IF($A80&lt;&gt;"",VLOOKUP($A80,'table produits'!$A$2:$B$499,2,FALSE),0),IF($A80="","","non créé"))</f>
        <v>0</v>
      </c>
      <c r="C80" s="111"/>
      <c r="D80" s="111"/>
      <c r="E80" s="111"/>
      <c r="F80" s="111">
        <f t="shared" si="1"/>
        <v>0</v>
      </c>
      <c r="G80" s="111"/>
      <c r="H80" s="155"/>
      <c r="I80" s="111"/>
    </row>
    <row r="81" spans="1:9" x14ac:dyDescent="0.2">
      <c r="A81" s="142"/>
      <c r="B81" s="111">
        <f>IFERROR(IF($A81&lt;&gt;"",VLOOKUP($A81,'table produits'!$A$2:$B$499,2,FALSE),0),IF($A81="","","non créé"))</f>
        <v>0</v>
      </c>
      <c r="C81" s="111"/>
      <c r="D81" s="111"/>
      <c r="E81" s="111"/>
      <c r="F81" s="111">
        <f t="shared" si="1"/>
        <v>0</v>
      </c>
      <c r="G81" s="111"/>
      <c r="H81" s="155"/>
      <c r="I81" s="111"/>
    </row>
    <row r="82" spans="1:9" x14ac:dyDescent="0.2">
      <c r="A82" s="142"/>
      <c r="B82" s="111">
        <f>IFERROR(IF($A82&lt;&gt;"",VLOOKUP($A82,'table produits'!$A$2:$B$499,2,FALSE),0),IF($A82="","","non créé"))</f>
        <v>0</v>
      </c>
      <c r="C82" s="111"/>
      <c r="D82" s="111"/>
      <c r="E82" s="111"/>
      <c r="F82" s="111">
        <f t="shared" si="1"/>
        <v>0</v>
      </c>
      <c r="G82" s="111"/>
      <c r="H82" s="155"/>
      <c r="I82" s="111"/>
    </row>
    <row r="83" spans="1:9" ht="12.75" customHeight="1" x14ac:dyDescent="0.2">
      <c r="A83" s="142"/>
      <c r="B83" s="111">
        <f>IFERROR(IF($A83&lt;&gt;"",VLOOKUP($A83,'table produits'!$A$2:$B$499,2,FALSE),0),IF($A83="","","non créé"))</f>
        <v>0</v>
      </c>
      <c r="C83" s="111"/>
      <c r="D83" s="111"/>
      <c r="E83" s="111"/>
      <c r="F83" s="111">
        <f t="shared" si="1"/>
        <v>0</v>
      </c>
      <c r="G83" s="111"/>
      <c r="H83" s="111"/>
      <c r="I83" s="111"/>
    </row>
    <row r="84" spans="1:9" ht="12.75" customHeight="1" x14ac:dyDescent="0.2">
      <c r="A84" s="142"/>
      <c r="B84" s="111">
        <f>IFERROR(IF($A84&lt;&gt;"",VLOOKUP($A84,'table produits'!$A$2:$B$499,2,FALSE),0),IF($A84="","","non créé"))</f>
        <v>0</v>
      </c>
      <c r="C84" s="111"/>
      <c r="D84" s="111"/>
      <c r="E84" s="111"/>
      <c r="F84" s="111">
        <f t="shared" si="1"/>
        <v>0</v>
      </c>
      <c r="G84" s="111"/>
      <c r="H84" s="111"/>
      <c r="I84" s="111"/>
    </row>
    <row r="85" spans="1:9" ht="12.75" customHeight="1" x14ac:dyDescent="0.2">
      <c r="A85" s="144"/>
      <c r="B85" s="111">
        <f>IFERROR(IF($A85&lt;&gt;"",VLOOKUP($A85,'table produits'!$A$2:$B$499,2,FALSE),0),IF($A85="","","non créé"))</f>
        <v>0</v>
      </c>
      <c r="C85" s="111"/>
      <c r="D85" s="111"/>
      <c r="E85" s="111"/>
      <c r="F85" s="111">
        <f t="shared" si="1"/>
        <v>0</v>
      </c>
      <c r="G85" s="111"/>
      <c r="H85" s="155"/>
      <c r="I85" s="111"/>
    </row>
    <row r="86" spans="1:9" ht="12.75" customHeight="1" x14ac:dyDescent="0.2">
      <c r="A86" s="144"/>
      <c r="B86" s="111">
        <f>IFERROR(IF($A86&lt;&gt;"",VLOOKUP($A86,'table produits'!$A$2:$B$499,2,FALSE),0),IF($A86="","","non créé"))</f>
        <v>0</v>
      </c>
      <c r="C86" s="111"/>
      <c r="D86" s="111"/>
      <c r="E86" s="111"/>
      <c r="F86" s="111">
        <f t="shared" si="1"/>
        <v>0</v>
      </c>
      <c r="G86" s="111"/>
      <c r="H86" s="155"/>
      <c r="I86" s="111"/>
    </row>
    <row r="87" spans="1:9" ht="12.75" customHeight="1" x14ac:dyDescent="0.2">
      <c r="A87" s="142"/>
      <c r="B87" s="111">
        <f>IFERROR(IF($A87&lt;&gt;"",VLOOKUP($A87,'table produits'!$A$2:$B$499,2,FALSE),0),IF($A87="","","non créé"))</f>
        <v>0</v>
      </c>
      <c r="C87" s="111"/>
      <c r="D87" s="111"/>
      <c r="E87" s="111"/>
      <c r="F87" s="111">
        <f t="shared" si="1"/>
        <v>0</v>
      </c>
      <c r="G87" s="111"/>
      <c r="H87" s="155"/>
      <c r="I87" s="111"/>
    </row>
    <row r="88" spans="1:9" ht="12.75" customHeight="1" x14ac:dyDescent="0.2">
      <c r="A88" s="144"/>
      <c r="B88" s="111">
        <f>IFERROR(IF($A88&lt;&gt;"",VLOOKUP($A88,'table produits'!$A$2:$B$499,2,FALSE),0),IF($A88="","","non créé"))</f>
        <v>0</v>
      </c>
      <c r="C88" s="111"/>
      <c r="D88" s="111"/>
      <c r="E88" s="111"/>
      <c r="F88" s="111">
        <f t="shared" si="1"/>
        <v>0</v>
      </c>
      <c r="G88" s="111"/>
      <c r="H88" s="155"/>
      <c r="I88" s="111"/>
    </row>
    <row r="89" spans="1:9" ht="12.75" customHeight="1" x14ac:dyDescent="0.2">
      <c r="A89" s="144"/>
      <c r="B89" s="111">
        <f>IFERROR(IF($A89&lt;&gt;"",VLOOKUP($A89,'table produits'!$A$2:$B$499,2,FALSE),0),IF($A89="","","non créé"))</f>
        <v>0</v>
      </c>
      <c r="C89" s="111"/>
      <c r="D89" s="111"/>
      <c r="E89" s="111"/>
      <c r="F89" s="111">
        <f t="shared" si="1"/>
        <v>0</v>
      </c>
      <c r="G89" s="111"/>
      <c r="H89" s="155"/>
      <c r="I89" s="111"/>
    </row>
    <row r="90" spans="1:9" ht="12.75" customHeight="1" x14ac:dyDescent="0.2">
      <c r="A90" s="142"/>
      <c r="B90" s="111">
        <f>IFERROR(IF($A90&lt;&gt;"",VLOOKUP($A90,'table produits'!$A$2:$B$499,2,FALSE),0),IF($A90="","","non créé"))</f>
        <v>0</v>
      </c>
      <c r="C90" s="111"/>
      <c r="D90" s="111"/>
      <c r="E90" s="111"/>
      <c r="F90" s="111">
        <f t="shared" si="1"/>
        <v>0</v>
      </c>
      <c r="G90" s="111"/>
      <c r="H90" s="155"/>
      <c r="I90" s="111"/>
    </row>
    <row r="91" spans="1:9" ht="12.75" customHeight="1" x14ac:dyDescent="0.2">
      <c r="A91" s="142"/>
      <c r="B91" s="111">
        <f>IFERROR(IF($A91&lt;&gt;"",VLOOKUP($A91,'table produits'!$A$2:$B$499,2,FALSE),0),IF($A91="","","non créé"))</f>
        <v>0</v>
      </c>
      <c r="C91" s="111"/>
      <c r="D91" s="111"/>
      <c r="E91" s="111"/>
      <c r="F91" s="111">
        <f t="shared" si="1"/>
        <v>0</v>
      </c>
      <c r="G91" s="111"/>
      <c r="H91" s="155"/>
      <c r="I91" s="111"/>
    </row>
    <row r="92" spans="1:9" ht="12.75" customHeight="1" x14ac:dyDescent="0.2">
      <c r="A92" s="142"/>
      <c r="B92" s="111">
        <f>IFERROR(IF($A92&lt;&gt;"",VLOOKUP($A92,'table produits'!$A$2:$B$499,2,FALSE),0),IF($A92="","","non créé"))</f>
        <v>0</v>
      </c>
      <c r="C92" s="111"/>
      <c r="D92" s="111"/>
      <c r="E92" s="111"/>
      <c r="F92" s="111">
        <f t="shared" si="1"/>
        <v>0</v>
      </c>
      <c r="G92" s="111"/>
      <c r="H92" s="155"/>
      <c r="I92" s="111"/>
    </row>
    <row r="93" spans="1:9" ht="12.75" customHeight="1" x14ac:dyDescent="0.2">
      <c r="A93" s="142"/>
      <c r="B93" s="111">
        <f>IFERROR(IF($A93&lt;&gt;"",VLOOKUP($A93,'table produits'!$A$2:$B$499,2,FALSE),0),IF($A93="","","non créé"))</f>
        <v>0</v>
      </c>
      <c r="C93" s="111"/>
      <c r="D93" s="111"/>
      <c r="E93" s="111"/>
      <c r="F93" s="111">
        <f t="shared" si="1"/>
        <v>0</v>
      </c>
      <c r="G93" s="111"/>
      <c r="H93" s="155"/>
      <c r="I93" s="111"/>
    </row>
    <row r="94" spans="1:9" ht="12.75" customHeight="1" x14ac:dyDescent="0.2">
      <c r="A94" s="144"/>
      <c r="B94" s="111">
        <f>IFERROR(IF($A94&lt;&gt;"",VLOOKUP($A94,'table produits'!$A$2:$B$499,2,FALSE),0),IF($A94="","","non créé"))</f>
        <v>0</v>
      </c>
      <c r="C94" s="111"/>
      <c r="D94" s="111"/>
      <c r="E94" s="111"/>
      <c r="F94" s="111">
        <f t="shared" si="1"/>
        <v>0</v>
      </c>
      <c r="G94" s="111"/>
      <c r="H94" s="111"/>
      <c r="I94" s="111"/>
    </row>
    <row r="95" spans="1:9" ht="12.75" customHeight="1" x14ac:dyDescent="0.2">
      <c r="A95" s="144"/>
      <c r="B95" s="111">
        <f>IFERROR(IF($A95&lt;&gt;"",VLOOKUP($A95,'table produits'!$A$2:$B$499,2,FALSE),0),IF($A95="","","non créé"))</f>
        <v>0</v>
      </c>
      <c r="C95" s="111"/>
      <c r="D95" s="111"/>
      <c r="E95" s="111"/>
      <c r="F95" s="111">
        <f t="shared" si="1"/>
        <v>0</v>
      </c>
      <c r="G95" s="111"/>
      <c r="H95" s="111"/>
      <c r="I95" s="111"/>
    </row>
    <row r="96" spans="1:9" ht="12.75" customHeight="1" x14ac:dyDescent="0.2">
      <c r="A96" s="144"/>
      <c r="B96" s="111">
        <f>IFERROR(IF($A96&lt;&gt;"",VLOOKUP($A96,'table produits'!$A$2:$B$499,2,FALSE),0),IF($A96="","","non créé"))</f>
        <v>0</v>
      </c>
      <c r="C96" s="111"/>
      <c r="D96" s="111"/>
      <c r="E96" s="111"/>
      <c r="F96" s="111">
        <f t="shared" si="1"/>
        <v>0</v>
      </c>
      <c r="G96" s="111"/>
      <c r="H96" s="111"/>
      <c r="I96" s="111"/>
    </row>
    <row r="97" spans="1:9" ht="12.75" customHeight="1" x14ac:dyDescent="0.2">
      <c r="A97" s="143"/>
      <c r="B97" s="111">
        <f>IFERROR(IF($A97&lt;&gt;"",VLOOKUP($A97,'table produits'!$A$2:$B$499,2,FALSE),0),IF($A97="","","non créé"))</f>
        <v>0</v>
      </c>
      <c r="C97" s="111"/>
      <c r="D97" s="111"/>
      <c r="E97" s="111"/>
      <c r="F97" s="111">
        <f t="shared" si="1"/>
        <v>0</v>
      </c>
      <c r="G97" s="111"/>
      <c r="H97" s="111"/>
      <c r="I97" s="111"/>
    </row>
    <row r="98" spans="1:9" ht="12.75" customHeight="1" x14ac:dyDescent="0.2">
      <c r="A98" s="28"/>
      <c r="B98" s="111">
        <f>IFERROR(IF($A98&lt;&gt;"",VLOOKUP($A98,'table produits'!$A$2:$B$499,2,FALSE),0),IF($A98="","","non créé"))</f>
        <v>0</v>
      </c>
      <c r="C98" s="111"/>
      <c r="D98" s="111"/>
      <c r="E98" s="111"/>
      <c r="F98" s="111">
        <f t="shared" si="1"/>
        <v>0</v>
      </c>
      <c r="G98" s="111"/>
      <c r="H98" s="111"/>
      <c r="I98" s="111"/>
    </row>
    <row r="99" spans="1:9" ht="12.75" customHeight="1" x14ac:dyDescent="0.2">
      <c r="A99" s="28"/>
      <c r="B99" s="111">
        <f>IFERROR(IF($A99&lt;&gt;"",VLOOKUP($A99,'table produits'!$A$2:$B$499,2,FALSE),0),IF($A99="","","non créé"))</f>
        <v>0</v>
      </c>
      <c r="C99" s="111"/>
      <c r="D99" s="111"/>
      <c r="E99" s="111"/>
      <c r="F99" s="111">
        <f t="shared" si="1"/>
        <v>0</v>
      </c>
      <c r="G99" s="111"/>
      <c r="H99" s="111"/>
      <c r="I99" s="111"/>
    </row>
    <row r="100" spans="1:9" ht="12.75" customHeight="1" x14ac:dyDescent="0.2">
      <c r="A100" s="28"/>
      <c r="B100" s="111">
        <f>IFERROR(IF($A100&lt;&gt;"",VLOOKUP($A100,'table produits'!$A$2:$B$499,2,FALSE),0),IF($A100="","","non créé"))</f>
        <v>0</v>
      </c>
      <c r="C100" s="111"/>
      <c r="D100" s="111"/>
      <c r="E100" s="111"/>
      <c r="F100" s="111">
        <f t="shared" si="1"/>
        <v>0</v>
      </c>
      <c r="G100" s="111"/>
      <c r="H100" s="111"/>
      <c r="I100" s="111"/>
    </row>
    <row r="101" spans="1:9" x14ac:dyDescent="0.2">
      <c r="A101" s="28"/>
      <c r="B101" s="111">
        <f>IFERROR(IF($A101&lt;&gt;"",VLOOKUP($A101,'table produits'!$A$2:$B$499,2,FALSE),0),IF($A101="","","non créé"))</f>
        <v>0</v>
      </c>
      <c r="C101" s="111"/>
      <c r="D101" s="111"/>
      <c r="E101" s="111"/>
      <c r="F101" s="111">
        <f t="shared" si="1"/>
        <v>0</v>
      </c>
      <c r="G101" s="111"/>
      <c r="H101" s="111"/>
      <c r="I101" s="111"/>
    </row>
    <row r="102" spans="1:9" x14ac:dyDescent="0.2">
      <c r="A102" s="28"/>
      <c r="B102" s="111">
        <f>IFERROR(IF($A102&lt;&gt;"",VLOOKUP($A102,'table produits'!$A$2:$B$499,2,FALSE),0),IF($A102="","","non créé"))</f>
        <v>0</v>
      </c>
      <c r="C102" s="111"/>
      <c r="D102" s="111"/>
      <c r="E102" s="111"/>
      <c r="F102" s="111">
        <f t="shared" si="1"/>
        <v>0</v>
      </c>
      <c r="G102" s="111"/>
      <c r="H102" s="111"/>
      <c r="I102" s="111"/>
    </row>
    <row r="103" spans="1:9" x14ac:dyDescent="0.2">
      <c r="A103" s="28"/>
      <c r="B103" s="111">
        <f>IFERROR(IF($A103&lt;&gt;"",VLOOKUP($A103,'table produits'!$A$2:$B$499,2,FALSE),0),IF($A103="","","non créé"))</f>
        <v>0</v>
      </c>
      <c r="C103" s="111"/>
      <c r="D103" s="111"/>
      <c r="E103" s="111"/>
      <c r="F103" s="111">
        <f t="shared" si="1"/>
        <v>0</v>
      </c>
      <c r="G103" s="111"/>
      <c r="H103" s="111"/>
      <c r="I103" s="111"/>
    </row>
    <row r="104" spans="1:9" x14ac:dyDescent="0.2">
      <c r="A104" s="28"/>
      <c r="B104" s="111">
        <f>IFERROR(IF($A104&lt;&gt;"",VLOOKUP($A104,'table produits'!$A$2:$B$499,2,FALSE),0),IF($A104="","","non créé"))</f>
        <v>0</v>
      </c>
      <c r="C104" s="111"/>
      <c r="D104" s="111"/>
      <c r="E104" s="111"/>
      <c r="F104" s="111">
        <f t="shared" si="1"/>
        <v>0</v>
      </c>
      <c r="G104" s="111"/>
      <c r="H104" s="111"/>
      <c r="I104" s="111"/>
    </row>
    <row r="105" spans="1:9" x14ac:dyDescent="0.2">
      <c r="A105" s="28"/>
      <c r="B105" s="111">
        <f>IFERROR(IF($A105&lt;&gt;"",VLOOKUP($A105,'table produits'!$A$2:$B$499,2,FALSE),0),IF($A105="","","non créé"))</f>
        <v>0</v>
      </c>
      <c r="C105" s="111"/>
      <c r="D105" s="111"/>
      <c r="E105" s="111"/>
      <c r="F105" s="111">
        <f t="shared" si="1"/>
        <v>0</v>
      </c>
      <c r="G105" s="111"/>
      <c r="H105" s="111"/>
      <c r="I105" s="111"/>
    </row>
    <row r="106" spans="1:9" x14ac:dyDescent="0.2">
      <c r="A106" s="24"/>
      <c r="B106" s="111">
        <f>IFERROR(IF($A106&lt;&gt;"",VLOOKUP($A106,'table produits'!$A$2:$B$499,2,FALSE),0),IF($A106="","","non créé"))</f>
        <v>0</v>
      </c>
      <c r="C106" s="111"/>
      <c r="D106" s="111"/>
      <c r="E106" s="111"/>
      <c r="F106" s="111">
        <f t="shared" si="1"/>
        <v>0</v>
      </c>
      <c r="G106" s="111"/>
      <c r="H106" s="111"/>
      <c r="I106" s="111"/>
    </row>
    <row r="107" spans="1:9" x14ac:dyDescent="0.2">
      <c r="A107" s="24"/>
      <c r="B107" s="111">
        <f>IFERROR(IF($A107&lt;&gt;"",VLOOKUP($A107,'table produits'!$A$2:$B$499,2,FALSE),0),IF($A107="","","non créé"))</f>
        <v>0</v>
      </c>
      <c r="C107" s="111"/>
      <c r="D107" s="111"/>
      <c r="E107" s="111"/>
      <c r="F107" s="111">
        <f t="shared" si="1"/>
        <v>0</v>
      </c>
      <c r="G107" s="111"/>
      <c r="H107" s="111"/>
      <c r="I107" s="111"/>
    </row>
    <row r="108" spans="1:9" x14ac:dyDescent="0.2">
      <c r="A108" s="24"/>
      <c r="B108" s="111">
        <f>IFERROR(IF($A108&lt;&gt;"",VLOOKUP($A108,'table produits'!$A$2:$B$499,2,FALSE),0),IF($A108="","","non créé"))</f>
        <v>0</v>
      </c>
      <c r="C108" s="111"/>
      <c r="D108" s="111"/>
      <c r="E108" s="111"/>
      <c r="F108" s="111">
        <f t="shared" si="1"/>
        <v>0</v>
      </c>
      <c r="G108" s="111"/>
      <c r="H108" s="111"/>
      <c r="I108" s="111"/>
    </row>
    <row r="109" spans="1:9" x14ac:dyDescent="0.2">
      <c r="A109" s="24"/>
      <c r="B109" s="111">
        <f>IFERROR(IF($A109&lt;&gt;"",VLOOKUP($A109,'table produits'!$A$2:$B$499,2,FALSE),0),IF($A109="","","non créé"))</f>
        <v>0</v>
      </c>
      <c r="C109" s="111"/>
      <c r="D109" s="111"/>
      <c r="E109" s="111"/>
      <c r="F109" s="111">
        <f t="shared" si="1"/>
        <v>0</v>
      </c>
      <c r="G109" s="111"/>
      <c r="H109" s="111"/>
      <c r="I109" s="111"/>
    </row>
    <row r="110" spans="1:9" x14ac:dyDescent="0.2">
      <c r="A110" s="24"/>
      <c r="B110" s="111">
        <f>IFERROR(IF($A110&lt;&gt;"",VLOOKUP($A110,'table produits'!$A$2:$B$499,2,FALSE),0),IF($A110="","","non créé"))</f>
        <v>0</v>
      </c>
      <c r="C110" s="111"/>
      <c r="D110" s="111"/>
      <c r="E110" s="111"/>
      <c r="F110" s="111">
        <f t="shared" si="1"/>
        <v>0</v>
      </c>
      <c r="G110" s="111"/>
      <c r="H110" s="111"/>
      <c r="I110" s="111"/>
    </row>
    <row r="111" spans="1:9" x14ac:dyDescent="0.2">
      <c r="A111" s="24"/>
      <c r="B111" s="111">
        <f>IFERROR(IF($A111&lt;&gt;"",VLOOKUP($A111,'table produits'!$A$2:$B$499,2,FALSE),0),IF($A111="","","non créé"))</f>
        <v>0</v>
      </c>
      <c r="C111" s="111"/>
      <c r="D111" s="111"/>
      <c r="E111" s="111"/>
      <c r="F111" s="111">
        <f t="shared" si="1"/>
        <v>0</v>
      </c>
      <c r="G111" s="111"/>
      <c r="H111" s="111"/>
      <c r="I111" s="111"/>
    </row>
    <row r="112" spans="1:9" x14ac:dyDescent="0.2">
      <c r="A112" s="24"/>
      <c r="B112" s="111">
        <f>IFERROR(IF($A112&lt;&gt;"",VLOOKUP($A112,'table produits'!$A$2:$B$499,2,FALSE),0),IF($A112="","","non créé"))</f>
        <v>0</v>
      </c>
      <c r="C112" s="111"/>
      <c r="D112" s="111"/>
      <c r="E112" s="111"/>
      <c r="F112" s="111">
        <f t="shared" si="1"/>
        <v>0</v>
      </c>
      <c r="G112" s="111"/>
      <c r="H112" s="111"/>
      <c r="I112" s="111"/>
    </row>
    <row r="113" spans="1:9" x14ac:dyDescent="0.2">
      <c r="A113" s="24"/>
      <c r="B113" s="111">
        <f>IFERROR(IF($A113&lt;&gt;"",VLOOKUP($A113,'table produits'!$A$2:$B$499,2,FALSE),0),IF($A113="","","non créé"))</f>
        <v>0</v>
      </c>
      <c r="C113" s="111"/>
      <c r="D113" s="111"/>
      <c r="E113" s="111"/>
      <c r="F113" s="111">
        <f t="shared" si="1"/>
        <v>0</v>
      </c>
      <c r="G113" s="111"/>
      <c r="H113" s="111"/>
      <c r="I113" s="111"/>
    </row>
    <row r="114" spans="1:9" x14ac:dyDescent="0.2">
      <c r="A114" s="24"/>
      <c r="B114" s="111">
        <f>IFERROR(IF($A114&lt;&gt;"",VLOOKUP($A114,'table produits'!$A$2:$B$499,2,FALSE),0),IF($A114="","","non créé"))</f>
        <v>0</v>
      </c>
      <c r="C114" s="111"/>
      <c r="D114" s="111"/>
      <c r="E114" s="111"/>
      <c r="F114" s="111">
        <f t="shared" si="1"/>
        <v>0</v>
      </c>
      <c r="G114" s="111"/>
      <c r="H114" s="111"/>
      <c r="I114" s="111"/>
    </row>
    <row r="115" spans="1:9" x14ac:dyDescent="0.2">
      <c r="A115" s="24"/>
      <c r="B115" s="111">
        <f>IFERROR(IF($A115&lt;&gt;"",VLOOKUP($A115,'table produits'!$A$2:$B$499,2,FALSE),0),IF($A115="","","non créé"))</f>
        <v>0</v>
      </c>
      <c r="C115" s="27"/>
      <c r="D115" s="27"/>
      <c r="E115" s="27"/>
      <c r="F115" s="111">
        <f t="shared" si="1"/>
        <v>0</v>
      </c>
      <c r="G115" s="111"/>
      <c r="H115" s="111"/>
      <c r="I115" s="111"/>
    </row>
    <row r="116" spans="1:9" x14ac:dyDescent="0.2">
      <c r="A116" s="24"/>
      <c r="B116" s="111">
        <f>IFERROR(IF($A116&lt;&gt;"",VLOOKUP($A116,'table produits'!$A$2:$B$499,2,FALSE),0),IF($A116="","","non créé"))</f>
        <v>0</v>
      </c>
      <c r="C116" s="27"/>
      <c r="D116" s="27"/>
      <c r="E116" s="27"/>
      <c r="F116" s="111">
        <f t="shared" si="1"/>
        <v>0</v>
      </c>
      <c r="G116" s="111"/>
      <c r="H116" s="111"/>
      <c r="I116" s="111"/>
    </row>
    <row r="117" spans="1:9" x14ac:dyDescent="0.2">
      <c r="A117" s="24"/>
      <c r="B117" s="111">
        <f>IFERROR(IF($A117&lt;&gt;"",VLOOKUP($A117,'table produits'!$A$2:$B$499,2,FALSE),0),IF($A117="","","non créé"))</f>
        <v>0</v>
      </c>
      <c r="C117" s="27"/>
      <c r="D117" s="27"/>
      <c r="E117" s="27"/>
      <c r="F117" s="111">
        <f t="shared" si="1"/>
        <v>0</v>
      </c>
      <c r="G117" s="111"/>
      <c r="H117" s="111"/>
      <c r="I117" s="111"/>
    </row>
    <row r="118" spans="1:9" x14ac:dyDescent="0.2">
      <c r="A118" s="24"/>
      <c r="B118" s="111">
        <f>IFERROR(IF($A118&lt;&gt;"",VLOOKUP($A118,'table produits'!$A$2:$B$499,2,FALSE),0),IF($A118="","","non créé"))</f>
        <v>0</v>
      </c>
      <c r="C118" s="27"/>
      <c r="D118" s="27"/>
      <c r="E118" s="27"/>
      <c r="F118" s="111">
        <f t="shared" si="1"/>
        <v>0</v>
      </c>
      <c r="G118" s="111"/>
      <c r="H118" s="111"/>
      <c r="I118" s="111"/>
    </row>
    <row r="119" spans="1:9" x14ac:dyDescent="0.2">
      <c r="A119" s="24"/>
      <c r="B119" s="111">
        <f>IFERROR(IF($A119&lt;&gt;"",VLOOKUP($A119,'table produits'!$A$2:$B$499,2,FALSE),0),IF($A119="","","non créé"))</f>
        <v>0</v>
      </c>
      <c r="C119" s="27"/>
      <c r="D119" s="27"/>
      <c r="E119" s="27"/>
      <c r="F119" s="111">
        <f t="shared" si="1"/>
        <v>0</v>
      </c>
      <c r="G119" s="111"/>
      <c r="H119" s="111"/>
      <c r="I119" s="111"/>
    </row>
    <row r="120" spans="1:9" x14ac:dyDescent="0.2">
      <c r="A120" s="24"/>
      <c r="B120" s="111">
        <f>IFERROR(IF($A120&lt;&gt;"",VLOOKUP($A120,'table produits'!$A$2:$B$499,2,FALSE),0),IF($A120="","","non créé"))</f>
        <v>0</v>
      </c>
      <c r="C120" s="27"/>
      <c r="D120" s="27"/>
      <c r="E120" s="27"/>
      <c r="F120" s="111">
        <f t="shared" si="1"/>
        <v>0</v>
      </c>
      <c r="G120" s="111"/>
      <c r="H120" s="111"/>
      <c r="I120" s="111"/>
    </row>
    <row r="121" spans="1:9" x14ac:dyDescent="0.2">
      <c r="A121" s="24"/>
      <c r="B121" s="111">
        <f>IFERROR(IF($A121&lt;&gt;"",VLOOKUP($A121,'table produits'!$A$2:$B$499,2,FALSE),0),IF($A121="","","non créé"))</f>
        <v>0</v>
      </c>
      <c r="C121" s="27"/>
      <c r="D121" s="27"/>
      <c r="E121" s="27"/>
      <c r="F121" s="111">
        <f t="shared" si="1"/>
        <v>0</v>
      </c>
      <c r="G121" s="111"/>
      <c r="H121" s="111"/>
      <c r="I121" s="111"/>
    </row>
    <row r="122" spans="1:9" x14ac:dyDescent="0.2">
      <c r="A122" s="24"/>
      <c r="B122" s="111">
        <f>IFERROR(IF($A122&lt;&gt;"",VLOOKUP($A122,'table produits'!$A$2:$B$499,2,FALSE),0),IF($A122="","","non créé"))</f>
        <v>0</v>
      </c>
      <c r="C122" s="27"/>
      <c r="D122" s="27"/>
      <c r="E122" s="27"/>
      <c r="F122" s="111">
        <f t="shared" si="1"/>
        <v>0</v>
      </c>
      <c r="G122" s="111"/>
      <c r="H122" s="111"/>
      <c r="I122" s="111"/>
    </row>
    <row r="123" spans="1:9" x14ac:dyDescent="0.2">
      <c r="A123" s="24"/>
      <c r="B123" s="111">
        <f>IFERROR(IF($A123&lt;&gt;"",VLOOKUP($A123,'table produits'!$A$2:$B$499,2,FALSE),0),IF($A123="","","non créé"))</f>
        <v>0</v>
      </c>
      <c r="C123" s="27"/>
      <c r="D123" s="27"/>
      <c r="E123" s="27"/>
      <c r="F123" s="111">
        <f t="shared" si="1"/>
        <v>0</v>
      </c>
      <c r="G123" s="111"/>
      <c r="H123" s="111"/>
      <c r="I123" s="111"/>
    </row>
    <row r="124" spans="1:9" x14ac:dyDescent="0.2">
      <c r="A124" s="24"/>
      <c r="B124" s="111">
        <f>IFERROR(IF($A124&lt;&gt;"",VLOOKUP($A124,'table produits'!$A$2:$B$499,2,FALSE),0),IF($A124="","","non créé"))</f>
        <v>0</v>
      </c>
      <c r="C124" s="27"/>
      <c r="D124" s="27"/>
      <c r="E124" s="27"/>
      <c r="F124" s="111">
        <f t="shared" si="1"/>
        <v>0</v>
      </c>
      <c r="G124" s="111"/>
      <c r="H124" s="111"/>
      <c r="I124" s="111"/>
    </row>
    <row r="125" spans="1:9" x14ac:dyDescent="0.2">
      <c r="A125" s="24"/>
      <c r="B125" s="111">
        <f>IFERROR(IF($A125&lt;&gt;"",VLOOKUP($A125,'table produits'!$A$2:$B$499,2,FALSE),0),IF($A125="","","non créé"))</f>
        <v>0</v>
      </c>
      <c r="C125" s="27"/>
      <c r="D125" s="27"/>
      <c r="E125" s="27"/>
      <c r="F125" s="111">
        <f t="shared" si="1"/>
        <v>0</v>
      </c>
      <c r="G125" s="111"/>
      <c r="H125" s="111"/>
      <c r="I125" s="111"/>
    </row>
    <row r="126" spans="1:9" x14ac:dyDescent="0.2">
      <c r="A126" s="24"/>
      <c r="B126" s="111">
        <f>IFERROR(IF($A126&lt;&gt;"",VLOOKUP($A126,'table produits'!$A$2:$B$499,2,FALSE),0),IF($A126="","","non créé"))</f>
        <v>0</v>
      </c>
      <c r="C126" s="27"/>
      <c r="D126" s="27"/>
      <c r="E126" s="27"/>
      <c r="F126" s="111">
        <f t="shared" si="1"/>
        <v>0</v>
      </c>
      <c r="G126" s="111"/>
      <c r="H126" s="111"/>
      <c r="I126" s="111"/>
    </row>
    <row r="127" spans="1:9" x14ac:dyDescent="0.2">
      <c r="A127" s="143"/>
      <c r="B127" s="111">
        <f>IFERROR(IF($A127&lt;&gt;"",VLOOKUP($A127,'table produits'!$A$2:$B$499,2,FALSE),0),IF($A127="","","non créé"))</f>
        <v>0</v>
      </c>
      <c r="C127" s="111"/>
      <c r="D127" s="111"/>
      <c r="E127" s="111"/>
      <c r="F127" s="111">
        <f t="shared" si="1"/>
        <v>0</v>
      </c>
      <c r="G127" s="111"/>
      <c r="H127" s="111"/>
      <c r="I127" s="111"/>
    </row>
    <row r="128" spans="1:9" x14ac:dyDescent="0.2">
      <c r="A128" s="24"/>
      <c r="B128" s="111">
        <f>IFERROR(IF($A128&lt;&gt;"",VLOOKUP($A128,'table produits'!$A$2:$B$499,2,FALSE),0),IF($A128="","","non créé"))</f>
        <v>0</v>
      </c>
      <c r="C128" s="27"/>
      <c r="D128" s="27"/>
      <c r="E128" s="27"/>
      <c r="F128" s="111">
        <f t="shared" si="1"/>
        <v>0</v>
      </c>
      <c r="G128" s="111"/>
      <c r="H128" s="111"/>
      <c r="I128" s="111"/>
    </row>
    <row r="129" spans="1:9" x14ac:dyDescent="0.2">
      <c r="A129" s="24"/>
      <c r="B129" s="111">
        <f>IFERROR(IF($A129&lt;&gt;"",VLOOKUP($A129,'table produits'!$A$2:$B$499,2,FALSE),0),IF($A129="","","non créé"))</f>
        <v>0</v>
      </c>
      <c r="C129" s="27"/>
      <c r="D129" s="27"/>
      <c r="E129" s="27"/>
      <c r="F129" s="111">
        <f t="shared" si="1"/>
        <v>0</v>
      </c>
      <c r="G129" s="111"/>
      <c r="H129" s="111"/>
      <c r="I129" s="111"/>
    </row>
    <row r="130" spans="1:9" x14ac:dyDescent="0.2">
      <c r="A130" s="24"/>
      <c r="B130" s="111">
        <f>IFERROR(IF($A130&lt;&gt;"",VLOOKUP($A130,'table produits'!$A$2:$B$499,2,FALSE),0),IF($A130="","","non créé"))</f>
        <v>0</v>
      </c>
      <c r="C130" s="27"/>
      <c r="D130" s="27"/>
      <c r="E130" s="27"/>
      <c r="F130" s="111">
        <f t="shared" si="1"/>
        <v>0</v>
      </c>
      <c r="G130" s="111"/>
      <c r="H130" s="111"/>
      <c r="I130" s="111"/>
    </row>
    <row r="131" spans="1:9" x14ac:dyDescent="0.2">
      <c r="A131" s="24"/>
      <c r="B131" s="111">
        <f>IFERROR(IF($A131&lt;&gt;"",VLOOKUP($A131,'table produits'!$A$2:$B$499,2,FALSE),0),IF($A131="","","non créé"))</f>
        <v>0</v>
      </c>
      <c r="C131" s="27"/>
      <c r="D131" s="27"/>
      <c r="E131" s="27"/>
      <c r="F131" s="111">
        <f t="shared" si="1"/>
        <v>0</v>
      </c>
      <c r="G131" s="111"/>
      <c r="H131" s="111"/>
      <c r="I131" s="111"/>
    </row>
    <row r="132" spans="1:9" x14ac:dyDescent="0.2">
      <c r="A132" s="24"/>
      <c r="B132" s="111">
        <f>IFERROR(IF($A132&lt;&gt;"",VLOOKUP($A132,'table produits'!$A$2:$B$499,2,FALSE),0),IF($A132="","","non créé"))</f>
        <v>0</v>
      </c>
      <c r="C132" s="27"/>
      <c r="D132" s="27"/>
      <c r="E132" s="27"/>
      <c r="F132" s="111">
        <f t="shared" si="1"/>
        <v>0</v>
      </c>
      <c r="G132" s="111"/>
      <c r="H132" s="111"/>
      <c r="I132" s="111"/>
    </row>
    <row r="133" spans="1:9" x14ac:dyDescent="0.2">
      <c r="A133" s="24"/>
      <c r="B133" s="111">
        <f>IFERROR(IF($A133&lt;&gt;"",VLOOKUP($A133,'table produits'!$A$2:$B$499,2,FALSE),0),IF($A133="","","non créé"))</f>
        <v>0</v>
      </c>
      <c r="C133" s="27"/>
      <c r="D133" s="27"/>
      <c r="E133" s="27"/>
      <c r="F133" s="111">
        <f t="shared" si="1"/>
        <v>0</v>
      </c>
      <c r="G133" s="111"/>
      <c r="H133" s="111"/>
      <c r="I133" s="111"/>
    </row>
    <row r="134" spans="1:9" x14ac:dyDescent="0.2">
      <c r="A134" s="24"/>
      <c r="B134" s="111">
        <f>IFERROR(IF($A134&lt;&gt;"",VLOOKUP($A134,'table produits'!$A$2:$B$499,2,FALSE),0),IF($A134="","","non créé"))</f>
        <v>0</v>
      </c>
      <c r="C134" s="27"/>
      <c r="D134" s="27"/>
      <c r="E134" s="27"/>
      <c r="F134" s="111">
        <f t="shared" si="1"/>
        <v>0</v>
      </c>
      <c r="G134" s="111"/>
      <c r="H134" s="111"/>
      <c r="I134" s="111"/>
    </row>
    <row r="135" spans="1:9" x14ac:dyDescent="0.2">
      <c r="A135" s="24"/>
      <c r="B135" s="111">
        <f>IFERROR(IF($A135&lt;&gt;"",VLOOKUP($A135,'table produits'!$A$2:$B$499,2,FALSE),0),IF($A135="","","non créé"))</f>
        <v>0</v>
      </c>
      <c r="C135" s="27"/>
      <c r="D135" s="27"/>
      <c r="E135" s="27"/>
      <c r="F135" s="111">
        <f t="shared" si="1"/>
        <v>0</v>
      </c>
      <c r="G135" s="111"/>
      <c r="H135" s="111"/>
      <c r="I135" s="111"/>
    </row>
    <row r="136" spans="1:9" x14ac:dyDescent="0.2">
      <c r="A136" s="24"/>
      <c r="B136" s="111">
        <f>IFERROR(IF($A136&lt;&gt;"",VLOOKUP($A136,'table produits'!$A$2:$B$499,2,FALSE),0),IF($A136="","","non créé"))</f>
        <v>0</v>
      </c>
      <c r="C136" s="27"/>
      <c r="D136" s="27"/>
      <c r="E136" s="27"/>
      <c r="F136" s="111">
        <f t="shared" ref="F136:F199" si="2">(MIN(C136:E136)/1.2)</f>
        <v>0</v>
      </c>
      <c r="G136" s="111"/>
      <c r="H136" s="111"/>
      <c r="I136" s="111"/>
    </row>
    <row r="137" spans="1:9" x14ac:dyDescent="0.2">
      <c r="A137" s="24"/>
      <c r="B137" s="111">
        <f>IFERROR(IF($A137&lt;&gt;"",VLOOKUP($A137,'table produits'!$A$2:$B$499,2,FALSE),0),IF($A137="","","non créé"))</f>
        <v>0</v>
      </c>
      <c r="C137" s="27"/>
      <c r="D137" s="27"/>
      <c r="E137" s="27"/>
      <c r="F137" s="111">
        <f t="shared" si="2"/>
        <v>0</v>
      </c>
      <c r="G137" s="111"/>
      <c r="H137" s="111"/>
      <c r="I137" s="111"/>
    </row>
    <row r="138" spans="1:9" x14ac:dyDescent="0.2">
      <c r="A138" s="24"/>
      <c r="B138" s="111">
        <f>IFERROR(IF($A138&lt;&gt;"",VLOOKUP($A138,'table produits'!$A$2:$B$499,2,FALSE),0),IF($A138="","","non créé"))</f>
        <v>0</v>
      </c>
      <c r="C138" s="27"/>
      <c r="D138" s="27"/>
      <c r="E138" s="27"/>
      <c r="F138" s="111">
        <f t="shared" si="2"/>
        <v>0</v>
      </c>
      <c r="G138" s="111"/>
      <c r="H138" s="111"/>
      <c r="I138" s="111"/>
    </row>
    <row r="139" spans="1:9" x14ac:dyDescent="0.2">
      <c r="A139" s="24"/>
      <c r="B139" s="111">
        <f>IFERROR(IF($A139&lt;&gt;"",VLOOKUP($A139,'table produits'!$A$2:$B$499,2,FALSE),0),IF($A139="","","non créé"))</f>
        <v>0</v>
      </c>
      <c r="C139" s="27"/>
      <c r="D139" s="27"/>
      <c r="E139" s="27"/>
      <c r="F139" s="111">
        <f t="shared" si="2"/>
        <v>0</v>
      </c>
      <c r="G139" s="111"/>
      <c r="H139" s="111"/>
      <c r="I139" s="111"/>
    </row>
    <row r="140" spans="1:9" x14ac:dyDescent="0.2">
      <c r="A140" s="24"/>
      <c r="B140" s="111">
        <f>IFERROR(IF($A140&lt;&gt;"",VLOOKUP($A140,'table produits'!$A$2:$B$499,2,FALSE),0),IF($A140="","","non créé"))</f>
        <v>0</v>
      </c>
      <c r="C140" s="27"/>
      <c r="D140" s="27"/>
      <c r="E140" s="27"/>
      <c r="F140" s="111">
        <f t="shared" si="2"/>
        <v>0</v>
      </c>
      <c r="G140" s="111"/>
      <c r="H140" s="111"/>
      <c r="I140" s="111"/>
    </row>
    <row r="141" spans="1:9" x14ac:dyDescent="0.2">
      <c r="A141" s="24"/>
      <c r="B141" s="111">
        <f>IFERROR(IF($A141&lt;&gt;"",VLOOKUP($A141,'table produits'!$A$2:$B$499,2,FALSE),0),IF($A141="","","non créé"))</f>
        <v>0</v>
      </c>
      <c r="C141" s="27"/>
      <c r="D141" s="27"/>
      <c r="E141" s="27"/>
      <c r="F141" s="111">
        <f t="shared" si="2"/>
        <v>0</v>
      </c>
      <c r="G141" s="111"/>
      <c r="H141" s="111"/>
      <c r="I141" s="111"/>
    </row>
    <row r="142" spans="1:9" x14ac:dyDescent="0.2">
      <c r="A142" s="24"/>
      <c r="B142" s="111">
        <f>IFERROR(IF($A142&lt;&gt;"",VLOOKUP($A142,'table produits'!$A$2:$B$499,2,FALSE),0),IF($A142="","","non créé"))</f>
        <v>0</v>
      </c>
      <c r="C142" s="27"/>
      <c r="D142" s="27"/>
      <c r="E142" s="27"/>
      <c r="F142" s="111">
        <f t="shared" si="2"/>
        <v>0</v>
      </c>
      <c r="G142" s="111"/>
      <c r="H142" s="111"/>
      <c r="I142" s="111"/>
    </row>
    <row r="143" spans="1:9" x14ac:dyDescent="0.2">
      <c r="A143" s="24"/>
      <c r="B143" s="111">
        <f>IFERROR(IF($A143&lt;&gt;"",VLOOKUP($A143,'table produits'!$A$2:$B$499,2,FALSE),0),IF($A143="","","non créé"))</f>
        <v>0</v>
      </c>
      <c r="C143" s="27"/>
      <c r="D143" s="27"/>
      <c r="E143" s="27"/>
      <c r="F143" s="111">
        <f t="shared" si="2"/>
        <v>0</v>
      </c>
      <c r="G143" s="111"/>
      <c r="H143" s="111"/>
      <c r="I143" s="111"/>
    </row>
    <row r="144" spans="1:9" x14ac:dyDescent="0.2">
      <c r="A144" s="24"/>
      <c r="B144" s="111">
        <f>IFERROR(IF($A144&lt;&gt;"",VLOOKUP($A144,'table produits'!$A$2:$B$499,2,FALSE),0),IF($A144="","","non créé"))</f>
        <v>0</v>
      </c>
      <c r="C144" s="27"/>
      <c r="D144" s="27"/>
      <c r="E144" s="27"/>
      <c r="F144" s="111">
        <f t="shared" si="2"/>
        <v>0</v>
      </c>
      <c r="G144" s="111"/>
      <c r="H144" s="111"/>
      <c r="I144" s="111"/>
    </row>
    <row r="145" spans="1:9" x14ac:dyDescent="0.2">
      <c r="A145" s="24"/>
      <c r="B145" s="111">
        <f>IFERROR(IF($A145&lt;&gt;"",VLOOKUP($A145,'table produits'!$A$2:$B$499,2,FALSE),0),IF($A145="","","non créé"))</f>
        <v>0</v>
      </c>
      <c r="C145" s="27"/>
      <c r="D145" s="27"/>
      <c r="E145" s="27"/>
      <c r="F145" s="111">
        <f t="shared" si="2"/>
        <v>0</v>
      </c>
      <c r="G145" s="111"/>
      <c r="H145" s="111"/>
      <c r="I145" s="111"/>
    </row>
    <row r="146" spans="1:9" x14ac:dyDescent="0.2">
      <c r="A146" s="24"/>
      <c r="B146" s="111">
        <f>IFERROR(IF($A146&lt;&gt;"",VLOOKUP($A146,'table produits'!$A$2:$B$499,2,FALSE),0),IF($A146="","","non créé"))</f>
        <v>0</v>
      </c>
      <c r="C146" s="27"/>
      <c r="D146" s="27"/>
      <c r="E146" s="27"/>
      <c r="F146" s="111">
        <f t="shared" si="2"/>
        <v>0</v>
      </c>
      <c r="G146" s="111"/>
      <c r="H146" s="111"/>
      <c r="I146" s="111"/>
    </row>
    <row r="147" spans="1:9" x14ac:dyDescent="0.2">
      <c r="A147" s="24"/>
      <c r="B147" s="111">
        <f>IFERROR(IF($A147&lt;&gt;"",VLOOKUP($A147,'table produits'!$A$2:$B$499,2,FALSE),0),IF($A147="","","non créé"))</f>
        <v>0</v>
      </c>
      <c r="C147" s="27"/>
      <c r="D147" s="27"/>
      <c r="E147" s="27"/>
      <c r="F147" s="111">
        <f t="shared" si="2"/>
        <v>0</v>
      </c>
      <c r="G147" s="111"/>
      <c r="H147" s="111"/>
      <c r="I147" s="111"/>
    </row>
    <row r="148" spans="1:9" x14ac:dyDescent="0.2">
      <c r="A148" s="24"/>
      <c r="B148" s="111">
        <f>IFERROR(IF($A148&lt;&gt;"",VLOOKUP($A148,'table produits'!$A$2:$B$499,2,FALSE),0),IF($A148="","","non créé"))</f>
        <v>0</v>
      </c>
      <c r="C148" s="27"/>
      <c r="D148" s="27"/>
      <c r="E148" s="27"/>
      <c r="F148" s="111">
        <f t="shared" si="2"/>
        <v>0</v>
      </c>
      <c r="G148" s="111"/>
      <c r="H148" s="111"/>
      <c r="I148" s="111"/>
    </row>
    <row r="149" spans="1:9" x14ac:dyDescent="0.2">
      <c r="A149" s="24"/>
      <c r="B149" s="111">
        <f>IFERROR(IF($A149&lt;&gt;"",VLOOKUP($A149,'table produits'!$A$2:$B$499,2,FALSE),0),IF($A149="","","non créé"))</f>
        <v>0</v>
      </c>
      <c r="C149" s="27"/>
      <c r="D149" s="27"/>
      <c r="E149" s="27"/>
      <c r="F149" s="111">
        <f t="shared" si="2"/>
        <v>0</v>
      </c>
      <c r="G149" s="111"/>
      <c r="H149" s="111"/>
      <c r="I149" s="111"/>
    </row>
    <row r="150" spans="1:9" x14ac:dyDescent="0.2">
      <c r="A150" s="24"/>
      <c r="B150" s="111">
        <f>IFERROR(IF($A150&lt;&gt;"",VLOOKUP($A150,'table produits'!$A$2:$B$499,2,FALSE),0),IF($A150="","","non créé"))</f>
        <v>0</v>
      </c>
      <c r="C150" s="27"/>
      <c r="D150" s="27"/>
      <c r="E150" s="27"/>
      <c r="F150" s="111">
        <f t="shared" si="2"/>
        <v>0</v>
      </c>
      <c r="G150" s="111"/>
      <c r="H150" s="111"/>
      <c r="I150" s="111"/>
    </row>
    <row r="151" spans="1:9" x14ac:dyDescent="0.2">
      <c r="A151" s="24"/>
      <c r="B151" s="111">
        <f>IFERROR(IF($A151&lt;&gt;"",VLOOKUP($A151,'table produits'!$A$2:$B$499,2,FALSE),0),IF($A151="","","non créé"))</f>
        <v>0</v>
      </c>
      <c r="C151" s="27"/>
      <c r="D151" s="27"/>
      <c r="E151" s="27"/>
      <c r="F151" s="111">
        <f t="shared" si="2"/>
        <v>0</v>
      </c>
      <c r="G151" s="111"/>
      <c r="H151" s="111"/>
      <c r="I151" s="111"/>
    </row>
    <row r="152" spans="1:9" x14ac:dyDescent="0.2">
      <c r="A152" s="24"/>
      <c r="B152" s="111">
        <f>IFERROR(IF($A152&lt;&gt;"",VLOOKUP($A152,'table produits'!$A$2:$B$499,2,FALSE),0),IF($A152="","","non créé"))</f>
        <v>0</v>
      </c>
      <c r="C152" s="27"/>
      <c r="D152" s="27"/>
      <c r="E152" s="27"/>
      <c r="F152" s="111">
        <f t="shared" si="2"/>
        <v>0</v>
      </c>
      <c r="G152" s="111"/>
      <c r="H152" s="111"/>
      <c r="I152" s="111"/>
    </row>
    <row r="153" spans="1:9" x14ac:dyDescent="0.2">
      <c r="A153" s="24"/>
      <c r="B153" s="111">
        <f>IFERROR(IF($A153&lt;&gt;"",VLOOKUP($A153,'table produits'!$A$2:$B$499,2,FALSE),0),IF($A153="","","non créé"))</f>
        <v>0</v>
      </c>
      <c r="C153" s="27"/>
      <c r="D153" s="27"/>
      <c r="E153" s="27"/>
      <c r="F153" s="111">
        <f t="shared" si="2"/>
        <v>0</v>
      </c>
      <c r="G153" s="111"/>
      <c r="H153" s="111"/>
      <c r="I153" s="111"/>
    </row>
    <row r="154" spans="1:9" x14ac:dyDescent="0.2">
      <c r="A154" s="24"/>
      <c r="B154" s="111">
        <f>IFERROR(IF($A154&lt;&gt;"",VLOOKUP($A154,'table produits'!$A$2:$B$499,2,FALSE),0),IF($A154="","","non créé"))</f>
        <v>0</v>
      </c>
      <c r="C154" s="27"/>
      <c r="D154" s="27"/>
      <c r="E154" s="27"/>
      <c r="F154" s="111">
        <f t="shared" si="2"/>
        <v>0</v>
      </c>
      <c r="G154" s="111"/>
      <c r="H154" s="111"/>
      <c r="I154" s="111"/>
    </row>
    <row r="155" spans="1:9" x14ac:dyDescent="0.2">
      <c r="A155" s="24"/>
      <c r="B155" s="111">
        <f>IFERROR(IF($A155&lt;&gt;"",VLOOKUP($A155,'table produits'!$A$2:$B$499,2,FALSE),0),IF($A155="","","non créé"))</f>
        <v>0</v>
      </c>
      <c r="C155" s="27"/>
      <c r="D155" s="27"/>
      <c r="E155" s="27"/>
      <c r="F155" s="111">
        <f t="shared" si="2"/>
        <v>0</v>
      </c>
      <c r="G155" s="111"/>
      <c r="H155" s="111"/>
      <c r="I155" s="111"/>
    </row>
    <row r="156" spans="1:9" x14ac:dyDescent="0.2">
      <c r="A156" s="143"/>
      <c r="B156" s="111">
        <f>IFERROR(IF($A156&lt;&gt;"",VLOOKUP($A156,'table produits'!$A$2:$B$499,2,FALSE),0),IF($A156="","","non créé"))</f>
        <v>0</v>
      </c>
      <c r="C156" s="111"/>
      <c r="D156" s="111"/>
      <c r="E156" s="111"/>
      <c r="F156" s="111">
        <f t="shared" si="2"/>
        <v>0</v>
      </c>
      <c r="G156" s="111"/>
      <c r="H156" s="111"/>
      <c r="I156" s="111"/>
    </row>
    <row r="157" spans="1:9" x14ac:dyDescent="0.2">
      <c r="A157" s="24"/>
      <c r="B157" s="111">
        <f>IFERROR(IF($A157&lt;&gt;"",VLOOKUP($A157,'table produits'!$A$2:$B$499,2,FALSE),0),IF($A157="","","non créé"))</f>
        <v>0</v>
      </c>
      <c r="C157" s="27"/>
      <c r="D157" s="27"/>
      <c r="E157" s="27"/>
      <c r="F157" s="111">
        <f t="shared" si="2"/>
        <v>0</v>
      </c>
      <c r="G157" s="111"/>
      <c r="H157" s="111"/>
      <c r="I157" s="111"/>
    </row>
    <row r="158" spans="1:9" x14ac:dyDescent="0.2">
      <c r="A158" s="24"/>
      <c r="B158" s="111">
        <f>IFERROR(IF($A158&lt;&gt;"",VLOOKUP($A158,'table produits'!$A$2:$B$499,2,FALSE),0),IF($A158="","","non créé"))</f>
        <v>0</v>
      </c>
      <c r="C158" s="27"/>
      <c r="D158" s="27"/>
      <c r="E158" s="27"/>
      <c r="F158" s="111">
        <f t="shared" si="2"/>
        <v>0</v>
      </c>
      <c r="G158" s="111"/>
      <c r="H158" s="111"/>
      <c r="I158" s="111"/>
    </row>
    <row r="159" spans="1:9" x14ac:dyDescent="0.2">
      <c r="A159" s="24"/>
      <c r="B159" s="111">
        <f>IFERROR(IF($A159&lt;&gt;"",VLOOKUP($A159,'table produits'!$A$2:$B$499,2,FALSE),0),IF($A159="","","non créé"))</f>
        <v>0</v>
      </c>
      <c r="C159" s="27"/>
      <c r="D159" s="27"/>
      <c r="E159" s="27"/>
      <c r="F159" s="111">
        <f t="shared" si="2"/>
        <v>0</v>
      </c>
      <c r="G159" s="111"/>
      <c r="H159" s="111"/>
      <c r="I159" s="111"/>
    </row>
    <row r="160" spans="1:9" x14ac:dyDescent="0.2">
      <c r="A160" s="24"/>
      <c r="B160" s="111">
        <f>IFERROR(IF($A160&lt;&gt;"",VLOOKUP($A160,'table produits'!$A$2:$B$499,2,FALSE),0),IF($A160="","","non créé"))</f>
        <v>0</v>
      </c>
      <c r="C160" s="27"/>
      <c r="D160" s="27"/>
      <c r="E160" s="27"/>
      <c r="F160" s="111">
        <f t="shared" si="2"/>
        <v>0</v>
      </c>
      <c r="G160" s="111"/>
      <c r="H160" s="111"/>
      <c r="I160" s="111"/>
    </row>
    <row r="161" spans="1:9" x14ac:dyDescent="0.2">
      <c r="A161" s="24"/>
      <c r="B161" s="111">
        <f>IFERROR(IF($A161&lt;&gt;"",VLOOKUP($A161,'table produits'!$A$2:$B$499,2,FALSE),0),IF($A161="","","non créé"))</f>
        <v>0</v>
      </c>
      <c r="C161" s="27"/>
      <c r="D161" s="27"/>
      <c r="E161" s="27"/>
      <c r="F161" s="111">
        <f t="shared" si="2"/>
        <v>0</v>
      </c>
      <c r="G161" s="111"/>
      <c r="H161" s="111"/>
      <c r="I161" s="111"/>
    </row>
    <row r="162" spans="1:9" x14ac:dyDescent="0.2">
      <c r="A162" s="24"/>
      <c r="B162" s="111">
        <f>IFERROR(IF($A162&lt;&gt;"",VLOOKUP($A162,'table produits'!$A$2:$B$499,2,FALSE),0),IF($A162="","","non créé"))</f>
        <v>0</v>
      </c>
      <c r="C162" s="27"/>
      <c r="D162" s="27"/>
      <c r="E162" s="27"/>
      <c r="F162" s="111">
        <f t="shared" si="2"/>
        <v>0</v>
      </c>
      <c r="G162" s="111"/>
      <c r="H162" s="111"/>
      <c r="I162" s="111"/>
    </row>
    <row r="163" spans="1:9" x14ac:dyDescent="0.2">
      <c r="A163" s="24"/>
      <c r="B163" s="111">
        <f>IFERROR(IF($A163&lt;&gt;"",VLOOKUP($A163,'table produits'!$A$2:$B$499,2,FALSE),0),IF($A163="","","non créé"))</f>
        <v>0</v>
      </c>
      <c r="C163" s="27"/>
      <c r="D163" s="27"/>
      <c r="E163" s="27"/>
      <c r="F163" s="111">
        <f t="shared" si="2"/>
        <v>0</v>
      </c>
      <c r="G163" s="111"/>
      <c r="H163" s="111"/>
      <c r="I163" s="111"/>
    </row>
    <row r="164" spans="1:9" x14ac:dyDescent="0.2">
      <c r="A164" s="24"/>
      <c r="B164" s="111">
        <f>IFERROR(IF($A164&lt;&gt;"",VLOOKUP($A164,'table produits'!$A$2:$B$499,2,FALSE),0),IF($A164="","","non créé"))</f>
        <v>0</v>
      </c>
      <c r="C164" s="27"/>
      <c r="D164" s="27"/>
      <c r="E164" s="27"/>
      <c r="F164" s="111">
        <f t="shared" si="2"/>
        <v>0</v>
      </c>
      <c r="G164" s="111"/>
      <c r="H164" s="111"/>
      <c r="I164" s="111"/>
    </row>
    <row r="165" spans="1:9" x14ac:dyDescent="0.2">
      <c r="A165" s="24"/>
      <c r="B165" s="111">
        <f>IFERROR(IF($A165&lt;&gt;"",VLOOKUP($A165,'table produits'!$A$2:$B$499,2,FALSE),0),IF($A165="","","non créé"))</f>
        <v>0</v>
      </c>
      <c r="C165" s="27"/>
      <c r="D165" s="27"/>
      <c r="E165" s="27"/>
      <c r="F165" s="111">
        <f t="shared" si="2"/>
        <v>0</v>
      </c>
      <c r="G165" s="111"/>
      <c r="H165" s="111"/>
      <c r="I165" s="111"/>
    </row>
    <row r="166" spans="1:9" x14ac:dyDescent="0.2">
      <c r="A166" s="24"/>
      <c r="B166" s="111">
        <f>IFERROR(IF($A166&lt;&gt;"",VLOOKUP($A166,'table produits'!$A$2:$B$499,2,FALSE),0),IF($A166="","","non créé"))</f>
        <v>0</v>
      </c>
      <c r="C166" s="27"/>
      <c r="D166" s="27"/>
      <c r="E166" s="27"/>
      <c r="F166" s="111">
        <f t="shared" si="2"/>
        <v>0</v>
      </c>
      <c r="G166" s="111"/>
      <c r="H166" s="111"/>
      <c r="I166" s="111"/>
    </row>
    <row r="167" spans="1:9" x14ac:dyDescent="0.2">
      <c r="A167" s="24"/>
      <c r="B167" s="111">
        <f>IFERROR(IF($A167&lt;&gt;"",VLOOKUP($A167,'table produits'!$A$2:$B$499,2,FALSE),0),IF($A167="","","non créé"))</f>
        <v>0</v>
      </c>
      <c r="C167" s="27"/>
      <c r="D167" s="27"/>
      <c r="E167" s="27"/>
      <c r="F167" s="111">
        <f t="shared" si="2"/>
        <v>0</v>
      </c>
      <c r="G167" s="111"/>
      <c r="H167" s="111"/>
      <c r="I167" s="111"/>
    </row>
    <row r="168" spans="1:9" x14ac:dyDescent="0.2">
      <c r="A168" s="24"/>
      <c r="B168" s="111">
        <f>IFERROR(IF($A168&lt;&gt;"",VLOOKUP($A168,'table produits'!$A$2:$B$499,2,FALSE),0),IF($A168="","","non créé"))</f>
        <v>0</v>
      </c>
      <c r="C168" s="27"/>
      <c r="D168" s="27"/>
      <c r="E168" s="27"/>
      <c r="F168" s="111">
        <f t="shared" si="2"/>
        <v>0</v>
      </c>
      <c r="G168" s="111"/>
      <c r="H168" s="111"/>
      <c r="I168" s="111"/>
    </row>
    <row r="169" spans="1:9" x14ac:dyDescent="0.2">
      <c r="A169" s="142"/>
      <c r="B169" s="111">
        <f>IFERROR(IF($A169&lt;&gt;"",VLOOKUP($A169,'table produits'!$A$2:$B$499,2,FALSE),0),IF($A169="","","non créé"))</f>
        <v>0</v>
      </c>
      <c r="C169" s="111"/>
      <c r="D169" s="111"/>
      <c r="E169" s="111"/>
      <c r="F169" s="111">
        <f t="shared" si="2"/>
        <v>0</v>
      </c>
      <c r="G169" s="111"/>
      <c r="H169" s="111"/>
      <c r="I169" s="111"/>
    </row>
    <row r="170" spans="1:9" x14ac:dyDescent="0.2">
      <c r="A170" s="143"/>
      <c r="B170" s="111">
        <f>IFERROR(IF($A170&lt;&gt;"",VLOOKUP($A170,'table produits'!$A$2:$B$499,2,FALSE),0),IF($A170="","","non créé"))</f>
        <v>0</v>
      </c>
      <c r="C170" s="111"/>
      <c r="D170" s="111"/>
      <c r="E170" s="111"/>
      <c r="F170" s="111">
        <f t="shared" si="2"/>
        <v>0</v>
      </c>
      <c r="G170" s="111"/>
      <c r="H170" s="111"/>
      <c r="I170" s="111"/>
    </row>
    <row r="171" spans="1:9" x14ac:dyDescent="0.2">
      <c r="A171" s="24"/>
      <c r="B171" s="111">
        <f>IFERROR(IF($A171&lt;&gt;"",VLOOKUP($A171,'table produits'!$A$2:$B$499,2,FALSE),0),IF($A171="","","non créé"))</f>
        <v>0</v>
      </c>
      <c r="C171" s="27"/>
      <c r="D171" s="27"/>
      <c r="E171" s="27"/>
      <c r="F171" s="111">
        <f t="shared" si="2"/>
        <v>0</v>
      </c>
      <c r="G171" s="111"/>
      <c r="H171" s="111"/>
      <c r="I171" s="111"/>
    </row>
    <row r="172" spans="1:9" x14ac:dyDescent="0.2">
      <c r="A172" s="24"/>
      <c r="B172" s="111">
        <f>IFERROR(IF($A172&lt;&gt;"",VLOOKUP($A172,'table produits'!$A$2:$B$499,2,FALSE),0),IF($A172="","","non créé"))</f>
        <v>0</v>
      </c>
      <c r="C172" s="27"/>
      <c r="D172" s="27"/>
      <c r="E172" s="27"/>
      <c r="F172" s="111">
        <f t="shared" si="2"/>
        <v>0</v>
      </c>
      <c r="G172" s="111"/>
      <c r="H172" s="111"/>
      <c r="I172" s="111"/>
    </row>
    <row r="173" spans="1:9" x14ac:dyDescent="0.2">
      <c r="A173" s="24"/>
      <c r="B173" s="111">
        <f>IFERROR(IF($A173&lt;&gt;"",VLOOKUP($A173,'table produits'!$A$2:$B$499,2,FALSE),0),IF($A173="","","non créé"))</f>
        <v>0</v>
      </c>
      <c r="C173" s="27"/>
      <c r="D173" s="27"/>
      <c r="E173" s="27"/>
      <c r="F173" s="111">
        <f t="shared" si="2"/>
        <v>0</v>
      </c>
      <c r="G173" s="111"/>
      <c r="H173" s="111"/>
      <c r="I173" s="111"/>
    </row>
    <row r="174" spans="1:9" x14ac:dyDescent="0.2">
      <c r="A174" s="24"/>
      <c r="B174" s="111">
        <f>IFERROR(IF($A174&lt;&gt;"",VLOOKUP($A174,'table produits'!$A$2:$B$499,2,FALSE),0),IF($A174="","","non créé"))</f>
        <v>0</v>
      </c>
      <c r="C174" s="27"/>
      <c r="D174" s="27"/>
      <c r="E174" s="27"/>
      <c r="F174" s="111">
        <f t="shared" si="2"/>
        <v>0</v>
      </c>
      <c r="G174" s="111"/>
      <c r="H174" s="111"/>
      <c r="I174" s="111"/>
    </row>
    <row r="175" spans="1:9" x14ac:dyDescent="0.2">
      <c r="A175" s="24"/>
      <c r="B175" s="111">
        <f>IFERROR(IF($A175&lt;&gt;"",VLOOKUP($A175,'table produits'!$A$2:$B$499,2,FALSE),0),IF($A175="","","non créé"))</f>
        <v>0</v>
      </c>
      <c r="C175" s="27"/>
      <c r="D175" s="27"/>
      <c r="E175" s="27"/>
      <c r="F175" s="111">
        <f t="shared" si="2"/>
        <v>0</v>
      </c>
      <c r="G175" s="111"/>
      <c r="H175" s="111"/>
      <c r="I175" s="111"/>
    </row>
    <row r="176" spans="1:9" x14ac:dyDescent="0.2">
      <c r="A176" s="24"/>
      <c r="B176" s="111">
        <f>IFERROR(IF($A176&lt;&gt;"",VLOOKUP($A176,'table produits'!$A$2:$B$499,2,FALSE),0),IF($A176="","","non créé"))</f>
        <v>0</v>
      </c>
      <c r="C176" s="27"/>
      <c r="D176" s="27"/>
      <c r="E176" s="27"/>
      <c r="F176" s="111">
        <f t="shared" si="2"/>
        <v>0</v>
      </c>
      <c r="G176" s="111"/>
      <c r="H176" s="111"/>
      <c r="I176" s="111"/>
    </row>
    <row r="177" spans="1:9" x14ac:dyDescent="0.2">
      <c r="A177" s="24"/>
      <c r="B177" s="111">
        <f>IFERROR(IF($A177&lt;&gt;"",VLOOKUP($A177,'table produits'!$A$2:$B$499,2,FALSE),0),IF($A177="","","non créé"))</f>
        <v>0</v>
      </c>
      <c r="C177" s="27"/>
      <c r="D177" s="27"/>
      <c r="E177" s="27"/>
      <c r="F177" s="111">
        <f t="shared" si="2"/>
        <v>0</v>
      </c>
      <c r="G177" s="111"/>
      <c r="H177" s="111"/>
      <c r="I177" s="111"/>
    </row>
    <row r="178" spans="1:9" x14ac:dyDescent="0.2">
      <c r="A178" s="24"/>
      <c r="B178" s="111">
        <f>IFERROR(IF($A178&lt;&gt;"",VLOOKUP($A178,'table produits'!$A$2:$B$499,2,FALSE),0),IF($A178="","","non créé"))</f>
        <v>0</v>
      </c>
      <c r="C178" s="27"/>
      <c r="D178" s="27"/>
      <c r="E178" s="27"/>
      <c r="F178" s="111">
        <f t="shared" si="2"/>
        <v>0</v>
      </c>
      <c r="G178" s="111"/>
      <c r="H178" s="111"/>
      <c r="I178" s="111"/>
    </row>
    <row r="179" spans="1:9" x14ac:dyDescent="0.2">
      <c r="A179" s="24"/>
      <c r="B179" s="111">
        <f>IFERROR(IF($A179&lt;&gt;"",VLOOKUP($A179,'table produits'!$A$2:$B$499,2,FALSE),0),IF($A179="","","non créé"))</f>
        <v>0</v>
      </c>
      <c r="C179" s="27"/>
      <c r="D179" s="27"/>
      <c r="E179" s="27"/>
      <c r="F179" s="111">
        <f t="shared" si="2"/>
        <v>0</v>
      </c>
      <c r="G179" s="111"/>
      <c r="H179" s="111"/>
      <c r="I179" s="111"/>
    </row>
    <row r="180" spans="1:9" x14ac:dyDescent="0.2">
      <c r="A180" s="143"/>
      <c r="B180" s="111">
        <f>IFERROR(IF($A180&lt;&gt;"",VLOOKUP($A180,'table produits'!$A$2:$B$499,2,FALSE),0),IF($A180="","","non créé"))</f>
        <v>0</v>
      </c>
      <c r="C180" s="111"/>
      <c r="D180" s="111"/>
      <c r="E180" s="111"/>
      <c r="F180" s="111">
        <f t="shared" si="2"/>
        <v>0</v>
      </c>
      <c r="G180" s="111"/>
      <c r="H180" s="111"/>
      <c r="I180" s="111"/>
    </row>
    <row r="181" spans="1:9" x14ac:dyDescent="0.2">
      <c r="A181" s="24"/>
      <c r="B181" s="111">
        <f>IFERROR(IF($A181&lt;&gt;"",VLOOKUP($A181,'table produits'!$A$2:$B$499,2,FALSE),0),IF($A181="","","non créé"))</f>
        <v>0</v>
      </c>
      <c r="C181" s="27"/>
      <c r="D181" s="27"/>
      <c r="E181" s="27"/>
      <c r="F181" s="111">
        <f t="shared" si="2"/>
        <v>0</v>
      </c>
      <c r="G181" s="111"/>
      <c r="H181" s="111"/>
      <c r="I181" s="111"/>
    </row>
    <row r="182" spans="1:9" x14ac:dyDescent="0.2">
      <c r="A182" s="24"/>
      <c r="B182" s="111">
        <f>IFERROR(IF($A182&lt;&gt;"",VLOOKUP($A182,'table produits'!$A$2:$B$499,2,FALSE),0),IF($A182="","","non créé"))</f>
        <v>0</v>
      </c>
      <c r="C182" s="27"/>
      <c r="D182" s="27"/>
      <c r="E182" s="27"/>
      <c r="F182" s="111">
        <f t="shared" si="2"/>
        <v>0</v>
      </c>
      <c r="G182" s="111"/>
      <c r="H182" s="111"/>
      <c r="I182" s="111"/>
    </row>
    <row r="183" spans="1:9" x14ac:dyDescent="0.2">
      <c r="A183" s="24"/>
      <c r="B183" s="111">
        <f>IFERROR(IF($A183&lt;&gt;"",VLOOKUP($A183,'table produits'!$A$2:$B$499,2,FALSE),0),IF($A183="","","non créé"))</f>
        <v>0</v>
      </c>
      <c r="C183" s="27"/>
      <c r="D183" s="27"/>
      <c r="E183" s="27"/>
      <c r="F183" s="111">
        <f t="shared" si="2"/>
        <v>0</v>
      </c>
      <c r="G183" s="111"/>
      <c r="H183" s="111"/>
      <c r="I183" s="111"/>
    </row>
    <row r="184" spans="1:9" x14ac:dyDescent="0.2">
      <c r="A184" s="24"/>
      <c r="B184" s="111">
        <f>IFERROR(IF($A184&lt;&gt;"",VLOOKUP($A184,'table produits'!$A$2:$B$499,2,FALSE),0),IF($A184="","","non créé"))</f>
        <v>0</v>
      </c>
      <c r="C184" s="27"/>
      <c r="D184" s="27"/>
      <c r="E184" s="27"/>
      <c r="F184" s="111">
        <f t="shared" si="2"/>
        <v>0</v>
      </c>
      <c r="G184" s="111"/>
      <c r="H184" s="111"/>
      <c r="I184" s="111"/>
    </row>
    <row r="185" spans="1:9" x14ac:dyDescent="0.2">
      <c r="A185" s="24"/>
      <c r="B185" s="111">
        <f>IFERROR(IF($A185&lt;&gt;"",VLOOKUP($A185,'table produits'!$A$2:$B$499,2,FALSE),0),IF($A185="","","non créé"))</f>
        <v>0</v>
      </c>
      <c r="C185" s="27"/>
      <c r="D185" s="27"/>
      <c r="E185" s="27"/>
      <c r="F185" s="111">
        <f t="shared" si="2"/>
        <v>0</v>
      </c>
      <c r="G185" s="111"/>
      <c r="H185" s="111"/>
      <c r="I185" s="111"/>
    </row>
    <row r="186" spans="1:9" x14ac:dyDescent="0.2">
      <c r="A186" s="24"/>
      <c r="B186" s="111">
        <f>IFERROR(IF($A186&lt;&gt;"",VLOOKUP($A186,'table produits'!$A$2:$B$499,2,FALSE),0),IF($A186="","","non créé"))</f>
        <v>0</v>
      </c>
      <c r="C186" s="27"/>
      <c r="D186" s="27"/>
      <c r="E186" s="27"/>
      <c r="F186" s="111">
        <f t="shared" si="2"/>
        <v>0</v>
      </c>
      <c r="G186" s="111"/>
      <c r="H186" s="111"/>
      <c r="I186" s="111"/>
    </row>
    <row r="187" spans="1:9" x14ac:dyDescent="0.2">
      <c r="A187" s="24"/>
      <c r="B187" s="111">
        <f>IFERROR(IF($A187&lt;&gt;"",VLOOKUP($A187,'table produits'!$A$2:$B$499,2,FALSE),0),IF($A187="","","non créé"))</f>
        <v>0</v>
      </c>
      <c r="C187" s="27"/>
      <c r="D187" s="27"/>
      <c r="E187" s="27"/>
      <c r="F187" s="111">
        <f t="shared" si="2"/>
        <v>0</v>
      </c>
      <c r="G187" s="111"/>
      <c r="H187" s="111"/>
      <c r="I187" s="111"/>
    </row>
    <row r="188" spans="1:9" x14ac:dyDescent="0.2">
      <c r="A188" s="24"/>
      <c r="B188" s="111">
        <f>IFERROR(IF($A188&lt;&gt;"",VLOOKUP($A188,'table produits'!$A$2:$B$499,2,FALSE),0),IF($A188="","","non créé"))</f>
        <v>0</v>
      </c>
      <c r="C188" s="27"/>
      <c r="D188" s="27"/>
      <c r="E188" s="27"/>
      <c r="F188" s="111">
        <f t="shared" si="2"/>
        <v>0</v>
      </c>
      <c r="G188" s="111"/>
      <c r="H188" s="111"/>
      <c r="I188" s="111"/>
    </row>
    <row r="189" spans="1:9" x14ac:dyDescent="0.2">
      <c r="A189" s="24"/>
      <c r="B189" s="111">
        <f>IFERROR(IF($A189&lt;&gt;"",VLOOKUP($A189,'table produits'!$A$2:$B$499,2,FALSE),0),IF($A189="","","non créé"))</f>
        <v>0</v>
      </c>
      <c r="C189" s="27"/>
      <c r="D189" s="27"/>
      <c r="E189" s="27"/>
      <c r="F189" s="111">
        <f t="shared" si="2"/>
        <v>0</v>
      </c>
      <c r="G189" s="111"/>
      <c r="H189" s="111"/>
      <c r="I189" s="111"/>
    </row>
    <row r="190" spans="1:9" x14ac:dyDescent="0.2">
      <c r="A190" s="24"/>
      <c r="B190" s="111">
        <f>IFERROR(IF($A190&lt;&gt;"",VLOOKUP($A190,'table produits'!$A$2:$B$499,2,FALSE),0),IF($A190="","","non créé"))</f>
        <v>0</v>
      </c>
      <c r="C190" s="27"/>
      <c r="D190" s="27"/>
      <c r="E190" s="27"/>
      <c r="F190" s="111">
        <f t="shared" si="2"/>
        <v>0</v>
      </c>
      <c r="G190" s="111"/>
      <c r="H190" s="111"/>
      <c r="I190" s="111"/>
    </row>
    <row r="191" spans="1:9" x14ac:dyDescent="0.2">
      <c r="A191" s="24"/>
      <c r="B191" s="111">
        <f>IFERROR(IF($A191&lt;&gt;"",VLOOKUP($A191,'table produits'!$A$2:$B$499,2,FALSE),0),IF($A191="","","non créé"))</f>
        <v>0</v>
      </c>
      <c r="C191" s="27"/>
      <c r="D191" s="27"/>
      <c r="E191" s="27"/>
      <c r="F191" s="111">
        <f t="shared" si="2"/>
        <v>0</v>
      </c>
      <c r="G191" s="111"/>
      <c r="H191" s="111"/>
      <c r="I191" s="111"/>
    </row>
    <row r="192" spans="1:9" x14ac:dyDescent="0.2">
      <c r="A192" s="24"/>
      <c r="B192" s="111">
        <f>IFERROR(IF($A192&lt;&gt;"",VLOOKUP($A192,'table produits'!$A$2:$B$499,2,FALSE),0),IF($A192="","","non créé"))</f>
        <v>0</v>
      </c>
      <c r="C192" s="27"/>
      <c r="D192" s="27"/>
      <c r="E192" s="27"/>
      <c r="F192" s="111">
        <f t="shared" si="2"/>
        <v>0</v>
      </c>
      <c r="G192" s="111"/>
      <c r="H192" s="111"/>
      <c r="I192" s="111"/>
    </row>
    <row r="193" spans="1:9" x14ac:dyDescent="0.2">
      <c r="A193" s="24"/>
      <c r="B193" s="111">
        <f>IFERROR(IF($A193&lt;&gt;"",VLOOKUP($A193,'table produits'!$A$2:$B$499,2,FALSE),0),IF($A193="","","non créé"))</f>
        <v>0</v>
      </c>
      <c r="C193" s="27"/>
      <c r="D193" s="27"/>
      <c r="E193" s="27"/>
      <c r="F193" s="111">
        <f t="shared" si="2"/>
        <v>0</v>
      </c>
      <c r="G193" s="111"/>
      <c r="H193" s="111"/>
      <c r="I193" s="111"/>
    </row>
    <row r="194" spans="1:9" x14ac:dyDescent="0.2">
      <c r="A194" s="24"/>
      <c r="B194" s="111">
        <f>IFERROR(IF($A194&lt;&gt;"",VLOOKUP($A194,'table produits'!$A$2:$B$499,2,FALSE),0),IF($A194="","","non créé"))</f>
        <v>0</v>
      </c>
      <c r="C194" s="27"/>
      <c r="D194" s="27"/>
      <c r="E194" s="27"/>
      <c r="F194" s="111">
        <f t="shared" si="2"/>
        <v>0</v>
      </c>
      <c r="G194" s="111"/>
      <c r="H194" s="111"/>
      <c r="I194" s="111"/>
    </row>
    <row r="195" spans="1:9" x14ac:dyDescent="0.2">
      <c r="A195" s="24"/>
      <c r="B195" s="111">
        <f>IFERROR(IF($A195&lt;&gt;"",VLOOKUP($A195,'table produits'!$A$2:$B$499,2,FALSE),0),IF($A195="","","non créé"))</f>
        <v>0</v>
      </c>
      <c r="C195" s="27"/>
      <c r="D195" s="27"/>
      <c r="E195" s="27"/>
      <c r="F195" s="111">
        <f t="shared" si="2"/>
        <v>0</v>
      </c>
      <c r="G195" s="111"/>
      <c r="H195" s="111"/>
      <c r="I195" s="111"/>
    </row>
    <row r="196" spans="1:9" x14ac:dyDescent="0.2">
      <c r="A196" s="24"/>
      <c r="B196" s="111">
        <f>IFERROR(IF($A196&lt;&gt;"",VLOOKUP($A196,'table produits'!$A$2:$B$499,2,FALSE),0),IF($A196="","","non créé"))</f>
        <v>0</v>
      </c>
      <c r="C196" s="27"/>
      <c r="D196" s="27"/>
      <c r="E196" s="27"/>
      <c r="F196" s="111">
        <f t="shared" si="2"/>
        <v>0</v>
      </c>
      <c r="G196" s="111"/>
      <c r="H196" s="111"/>
      <c r="I196" s="111"/>
    </row>
    <row r="197" spans="1:9" x14ac:dyDescent="0.2">
      <c r="A197" s="24"/>
      <c r="B197" s="111">
        <f>IFERROR(IF($A197&lt;&gt;"",VLOOKUP($A197,'table produits'!$A$2:$B$499,2,FALSE),0),IF($A197="","","non créé"))</f>
        <v>0</v>
      </c>
      <c r="C197" s="27"/>
      <c r="D197" s="27"/>
      <c r="E197" s="27"/>
      <c r="F197" s="111">
        <f t="shared" si="2"/>
        <v>0</v>
      </c>
      <c r="G197" s="111"/>
      <c r="H197" s="111"/>
      <c r="I197" s="111"/>
    </row>
    <row r="198" spans="1:9" x14ac:dyDescent="0.2">
      <c r="A198" s="24"/>
      <c r="B198" s="111">
        <f>IFERROR(IF($A198&lt;&gt;"",VLOOKUP($A198,'table produits'!$A$2:$B$499,2,FALSE),0),IF($A198="","","non créé"))</f>
        <v>0</v>
      </c>
      <c r="C198" s="27"/>
      <c r="D198" s="27"/>
      <c r="E198" s="27"/>
      <c r="F198" s="111">
        <f t="shared" si="2"/>
        <v>0</v>
      </c>
      <c r="G198" s="111"/>
      <c r="H198" s="111"/>
      <c r="I198" s="111"/>
    </row>
    <row r="199" spans="1:9" x14ac:dyDescent="0.2">
      <c r="A199" s="24"/>
      <c r="B199" s="111">
        <f>IFERROR(IF($A199&lt;&gt;"",VLOOKUP($A199,'table produits'!$A$2:$B$499,2,FALSE),0),IF($A199="","","non créé"))</f>
        <v>0</v>
      </c>
      <c r="C199" s="27"/>
      <c r="D199" s="27"/>
      <c r="E199" s="27"/>
      <c r="F199" s="111">
        <f t="shared" si="2"/>
        <v>0</v>
      </c>
      <c r="G199" s="111"/>
      <c r="H199" s="111"/>
      <c r="I199" s="111"/>
    </row>
    <row r="200" spans="1:9" x14ac:dyDescent="0.2">
      <c r="A200" s="24"/>
      <c r="B200" s="111">
        <f>IFERROR(IF($A200&lt;&gt;"",VLOOKUP($A200,'table produits'!$A$2:$B$499,2,FALSE),0),IF($A200="","","non créé"))</f>
        <v>0</v>
      </c>
      <c r="C200" s="27"/>
      <c r="D200" s="27"/>
      <c r="E200" s="27"/>
      <c r="F200" s="111">
        <f t="shared" ref="F200:F263" si="3">(MIN(C200:E200)/1.2)</f>
        <v>0</v>
      </c>
      <c r="G200" s="111"/>
      <c r="H200" s="111"/>
      <c r="I200" s="111"/>
    </row>
    <row r="201" spans="1:9" x14ac:dyDescent="0.2">
      <c r="A201" s="24"/>
      <c r="B201" s="111">
        <f>IFERROR(IF($A201&lt;&gt;"",VLOOKUP($A201,'table produits'!$A$2:$B$499,2,FALSE),0),IF($A201="","","non créé"))</f>
        <v>0</v>
      </c>
      <c r="C201" s="27"/>
      <c r="D201" s="27"/>
      <c r="E201" s="27"/>
      <c r="F201" s="111">
        <f t="shared" si="3"/>
        <v>0</v>
      </c>
      <c r="G201" s="111"/>
      <c r="H201" s="111"/>
      <c r="I201" s="111"/>
    </row>
    <row r="202" spans="1:9" x14ac:dyDescent="0.2">
      <c r="A202" s="24"/>
      <c r="B202" s="111">
        <f>IFERROR(IF($A202&lt;&gt;"",VLOOKUP($A202,'table produits'!$A$2:$B$499,2,FALSE),0),IF($A202="","","non créé"))</f>
        <v>0</v>
      </c>
      <c r="C202" s="27"/>
      <c r="D202" s="27"/>
      <c r="E202" s="27"/>
      <c r="F202" s="111">
        <f t="shared" si="3"/>
        <v>0</v>
      </c>
      <c r="G202" s="111"/>
      <c r="H202" s="111"/>
      <c r="I202" s="111"/>
    </row>
    <row r="203" spans="1:9" x14ac:dyDescent="0.2">
      <c r="A203" s="24"/>
      <c r="B203" s="111">
        <f>IFERROR(IF($A203&lt;&gt;"",VLOOKUP($A203,'table produits'!$A$2:$B$499,2,FALSE),0),IF($A203="","","non créé"))</f>
        <v>0</v>
      </c>
      <c r="C203" s="27"/>
      <c r="D203" s="27"/>
      <c r="E203" s="27"/>
      <c r="F203" s="111">
        <f t="shared" si="3"/>
        <v>0</v>
      </c>
      <c r="G203" s="111"/>
      <c r="H203" s="111"/>
      <c r="I203" s="111"/>
    </row>
    <row r="204" spans="1:9" x14ac:dyDescent="0.2">
      <c r="A204" s="24"/>
      <c r="B204" s="111">
        <f>IFERROR(IF($A204&lt;&gt;"",VLOOKUP($A204,'table produits'!$A$2:$B$499,2,FALSE),0),IF($A204="","","non créé"))</f>
        <v>0</v>
      </c>
      <c r="C204" s="27"/>
      <c r="D204" s="27"/>
      <c r="E204" s="27"/>
      <c r="F204" s="111">
        <f t="shared" si="3"/>
        <v>0</v>
      </c>
      <c r="G204" s="111"/>
      <c r="H204" s="111"/>
      <c r="I204" s="111"/>
    </row>
    <row r="205" spans="1:9" x14ac:dyDescent="0.2">
      <c r="A205" s="24"/>
      <c r="B205" s="111">
        <f>IFERROR(IF($A205&lt;&gt;"",VLOOKUP($A205,'table produits'!$A$2:$B$499,2,FALSE),0),IF($A205="","","non créé"))</f>
        <v>0</v>
      </c>
      <c r="C205" s="27"/>
      <c r="D205" s="27"/>
      <c r="E205" s="27"/>
      <c r="F205" s="111">
        <f t="shared" si="3"/>
        <v>0</v>
      </c>
      <c r="G205" s="111"/>
      <c r="H205" s="111"/>
      <c r="I205" s="111"/>
    </row>
    <row r="206" spans="1:9" x14ac:dyDescent="0.2">
      <c r="A206" s="24"/>
      <c r="B206" s="111">
        <f>IFERROR(IF($A206&lt;&gt;"",VLOOKUP($A206,'table produits'!$A$2:$B$499,2,FALSE),0),IF($A206="","","non créé"))</f>
        <v>0</v>
      </c>
      <c r="C206" s="27"/>
      <c r="D206" s="27"/>
      <c r="E206" s="27"/>
      <c r="F206" s="111">
        <f t="shared" si="3"/>
        <v>0</v>
      </c>
      <c r="G206" s="111"/>
      <c r="H206" s="111"/>
      <c r="I206" s="111"/>
    </row>
    <row r="207" spans="1:9" x14ac:dyDescent="0.2">
      <c r="A207" s="24"/>
      <c r="B207" s="111">
        <f>IFERROR(IF($A207&lt;&gt;"",VLOOKUP($A207,'table produits'!$A$2:$B$499,2,FALSE),0),IF($A207="","","non créé"))</f>
        <v>0</v>
      </c>
      <c r="C207" s="27"/>
      <c r="D207" s="27"/>
      <c r="E207" s="27"/>
      <c r="F207" s="111">
        <f t="shared" si="3"/>
        <v>0</v>
      </c>
      <c r="G207" s="111"/>
      <c r="H207" s="111"/>
      <c r="I207" s="111"/>
    </row>
    <row r="208" spans="1:9" x14ac:dyDescent="0.2">
      <c r="A208" s="24"/>
      <c r="B208" s="111">
        <f>IFERROR(IF($A208&lt;&gt;"",VLOOKUP($A208,'table produits'!$A$2:$B$499,2,FALSE),0),IF($A208="","","non créé"))</f>
        <v>0</v>
      </c>
      <c r="C208" s="27"/>
      <c r="D208" s="27"/>
      <c r="E208" s="27"/>
      <c r="F208" s="111">
        <f t="shared" si="3"/>
        <v>0</v>
      </c>
      <c r="G208" s="111"/>
      <c r="H208" s="111"/>
      <c r="I208" s="111"/>
    </row>
    <row r="209" spans="1:9" x14ac:dyDescent="0.2">
      <c r="A209" s="24"/>
      <c r="B209" s="111">
        <f>IFERROR(IF($A209&lt;&gt;"",VLOOKUP($A209,'table produits'!$A$2:$B$499,2,FALSE),0),IF($A209="","","non créé"))</f>
        <v>0</v>
      </c>
      <c r="C209" s="27"/>
      <c r="D209" s="27"/>
      <c r="E209" s="27"/>
      <c r="F209" s="111">
        <f t="shared" si="3"/>
        <v>0</v>
      </c>
      <c r="G209" s="111"/>
      <c r="H209" s="111"/>
      <c r="I209" s="111"/>
    </row>
    <row r="210" spans="1:9" x14ac:dyDescent="0.2">
      <c r="A210" s="24"/>
      <c r="B210" s="111">
        <f>IFERROR(IF($A210&lt;&gt;"",VLOOKUP($A210,'table produits'!$A$2:$B$499,2,FALSE),0),IF($A210="","","non créé"))</f>
        <v>0</v>
      </c>
      <c r="C210" s="27"/>
      <c r="D210" s="27"/>
      <c r="E210" s="27"/>
      <c r="F210" s="111">
        <f t="shared" si="3"/>
        <v>0</v>
      </c>
      <c r="G210" s="111"/>
      <c r="H210" s="111"/>
      <c r="I210" s="111"/>
    </row>
    <row r="211" spans="1:9" x14ac:dyDescent="0.2">
      <c r="A211" s="24"/>
      <c r="B211" s="111">
        <f>IFERROR(IF($A211&lt;&gt;"",VLOOKUP($A211,'table produits'!$A$2:$B$499,2,FALSE),0),IF($A211="","","non créé"))</f>
        <v>0</v>
      </c>
      <c r="C211" s="27"/>
      <c r="D211" s="27"/>
      <c r="E211" s="27"/>
      <c r="F211" s="111">
        <f t="shared" si="3"/>
        <v>0</v>
      </c>
      <c r="G211" s="111"/>
      <c r="H211" s="111"/>
      <c r="I211" s="111"/>
    </row>
    <row r="212" spans="1:9" x14ac:dyDescent="0.2">
      <c r="A212" s="24"/>
      <c r="B212" s="111">
        <f>IFERROR(IF($A212&lt;&gt;"",VLOOKUP($A212,'table produits'!$A$2:$B$499,2,FALSE),0),IF($A212="","","non créé"))</f>
        <v>0</v>
      </c>
      <c r="C212" s="27"/>
      <c r="D212" s="27"/>
      <c r="E212" s="27"/>
      <c r="F212" s="111">
        <f t="shared" si="3"/>
        <v>0</v>
      </c>
      <c r="G212" s="111"/>
      <c r="H212" s="111"/>
      <c r="I212" s="111"/>
    </row>
    <row r="213" spans="1:9" x14ac:dyDescent="0.2">
      <c r="A213" s="24"/>
      <c r="B213" s="111">
        <f>IFERROR(IF($A213&lt;&gt;"",VLOOKUP($A213,'table produits'!$A$2:$B$499,2,FALSE),0),IF($A213="","","non créé"))</f>
        <v>0</v>
      </c>
      <c r="C213" s="27"/>
      <c r="D213" s="27"/>
      <c r="E213" s="27"/>
      <c r="F213" s="111">
        <f t="shared" si="3"/>
        <v>0</v>
      </c>
      <c r="G213" s="111"/>
      <c r="H213" s="111"/>
      <c r="I213" s="111"/>
    </row>
    <row r="214" spans="1:9" x14ac:dyDescent="0.2">
      <c r="A214" s="24"/>
      <c r="B214" s="111">
        <f>IFERROR(IF($A214&lt;&gt;"",VLOOKUP($A214,'table produits'!$A$2:$B$499,2,FALSE),0),IF($A214="","","non créé"))</f>
        <v>0</v>
      </c>
      <c r="C214" s="27"/>
      <c r="D214" s="27"/>
      <c r="E214" s="27"/>
      <c r="F214" s="111">
        <f t="shared" si="3"/>
        <v>0</v>
      </c>
      <c r="G214" s="111"/>
      <c r="H214" s="111"/>
      <c r="I214" s="111"/>
    </row>
    <row r="215" spans="1:9" x14ac:dyDescent="0.2">
      <c r="A215" s="24"/>
      <c r="B215" s="111">
        <f>IFERROR(IF($A215&lt;&gt;"",VLOOKUP($A215,'table produits'!$A$2:$B$499,2,FALSE),0),IF($A215="","","non créé"))</f>
        <v>0</v>
      </c>
      <c r="C215" s="27"/>
      <c r="D215" s="27"/>
      <c r="E215" s="27"/>
      <c r="F215" s="111">
        <f t="shared" si="3"/>
        <v>0</v>
      </c>
      <c r="G215" s="111"/>
      <c r="H215" s="111"/>
      <c r="I215" s="111"/>
    </row>
    <row r="216" spans="1:9" x14ac:dyDescent="0.2">
      <c r="A216" s="24"/>
      <c r="B216" s="111">
        <f>IFERROR(IF($A216&lt;&gt;"",VLOOKUP($A216,'table produits'!$A$2:$B$499,2,FALSE),0),IF($A216="","","non créé"))</f>
        <v>0</v>
      </c>
      <c r="C216" s="27"/>
      <c r="D216" s="27"/>
      <c r="E216" s="27"/>
      <c r="F216" s="111">
        <f t="shared" si="3"/>
        <v>0</v>
      </c>
      <c r="G216" s="111"/>
      <c r="H216" s="111"/>
      <c r="I216" s="111"/>
    </row>
    <row r="217" spans="1:9" x14ac:dyDescent="0.2">
      <c r="A217" s="24"/>
      <c r="B217" s="111">
        <f>IFERROR(IF($A217&lt;&gt;"",VLOOKUP($A217,'table produits'!$A$2:$B$499,2,FALSE),0),IF($A217="","","non créé"))</f>
        <v>0</v>
      </c>
      <c r="C217" s="27"/>
      <c r="D217" s="27"/>
      <c r="E217" s="27"/>
      <c r="F217" s="111">
        <f t="shared" si="3"/>
        <v>0</v>
      </c>
      <c r="G217" s="111"/>
      <c r="H217" s="111"/>
      <c r="I217" s="111"/>
    </row>
    <row r="218" spans="1:9" x14ac:dyDescent="0.2">
      <c r="A218" s="24"/>
      <c r="B218" s="111">
        <f>IFERROR(IF($A218&lt;&gt;"",VLOOKUP($A218,'table produits'!$A$2:$B$499,2,FALSE),0),IF($A218="","","non créé"))</f>
        <v>0</v>
      </c>
      <c r="C218" s="27"/>
      <c r="D218" s="27"/>
      <c r="E218" s="27"/>
      <c r="F218" s="111">
        <f t="shared" si="3"/>
        <v>0</v>
      </c>
      <c r="G218" s="111"/>
      <c r="H218" s="111"/>
      <c r="I218" s="111"/>
    </row>
    <row r="219" spans="1:9" x14ac:dyDescent="0.2">
      <c r="A219" s="24"/>
      <c r="B219" s="111">
        <f>IFERROR(IF($A219&lt;&gt;"",VLOOKUP($A219,'table produits'!$A$2:$B$499,2,FALSE),0),IF($A219="","","non créé"))</f>
        <v>0</v>
      </c>
      <c r="C219" s="27"/>
      <c r="D219" s="27"/>
      <c r="E219" s="27"/>
      <c r="F219" s="111">
        <f t="shared" si="3"/>
        <v>0</v>
      </c>
      <c r="G219" s="111"/>
      <c r="H219" s="111"/>
      <c r="I219" s="111"/>
    </row>
    <row r="220" spans="1:9" x14ac:dyDescent="0.2">
      <c r="A220" s="24"/>
      <c r="B220" s="111">
        <f>IFERROR(IF($A220&lt;&gt;"",VLOOKUP($A220,'table produits'!$A$2:$B$499,2,FALSE),0),IF($A220="","","non créé"))</f>
        <v>0</v>
      </c>
      <c r="C220" s="27"/>
      <c r="D220" s="27"/>
      <c r="E220" s="27"/>
      <c r="F220" s="111">
        <f t="shared" si="3"/>
        <v>0</v>
      </c>
      <c r="G220" s="111"/>
      <c r="H220" s="111"/>
      <c r="I220" s="111"/>
    </row>
    <row r="221" spans="1:9" x14ac:dyDescent="0.2">
      <c r="A221" s="24"/>
      <c r="B221" s="111">
        <f>IFERROR(IF($A221&lt;&gt;"",VLOOKUP($A221,'table produits'!$A$2:$B$499,2,FALSE),0),IF($A221="","","non créé"))</f>
        <v>0</v>
      </c>
      <c r="C221" s="25"/>
      <c r="D221" s="26"/>
      <c r="E221" s="26"/>
      <c r="F221" s="111">
        <f t="shared" si="3"/>
        <v>0</v>
      </c>
      <c r="G221" s="111"/>
      <c r="H221" s="111"/>
      <c r="I221" s="111"/>
    </row>
    <row r="222" spans="1:9" x14ac:dyDescent="0.2">
      <c r="A222" s="24"/>
      <c r="B222" s="111">
        <f>IFERROR(IF($A222&lt;&gt;"",VLOOKUP($A222,'table produits'!$A$2:$B$499,2,FALSE),0),IF($A222="","","non créé"))</f>
        <v>0</v>
      </c>
      <c r="C222" s="25"/>
      <c r="D222" s="26"/>
      <c r="E222" s="26"/>
      <c r="F222" s="111">
        <f t="shared" si="3"/>
        <v>0</v>
      </c>
      <c r="G222" s="111"/>
      <c r="H222" s="111"/>
      <c r="I222" s="111"/>
    </row>
    <row r="223" spans="1:9" x14ac:dyDescent="0.2">
      <c r="A223" s="24"/>
      <c r="B223" s="111">
        <f>IFERROR(IF($A223&lt;&gt;"",VLOOKUP($A223,'table produits'!$A$2:$B$499,2,FALSE),0),IF($A223="","","non créé"))</f>
        <v>0</v>
      </c>
      <c r="C223" s="25"/>
      <c r="D223" s="26"/>
      <c r="E223" s="26"/>
      <c r="F223" s="111">
        <f t="shared" si="3"/>
        <v>0</v>
      </c>
      <c r="G223" s="111"/>
      <c r="H223" s="111"/>
      <c r="I223" s="111"/>
    </row>
    <row r="224" spans="1:9" x14ac:dyDescent="0.2">
      <c r="A224" s="24"/>
      <c r="B224" s="111">
        <f>IFERROR(IF($A224&lt;&gt;"",VLOOKUP($A224,'table produits'!$A$2:$B$499,2,FALSE),0),IF($A224="","","non créé"))</f>
        <v>0</v>
      </c>
      <c r="C224" s="25"/>
      <c r="D224" s="26"/>
      <c r="E224" s="26"/>
      <c r="F224" s="111">
        <f t="shared" si="3"/>
        <v>0</v>
      </c>
      <c r="G224" s="111"/>
      <c r="H224" s="111"/>
      <c r="I224" s="111"/>
    </row>
    <row r="225" spans="1:9" x14ac:dyDescent="0.2">
      <c r="A225" s="24"/>
      <c r="B225" s="111">
        <f>IFERROR(IF($A225&lt;&gt;"",VLOOKUP($A225,'table produits'!$A$2:$B$499,2,FALSE),0),IF($A225="","","non créé"))</f>
        <v>0</v>
      </c>
      <c r="C225" s="25"/>
      <c r="D225" s="26"/>
      <c r="E225" s="26"/>
      <c r="F225" s="111">
        <f t="shared" si="3"/>
        <v>0</v>
      </c>
      <c r="G225" s="111"/>
      <c r="H225" s="111"/>
      <c r="I225" s="111"/>
    </row>
    <row r="226" spans="1:9" x14ac:dyDescent="0.2">
      <c r="A226" s="24"/>
      <c r="B226" s="111">
        <f>IFERROR(IF($A226&lt;&gt;"",VLOOKUP($A226,'table produits'!$A$2:$B$499,2,FALSE),0),IF($A226="","","non créé"))</f>
        <v>0</v>
      </c>
      <c r="C226" s="25"/>
      <c r="D226" s="26"/>
      <c r="E226" s="26"/>
      <c r="F226" s="111">
        <f t="shared" si="3"/>
        <v>0</v>
      </c>
      <c r="G226" s="111"/>
      <c r="H226" s="111"/>
      <c r="I226" s="111"/>
    </row>
    <row r="227" spans="1:9" x14ac:dyDescent="0.2">
      <c r="A227" s="24"/>
      <c r="B227" s="111">
        <f>IFERROR(IF($A227&lt;&gt;"",VLOOKUP($A227,'table produits'!$A$2:$B$499,2,FALSE),0),IF($A227="","","non créé"))</f>
        <v>0</v>
      </c>
      <c r="C227" s="25"/>
      <c r="D227" s="26"/>
      <c r="E227" s="26"/>
      <c r="F227" s="111">
        <f t="shared" si="3"/>
        <v>0</v>
      </c>
      <c r="G227" s="111"/>
      <c r="H227" s="111"/>
      <c r="I227" s="111"/>
    </row>
    <row r="228" spans="1:9" x14ac:dyDescent="0.2">
      <c r="A228" s="24"/>
      <c r="B228" s="111">
        <f>IFERROR(IF($A228&lt;&gt;"",VLOOKUP($A228,'table produits'!$A$2:$B$499,2,FALSE),0),IF($A228="","","non créé"))</f>
        <v>0</v>
      </c>
      <c r="C228" s="25"/>
      <c r="D228" s="26"/>
      <c r="E228" s="26"/>
      <c r="F228" s="111">
        <f t="shared" si="3"/>
        <v>0</v>
      </c>
      <c r="G228" s="111"/>
      <c r="H228" s="111"/>
      <c r="I228" s="111"/>
    </row>
    <row r="229" spans="1:9" x14ac:dyDescent="0.2">
      <c r="A229" s="24"/>
      <c r="B229" s="111">
        <f>IFERROR(IF($A229&lt;&gt;"",VLOOKUP($A229,'table produits'!$A$2:$B$499,2,FALSE),0),IF($A229="","","non créé"))</f>
        <v>0</v>
      </c>
      <c r="C229" s="25"/>
      <c r="D229" s="26"/>
      <c r="E229" s="26"/>
      <c r="F229" s="111">
        <f t="shared" si="3"/>
        <v>0</v>
      </c>
      <c r="G229" s="111"/>
      <c r="H229" s="111"/>
      <c r="I229" s="111"/>
    </row>
    <row r="230" spans="1:9" x14ac:dyDescent="0.2">
      <c r="A230" s="24"/>
      <c r="B230" s="111">
        <f>IFERROR(IF($A230&lt;&gt;"",VLOOKUP($A230,'table produits'!$A$2:$B$499,2,FALSE),0),IF($A230="","","non créé"))</f>
        <v>0</v>
      </c>
      <c r="C230" s="25"/>
      <c r="D230" s="26"/>
      <c r="E230" s="26"/>
      <c r="F230" s="111">
        <f t="shared" si="3"/>
        <v>0</v>
      </c>
      <c r="G230" s="111"/>
      <c r="H230" s="111"/>
      <c r="I230" s="111"/>
    </row>
    <row r="231" spans="1:9" x14ac:dyDescent="0.2">
      <c r="A231" s="24"/>
      <c r="B231" s="111">
        <f>IFERROR(IF($A231&lt;&gt;"",VLOOKUP($A231,'table produits'!$A$2:$B$499,2,FALSE),0),IF($A231="","","non créé"))</f>
        <v>0</v>
      </c>
      <c r="C231" s="25"/>
      <c r="D231" s="26"/>
      <c r="E231" s="26"/>
      <c r="F231" s="111">
        <f t="shared" si="3"/>
        <v>0</v>
      </c>
      <c r="G231" s="111"/>
      <c r="H231" s="111"/>
      <c r="I231" s="111"/>
    </row>
    <row r="232" spans="1:9" x14ac:dyDescent="0.2">
      <c r="A232" s="24"/>
      <c r="B232" s="111">
        <f>IFERROR(IF($A232&lt;&gt;"",VLOOKUP($A232,'table produits'!$A$2:$B$499,2,FALSE),0),IF($A232="","","non créé"))</f>
        <v>0</v>
      </c>
      <c r="C232" s="25"/>
      <c r="D232" s="26"/>
      <c r="E232" s="26"/>
      <c r="F232" s="111">
        <f t="shared" si="3"/>
        <v>0</v>
      </c>
      <c r="G232" s="111"/>
      <c r="H232" s="111"/>
      <c r="I232" s="111"/>
    </row>
    <row r="233" spans="1:9" x14ac:dyDescent="0.2">
      <c r="A233" s="24"/>
      <c r="B233" s="111">
        <f>IFERROR(IF($A233&lt;&gt;"",VLOOKUP($A233,'table produits'!$A$2:$B$499,2,FALSE),0),IF($A233="","","non créé"))</f>
        <v>0</v>
      </c>
      <c r="C233" s="25"/>
      <c r="D233" s="26"/>
      <c r="E233" s="26"/>
      <c r="F233" s="111">
        <f t="shared" si="3"/>
        <v>0</v>
      </c>
      <c r="G233" s="111"/>
      <c r="H233" s="111"/>
      <c r="I233" s="111"/>
    </row>
    <row r="234" spans="1:9" x14ac:dyDescent="0.2">
      <c r="A234" s="24"/>
      <c r="B234" s="111">
        <f>IFERROR(IF($A234&lt;&gt;"",VLOOKUP($A234,'table produits'!$A$2:$B$499,2,FALSE),0),IF($A234="","","non créé"))</f>
        <v>0</v>
      </c>
      <c r="C234" s="25"/>
      <c r="D234" s="26"/>
      <c r="E234" s="26"/>
      <c r="F234" s="111">
        <f t="shared" si="3"/>
        <v>0</v>
      </c>
      <c r="G234" s="111"/>
      <c r="H234" s="111"/>
      <c r="I234" s="111"/>
    </row>
    <row r="235" spans="1:9" x14ac:dyDescent="0.2">
      <c r="A235" s="24"/>
      <c r="B235" s="111">
        <f>IFERROR(IF($A235&lt;&gt;"",VLOOKUP($A235,'table produits'!$A$2:$B$499,2,FALSE),0),IF($A235="","","non créé"))</f>
        <v>0</v>
      </c>
      <c r="C235" s="25"/>
      <c r="D235" s="26"/>
      <c r="E235" s="26"/>
      <c r="F235" s="111">
        <f t="shared" si="3"/>
        <v>0</v>
      </c>
      <c r="G235" s="111"/>
      <c r="H235" s="111"/>
      <c r="I235" s="111"/>
    </row>
    <row r="236" spans="1:9" x14ac:dyDescent="0.2">
      <c r="A236" s="24"/>
      <c r="B236" s="111">
        <f>IFERROR(IF($A236&lt;&gt;"",VLOOKUP($A236,'table produits'!$A$2:$B$499,2,FALSE),0),IF($A236="","","non créé"))</f>
        <v>0</v>
      </c>
      <c r="C236" s="25"/>
      <c r="D236" s="26"/>
      <c r="E236" s="26"/>
      <c r="F236" s="111">
        <f t="shared" si="3"/>
        <v>0</v>
      </c>
      <c r="G236" s="111"/>
      <c r="H236" s="111"/>
      <c r="I236" s="111"/>
    </row>
    <row r="237" spans="1:9" x14ac:dyDescent="0.2">
      <c r="A237" s="24"/>
      <c r="B237" s="111">
        <f>IFERROR(IF($A237&lt;&gt;"",VLOOKUP($A237,'table produits'!$A$2:$B$499,2,FALSE),0),IF($A237="","","non créé"))</f>
        <v>0</v>
      </c>
      <c r="C237" s="25"/>
      <c r="D237" s="26"/>
      <c r="E237" s="26"/>
      <c r="F237" s="111">
        <f t="shared" si="3"/>
        <v>0</v>
      </c>
      <c r="G237" s="111"/>
      <c r="H237" s="111"/>
      <c r="I237" s="111"/>
    </row>
    <row r="238" spans="1:9" x14ac:dyDescent="0.2">
      <c r="A238" s="24"/>
      <c r="B238" s="111">
        <f>IFERROR(IF($A238&lt;&gt;"",VLOOKUP($A238,'table produits'!$A$2:$B$499,2,FALSE),0),IF($A238="","","non créé"))</f>
        <v>0</v>
      </c>
      <c r="C238" s="25"/>
      <c r="D238" s="26"/>
      <c r="E238" s="26"/>
      <c r="F238" s="111">
        <f t="shared" si="3"/>
        <v>0</v>
      </c>
      <c r="G238" s="111"/>
      <c r="H238" s="111"/>
      <c r="I238" s="111"/>
    </row>
    <row r="239" spans="1:9" x14ac:dyDescent="0.2">
      <c r="A239" s="24"/>
      <c r="B239" s="111">
        <f>IFERROR(IF($A239&lt;&gt;"",VLOOKUP($A239,'table produits'!$A$2:$B$499,2,FALSE),0),IF($A239="","","non créé"))</f>
        <v>0</v>
      </c>
      <c r="C239" s="25"/>
      <c r="D239" s="26"/>
      <c r="E239" s="26"/>
      <c r="F239" s="111">
        <f t="shared" si="3"/>
        <v>0</v>
      </c>
      <c r="G239" s="111"/>
      <c r="H239" s="111"/>
      <c r="I239" s="111"/>
    </row>
    <row r="240" spans="1:9" x14ac:dyDescent="0.2">
      <c r="A240" s="22"/>
      <c r="B240" s="111">
        <f>IFERROR(IF($A240&lt;&gt;"",VLOOKUP($A240,'table produits'!$A$2:$B$499,2,FALSE),0),IF($A240="","","non créé"))</f>
        <v>0</v>
      </c>
      <c r="C240" s="23"/>
      <c r="D240" s="26"/>
      <c r="E240" s="26"/>
      <c r="F240" s="111">
        <f t="shared" si="3"/>
        <v>0</v>
      </c>
      <c r="G240" s="111"/>
      <c r="H240" s="111"/>
      <c r="I240" s="111"/>
    </row>
    <row r="241" spans="1:9" x14ac:dyDescent="0.2">
      <c r="A241" s="22"/>
      <c r="B241" s="111">
        <f>IFERROR(IF($A241&lt;&gt;"",VLOOKUP($A241,'table produits'!$A$2:$B$499,2,FALSE),0),IF($A241="","","non créé"))</f>
        <v>0</v>
      </c>
      <c r="C241" s="23"/>
      <c r="D241" s="26"/>
      <c r="E241" s="26"/>
      <c r="F241" s="111">
        <f t="shared" si="3"/>
        <v>0</v>
      </c>
      <c r="G241" s="111"/>
      <c r="H241" s="111"/>
      <c r="I241" s="111"/>
    </row>
    <row r="242" spans="1:9" x14ac:dyDescent="0.2">
      <c r="A242" s="22"/>
      <c r="B242" s="111">
        <f>IFERROR(IF($A242&lt;&gt;"",VLOOKUP($A242,'table produits'!$A$2:$B$499,2,FALSE),0),IF($A242="","","non créé"))</f>
        <v>0</v>
      </c>
      <c r="C242" s="23"/>
      <c r="D242" s="26"/>
      <c r="E242" s="26"/>
      <c r="F242" s="111">
        <f t="shared" si="3"/>
        <v>0</v>
      </c>
      <c r="G242" s="111"/>
      <c r="H242" s="111"/>
      <c r="I242" s="111"/>
    </row>
    <row r="243" spans="1:9" x14ac:dyDescent="0.2">
      <c r="A243" s="22"/>
      <c r="B243" s="111">
        <f>IFERROR(IF($A243&lt;&gt;"",VLOOKUP($A243,'table produits'!$A$2:$B$499,2,FALSE),0),IF($A243="","","non créé"))</f>
        <v>0</v>
      </c>
      <c r="C243" s="23"/>
      <c r="D243" s="26"/>
      <c r="E243" s="26"/>
      <c r="F243" s="111">
        <f t="shared" si="3"/>
        <v>0</v>
      </c>
      <c r="G243" s="111"/>
      <c r="H243" s="111"/>
      <c r="I243" s="111"/>
    </row>
    <row r="244" spans="1:9" x14ac:dyDescent="0.2">
      <c r="A244" s="22"/>
      <c r="B244" s="111">
        <f>IFERROR(IF($A244&lt;&gt;"",VLOOKUP($A244,'table produits'!$A$2:$B$499,2,FALSE),0),IF($A244="","","non créé"))</f>
        <v>0</v>
      </c>
      <c r="C244" s="23"/>
      <c r="D244" s="26"/>
      <c r="E244" s="26"/>
      <c r="F244" s="111">
        <f t="shared" si="3"/>
        <v>0</v>
      </c>
      <c r="G244" s="111"/>
      <c r="H244" s="111"/>
      <c r="I244" s="111"/>
    </row>
    <row r="245" spans="1:9" x14ac:dyDescent="0.2">
      <c r="A245" s="22"/>
      <c r="B245" s="111">
        <f>IFERROR(IF($A245&lt;&gt;"",VLOOKUP($A245,'table produits'!$A$2:$B$499,2,FALSE),0),IF($A245="","","non créé"))</f>
        <v>0</v>
      </c>
      <c r="C245" s="23"/>
      <c r="D245" s="26"/>
      <c r="E245" s="26"/>
      <c r="F245" s="111">
        <f t="shared" si="3"/>
        <v>0</v>
      </c>
      <c r="G245" s="111"/>
      <c r="H245" s="111"/>
      <c r="I245" s="111"/>
    </row>
    <row r="246" spans="1:9" x14ac:dyDescent="0.2">
      <c r="A246" s="22"/>
      <c r="B246" s="111">
        <f>IFERROR(IF($A246&lt;&gt;"",VLOOKUP($A246,'table produits'!$A$2:$B$499,2,FALSE),0),IF($A246="","","non créé"))</f>
        <v>0</v>
      </c>
      <c r="C246" s="23"/>
      <c r="D246" s="26"/>
      <c r="E246" s="26"/>
      <c r="F246" s="111">
        <f t="shared" si="3"/>
        <v>0</v>
      </c>
      <c r="G246" s="111"/>
      <c r="H246" s="111"/>
      <c r="I246" s="111"/>
    </row>
    <row r="247" spans="1:9" x14ac:dyDescent="0.2">
      <c r="A247" s="22"/>
      <c r="B247" s="111">
        <f>IFERROR(IF($A247&lt;&gt;"",VLOOKUP($A247,'table produits'!$A$2:$B$499,2,FALSE),0),IF($A247="","","non créé"))</f>
        <v>0</v>
      </c>
      <c r="C247" s="23"/>
      <c r="D247" s="26"/>
      <c r="E247" s="26"/>
      <c r="F247" s="111">
        <f t="shared" si="3"/>
        <v>0</v>
      </c>
      <c r="G247" s="111"/>
      <c r="H247" s="111"/>
      <c r="I247" s="111"/>
    </row>
    <row r="248" spans="1:9" x14ac:dyDescent="0.2">
      <c r="A248" s="22"/>
      <c r="B248" s="111">
        <f>IFERROR(IF($A248&lt;&gt;"",VLOOKUP($A248,'table produits'!$A$2:$B$499,2,FALSE),0),IF($A248="","","non créé"))</f>
        <v>0</v>
      </c>
      <c r="C248" s="23"/>
      <c r="D248" s="26"/>
      <c r="E248" s="26"/>
      <c r="F248" s="111">
        <f t="shared" si="3"/>
        <v>0</v>
      </c>
      <c r="G248" s="111"/>
      <c r="H248" s="111"/>
      <c r="I248" s="111"/>
    </row>
    <row r="249" spans="1:9" x14ac:dyDescent="0.2">
      <c r="A249" s="22"/>
      <c r="B249" s="111">
        <f>IFERROR(IF($A249&lt;&gt;"",VLOOKUP($A249,'table produits'!$A$2:$B$499,2,FALSE),0),IF($A249="","","non créé"))</f>
        <v>0</v>
      </c>
      <c r="C249" s="23"/>
      <c r="D249" s="26"/>
      <c r="E249" s="26"/>
      <c r="F249" s="111">
        <f t="shared" si="3"/>
        <v>0</v>
      </c>
      <c r="G249" s="111"/>
      <c r="H249" s="111"/>
      <c r="I249" s="111"/>
    </row>
    <row r="250" spans="1:9" x14ac:dyDescent="0.2">
      <c r="A250" s="22"/>
      <c r="B250" s="111">
        <f>IFERROR(IF($A250&lt;&gt;"",VLOOKUP($A250,'table produits'!$A$2:$B$499,2,FALSE),0),IF($A250="","","non créé"))</f>
        <v>0</v>
      </c>
      <c r="C250" s="23"/>
      <c r="D250" s="26"/>
      <c r="E250" s="26"/>
      <c r="F250" s="111">
        <f t="shared" si="3"/>
        <v>0</v>
      </c>
      <c r="G250" s="111"/>
      <c r="H250" s="111"/>
      <c r="I250" s="111"/>
    </row>
    <row r="251" spans="1:9" x14ac:dyDescent="0.2">
      <c r="A251" s="22"/>
      <c r="B251" s="111">
        <f>IFERROR(IF($A251&lt;&gt;"",VLOOKUP($A251,'table produits'!$A$2:$B$499,2,FALSE),0),IF($A251="","","non créé"))</f>
        <v>0</v>
      </c>
      <c r="C251" s="23"/>
      <c r="D251" s="26"/>
      <c r="E251" s="26"/>
      <c r="F251" s="111">
        <f t="shared" si="3"/>
        <v>0</v>
      </c>
      <c r="G251" s="111"/>
      <c r="H251" s="111"/>
      <c r="I251" s="111"/>
    </row>
    <row r="252" spans="1:9" x14ac:dyDescent="0.2">
      <c r="A252" s="22"/>
      <c r="B252" s="111">
        <f>IFERROR(IF($A252&lt;&gt;"",VLOOKUP($A252,'table produits'!$A$2:$B$499,2,FALSE),0),IF($A252="","","non créé"))</f>
        <v>0</v>
      </c>
      <c r="C252" s="23"/>
      <c r="D252" s="26"/>
      <c r="E252" s="26"/>
      <c r="F252" s="111">
        <f t="shared" si="3"/>
        <v>0</v>
      </c>
      <c r="G252" s="111"/>
      <c r="H252" s="111"/>
      <c r="I252" s="111"/>
    </row>
    <row r="253" spans="1:9" x14ac:dyDescent="0.2">
      <c r="A253" s="22"/>
      <c r="B253" s="111">
        <f>IFERROR(IF($A253&lt;&gt;"",VLOOKUP($A253,'table produits'!$A$2:$B$499,2,FALSE),0),IF($A253="","","non créé"))</f>
        <v>0</v>
      </c>
      <c r="C253" s="23"/>
      <c r="D253" s="26"/>
      <c r="E253" s="26"/>
      <c r="F253" s="111">
        <f t="shared" si="3"/>
        <v>0</v>
      </c>
      <c r="G253" s="111"/>
      <c r="H253" s="111"/>
      <c r="I253" s="111"/>
    </row>
    <row r="254" spans="1:9" x14ac:dyDescent="0.2">
      <c r="A254" s="22"/>
      <c r="B254" s="111">
        <f>IFERROR(IF($A254&lt;&gt;"",VLOOKUP($A254,'table produits'!$A$2:$B$499,2,FALSE),0),IF($A254="","","non créé"))</f>
        <v>0</v>
      </c>
      <c r="C254" s="23"/>
      <c r="D254" s="26"/>
      <c r="E254" s="26"/>
      <c r="F254" s="111">
        <f t="shared" si="3"/>
        <v>0</v>
      </c>
      <c r="G254" s="111"/>
      <c r="H254" s="111"/>
      <c r="I254" s="111"/>
    </row>
    <row r="255" spans="1:9" x14ac:dyDescent="0.2">
      <c r="A255" s="22"/>
      <c r="B255" s="111">
        <f>IFERROR(IF($A255&lt;&gt;"",VLOOKUP($A255,'table produits'!$A$2:$B$499,2,FALSE),0),IF($A255="","","non créé"))</f>
        <v>0</v>
      </c>
      <c r="C255" s="23"/>
      <c r="D255" s="26"/>
      <c r="E255" s="26"/>
      <c r="F255" s="111">
        <f t="shared" si="3"/>
        <v>0</v>
      </c>
      <c r="G255" s="111"/>
      <c r="H255" s="111"/>
      <c r="I255" s="111"/>
    </row>
    <row r="256" spans="1:9" x14ac:dyDescent="0.2">
      <c r="A256" s="22"/>
      <c r="B256" s="111">
        <f>IFERROR(IF($A256&lt;&gt;"",VLOOKUP($A256,'table produits'!$A$2:$B$499,2,FALSE),0),IF($A256="","","non créé"))</f>
        <v>0</v>
      </c>
      <c r="C256" s="23"/>
      <c r="D256" s="26"/>
      <c r="E256" s="26"/>
      <c r="F256" s="111">
        <f t="shared" si="3"/>
        <v>0</v>
      </c>
      <c r="G256" s="111"/>
      <c r="H256" s="111"/>
      <c r="I256" s="111"/>
    </row>
    <row r="257" spans="1:9" x14ac:dyDescent="0.2">
      <c r="A257" s="22"/>
      <c r="B257" s="111">
        <f>IFERROR(IF($A257&lt;&gt;"",VLOOKUP($A257,'table produits'!$A$2:$B$499,2,FALSE),0),IF($A257="","","non créé"))</f>
        <v>0</v>
      </c>
      <c r="C257" s="23"/>
      <c r="D257" s="26"/>
      <c r="E257" s="26"/>
      <c r="F257" s="111">
        <f t="shared" si="3"/>
        <v>0</v>
      </c>
      <c r="G257" s="111"/>
      <c r="H257" s="111"/>
      <c r="I257" s="111"/>
    </row>
    <row r="258" spans="1:9" x14ac:dyDescent="0.2">
      <c r="A258" s="22"/>
      <c r="B258" s="111">
        <f>IFERROR(IF($A258&lt;&gt;"",VLOOKUP($A258,'table produits'!$A$2:$B$499,2,FALSE),0),IF($A258="","","non créé"))</f>
        <v>0</v>
      </c>
      <c r="C258" s="23"/>
      <c r="D258" s="26"/>
      <c r="E258" s="26"/>
      <c r="F258" s="111">
        <f t="shared" si="3"/>
        <v>0</v>
      </c>
      <c r="G258" s="111"/>
      <c r="H258" s="111"/>
      <c r="I258" s="111"/>
    </row>
    <row r="259" spans="1:9" x14ac:dyDescent="0.2">
      <c r="A259" s="22"/>
      <c r="B259" s="111">
        <f>IFERROR(IF($A259&lt;&gt;"",VLOOKUP($A259,'table produits'!$A$2:$B$499,2,FALSE),0),IF($A259="","","non créé"))</f>
        <v>0</v>
      </c>
      <c r="C259" s="23"/>
      <c r="D259" s="26"/>
      <c r="E259" s="26"/>
      <c r="F259" s="111">
        <f t="shared" si="3"/>
        <v>0</v>
      </c>
      <c r="G259" s="111"/>
      <c r="H259" s="111"/>
      <c r="I259" s="111"/>
    </row>
    <row r="260" spans="1:9" x14ac:dyDescent="0.2">
      <c r="A260" s="22"/>
      <c r="B260" s="111">
        <f>IFERROR(IF($A260&lt;&gt;"",VLOOKUP($A260,'table produits'!$A$2:$B$499,2,FALSE),0),IF($A260="","","non créé"))</f>
        <v>0</v>
      </c>
      <c r="C260" s="23"/>
      <c r="D260" s="26"/>
      <c r="E260" s="26"/>
      <c r="F260" s="111">
        <f t="shared" si="3"/>
        <v>0</v>
      </c>
      <c r="G260" s="111"/>
      <c r="H260" s="111"/>
      <c r="I260" s="111"/>
    </row>
    <row r="261" spans="1:9" x14ac:dyDescent="0.2">
      <c r="A261" s="22"/>
      <c r="B261" s="111">
        <f>IFERROR(IF($A261&lt;&gt;"",VLOOKUP($A261,'table produits'!$A$2:$B$499,2,FALSE),0),IF($A261="","","non créé"))</f>
        <v>0</v>
      </c>
      <c r="C261" s="23"/>
      <c r="D261" s="26"/>
      <c r="E261" s="26"/>
      <c r="F261" s="111">
        <f t="shared" si="3"/>
        <v>0</v>
      </c>
      <c r="G261" s="111"/>
      <c r="H261" s="111"/>
      <c r="I261" s="111"/>
    </row>
    <row r="262" spans="1:9" x14ac:dyDescent="0.2">
      <c r="A262" s="22"/>
      <c r="B262" s="111">
        <f>IFERROR(IF($A262&lt;&gt;"",VLOOKUP($A262,'table produits'!$A$2:$B$499,2,FALSE),0),IF($A262="","","non créé"))</f>
        <v>0</v>
      </c>
      <c r="C262" s="23"/>
      <c r="D262" s="26"/>
      <c r="E262" s="26"/>
      <c r="F262" s="111">
        <f t="shared" si="3"/>
        <v>0</v>
      </c>
      <c r="G262" s="111"/>
      <c r="H262" s="111"/>
      <c r="I262" s="111"/>
    </row>
    <row r="263" spans="1:9" x14ac:dyDescent="0.2">
      <c r="A263" s="22"/>
      <c r="B263" s="111">
        <f>IFERROR(IF($A263&lt;&gt;"",VLOOKUP($A263,'table produits'!$A$2:$B$499,2,FALSE),0),IF($A263="","","non créé"))</f>
        <v>0</v>
      </c>
      <c r="C263" s="23"/>
      <c r="D263" s="26"/>
      <c r="E263" s="26"/>
      <c r="F263" s="111">
        <f t="shared" si="3"/>
        <v>0</v>
      </c>
      <c r="G263" s="111"/>
      <c r="H263" s="111"/>
      <c r="I263" s="111"/>
    </row>
    <row r="264" spans="1:9" x14ac:dyDescent="0.2">
      <c r="A264" s="22"/>
      <c r="B264" s="111">
        <f>IFERROR(IF($A264&lt;&gt;"",VLOOKUP($A264,'table produits'!$A$2:$B$499,2,FALSE),0),IF($A264="","","non créé"))</f>
        <v>0</v>
      </c>
      <c r="C264" s="23"/>
      <c r="D264" s="26"/>
      <c r="E264" s="26"/>
      <c r="F264" s="111">
        <f t="shared" ref="F264:F327" si="4">(MIN(C264:E264)/1.2)</f>
        <v>0</v>
      </c>
      <c r="G264" s="111"/>
      <c r="H264" s="111"/>
      <c r="I264" s="111"/>
    </row>
    <row r="265" spans="1:9" x14ac:dyDescent="0.2">
      <c r="A265" s="22"/>
      <c r="B265" s="111">
        <f>IFERROR(IF($A265&lt;&gt;"",VLOOKUP($A265,'table produits'!$A$2:$B$499,2,FALSE),0),IF($A265="","","non créé"))</f>
        <v>0</v>
      </c>
      <c r="C265" s="23"/>
      <c r="D265" s="26"/>
      <c r="E265" s="26"/>
      <c r="F265" s="111">
        <f t="shared" si="4"/>
        <v>0</v>
      </c>
      <c r="G265" s="111"/>
      <c r="H265" s="111"/>
      <c r="I265" s="111"/>
    </row>
    <row r="266" spans="1:9" x14ac:dyDescent="0.2">
      <c r="A266" s="22"/>
      <c r="B266" s="111">
        <f>IFERROR(IF($A266&lt;&gt;"",VLOOKUP($A266,'table produits'!$A$2:$B$499,2,FALSE),0),IF($A266="","","non créé"))</f>
        <v>0</v>
      </c>
      <c r="C266" s="23"/>
      <c r="D266" s="26"/>
      <c r="E266" s="26"/>
      <c r="F266" s="111">
        <f t="shared" si="4"/>
        <v>0</v>
      </c>
      <c r="G266" s="111"/>
      <c r="H266" s="111"/>
      <c r="I266" s="111"/>
    </row>
    <row r="267" spans="1:9" x14ac:dyDescent="0.2">
      <c r="A267" s="22"/>
      <c r="B267" s="111">
        <f>IFERROR(IF($A267&lt;&gt;"",VLOOKUP($A267,'table produits'!$A$2:$B$499,2,FALSE),0),IF($A267="","","non créé"))</f>
        <v>0</v>
      </c>
      <c r="C267" s="23"/>
      <c r="D267" s="26"/>
      <c r="E267" s="26"/>
      <c r="F267" s="111">
        <f t="shared" si="4"/>
        <v>0</v>
      </c>
      <c r="G267" s="111"/>
      <c r="H267" s="111"/>
      <c r="I267" s="111"/>
    </row>
    <row r="268" spans="1:9" x14ac:dyDescent="0.2">
      <c r="A268" s="22"/>
      <c r="B268" s="111">
        <f>IFERROR(IF($A268&lt;&gt;"",VLOOKUP($A268,'table produits'!$A$2:$B$499,2,FALSE),0),IF($A268="","","non créé"))</f>
        <v>0</v>
      </c>
      <c r="C268" s="23"/>
      <c r="D268" s="26"/>
      <c r="E268" s="26"/>
      <c r="F268" s="111">
        <f t="shared" si="4"/>
        <v>0</v>
      </c>
      <c r="G268" s="111"/>
      <c r="H268" s="111"/>
      <c r="I268" s="111"/>
    </row>
    <row r="269" spans="1:9" x14ac:dyDescent="0.2">
      <c r="A269" s="22"/>
      <c r="B269" s="111">
        <f>IFERROR(IF($A269&lt;&gt;"",VLOOKUP($A269,'table produits'!$A$2:$B$499,2,FALSE),0),IF($A269="","","non créé"))</f>
        <v>0</v>
      </c>
      <c r="C269" s="23"/>
      <c r="D269" s="26"/>
      <c r="E269" s="26"/>
      <c r="F269" s="111">
        <f t="shared" si="4"/>
        <v>0</v>
      </c>
      <c r="G269" s="111"/>
      <c r="H269" s="111"/>
      <c r="I269" s="111"/>
    </row>
    <row r="270" spans="1:9" x14ac:dyDescent="0.2">
      <c r="A270" s="22"/>
      <c r="B270" s="111">
        <f>IFERROR(IF($A270&lt;&gt;"",VLOOKUP($A270,'table produits'!$A$2:$B$499,2,FALSE),0),IF($A270="","","non créé"))</f>
        <v>0</v>
      </c>
      <c r="C270" s="23"/>
      <c r="D270" s="26"/>
      <c r="E270" s="26"/>
      <c r="F270" s="111">
        <f t="shared" si="4"/>
        <v>0</v>
      </c>
      <c r="G270" s="111"/>
      <c r="H270" s="111"/>
      <c r="I270" s="111"/>
    </row>
    <row r="271" spans="1:9" x14ac:dyDescent="0.2">
      <c r="A271" s="22"/>
      <c r="B271" s="111">
        <f>IFERROR(IF($A271&lt;&gt;"",VLOOKUP($A271,'table produits'!$A$2:$B$499,2,FALSE),0),IF($A271="","","non créé"))</f>
        <v>0</v>
      </c>
      <c r="C271" s="23"/>
      <c r="D271" s="26"/>
      <c r="E271" s="26"/>
      <c r="F271" s="111">
        <f t="shared" si="4"/>
        <v>0</v>
      </c>
      <c r="G271" s="111"/>
      <c r="H271" s="111"/>
      <c r="I271" s="111"/>
    </row>
    <row r="272" spans="1:9" x14ac:dyDescent="0.2">
      <c r="A272" s="22"/>
      <c r="B272" s="111">
        <f>IFERROR(IF($A272&lt;&gt;"",VLOOKUP($A272,'table produits'!$A$2:$B$499,2,FALSE),0),IF($A272="","","non créé"))</f>
        <v>0</v>
      </c>
      <c r="C272" s="23"/>
      <c r="D272" s="26"/>
      <c r="E272" s="26"/>
      <c r="F272" s="111">
        <f t="shared" si="4"/>
        <v>0</v>
      </c>
      <c r="G272" s="111"/>
      <c r="H272" s="111"/>
      <c r="I272" s="111"/>
    </row>
    <row r="273" spans="1:9" x14ac:dyDescent="0.2">
      <c r="A273" s="22"/>
      <c r="B273" s="111">
        <f>IFERROR(IF($A273&lt;&gt;"",VLOOKUP($A273,'table produits'!$A$2:$B$499,2,FALSE),0),IF($A273="","","non créé"))</f>
        <v>0</v>
      </c>
      <c r="C273" s="23"/>
      <c r="D273" s="26"/>
      <c r="E273" s="26"/>
      <c r="F273" s="111">
        <f t="shared" si="4"/>
        <v>0</v>
      </c>
      <c r="G273" s="111"/>
      <c r="H273" s="111"/>
      <c r="I273" s="111"/>
    </row>
    <row r="274" spans="1:9" x14ac:dyDescent="0.2">
      <c r="A274" s="22"/>
      <c r="B274" s="111">
        <f>IFERROR(IF($A274&lt;&gt;"",VLOOKUP($A274,'table produits'!$A$2:$B$499,2,FALSE),0),IF($A274="","","non créé"))</f>
        <v>0</v>
      </c>
      <c r="C274" s="23"/>
      <c r="D274" s="26"/>
      <c r="E274" s="26"/>
      <c r="F274" s="111">
        <f t="shared" si="4"/>
        <v>0</v>
      </c>
      <c r="G274" s="111"/>
      <c r="H274" s="111"/>
      <c r="I274" s="111"/>
    </row>
    <row r="275" spans="1:9" x14ac:dyDescent="0.2">
      <c r="A275" s="22"/>
      <c r="B275" s="111">
        <f>IFERROR(IF($A275&lt;&gt;"",VLOOKUP($A275,'table produits'!$A$2:$B$499,2,FALSE),0),IF($A275="","","non créé"))</f>
        <v>0</v>
      </c>
      <c r="C275" s="23"/>
      <c r="D275" s="26"/>
      <c r="E275" s="26"/>
      <c r="F275" s="111">
        <f t="shared" si="4"/>
        <v>0</v>
      </c>
      <c r="G275" s="111"/>
      <c r="H275" s="111"/>
      <c r="I275" s="111"/>
    </row>
    <row r="276" spans="1:9" x14ac:dyDescent="0.2">
      <c r="A276" s="22"/>
      <c r="B276" s="111">
        <f>IFERROR(IF($A276&lt;&gt;"",VLOOKUP($A276,'table produits'!$A$2:$B$499,2,FALSE),0),IF($A276="","","non créé"))</f>
        <v>0</v>
      </c>
      <c r="C276" s="23"/>
      <c r="D276" s="26"/>
      <c r="E276" s="26"/>
      <c r="F276" s="111">
        <f t="shared" si="4"/>
        <v>0</v>
      </c>
      <c r="G276" s="111"/>
      <c r="H276" s="111"/>
      <c r="I276" s="111"/>
    </row>
    <row r="277" spans="1:9" x14ac:dyDescent="0.2">
      <c r="A277" s="22"/>
      <c r="B277" s="111">
        <f>IFERROR(IF($A277&lt;&gt;"",VLOOKUP($A277,'table produits'!$A$2:$B$499,2,FALSE),0),IF($A277="","","non créé"))</f>
        <v>0</v>
      </c>
      <c r="C277" s="23"/>
      <c r="D277" s="26"/>
      <c r="E277" s="26"/>
      <c r="F277" s="111">
        <f t="shared" si="4"/>
        <v>0</v>
      </c>
      <c r="G277" s="111"/>
      <c r="H277" s="111"/>
      <c r="I277" s="111"/>
    </row>
    <row r="278" spans="1:9" x14ac:dyDescent="0.2">
      <c r="A278" s="22"/>
      <c r="B278" s="111">
        <f>IFERROR(IF($A278&lt;&gt;"",VLOOKUP($A278,'table produits'!$A$2:$B$499,2,FALSE),0),IF($A278="","","non créé"))</f>
        <v>0</v>
      </c>
      <c r="C278" s="23"/>
      <c r="D278" s="26"/>
      <c r="E278" s="26"/>
      <c r="F278" s="111">
        <f t="shared" si="4"/>
        <v>0</v>
      </c>
      <c r="G278" s="111"/>
      <c r="H278" s="111"/>
      <c r="I278" s="111"/>
    </row>
    <row r="279" spans="1:9" x14ac:dyDescent="0.2">
      <c r="A279" s="22"/>
      <c r="B279" s="111">
        <f>IFERROR(IF($A279&lt;&gt;"",VLOOKUP($A279,'table produits'!$A$2:$B$499,2,FALSE),0),IF($A279="","","non créé"))</f>
        <v>0</v>
      </c>
      <c r="C279" s="23"/>
      <c r="D279" s="26"/>
      <c r="E279" s="26"/>
      <c r="F279" s="111">
        <f t="shared" si="4"/>
        <v>0</v>
      </c>
      <c r="G279" s="111"/>
      <c r="H279" s="111"/>
      <c r="I279" s="111"/>
    </row>
    <row r="280" spans="1:9" x14ac:dyDescent="0.2">
      <c r="A280" s="22"/>
      <c r="B280" s="111">
        <f>IFERROR(IF($A280&lt;&gt;"",VLOOKUP($A280,'table produits'!$A$2:$B$499,2,FALSE),0),IF($A280="","","non créé"))</f>
        <v>0</v>
      </c>
      <c r="C280" s="23"/>
      <c r="D280" s="26"/>
      <c r="E280" s="26"/>
      <c r="F280" s="111">
        <f t="shared" si="4"/>
        <v>0</v>
      </c>
      <c r="G280" s="111"/>
      <c r="H280" s="111"/>
      <c r="I280" s="111"/>
    </row>
    <row r="281" spans="1:9" x14ac:dyDescent="0.2">
      <c r="A281" s="22"/>
      <c r="B281" s="111">
        <f>IFERROR(IF($A281&lt;&gt;"",VLOOKUP($A281,'table produits'!$A$2:$B$499,2,FALSE),0),IF($A281="","","non créé"))</f>
        <v>0</v>
      </c>
      <c r="C281" s="23"/>
      <c r="D281" s="26"/>
      <c r="E281" s="26"/>
      <c r="F281" s="111">
        <f t="shared" si="4"/>
        <v>0</v>
      </c>
      <c r="G281" s="111"/>
      <c r="H281" s="111"/>
      <c r="I281" s="111"/>
    </row>
    <row r="282" spans="1:9" x14ac:dyDescent="0.2">
      <c r="A282" s="22"/>
      <c r="B282" s="111">
        <f>IFERROR(IF($A282&lt;&gt;"",VLOOKUP($A282,'table produits'!$A$2:$B$499,2,FALSE),0),IF($A282="","","non créé"))</f>
        <v>0</v>
      </c>
      <c r="C282" s="23"/>
      <c r="D282" s="26"/>
      <c r="E282" s="26"/>
      <c r="F282" s="111">
        <f t="shared" si="4"/>
        <v>0</v>
      </c>
      <c r="G282" s="111"/>
      <c r="H282" s="111"/>
      <c r="I282" s="111"/>
    </row>
    <row r="283" spans="1:9" x14ac:dyDescent="0.2">
      <c r="A283" s="22"/>
      <c r="B283" s="111">
        <f>IFERROR(IF($A283&lt;&gt;"",VLOOKUP($A283,'table produits'!$A$2:$B$499,2,FALSE),0),IF($A283="","","non créé"))</f>
        <v>0</v>
      </c>
      <c r="C283" s="23"/>
      <c r="D283" s="26"/>
      <c r="E283" s="26"/>
      <c r="F283" s="111">
        <f t="shared" si="4"/>
        <v>0</v>
      </c>
      <c r="G283" s="111"/>
      <c r="H283" s="111"/>
      <c r="I283" s="111"/>
    </row>
    <row r="284" spans="1:9" x14ac:dyDescent="0.2">
      <c r="A284" s="22"/>
      <c r="B284" s="111">
        <f>IFERROR(IF($A284&lt;&gt;"",VLOOKUP($A284,'table produits'!$A$2:$B$499,2,FALSE),0),IF($A284="","","non créé"))</f>
        <v>0</v>
      </c>
      <c r="C284" s="23"/>
      <c r="D284" s="26"/>
      <c r="E284" s="26"/>
      <c r="F284" s="111">
        <f t="shared" si="4"/>
        <v>0</v>
      </c>
      <c r="G284" s="111"/>
      <c r="H284" s="111"/>
      <c r="I284" s="111"/>
    </row>
    <row r="285" spans="1:9" x14ac:dyDescent="0.2">
      <c r="A285" s="22"/>
      <c r="B285" s="111">
        <f>IFERROR(IF($A285&lt;&gt;"",VLOOKUP($A285,'table produits'!$A$2:$B$499,2,FALSE),0),IF($A285="","","non créé"))</f>
        <v>0</v>
      </c>
      <c r="C285" s="23"/>
      <c r="D285" s="26"/>
      <c r="E285" s="26"/>
      <c r="F285" s="111">
        <f t="shared" si="4"/>
        <v>0</v>
      </c>
      <c r="G285" s="111"/>
      <c r="H285" s="111"/>
      <c r="I285" s="111"/>
    </row>
    <row r="286" spans="1:9" x14ac:dyDescent="0.2">
      <c r="A286" s="22"/>
      <c r="B286" s="111">
        <f>IFERROR(IF($A286&lt;&gt;"",VLOOKUP($A286,'table produits'!$A$2:$B$499,2,FALSE),0),IF($A286="","","non créé"))</f>
        <v>0</v>
      </c>
      <c r="C286" s="23"/>
      <c r="D286" s="26"/>
      <c r="E286" s="26"/>
      <c r="F286" s="111">
        <f t="shared" si="4"/>
        <v>0</v>
      </c>
      <c r="G286" s="111"/>
      <c r="H286" s="111"/>
      <c r="I286" s="111"/>
    </row>
    <row r="287" spans="1:9" x14ac:dyDescent="0.2">
      <c r="A287" s="22"/>
      <c r="B287" s="111">
        <f>IFERROR(IF($A287&lt;&gt;"",VLOOKUP($A287,'table produits'!$A$2:$B$499,2,FALSE),0),IF($A287="","","non créé"))</f>
        <v>0</v>
      </c>
      <c r="C287" s="23"/>
      <c r="D287" s="26"/>
      <c r="E287" s="26"/>
      <c r="F287" s="111">
        <f t="shared" si="4"/>
        <v>0</v>
      </c>
      <c r="G287" s="111"/>
      <c r="H287" s="111"/>
      <c r="I287" s="111"/>
    </row>
    <row r="288" spans="1:9" x14ac:dyDescent="0.2">
      <c r="A288" s="22"/>
      <c r="B288" s="111">
        <f>IFERROR(IF($A288&lt;&gt;"",VLOOKUP($A288,'table produits'!$A$2:$B$499,2,FALSE),0),IF($A288="","","non créé"))</f>
        <v>0</v>
      </c>
      <c r="C288" s="23"/>
      <c r="D288" s="26"/>
      <c r="E288" s="26"/>
      <c r="F288" s="111">
        <f t="shared" si="4"/>
        <v>0</v>
      </c>
      <c r="G288" s="111"/>
      <c r="H288" s="111"/>
      <c r="I288" s="111"/>
    </row>
    <row r="289" spans="1:9" x14ac:dyDescent="0.2">
      <c r="A289" s="22"/>
      <c r="B289" s="111">
        <f>IFERROR(IF($A289&lt;&gt;"",VLOOKUP($A289,'table produits'!$A$2:$B$499,2,FALSE),0),IF($A289="","","non créé"))</f>
        <v>0</v>
      </c>
      <c r="C289" s="23"/>
      <c r="D289" s="26"/>
      <c r="E289" s="26"/>
      <c r="F289" s="111">
        <f t="shared" si="4"/>
        <v>0</v>
      </c>
      <c r="G289" s="111"/>
      <c r="H289" s="111"/>
      <c r="I289" s="111"/>
    </row>
    <row r="290" spans="1:9" x14ac:dyDescent="0.2">
      <c r="A290" s="22"/>
      <c r="B290" s="111">
        <f>IFERROR(IF($A290&lt;&gt;"",VLOOKUP($A290,'table produits'!$A$2:$B$499,2,FALSE),0),IF($A290="","","non créé"))</f>
        <v>0</v>
      </c>
      <c r="C290" s="23"/>
      <c r="D290" s="26"/>
      <c r="E290" s="26"/>
      <c r="F290" s="111">
        <f t="shared" si="4"/>
        <v>0</v>
      </c>
      <c r="G290" s="111"/>
      <c r="H290" s="111"/>
      <c r="I290" s="111"/>
    </row>
    <row r="291" spans="1:9" x14ac:dyDescent="0.2">
      <c r="A291" s="22"/>
      <c r="B291" s="111">
        <f>IFERROR(IF($A291&lt;&gt;"",VLOOKUP($A291,'table produits'!$A$2:$B$499,2,FALSE),0),IF($A291="","","non créé"))</f>
        <v>0</v>
      </c>
      <c r="C291" s="23"/>
      <c r="D291" s="26"/>
      <c r="E291" s="26"/>
      <c r="F291" s="111">
        <f t="shared" si="4"/>
        <v>0</v>
      </c>
      <c r="G291" s="111"/>
      <c r="H291" s="111"/>
      <c r="I291" s="111"/>
    </row>
    <row r="292" spans="1:9" x14ac:dyDescent="0.2">
      <c r="A292" s="22"/>
      <c r="B292" s="111">
        <f>IFERROR(IF($A292&lt;&gt;"",VLOOKUP($A292,'table produits'!$A$2:$B$499,2,FALSE),0),IF($A292="","","non créé"))</f>
        <v>0</v>
      </c>
      <c r="C292" s="23"/>
      <c r="D292" s="26"/>
      <c r="E292" s="26"/>
      <c r="F292" s="111">
        <f t="shared" si="4"/>
        <v>0</v>
      </c>
      <c r="G292" s="111"/>
      <c r="H292" s="111"/>
      <c r="I292" s="111"/>
    </row>
    <row r="293" spans="1:9" x14ac:dyDescent="0.2">
      <c r="A293" s="22"/>
      <c r="B293" s="111">
        <f>IFERROR(IF($A293&lt;&gt;"",VLOOKUP($A293,'table produits'!$A$2:$B$499,2,FALSE),0),IF($A293="","","non créé"))</f>
        <v>0</v>
      </c>
      <c r="C293" s="23"/>
      <c r="D293" s="26"/>
      <c r="E293" s="26"/>
      <c r="F293" s="111">
        <f t="shared" si="4"/>
        <v>0</v>
      </c>
      <c r="G293" s="111"/>
      <c r="H293" s="111"/>
      <c r="I293" s="111"/>
    </row>
    <row r="294" spans="1:9" x14ac:dyDescent="0.2">
      <c r="A294" s="22"/>
      <c r="B294" s="111">
        <f>IFERROR(IF($A294&lt;&gt;"",VLOOKUP($A294,'table produits'!$A$2:$B$499,2,FALSE),0),IF($A294="","","non créé"))</f>
        <v>0</v>
      </c>
      <c r="C294" s="23"/>
      <c r="D294" s="26"/>
      <c r="E294" s="26"/>
      <c r="F294" s="111">
        <f t="shared" si="4"/>
        <v>0</v>
      </c>
      <c r="G294" s="111"/>
      <c r="H294" s="111"/>
      <c r="I294" s="111"/>
    </row>
    <row r="295" spans="1:9" x14ac:dyDescent="0.2">
      <c r="A295" s="22"/>
      <c r="B295" s="111">
        <f>IFERROR(IF($A295&lt;&gt;"",VLOOKUP($A295,'table produits'!$A$2:$B$499,2,FALSE),0),IF($A295="","","non créé"))</f>
        <v>0</v>
      </c>
      <c r="C295" s="23"/>
      <c r="D295" s="26"/>
      <c r="E295" s="26"/>
      <c r="F295" s="111">
        <f t="shared" si="4"/>
        <v>0</v>
      </c>
      <c r="G295" s="111"/>
      <c r="H295" s="111"/>
      <c r="I295" s="111"/>
    </row>
    <row r="296" spans="1:9" x14ac:dyDescent="0.2">
      <c r="A296" s="22"/>
      <c r="B296" s="111">
        <f>IFERROR(IF($A296&lt;&gt;"",VLOOKUP($A296,'table produits'!$A$2:$B$499,2,FALSE),0),IF($A296="","","non créé"))</f>
        <v>0</v>
      </c>
      <c r="C296" s="23"/>
      <c r="D296" s="26"/>
      <c r="E296" s="26"/>
      <c r="F296" s="111">
        <f t="shared" si="4"/>
        <v>0</v>
      </c>
      <c r="G296" s="111"/>
      <c r="H296" s="111"/>
      <c r="I296" s="111"/>
    </row>
    <row r="297" spans="1:9" x14ac:dyDescent="0.2">
      <c r="A297" s="22"/>
      <c r="B297" s="111">
        <f>IFERROR(IF($A297&lt;&gt;"",VLOOKUP($A297,'table produits'!$A$2:$B$499,2,FALSE),0),IF($A297="","","non créé"))</f>
        <v>0</v>
      </c>
      <c r="C297" s="23"/>
      <c r="D297" s="26"/>
      <c r="E297" s="26"/>
      <c r="F297" s="111">
        <f t="shared" si="4"/>
        <v>0</v>
      </c>
      <c r="G297" s="111"/>
      <c r="H297" s="111"/>
      <c r="I297" s="111"/>
    </row>
    <row r="298" spans="1:9" x14ac:dyDescent="0.2">
      <c r="A298" s="22"/>
      <c r="B298" s="111">
        <f>IFERROR(IF($A298&lt;&gt;"",VLOOKUP($A298,'table produits'!$A$2:$B$499,2,FALSE),0),IF($A298="","","non créé"))</f>
        <v>0</v>
      </c>
      <c r="C298" s="23"/>
      <c r="D298" s="26"/>
      <c r="E298" s="26"/>
      <c r="F298" s="111">
        <f t="shared" si="4"/>
        <v>0</v>
      </c>
      <c r="G298" s="111"/>
      <c r="H298" s="111"/>
      <c r="I298" s="111"/>
    </row>
    <row r="299" spans="1:9" x14ac:dyDescent="0.2">
      <c r="A299" s="22"/>
      <c r="B299" s="111">
        <f>IFERROR(IF($A299&lt;&gt;"",VLOOKUP($A299,'table produits'!$A$2:$B$499,2,FALSE),0),IF($A299="","","non créé"))</f>
        <v>0</v>
      </c>
      <c r="C299" s="23"/>
      <c r="D299" s="26"/>
      <c r="E299" s="26"/>
      <c r="F299" s="111">
        <f t="shared" si="4"/>
        <v>0</v>
      </c>
      <c r="G299" s="111"/>
      <c r="H299" s="111"/>
      <c r="I299" s="111"/>
    </row>
    <row r="300" spans="1:9" x14ac:dyDescent="0.2">
      <c r="A300" s="22"/>
      <c r="B300" s="111">
        <f>IFERROR(IF($A300&lt;&gt;"",VLOOKUP($A300,'table produits'!$A$2:$B$499,2,FALSE),0),IF($A300="","","non créé"))</f>
        <v>0</v>
      </c>
      <c r="C300" s="23"/>
      <c r="D300" s="26"/>
      <c r="E300" s="26"/>
      <c r="F300" s="111">
        <f t="shared" si="4"/>
        <v>0</v>
      </c>
      <c r="G300" s="111"/>
      <c r="H300" s="111"/>
      <c r="I300" s="111"/>
    </row>
    <row r="301" spans="1:9" x14ac:dyDescent="0.2">
      <c r="A301" s="22"/>
      <c r="B301" s="111">
        <f>IFERROR(IF($A301&lt;&gt;"",VLOOKUP($A301,'table produits'!$A$2:$B$499,2,FALSE),0),IF($A301="","","non créé"))</f>
        <v>0</v>
      </c>
      <c r="C301" s="23"/>
      <c r="D301" s="26"/>
      <c r="E301" s="26"/>
      <c r="F301" s="111">
        <f t="shared" si="4"/>
        <v>0</v>
      </c>
      <c r="G301" s="111"/>
      <c r="H301" s="111"/>
      <c r="I301" s="111"/>
    </row>
    <row r="302" spans="1:9" x14ac:dyDescent="0.2">
      <c r="A302" s="22"/>
      <c r="B302" s="111">
        <f>IFERROR(IF($A302&lt;&gt;"",VLOOKUP($A302,'table produits'!$A$2:$B$499,2,FALSE),0),IF($A302="","","non créé"))</f>
        <v>0</v>
      </c>
      <c r="C302" s="23"/>
      <c r="D302" s="26"/>
      <c r="E302" s="26"/>
      <c r="F302" s="111">
        <f t="shared" si="4"/>
        <v>0</v>
      </c>
      <c r="G302" s="111"/>
      <c r="H302" s="111"/>
      <c r="I302" s="111"/>
    </row>
    <row r="303" spans="1:9" x14ac:dyDescent="0.2">
      <c r="A303" s="22"/>
      <c r="B303" s="111">
        <f>IFERROR(IF($A303&lt;&gt;"",VLOOKUP($A303,'table produits'!$A$2:$B$499,2,FALSE),0),IF($A303="","","non créé"))</f>
        <v>0</v>
      </c>
      <c r="C303" s="23"/>
      <c r="D303" s="26"/>
      <c r="E303" s="26"/>
      <c r="F303" s="111">
        <f t="shared" si="4"/>
        <v>0</v>
      </c>
      <c r="G303" s="111"/>
      <c r="H303" s="111"/>
      <c r="I303" s="111"/>
    </row>
    <row r="304" spans="1:9" x14ac:dyDescent="0.2">
      <c r="A304" s="22"/>
      <c r="B304" s="111">
        <f>IFERROR(IF($A304&lt;&gt;"",VLOOKUP($A304,'table produits'!$A$2:$B$499,2,FALSE),0),IF($A304="","","non créé"))</f>
        <v>0</v>
      </c>
      <c r="C304" s="23"/>
      <c r="D304" s="26"/>
      <c r="E304" s="26"/>
      <c r="F304" s="111">
        <f t="shared" si="4"/>
        <v>0</v>
      </c>
      <c r="G304" s="111"/>
      <c r="H304" s="111"/>
      <c r="I304" s="111"/>
    </row>
    <row r="305" spans="1:9" x14ac:dyDescent="0.2">
      <c r="A305" s="22"/>
      <c r="B305" s="111">
        <f>IFERROR(IF($A305&lt;&gt;"",VLOOKUP($A305,'table produits'!$A$2:$B$499,2,FALSE),0),IF($A305="","","non créé"))</f>
        <v>0</v>
      </c>
      <c r="C305" s="23"/>
      <c r="D305" s="26"/>
      <c r="E305" s="26"/>
      <c r="F305" s="111">
        <f t="shared" si="4"/>
        <v>0</v>
      </c>
      <c r="G305" s="111"/>
      <c r="H305" s="111"/>
      <c r="I305" s="111"/>
    </row>
    <row r="306" spans="1:9" x14ac:dyDescent="0.2">
      <c r="A306" s="22"/>
      <c r="B306" s="111">
        <f>IFERROR(IF($A306&lt;&gt;"",VLOOKUP($A306,'table produits'!$A$2:$B$499,2,FALSE),0),IF($A306="","","non créé"))</f>
        <v>0</v>
      </c>
      <c r="C306" s="23"/>
      <c r="D306" s="26"/>
      <c r="E306" s="26"/>
      <c r="F306" s="111">
        <f t="shared" si="4"/>
        <v>0</v>
      </c>
      <c r="G306" s="111"/>
      <c r="H306" s="111"/>
      <c r="I306" s="111"/>
    </row>
    <row r="307" spans="1:9" x14ac:dyDescent="0.2">
      <c r="A307" s="22"/>
      <c r="B307" s="111">
        <f>IFERROR(IF($A307&lt;&gt;"",VLOOKUP($A307,'table produits'!$A$2:$B$499,2,FALSE),0),IF($A307="","","non créé"))</f>
        <v>0</v>
      </c>
      <c r="C307" s="23"/>
      <c r="D307" s="26"/>
      <c r="E307" s="26"/>
      <c r="F307" s="111">
        <f t="shared" si="4"/>
        <v>0</v>
      </c>
      <c r="G307" s="111"/>
      <c r="H307" s="111"/>
      <c r="I307" s="111"/>
    </row>
    <row r="308" spans="1:9" x14ac:dyDescent="0.2">
      <c r="A308" s="22"/>
      <c r="B308" s="111">
        <f>IFERROR(IF($A308&lt;&gt;"",VLOOKUP($A308,'table produits'!$A$2:$B$499,2,FALSE),0),IF($A308="","","non créé"))</f>
        <v>0</v>
      </c>
      <c r="C308" s="23"/>
      <c r="D308" s="26"/>
      <c r="E308" s="26"/>
      <c r="F308" s="111">
        <f t="shared" si="4"/>
        <v>0</v>
      </c>
      <c r="G308" s="111"/>
      <c r="H308" s="111"/>
      <c r="I308" s="111"/>
    </row>
    <row r="309" spans="1:9" x14ac:dyDescent="0.2">
      <c r="A309" s="22"/>
      <c r="B309" s="111">
        <f>IFERROR(IF($A309&lt;&gt;"",VLOOKUP($A309,'table produits'!$A$2:$B$499,2,FALSE),0),IF($A309="","","non créé"))</f>
        <v>0</v>
      </c>
      <c r="C309" s="23"/>
      <c r="D309" s="26"/>
      <c r="E309" s="26"/>
      <c r="F309" s="111">
        <f t="shared" si="4"/>
        <v>0</v>
      </c>
      <c r="G309" s="111"/>
      <c r="H309" s="111"/>
      <c r="I309" s="111"/>
    </row>
    <row r="310" spans="1:9" x14ac:dyDescent="0.2">
      <c r="A310" s="22"/>
      <c r="B310" s="111">
        <f>IFERROR(IF($A310&lt;&gt;"",VLOOKUP($A310,'table produits'!$A$2:$B$499,2,FALSE),0),IF($A310="","","non créé"))</f>
        <v>0</v>
      </c>
      <c r="C310" s="23"/>
      <c r="D310" s="26"/>
      <c r="E310" s="26"/>
      <c r="F310" s="111">
        <f t="shared" si="4"/>
        <v>0</v>
      </c>
      <c r="G310" s="111"/>
      <c r="H310" s="111"/>
      <c r="I310" s="111"/>
    </row>
    <row r="311" spans="1:9" x14ac:dyDescent="0.2">
      <c r="A311" s="22"/>
      <c r="B311" s="111">
        <f>IFERROR(IF($A311&lt;&gt;"",VLOOKUP($A311,'table produits'!$A$2:$B$499,2,FALSE),0),IF($A311="","","non créé"))</f>
        <v>0</v>
      </c>
      <c r="C311" s="23"/>
      <c r="D311" s="26"/>
      <c r="E311" s="26"/>
      <c r="F311" s="111">
        <f t="shared" si="4"/>
        <v>0</v>
      </c>
      <c r="G311" s="111"/>
      <c r="H311" s="111"/>
      <c r="I311" s="111"/>
    </row>
    <row r="312" spans="1:9" x14ac:dyDescent="0.2">
      <c r="A312" s="22"/>
      <c r="B312" s="111">
        <f>IFERROR(IF($A312&lt;&gt;"",VLOOKUP($A312,'table produits'!$A$2:$B$499,2,FALSE),0),IF($A312="","","non créé"))</f>
        <v>0</v>
      </c>
      <c r="C312" s="23"/>
      <c r="D312" s="26"/>
      <c r="E312" s="26"/>
      <c r="F312" s="111">
        <f t="shared" si="4"/>
        <v>0</v>
      </c>
      <c r="G312" s="111"/>
      <c r="H312" s="111"/>
      <c r="I312" s="111"/>
    </row>
    <row r="313" spans="1:9" x14ac:dyDescent="0.2">
      <c r="A313" s="22"/>
      <c r="B313" s="111">
        <f>IFERROR(IF($A313&lt;&gt;"",VLOOKUP($A313,'table produits'!$A$2:$B$499,2,FALSE),0),IF($A313="","","non créé"))</f>
        <v>0</v>
      </c>
      <c r="C313" s="23"/>
      <c r="D313" s="26"/>
      <c r="E313" s="26"/>
      <c r="F313" s="111">
        <f t="shared" si="4"/>
        <v>0</v>
      </c>
      <c r="G313" s="111"/>
      <c r="H313" s="111"/>
      <c r="I313" s="111"/>
    </row>
    <row r="314" spans="1:9" x14ac:dyDescent="0.2">
      <c r="A314" s="22"/>
      <c r="B314" s="111">
        <f>IFERROR(IF($A314&lt;&gt;"",VLOOKUP($A314,'table produits'!$A$2:$B$499,2,FALSE),0),IF($A314="","","non créé"))</f>
        <v>0</v>
      </c>
      <c r="C314" s="23"/>
      <c r="D314" s="26"/>
      <c r="E314" s="26"/>
      <c r="F314" s="111">
        <f t="shared" si="4"/>
        <v>0</v>
      </c>
      <c r="G314" s="111"/>
      <c r="H314" s="111"/>
      <c r="I314" s="111"/>
    </row>
    <row r="315" spans="1:9" x14ac:dyDescent="0.2">
      <c r="A315" s="22"/>
      <c r="B315" s="111">
        <f>IFERROR(IF($A315&lt;&gt;"",VLOOKUP($A315,'table produits'!$A$2:$B$499,2,FALSE),0),IF($A315="","","non créé"))</f>
        <v>0</v>
      </c>
      <c r="C315" s="23"/>
      <c r="D315" s="26"/>
      <c r="E315" s="26"/>
      <c r="F315" s="111">
        <f t="shared" si="4"/>
        <v>0</v>
      </c>
      <c r="G315" s="111"/>
      <c r="H315" s="111"/>
      <c r="I315" s="111"/>
    </row>
    <row r="316" spans="1:9" x14ac:dyDescent="0.2">
      <c r="A316" s="22"/>
      <c r="B316" s="111">
        <f>IFERROR(IF($A316&lt;&gt;"",VLOOKUP($A316,'table produits'!$A$2:$B$499,2,FALSE),0),IF($A316="","","non créé"))</f>
        <v>0</v>
      </c>
      <c r="C316" s="23"/>
      <c r="D316" s="26"/>
      <c r="E316" s="26"/>
      <c r="F316" s="111">
        <f t="shared" si="4"/>
        <v>0</v>
      </c>
      <c r="G316" s="111"/>
      <c r="H316" s="111"/>
      <c r="I316" s="111"/>
    </row>
    <row r="317" spans="1:9" x14ac:dyDescent="0.2">
      <c r="A317" s="22"/>
      <c r="B317" s="111">
        <f>IFERROR(IF($A317&lt;&gt;"",VLOOKUP($A317,'table produits'!$A$2:$B$499,2,FALSE),0),IF($A317="","","non créé"))</f>
        <v>0</v>
      </c>
      <c r="C317" s="23"/>
      <c r="D317" s="26"/>
      <c r="E317" s="26"/>
      <c r="F317" s="111">
        <f t="shared" si="4"/>
        <v>0</v>
      </c>
      <c r="G317" s="111"/>
      <c r="H317" s="111"/>
      <c r="I317" s="111"/>
    </row>
    <row r="318" spans="1:9" x14ac:dyDescent="0.2">
      <c r="A318" s="22"/>
      <c r="B318" s="111">
        <f>IFERROR(IF($A318&lt;&gt;"",VLOOKUP($A318,'table produits'!$A$2:$B$499,2,FALSE),0),IF($A318="","","non créé"))</f>
        <v>0</v>
      </c>
      <c r="C318" s="23"/>
      <c r="D318" s="26"/>
      <c r="E318" s="26"/>
      <c r="F318" s="111">
        <f t="shared" si="4"/>
        <v>0</v>
      </c>
      <c r="G318" s="111"/>
      <c r="H318" s="111"/>
      <c r="I318" s="111"/>
    </row>
    <row r="319" spans="1:9" x14ac:dyDescent="0.2">
      <c r="A319" s="22"/>
      <c r="B319" s="111">
        <f>IFERROR(IF($A319&lt;&gt;"",VLOOKUP($A319,'table produits'!$A$2:$B$499,2,FALSE),0),IF($A319="","","non créé"))</f>
        <v>0</v>
      </c>
      <c r="C319" s="23"/>
      <c r="D319" s="26"/>
      <c r="E319" s="26"/>
      <c r="F319" s="111">
        <f t="shared" si="4"/>
        <v>0</v>
      </c>
      <c r="G319" s="111"/>
      <c r="H319" s="111"/>
      <c r="I319" s="111"/>
    </row>
    <row r="320" spans="1:9" x14ac:dyDescent="0.2">
      <c r="A320" s="22"/>
      <c r="B320" s="111">
        <f>IFERROR(IF($A320&lt;&gt;"",VLOOKUP($A320,'table produits'!$A$2:$B$499,2,FALSE),0),IF($A320="","","non créé"))</f>
        <v>0</v>
      </c>
      <c r="C320" s="23"/>
      <c r="D320" s="26"/>
      <c r="E320" s="26"/>
      <c r="F320" s="111">
        <f t="shared" si="4"/>
        <v>0</v>
      </c>
      <c r="G320" s="111"/>
      <c r="H320" s="111"/>
      <c r="I320" s="111"/>
    </row>
    <row r="321" spans="1:9" x14ac:dyDescent="0.2">
      <c r="A321" s="22"/>
      <c r="B321" s="111">
        <f>IFERROR(IF($A321&lt;&gt;"",VLOOKUP($A321,'table produits'!$A$2:$B$499,2,FALSE),0),IF($A321="","","non créé"))</f>
        <v>0</v>
      </c>
      <c r="C321" s="23"/>
      <c r="D321" s="26"/>
      <c r="E321" s="26"/>
      <c r="F321" s="111">
        <f t="shared" si="4"/>
        <v>0</v>
      </c>
      <c r="G321" s="111"/>
      <c r="H321" s="111"/>
      <c r="I321" s="111"/>
    </row>
    <row r="322" spans="1:9" x14ac:dyDescent="0.2">
      <c r="A322" s="22"/>
      <c r="B322" s="111">
        <f>IFERROR(IF($A322&lt;&gt;"",VLOOKUP($A322,'table produits'!$A$2:$B$499,2,FALSE),0),IF($A322="","","non créé"))</f>
        <v>0</v>
      </c>
      <c r="C322" s="23"/>
      <c r="D322" s="26"/>
      <c r="E322" s="26"/>
      <c r="F322" s="111">
        <f t="shared" si="4"/>
        <v>0</v>
      </c>
      <c r="G322" s="111"/>
      <c r="H322" s="111"/>
      <c r="I322" s="111"/>
    </row>
    <row r="323" spans="1:9" x14ac:dyDescent="0.2">
      <c r="A323" s="22"/>
      <c r="B323" s="111">
        <f>IFERROR(IF($A323&lt;&gt;"",VLOOKUP($A323,'table produits'!$A$2:$B$499,2,FALSE),0),IF($A323="","","non créé"))</f>
        <v>0</v>
      </c>
      <c r="C323" s="23"/>
      <c r="D323" s="26"/>
      <c r="E323" s="26"/>
      <c r="F323" s="111">
        <f t="shared" si="4"/>
        <v>0</v>
      </c>
      <c r="G323" s="111"/>
      <c r="H323" s="111"/>
      <c r="I323" s="111"/>
    </row>
    <row r="324" spans="1:9" x14ac:dyDescent="0.2">
      <c r="A324" s="22"/>
      <c r="B324" s="111">
        <f>IFERROR(IF($A324&lt;&gt;"",VLOOKUP($A324,'table produits'!$A$2:$B$499,2,FALSE),0),IF($A324="","","non créé"))</f>
        <v>0</v>
      </c>
      <c r="C324" s="23"/>
      <c r="D324" s="26"/>
      <c r="E324" s="26"/>
      <c r="F324" s="111">
        <f t="shared" si="4"/>
        <v>0</v>
      </c>
      <c r="G324" s="111"/>
      <c r="H324" s="111"/>
      <c r="I324" s="111"/>
    </row>
    <row r="325" spans="1:9" x14ac:dyDescent="0.2">
      <c r="A325" s="22"/>
      <c r="B325" s="111">
        <f>IFERROR(IF($A325&lt;&gt;"",VLOOKUP($A325,'table produits'!$A$2:$B$499,2,FALSE),0),IF($A325="","","non créé"))</f>
        <v>0</v>
      </c>
      <c r="C325" s="23"/>
      <c r="D325" s="26"/>
      <c r="E325" s="26"/>
      <c r="F325" s="111">
        <f t="shared" si="4"/>
        <v>0</v>
      </c>
      <c r="G325" s="111"/>
      <c r="H325" s="111"/>
      <c r="I325" s="111"/>
    </row>
    <row r="326" spans="1:9" x14ac:dyDescent="0.2">
      <c r="A326" s="22"/>
      <c r="B326" s="111">
        <f>IFERROR(IF($A326&lt;&gt;"",VLOOKUP($A326,'table produits'!$A$2:$B$499,2,FALSE),0),IF($A326="","","non créé"))</f>
        <v>0</v>
      </c>
      <c r="C326" s="23"/>
      <c r="D326" s="26"/>
      <c r="E326" s="26"/>
      <c r="F326" s="111">
        <f t="shared" si="4"/>
        <v>0</v>
      </c>
      <c r="G326" s="111"/>
      <c r="H326" s="111"/>
      <c r="I326" s="111"/>
    </row>
    <row r="327" spans="1:9" x14ac:dyDescent="0.2">
      <c r="A327" s="22"/>
      <c r="B327" s="111">
        <f>IFERROR(IF($A327&lt;&gt;"",VLOOKUP($A327,'table produits'!$A$2:$B$499,2,FALSE),0),IF($A327="","","non créé"))</f>
        <v>0</v>
      </c>
      <c r="C327" s="23"/>
      <c r="D327" s="26"/>
      <c r="E327" s="26"/>
      <c r="F327" s="111">
        <f t="shared" si="4"/>
        <v>0</v>
      </c>
      <c r="G327" s="111"/>
      <c r="H327" s="111"/>
      <c r="I327" s="111"/>
    </row>
    <row r="328" spans="1:9" x14ac:dyDescent="0.2">
      <c r="A328" s="22"/>
      <c r="B328" s="111">
        <f>IFERROR(IF($A328&lt;&gt;"",VLOOKUP($A328,'table produits'!$A$2:$B$499,2,FALSE),0),IF($A328="","","non créé"))</f>
        <v>0</v>
      </c>
      <c r="C328" s="23"/>
      <c r="D328" s="26"/>
      <c r="E328" s="26"/>
      <c r="F328" s="111">
        <f t="shared" ref="F328:F391" si="5">(MIN(C328:E328)/1.2)</f>
        <v>0</v>
      </c>
      <c r="G328" s="111"/>
      <c r="H328" s="111"/>
      <c r="I328" s="111"/>
    </row>
    <row r="329" spans="1:9" x14ac:dyDescent="0.2">
      <c r="A329" s="22"/>
      <c r="B329" s="111">
        <f>IFERROR(IF($A329&lt;&gt;"",VLOOKUP($A329,'table produits'!$A$2:$B$499,2,FALSE),0),IF($A329="","","non créé"))</f>
        <v>0</v>
      </c>
      <c r="C329" s="23"/>
      <c r="D329" s="26"/>
      <c r="E329" s="26"/>
      <c r="F329" s="111">
        <f t="shared" si="5"/>
        <v>0</v>
      </c>
      <c r="G329" s="111"/>
      <c r="H329" s="111"/>
      <c r="I329" s="111"/>
    </row>
    <row r="330" spans="1:9" x14ac:dyDescent="0.2">
      <c r="A330" s="22"/>
      <c r="B330" s="111">
        <f>IFERROR(IF($A330&lt;&gt;"",VLOOKUP($A330,'table produits'!$A$2:$B$499,2,FALSE),0),IF($A330="","","non créé"))</f>
        <v>0</v>
      </c>
      <c r="C330" s="23"/>
      <c r="D330" s="26"/>
      <c r="E330" s="26"/>
      <c r="F330" s="111">
        <f t="shared" si="5"/>
        <v>0</v>
      </c>
      <c r="G330" s="111"/>
      <c r="H330" s="111"/>
      <c r="I330" s="111"/>
    </row>
    <row r="331" spans="1:9" x14ac:dyDescent="0.2">
      <c r="A331" s="22"/>
      <c r="B331" s="111">
        <f>IFERROR(IF($A331&lt;&gt;"",VLOOKUP($A331,'table produits'!$A$2:$B$499,2,FALSE),0),IF($A331="","","non créé"))</f>
        <v>0</v>
      </c>
      <c r="C331" s="23"/>
      <c r="D331" s="26"/>
      <c r="E331" s="26"/>
      <c r="F331" s="111">
        <f t="shared" si="5"/>
        <v>0</v>
      </c>
      <c r="G331" s="111"/>
      <c r="H331" s="111"/>
      <c r="I331" s="111"/>
    </row>
    <row r="332" spans="1:9" x14ac:dyDescent="0.2">
      <c r="A332" s="22"/>
      <c r="B332" s="111">
        <f>IFERROR(IF($A332&lt;&gt;"",VLOOKUP($A332,'table produits'!$A$2:$B$499,2,FALSE),0),IF($A332="","","non créé"))</f>
        <v>0</v>
      </c>
      <c r="C332" s="23"/>
      <c r="D332" s="26"/>
      <c r="E332" s="26"/>
      <c r="F332" s="111">
        <f t="shared" si="5"/>
        <v>0</v>
      </c>
      <c r="G332" s="111"/>
      <c r="H332" s="111"/>
      <c r="I332" s="111"/>
    </row>
    <row r="333" spans="1:9" x14ac:dyDescent="0.2">
      <c r="A333" s="22"/>
      <c r="B333" s="111">
        <f>IFERROR(IF($A333&lt;&gt;"",VLOOKUP($A333,'table produits'!$A$2:$B$499,2,FALSE),0),IF($A333="","","non créé"))</f>
        <v>0</v>
      </c>
      <c r="C333" s="23"/>
      <c r="D333" s="26"/>
      <c r="E333" s="26"/>
      <c r="F333" s="111">
        <f t="shared" si="5"/>
        <v>0</v>
      </c>
      <c r="G333" s="111"/>
      <c r="H333" s="111"/>
      <c r="I333" s="111"/>
    </row>
    <row r="334" spans="1:9" x14ac:dyDescent="0.2">
      <c r="A334" s="22"/>
      <c r="B334" s="111">
        <f>IFERROR(IF($A334&lt;&gt;"",VLOOKUP($A334,'table produits'!$A$2:$B$499,2,FALSE),0),IF($A334="","","non créé"))</f>
        <v>0</v>
      </c>
      <c r="C334" s="23"/>
      <c r="D334" s="26"/>
      <c r="E334" s="26"/>
      <c r="F334" s="111">
        <f t="shared" si="5"/>
        <v>0</v>
      </c>
      <c r="G334" s="111"/>
      <c r="H334" s="111"/>
      <c r="I334" s="111"/>
    </row>
    <row r="335" spans="1:9" x14ac:dyDescent="0.2">
      <c r="A335" s="22"/>
      <c r="B335" s="111">
        <f>IFERROR(IF($A335&lt;&gt;"",VLOOKUP($A335,'table produits'!$A$2:$B$499,2,FALSE),0),IF($A335="","","non créé"))</f>
        <v>0</v>
      </c>
      <c r="C335" s="23"/>
      <c r="D335" s="26"/>
      <c r="E335" s="26"/>
      <c r="F335" s="111">
        <f t="shared" si="5"/>
        <v>0</v>
      </c>
      <c r="G335" s="111"/>
      <c r="H335" s="111"/>
      <c r="I335" s="111"/>
    </row>
    <row r="336" spans="1:9" x14ac:dyDescent="0.2">
      <c r="A336" s="22"/>
      <c r="B336" s="111">
        <f>IFERROR(IF($A336&lt;&gt;"",VLOOKUP($A336,'table produits'!$A$2:$B$499,2,FALSE),0),IF($A336="","","non créé"))</f>
        <v>0</v>
      </c>
      <c r="C336" s="23"/>
      <c r="D336" s="26"/>
      <c r="E336" s="26"/>
      <c r="F336" s="111">
        <f t="shared" si="5"/>
        <v>0</v>
      </c>
      <c r="G336" s="111"/>
      <c r="H336" s="111"/>
      <c r="I336" s="111"/>
    </row>
    <row r="337" spans="1:9" x14ac:dyDescent="0.2">
      <c r="A337" s="22"/>
      <c r="B337" s="111">
        <f>IFERROR(IF($A337&lt;&gt;"",VLOOKUP($A337,'table produits'!$A$2:$B$499,2,FALSE),0),IF($A337="","","non créé"))</f>
        <v>0</v>
      </c>
      <c r="C337" s="23"/>
      <c r="D337" s="26"/>
      <c r="E337" s="26"/>
      <c r="F337" s="111">
        <f t="shared" si="5"/>
        <v>0</v>
      </c>
      <c r="G337" s="111"/>
      <c r="H337" s="111"/>
      <c r="I337" s="111"/>
    </row>
    <row r="338" spans="1:9" x14ac:dyDescent="0.2">
      <c r="A338" s="22"/>
      <c r="B338" s="111">
        <f>IFERROR(IF($A338&lt;&gt;"",VLOOKUP($A338,'table produits'!$A$2:$B$499,2,FALSE),0),IF($A338="","","non créé"))</f>
        <v>0</v>
      </c>
      <c r="C338" s="23"/>
      <c r="D338" s="26"/>
      <c r="E338" s="26"/>
      <c r="F338" s="111">
        <f t="shared" si="5"/>
        <v>0</v>
      </c>
      <c r="G338" s="111"/>
      <c r="H338" s="111"/>
      <c r="I338" s="111"/>
    </row>
    <row r="339" spans="1:9" x14ac:dyDescent="0.2">
      <c r="A339" s="22"/>
      <c r="B339" s="111">
        <f>IFERROR(IF($A339&lt;&gt;"",VLOOKUP($A339,'table produits'!$A$2:$B$499,2,FALSE),0),IF($A339="","","non créé"))</f>
        <v>0</v>
      </c>
      <c r="C339" s="23"/>
      <c r="D339" s="26"/>
      <c r="E339" s="26"/>
      <c r="F339" s="111">
        <f t="shared" si="5"/>
        <v>0</v>
      </c>
      <c r="G339" s="111"/>
      <c r="H339" s="111"/>
      <c r="I339" s="111"/>
    </row>
    <row r="340" spans="1:9" x14ac:dyDescent="0.2">
      <c r="A340" s="22"/>
      <c r="B340" s="111">
        <f>IFERROR(IF($A340&lt;&gt;"",VLOOKUP($A340,'table produits'!$A$2:$B$499,2,FALSE),0),IF($A340="","","non créé"))</f>
        <v>0</v>
      </c>
      <c r="C340" s="23"/>
      <c r="D340" s="26"/>
      <c r="E340" s="26"/>
      <c r="F340" s="111">
        <f t="shared" si="5"/>
        <v>0</v>
      </c>
      <c r="G340" s="111"/>
      <c r="H340" s="111"/>
      <c r="I340" s="111"/>
    </row>
    <row r="341" spans="1:9" x14ac:dyDescent="0.2">
      <c r="A341" s="22"/>
      <c r="B341" s="111">
        <f>IFERROR(IF($A341&lt;&gt;"",VLOOKUP($A341,'table produits'!$A$2:$B$499,2,FALSE),0),IF($A341="","","non créé"))</f>
        <v>0</v>
      </c>
      <c r="C341" s="23"/>
      <c r="D341" s="26"/>
      <c r="E341" s="26"/>
      <c r="F341" s="111">
        <f t="shared" si="5"/>
        <v>0</v>
      </c>
      <c r="G341" s="111"/>
      <c r="H341" s="111"/>
      <c r="I341" s="111"/>
    </row>
    <row r="342" spans="1:9" x14ac:dyDescent="0.2">
      <c r="A342" s="22"/>
      <c r="B342" s="111">
        <f>IFERROR(IF($A342&lt;&gt;"",VLOOKUP($A342,'table produits'!$A$2:$B$499,2,FALSE),0),IF($A342="","","non créé"))</f>
        <v>0</v>
      </c>
      <c r="C342" s="23"/>
      <c r="D342" s="26"/>
      <c r="E342" s="26"/>
      <c r="F342" s="111">
        <f t="shared" si="5"/>
        <v>0</v>
      </c>
      <c r="G342" s="111"/>
      <c r="H342" s="111"/>
      <c r="I342" s="111"/>
    </row>
    <row r="343" spans="1:9" x14ac:dyDescent="0.2">
      <c r="A343" s="22"/>
      <c r="B343" s="111">
        <f>IFERROR(IF($A343&lt;&gt;"",VLOOKUP($A343,'table produits'!$A$2:$B$499,2,FALSE),0),IF($A343="","","non créé"))</f>
        <v>0</v>
      </c>
      <c r="C343" s="23"/>
      <c r="D343" s="26"/>
      <c r="E343" s="26"/>
      <c r="F343" s="111">
        <f t="shared" si="5"/>
        <v>0</v>
      </c>
      <c r="G343" s="111"/>
      <c r="H343" s="111"/>
      <c r="I343" s="111"/>
    </row>
    <row r="344" spans="1:9" x14ac:dyDescent="0.2">
      <c r="A344" s="22"/>
      <c r="B344" s="111">
        <f>IFERROR(IF($A344&lt;&gt;"",VLOOKUP($A344,'table produits'!$A$2:$B$499,2,FALSE),0),IF($A344="","","non créé"))</f>
        <v>0</v>
      </c>
      <c r="C344" s="23"/>
      <c r="D344" s="26"/>
      <c r="E344" s="26"/>
      <c r="F344" s="111">
        <f t="shared" si="5"/>
        <v>0</v>
      </c>
      <c r="G344" s="111"/>
      <c r="H344" s="111"/>
      <c r="I344" s="111"/>
    </row>
    <row r="345" spans="1:9" x14ac:dyDescent="0.2">
      <c r="A345" s="22"/>
      <c r="B345" s="111">
        <f>IFERROR(IF($A345&lt;&gt;"",VLOOKUP($A345,'table produits'!$A$2:$B$499,2,FALSE),0),IF($A345="","","non créé"))</f>
        <v>0</v>
      </c>
      <c r="C345" s="23"/>
      <c r="D345" s="26"/>
      <c r="E345" s="26"/>
      <c r="F345" s="111">
        <f t="shared" si="5"/>
        <v>0</v>
      </c>
      <c r="G345" s="111"/>
      <c r="H345" s="111"/>
      <c r="I345" s="111"/>
    </row>
    <row r="346" spans="1:9" x14ac:dyDescent="0.2">
      <c r="A346" s="22"/>
      <c r="B346" s="111">
        <f>IFERROR(IF($A346&lt;&gt;"",VLOOKUP($A346,'table produits'!$A$2:$B$499,2,FALSE),0),IF($A346="","","non créé"))</f>
        <v>0</v>
      </c>
      <c r="C346" s="23"/>
      <c r="D346" s="26"/>
      <c r="E346" s="26"/>
      <c r="F346" s="111">
        <f t="shared" si="5"/>
        <v>0</v>
      </c>
      <c r="G346" s="111"/>
      <c r="H346" s="111"/>
      <c r="I346" s="111"/>
    </row>
    <row r="347" spans="1:9" x14ac:dyDescent="0.2">
      <c r="A347" s="22"/>
      <c r="B347" s="111">
        <f>IFERROR(IF($A347&lt;&gt;"",VLOOKUP($A347,'table produits'!$A$2:$B$499,2,FALSE),0),IF($A347="","","non créé"))</f>
        <v>0</v>
      </c>
      <c r="C347" s="23"/>
      <c r="D347" s="26"/>
      <c r="E347" s="26"/>
      <c r="F347" s="111">
        <f t="shared" si="5"/>
        <v>0</v>
      </c>
      <c r="G347" s="111"/>
      <c r="H347" s="111"/>
      <c r="I347" s="111"/>
    </row>
    <row r="348" spans="1:9" x14ac:dyDescent="0.2">
      <c r="A348" s="22"/>
      <c r="B348" s="111">
        <f>IFERROR(IF($A348&lt;&gt;"",VLOOKUP($A348,'table produits'!$A$2:$B$499,2,FALSE),0),IF($A348="","","non créé"))</f>
        <v>0</v>
      </c>
      <c r="C348" s="23"/>
      <c r="D348" s="26"/>
      <c r="E348" s="26"/>
      <c r="F348" s="111">
        <f t="shared" si="5"/>
        <v>0</v>
      </c>
      <c r="G348" s="111"/>
      <c r="H348" s="111"/>
      <c r="I348" s="111"/>
    </row>
    <row r="349" spans="1:9" x14ac:dyDescent="0.2">
      <c r="A349" s="22"/>
      <c r="B349" s="111">
        <f>IFERROR(IF($A349&lt;&gt;"",VLOOKUP($A349,'table produits'!$A$2:$B$499,2,FALSE),0),IF($A349="","","non créé"))</f>
        <v>0</v>
      </c>
      <c r="C349" s="23"/>
      <c r="D349" s="26"/>
      <c r="E349" s="26"/>
      <c r="F349" s="111">
        <f t="shared" si="5"/>
        <v>0</v>
      </c>
      <c r="G349" s="111"/>
      <c r="H349" s="111"/>
      <c r="I349" s="111"/>
    </row>
    <row r="350" spans="1:9" x14ac:dyDescent="0.2">
      <c r="A350" s="22"/>
      <c r="B350" s="111">
        <f>IFERROR(IF($A350&lt;&gt;"",VLOOKUP($A350,'table produits'!$A$2:$B$499,2,FALSE),0),IF($A350="","","non créé"))</f>
        <v>0</v>
      </c>
      <c r="C350" s="23"/>
      <c r="D350" s="26"/>
      <c r="E350" s="26"/>
      <c r="F350" s="111">
        <f t="shared" si="5"/>
        <v>0</v>
      </c>
      <c r="G350" s="111"/>
      <c r="H350" s="111"/>
      <c r="I350" s="111"/>
    </row>
    <row r="351" spans="1:9" x14ac:dyDescent="0.2">
      <c r="A351" s="22"/>
      <c r="B351" s="111">
        <f>IFERROR(IF($A351&lt;&gt;"",VLOOKUP($A351,'table produits'!$A$2:$B$499,2,FALSE),0),IF($A351="","","non créé"))</f>
        <v>0</v>
      </c>
      <c r="C351" s="23"/>
      <c r="D351" s="26"/>
      <c r="E351" s="26"/>
      <c r="F351" s="111">
        <f t="shared" si="5"/>
        <v>0</v>
      </c>
      <c r="G351" s="111"/>
      <c r="H351" s="111"/>
      <c r="I351" s="111"/>
    </row>
    <row r="352" spans="1:9" x14ac:dyDescent="0.2">
      <c r="A352" s="22"/>
      <c r="B352" s="111">
        <f>IFERROR(IF($A352&lt;&gt;"",VLOOKUP($A352,'table produits'!$A$2:$B$499,2,FALSE),0),IF($A352="","","non créé"))</f>
        <v>0</v>
      </c>
      <c r="C352" s="23"/>
      <c r="D352" s="26"/>
      <c r="E352" s="26"/>
      <c r="F352" s="111">
        <f t="shared" si="5"/>
        <v>0</v>
      </c>
      <c r="G352" s="111"/>
      <c r="H352" s="111"/>
      <c r="I352" s="111"/>
    </row>
    <row r="353" spans="1:9" x14ac:dyDescent="0.2">
      <c r="A353" s="22"/>
      <c r="B353" s="111">
        <f>IFERROR(IF($A353&lt;&gt;"",VLOOKUP($A353,'table produits'!$A$2:$B$499,2,FALSE),0),IF($A353="","","non créé"))</f>
        <v>0</v>
      </c>
      <c r="C353" s="23"/>
      <c r="D353" s="26"/>
      <c r="E353" s="26"/>
      <c r="F353" s="111">
        <f t="shared" si="5"/>
        <v>0</v>
      </c>
      <c r="G353" s="111"/>
      <c r="H353" s="111"/>
      <c r="I353" s="111"/>
    </row>
    <row r="354" spans="1:9" x14ac:dyDescent="0.2">
      <c r="A354" s="22"/>
      <c r="B354" s="111">
        <f>IFERROR(IF($A354&lt;&gt;"",VLOOKUP($A354,'table produits'!$A$2:$B$499,2,FALSE),0),IF($A354="","","non créé"))</f>
        <v>0</v>
      </c>
      <c r="C354" s="23"/>
      <c r="D354" s="26"/>
      <c r="E354" s="26"/>
      <c r="F354" s="111">
        <f t="shared" si="5"/>
        <v>0</v>
      </c>
      <c r="G354" s="111"/>
      <c r="H354" s="111"/>
      <c r="I354" s="111"/>
    </row>
    <row r="355" spans="1:9" x14ac:dyDescent="0.2">
      <c r="A355" s="22"/>
      <c r="B355" s="111">
        <f>IFERROR(IF($A355&lt;&gt;"",VLOOKUP($A355,'table produits'!$A$2:$B$499,2,FALSE),0),IF($A355="","","non créé"))</f>
        <v>0</v>
      </c>
      <c r="C355" s="23"/>
      <c r="D355" s="26"/>
      <c r="E355" s="26"/>
      <c r="F355" s="111">
        <f t="shared" si="5"/>
        <v>0</v>
      </c>
      <c r="G355" s="111"/>
      <c r="H355" s="111"/>
      <c r="I355" s="111"/>
    </row>
    <row r="356" spans="1:9" x14ac:dyDescent="0.2">
      <c r="A356" s="22"/>
      <c r="B356" s="111">
        <f>IFERROR(IF($A356&lt;&gt;"",VLOOKUP($A356,'table produits'!$A$2:$B$499,2,FALSE),0),IF($A356="","","non créé"))</f>
        <v>0</v>
      </c>
      <c r="C356" s="23"/>
      <c r="D356" s="26"/>
      <c r="E356" s="26"/>
      <c r="F356" s="111">
        <f t="shared" si="5"/>
        <v>0</v>
      </c>
      <c r="G356" s="111"/>
      <c r="H356" s="111"/>
      <c r="I356" s="111"/>
    </row>
    <row r="357" spans="1:9" x14ac:dyDescent="0.2">
      <c r="A357" s="22"/>
      <c r="B357" s="111">
        <f>IFERROR(IF($A357&lt;&gt;"",VLOOKUP($A357,'table produits'!$A$2:$B$499,2,FALSE),0),IF($A357="","","non créé"))</f>
        <v>0</v>
      </c>
      <c r="C357" s="23"/>
      <c r="D357" s="26"/>
      <c r="E357" s="26"/>
      <c r="F357" s="111">
        <f t="shared" si="5"/>
        <v>0</v>
      </c>
      <c r="G357" s="111"/>
      <c r="H357" s="111"/>
      <c r="I357" s="111"/>
    </row>
    <row r="358" spans="1:9" x14ac:dyDescent="0.2">
      <c r="A358" s="22"/>
      <c r="B358" s="111">
        <f>IFERROR(IF($A358&lt;&gt;"",VLOOKUP($A358,'table produits'!$A$2:$B$499,2,FALSE),0),IF($A358="","","non créé"))</f>
        <v>0</v>
      </c>
      <c r="C358" s="23"/>
      <c r="D358" s="26"/>
      <c r="E358" s="26"/>
      <c r="F358" s="111">
        <f t="shared" si="5"/>
        <v>0</v>
      </c>
      <c r="G358" s="111"/>
      <c r="H358" s="111"/>
      <c r="I358" s="111"/>
    </row>
    <row r="359" spans="1:9" x14ac:dyDescent="0.2">
      <c r="A359" s="22"/>
      <c r="B359" s="111">
        <f>IFERROR(IF($A359&lt;&gt;"",VLOOKUP($A359,'table produits'!$A$2:$B$499,2,FALSE),0),IF($A359="","","non créé"))</f>
        <v>0</v>
      </c>
      <c r="C359" s="23"/>
      <c r="D359" s="26"/>
      <c r="E359" s="26"/>
      <c r="F359" s="111">
        <f t="shared" si="5"/>
        <v>0</v>
      </c>
      <c r="G359" s="111"/>
      <c r="H359" s="111"/>
      <c r="I359" s="111"/>
    </row>
    <row r="360" spans="1:9" x14ac:dyDescent="0.2">
      <c r="A360" s="22"/>
      <c r="B360" s="111">
        <f>IFERROR(IF($A360&lt;&gt;"",VLOOKUP($A360,'table produits'!$A$2:$B$499,2,FALSE),0),IF($A360="","","non créé"))</f>
        <v>0</v>
      </c>
      <c r="C360" s="23"/>
      <c r="D360" s="26"/>
      <c r="E360" s="26"/>
      <c r="F360" s="111">
        <f t="shared" si="5"/>
        <v>0</v>
      </c>
      <c r="G360" s="111"/>
      <c r="H360" s="111"/>
      <c r="I360" s="111"/>
    </row>
    <row r="361" spans="1:9" x14ac:dyDescent="0.2">
      <c r="A361" s="22"/>
      <c r="B361" s="111">
        <f>IFERROR(IF($A361&lt;&gt;"",VLOOKUP($A361,'table produits'!$A$2:$B$499,2,FALSE),0),IF($A361="","","non créé"))</f>
        <v>0</v>
      </c>
      <c r="C361" s="23"/>
      <c r="D361" s="26"/>
      <c r="E361" s="26"/>
      <c r="F361" s="111">
        <f t="shared" si="5"/>
        <v>0</v>
      </c>
      <c r="G361" s="111"/>
      <c r="H361" s="111"/>
      <c r="I361" s="111"/>
    </row>
    <row r="362" spans="1:9" x14ac:dyDescent="0.2">
      <c r="A362" s="22"/>
      <c r="B362" s="111">
        <f>IFERROR(IF($A362&lt;&gt;"",VLOOKUP($A362,'table produits'!$A$2:$B$499,2,FALSE),0),IF($A362="","","non créé"))</f>
        <v>0</v>
      </c>
      <c r="C362" s="23"/>
      <c r="D362" s="26"/>
      <c r="E362" s="26"/>
      <c r="F362" s="111">
        <f t="shared" si="5"/>
        <v>0</v>
      </c>
      <c r="G362" s="111"/>
      <c r="H362" s="111"/>
      <c r="I362" s="111"/>
    </row>
    <row r="363" spans="1:9" x14ac:dyDescent="0.2">
      <c r="A363" s="22"/>
      <c r="B363" s="111">
        <f>IFERROR(IF($A363&lt;&gt;"",VLOOKUP($A363,'table produits'!$A$2:$B$499,2,FALSE),0),IF($A363="","","non créé"))</f>
        <v>0</v>
      </c>
      <c r="C363" s="23"/>
      <c r="D363" s="26"/>
      <c r="E363" s="26"/>
      <c r="F363" s="111">
        <f t="shared" si="5"/>
        <v>0</v>
      </c>
      <c r="G363" s="111"/>
      <c r="H363" s="111"/>
      <c r="I363" s="111"/>
    </row>
    <row r="364" spans="1:9" x14ac:dyDescent="0.2">
      <c r="A364" s="22"/>
      <c r="B364" s="111">
        <f>IFERROR(IF($A364&lt;&gt;"",VLOOKUP($A364,'table produits'!$A$2:$B$499,2,FALSE),0),IF($A364="","","non créé"))</f>
        <v>0</v>
      </c>
      <c r="C364" s="23"/>
      <c r="D364" s="26"/>
      <c r="E364" s="26"/>
      <c r="F364" s="111">
        <f t="shared" si="5"/>
        <v>0</v>
      </c>
      <c r="G364" s="111"/>
      <c r="H364" s="111"/>
      <c r="I364" s="111"/>
    </row>
    <row r="365" spans="1:9" x14ac:dyDescent="0.2">
      <c r="A365" s="22"/>
      <c r="B365" s="111">
        <f>IFERROR(IF($A365&lt;&gt;"",VLOOKUP($A365,'table produits'!$A$2:$B$499,2,FALSE),0),IF($A365="","","non créé"))</f>
        <v>0</v>
      </c>
      <c r="C365" s="23"/>
      <c r="D365" s="26"/>
      <c r="E365" s="26"/>
      <c r="F365" s="111">
        <f t="shared" si="5"/>
        <v>0</v>
      </c>
      <c r="G365" s="111"/>
      <c r="H365" s="111"/>
      <c r="I365" s="111"/>
    </row>
    <row r="366" spans="1:9" x14ac:dyDescent="0.2">
      <c r="A366" s="22"/>
      <c r="B366" s="111">
        <f>IFERROR(IF($A366&lt;&gt;"",VLOOKUP($A366,'table produits'!$A$2:$B$499,2,FALSE),0),IF($A366="","","non créé"))</f>
        <v>0</v>
      </c>
      <c r="C366" s="23"/>
      <c r="D366" s="26"/>
      <c r="E366" s="26"/>
      <c r="F366" s="111">
        <f t="shared" si="5"/>
        <v>0</v>
      </c>
      <c r="G366" s="111"/>
      <c r="H366" s="111"/>
      <c r="I366" s="111"/>
    </row>
    <row r="367" spans="1:9" x14ac:dyDescent="0.2">
      <c r="A367" s="22"/>
      <c r="B367" s="111">
        <f>IFERROR(IF($A367&lt;&gt;"",VLOOKUP($A367,'table produits'!$A$2:$B$499,2,FALSE),0),IF($A367="","","non créé"))</f>
        <v>0</v>
      </c>
      <c r="C367" s="23"/>
      <c r="D367" s="26"/>
      <c r="E367" s="26"/>
      <c r="F367" s="111">
        <f t="shared" si="5"/>
        <v>0</v>
      </c>
      <c r="G367" s="111"/>
      <c r="H367" s="111"/>
      <c r="I367" s="111"/>
    </row>
    <row r="368" spans="1:9" x14ac:dyDescent="0.2">
      <c r="A368" s="22"/>
      <c r="B368" s="111">
        <f>IFERROR(IF($A368&lt;&gt;"",VLOOKUP($A368,'table produits'!$A$2:$B$499,2,FALSE),0),IF($A368="","","non créé"))</f>
        <v>0</v>
      </c>
      <c r="C368" s="23"/>
      <c r="D368" s="26"/>
      <c r="E368" s="26"/>
      <c r="F368" s="111">
        <f t="shared" si="5"/>
        <v>0</v>
      </c>
      <c r="G368" s="111"/>
      <c r="H368" s="111"/>
      <c r="I368" s="111"/>
    </row>
    <row r="369" spans="1:9" x14ac:dyDescent="0.2">
      <c r="A369" s="22"/>
      <c r="B369" s="111">
        <f>IFERROR(IF($A369&lt;&gt;"",VLOOKUP($A369,'table produits'!$A$2:$B$499,2,FALSE),0),IF($A369="","","non créé"))</f>
        <v>0</v>
      </c>
      <c r="C369" s="23"/>
      <c r="D369" s="26"/>
      <c r="E369" s="26"/>
      <c r="F369" s="111">
        <f t="shared" si="5"/>
        <v>0</v>
      </c>
      <c r="G369" s="111"/>
      <c r="H369" s="111"/>
      <c r="I369" s="111"/>
    </row>
    <row r="370" spans="1:9" x14ac:dyDescent="0.2">
      <c r="A370" s="22"/>
      <c r="B370" s="111">
        <f>IFERROR(IF($A370&lt;&gt;"",VLOOKUP($A370,'table produits'!$A$2:$B$499,2,FALSE),0),IF($A370="","","non créé"))</f>
        <v>0</v>
      </c>
      <c r="C370" s="23"/>
      <c r="D370" s="26"/>
      <c r="E370" s="26"/>
      <c r="F370" s="111">
        <f t="shared" si="5"/>
        <v>0</v>
      </c>
      <c r="G370" s="111"/>
      <c r="H370" s="111"/>
      <c r="I370" s="111"/>
    </row>
    <row r="371" spans="1:9" x14ac:dyDescent="0.2">
      <c r="A371" s="22"/>
      <c r="B371" s="111">
        <f>IFERROR(IF($A371&lt;&gt;"",VLOOKUP($A371,'table produits'!$A$2:$B$499,2,FALSE),0),IF($A371="","","non créé"))</f>
        <v>0</v>
      </c>
      <c r="C371" s="23"/>
      <c r="D371" s="26"/>
      <c r="E371" s="26"/>
      <c r="F371" s="111">
        <f t="shared" si="5"/>
        <v>0</v>
      </c>
      <c r="G371" s="111"/>
      <c r="H371" s="111"/>
      <c r="I371" s="111"/>
    </row>
    <row r="372" spans="1:9" x14ac:dyDescent="0.2">
      <c r="A372" s="22"/>
      <c r="B372" s="111">
        <f>IFERROR(IF($A372&lt;&gt;"",VLOOKUP($A372,'table produits'!$A$2:$B$499,2,FALSE),0),IF($A372="","","non créé"))</f>
        <v>0</v>
      </c>
      <c r="C372" s="23"/>
      <c r="D372" s="26"/>
      <c r="E372" s="26"/>
      <c r="F372" s="111">
        <f t="shared" si="5"/>
        <v>0</v>
      </c>
      <c r="G372" s="111"/>
      <c r="H372" s="111"/>
      <c r="I372" s="111"/>
    </row>
    <row r="373" spans="1:9" x14ac:dyDescent="0.2">
      <c r="A373" s="22"/>
      <c r="B373" s="111">
        <f>IFERROR(IF($A373&lt;&gt;"",VLOOKUP($A373,'table produits'!$A$2:$B$499,2,FALSE),0),IF($A373="","","non créé"))</f>
        <v>0</v>
      </c>
      <c r="C373" s="23"/>
      <c r="D373" s="26"/>
      <c r="E373" s="26"/>
      <c r="F373" s="111">
        <f t="shared" si="5"/>
        <v>0</v>
      </c>
      <c r="G373" s="111"/>
      <c r="H373" s="111"/>
      <c r="I373" s="111"/>
    </row>
    <row r="374" spans="1:9" x14ac:dyDescent="0.2">
      <c r="A374" s="22"/>
      <c r="B374" s="111">
        <f>IFERROR(IF($A374&lt;&gt;"",VLOOKUP($A374,'table produits'!$A$2:$B$499,2,FALSE),0),IF($A374="","","non créé"))</f>
        <v>0</v>
      </c>
      <c r="C374" s="23"/>
      <c r="D374" s="26"/>
      <c r="E374" s="26"/>
      <c r="F374" s="111">
        <f t="shared" si="5"/>
        <v>0</v>
      </c>
      <c r="G374" s="111"/>
      <c r="H374" s="111"/>
      <c r="I374" s="111"/>
    </row>
    <row r="375" spans="1:9" x14ac:dyDescent="0.2">
      <c r="A375" s="22"/>
      <c r="B375" s="111">
        <f>IFERROR(IF($A375&lt;&gt;"",VLOOKUP($A375,'table produits'!$A$2:$B$499,2,FALSE),0),IF($A375="","","non créé"))</f>
        <v>0</v>
      </c>
      <c r="C375" s="23"/>
      <c r="D375" s="26"/>
      <c r="E375" s="26"/>
      <c r="F375" s="111">
        <f t="shared" si="5"/>
        <v>0</v>
      </c>
      <c r="G375" s="111"/>
      <c r="H375" s="111"/>
      <c r="I375" s="111"/>
    </row>
    <row r="376" spans="1:9" x14ac:dyDescent="0.2">
      <c r="A376" s="22"/>
      <c r="B376" s="111">
        <f>IFERROR(IF($A376&lt;&gt;"",VLOOKUP($A376,'table produits'!$A$2:$B$499,2,FALSE),0),IF($A376="","","non créé"))</f>
        <v>0</v>
      </c>
      <c r="C376" s="23"/>
      <c r="D376" s="26"/>
      <c r="E376" s="26"/>
      <c r="F376" s="111">
        <f t="shared" si="5"/>
        <v>0</v>
      </c>
      <c r="G376" s="111"/>
      <c r="H376" s="111"/>
      <c r="I376" s="111"/>
    </row>
    <row r="377" spans="1:9" x14ac:dyDescent="0.2">
      <c r="A377" s="22"/>
      <c r="B377" s="111">
        <f>IFERROR(IF($A377&lt;&gt;"",VLOOKUP($A377,'table produits'!$A$2:$B$499,2,FALSE),0),IF($A377="","","non créé"))</f>
        <v>0</v>
      </c>
      <c r="C377" s="23"/>
      <c r="D377" s="26"/>
      <c r="E377" s="26"/>
      <c r="F377" s="111">
        <f t="shared" si="5"/>
        <v>0</v>
      </c>
      <c r="G377" s="111"/>
      <c r="H377" s="111"/>
      <c r="I377" s="111"/>
    </row>
    <row r="378" spans="1:9" x14ac:dyDescent="0.2">
      <c r="A378" s="22"/>
      <c r="B378" s="111">
        <f>IFERROR(IF($A378&lt;&gt;"",VLOOKUP($A378,'table produits'!$A$2:$B$499,2,FALSE),0),IF($A378="","","non créé"))</f>
        <v>0</v>
      </c>
      <c r="C378" s="23"/>
      <c r="D378" s="26"/>
      <c r="E378" s="26"/>
      <c r="F378" s="111">
        <f t="shared" si="5"/>
        <v>0</v>
      </c>
      <c r="G378" s="111"/>
      <c r="H378" s="111"/>
      <c r="I378" s="111"/>
    </row>
    <row r="379" spans="1:9" x14ac:dyDescent="0.2">
      <c r="A379" s="22"/>
      <c r="B379" s="111">
        <f>IFERROR(IF($A379&lt;&gt;"",VLOOKUP($A379,'table produits'!$A$2:$B$499,2,FALSE),0),IF($A379="","","non créé"))</f>
        <v>0</v>
      </c>
      <c r="C379" s="23"/>
      <c r="D379" s="26"/>
      <c r="E379" s="26"/>
      <c r="F379" s="111">
        <f t="shared" si="5"/>
        <v>0</v>
      </c>
      <c r="G379" s="111"/>
      <c r="H379" s="111"/>
      <c r="I379" s="111"/>
    </row>
    <row r="380" spans="1:9" x14ac:dyDescent="0.2">
      <c r="A380" s="22"/>
      <c r="B380" s="111">
        <f>IFERROR(IF($A380&lt;&gt;"",VLOOKUP($A380,'table produits'!$A$2:$B$499,2,FALSE),0),IF($A380="","","non créé"))</f>
        <v>0</v>
      </c>
      <c r="C380" s="23"/>
      <c r="D380" s="26"/>
      <c r="E380" s="26"/>
      <c r="F380" s="111">
        <f t="shared" si="5"/>
        <v>0</v>
      </c>
      <c r="G380" s="111"/>
      <c r="H380" s="111"/>
      <c r="I380" s="111"/>
    </row>
    <row r="381" spans="1:9" x14ac:dyDescent="0.2">
      <c r="A381" s="22"/>
      <c r="B381" s="111">
        <f>IFERROR(IF($A381&lt;&gt;"",VLOOKUP($A381,'table produits'!$A$2:$B$499,2,FALSE),0),IF($A381="","","non créé"))</f>
        <v>0</v>
      </c>
      <c r="C381" s="23"/>
      <c r="D381" s="26"/>
      <c r="E381" s="26"/>
      <c r="F381" s="111">
        <f t="shared" si="5"/>
        <v>0</v>
      </c>
      <c r="G381" s="111"/>
      <c r="H381" s="111"/>
      <c r="I381" s="111"/>
    </row>
    <row r="382" spans="1:9" x14ac:dyDescent="0.2">
      <c r="A382" s="22"/>
      <c r="B382" s="111">
        <f>IFERROR(IF($A382&lt;&gt;"",VLOOKUP($A382,'table produits'!$A$2:$B$499,2,FALSE),0),IF($A382="","","non créé"))</f>
        <v>0</v>
      </c>
      <c r="C382" s="23"/>
      <c r="D382" s="26"/>
      <c r="E382" s="26"/>
      <c r="F382" s="111">
        <f t="shared" si="5"/>
        <v>0</v>
      </c>
      <c r="G382" s="111"/>
      <c r="H382" s="111"/>
      <c r="I382" s="111"/>
    </row>
    <row r="383" spans="1:9" x14ac:dyDescent="0.2">
      <c r="A383" s="22"/>
      <c r="B383" s="111">
        <f>IFERROR(IF($A383&lt;&gt;"",VLOOKUP($A383,'table produits'!$A$2:$B$499,2,FALSE),0),IF($A383="","","non créé"))</f>
        <v>0</v>
      </c>
      <c r="C383" s="23"/>
      <c r="D383" s="26"/>
      <c r="E383" s="26"/>
      <c r="F383" s="111">
        <f t="shared" si="5"/>
        <v>0</v>
      </c>
      <c r="G383" s="111"/>
      <c r="H383" s="111"/>
      <c r="I383" s="111"/>
    </row>
    <row r="384" spans="1:9" x14ac:dyDescent="0.2">
      <c r="A384" s="22"/>
      <c r="B384" s="111">
        <f>IFERROR(IF($A384&lt;&gt;"",VLOOKUP($A384,'table produits'!$A$2:$B$499,2,FALSE),0),IF($A384="","","non créé"))</f>
        <v>0</v>
      </c>
      <c r="C384" s="23"/>
      <c r="D384" s="26"/>
      <c r="E384" s="26"/>
      <c r="F384" s="111">
        <f t="shared" si="5"/>
        <v>0</v>
      </c>
      <c r="G384" s="111"/>
      <c r="H384" s="111"/>
      <c r="I384" s="111"/>
    </row>
    <row r="385" spans="1:9" x14ac:dyDescent="0.2">
      <c r="A385" s="22"/>
      <c r="B385" s="111">
        <f>IFERROR(IF($A385&lt;&gt;"",VLOOKUP($A385,'table produits'!$A$2:$B$499,2,FALSE),0),IF($A385="","","non créé"))</f>
        <v>0</v>
      </c>
      <c r="C385" s="23"/>
      <c r="D385" s="26"/>
      <c r="E385" s="26"/>
      <c r="F385" s="111">
        <f t="shared" si="5"/>
        <v>0</v>
      </c>
      <c r="G385" s="111"/>
      <c r="H385" s="111"/>
      <c r="I385" s="111"/>
    </row>
    <row r="386" spans="1:9" x14ac:dyDescent="0.2">
      <c r="A386" s="22"/>
      <c r="B386" s="111">
        <f>IFERROR(IF($A386&lt;&gt;"",VLOOKUP($A386,'table produits'!$A$2:$B$499,2,FALSE),0),IF($A386="","","non créé"))</f>
        <v>0</v>
      </c>
      <c r="C386" s="23"/>
      <c r="D386" s="26"/>
      <c r="E386" s="26"/>
      <c r="F386" s="111">
        <f t="shared" si="5"/>
        <v>0</v>
      </c>
      <c r="G386" s="111"/>
      <c r="H386" s="111"/>
      <c r="I386" s="111"/>
    </row>
    <row r="387" spans="1:9" x14ac:dyDescent="0.2">
      <c r="A387" s="22"/>
      <c r="B387" s="111">
        <f>IFERROR(IF($A387&lt;&gt;"",VLOOKUP($A387,'table produits'!$A$2:$B$499,2,FALSE),0),IF($A387="","","non créé"))</f>
        <v>0</v>
      </c>
      <c r="C387" s="23"/>
      <c r="D387" s="26"/>
      <c r="E387" s="26"/>
      <c r="F387" s="111">
        <f t="shared" si="5"/>
        <v>0</v>
      </c>
      <c r="G387" s="111"/>
      <c r="H387" s="111"/>
      <c r="I387" s="111"/>
    </row>
    <row r="388" spans="1:9" x14ac:dyDescent="0.2">
      <c r="A388" s="22"/>
      <c r="B388" s="111">
        <f>IFERROR(IF($A388&lt;&gt;"",VLOOKUP($A388,'table produits'!$A$2:$B$499,2,FALSE),0),IF($A388="","","non créé"))</f>
        <v>0</v>
      </c>
      <c r="C388" s="23"/>
      <c r="D388" s="26"/>
      <c r="E388" s="26"/>
      <c r="F388" s="111">
        <f t="shared" si="5"/>
        <v>0</v>
      </c>
      <c r="G388" s="111"/>
      <c r="H388" s="111"/>
      <c r="I388" s="111"/>
    </row>
    <row r="389" spans="1:9" x14ac:dyDescent="0.2">
      <c r="A389" s="22"/>
      <c r="B389" s="111">
        <f>IFERROR(IF($A389&lt;&gt;"",VLOOKUP($A389,'table produits'!$A$2:$B$499,2,FALSE),0),IF($A389="","","non créé"))</f>
        <v>0</v>
      </c>
      <c r="C389" s="23"/>
      <c r="D389" s="26"/>
      <c r="E389" s="26"/>
      <c r="F389" s="111">
        <f t="shared" si="5"/>
        <v>0</v>
      </c>
      <c r="G389" s="111"/>
      <c r="H389" s="111"/>
      <c r="I389" s="111"/>
    </row>
    <row r="390" spans="1:9" x14ac:dyDescent="0.2">
      <c r="A390" s="22"/>
      <c r="B390" s="111">
        <f>IFERROR(IF($A390&lt;&gt;"",VLOOKUP($A390,'table produits'!$A$2:$B$499,2,FALSE),0),IF($A390="","","non créé"))</f>
        <v>0</v>
      </c>
      <c r="C390" s="23"/>
      <c r="D390" s="26"/>
      <c r="E390" s="26"/>
      <c r="F390" s="111">
        <f t="shared" si="5"/>
        <v>0</v>
      </c>
      <c r="G390" s="111"/>
      <c r="H390" s="111"/>
      <c r="I390" s="111"/>
    </row>
    <row r="391" spans="1:9" x14ac:dyDescent="0.2">
      <c r="A391" s="22"/>
      <c r="B391" s="111">
        <f>IFERROR(IF($A391&lt;&gt;"",VLOOKUP($A391,'table produits'!$A$2:$B$499,2,FALSE),0),IF($A391="","","non créé"))</f>
        <v>0</v>
      </c>
      <c r="C391" s="23"/>
      <c r="D391" s="26"/>
      <c r="E391" s="26"/>
      <c r="F391" s="111">
        <f t="shared" si="5"/>
        <v>0</v>
      </c>
      <c r="G391" s="111"/>
      <c r="H391" s="111"/>
      <c r="I391" s="111"/>
    </row>
    <row r="392" spans="1:9" x14ac:dyDescent="0.2">
      <c r="A392" s="22"/>
      <c r="B392" s="111">
        <f>IFERROR(IF($A392&lt;&gt;"",VLOOKUP($A392,'table produits'!$A$2:$B$499,2,FALSE),0),IF($A392="","","non créé"))</f>
        <v>0</v>
      </c>
      <c r="C392" s="23"/>
      <c r="D392" s="26"/>
      <c r="E392" s="26"/>
      <c r="F392" s="111">
        <f t="shared" ref="F392:F455" si="6">(MIN(C392:E392)/1.2)</f>
        <v>0</v>
      </c>
      <c r="G392" s="111"/>
      <c r="H392" s="111"/>
      <c r="I392" s="111"/>
    </row>
    <row r="393" spans="1:9" x14ac:dyDescent="0.2">
      <c r="A393" s="22"/>
      <c r="B393" s="111">
        <f>IFERROR(IF($A393&lt;&gt;"",VLOOKUP($A393,'table produits'!$A$2:$B$499,2,FALSE),0),IF($A393="","","non créé"))</f>
        <v>0</v>
      </c>
      <c r="C393" s="23"/>
      <c r="D393" s="26"/>
      <c r="E393" s="26"/>
      <c r="F393" s="111">
        <f t="shared" si="6"/>
        <v>0</v>
      </c>
      <c r="G393" s="111"/>
      <c r="H393" s="111"/>
      <c r="I393" s="111"/>
    </row>
    <row r="394" spans="1:9" x14ac:dyDescent="0.2">
      <c r="A394" s="22"/>
      <c r="B394" s="111">
        <f>IFERROR(IF($A394&lt;&gt;"",VLOOKUP($A394,'table produits'!$A$2:$B$499,2,FALSE),0),IF($A394="","","non créé"))</f>
        <v>0</v>
      </c>
      <c r="C394" s="23"/>
      <c r="D394" s="26"/>
      <c r="E394" s="26"/>
      <c r="F394" s="111">
        <f t="shared" si="6"/>
        <v>0</v>
      </c>
      <c r="G394" s="111"/>
      <c r="H394" s="111"/>
      <c r="I394" s="111"/>
    </row>
    <row r="395" spans="1:9" x14ac:dyDescent="0.2">
      <c r="A395" s="22"/>
      <c r="B395" s="111">
        <f>IFERROR(IF($A395&lt;&gt;"",VLOOKUP($A395,'table produits'!$A$2:$B$499,2,FALSE),0),IF($A395="","","non créé"))</f>
        <v>0</v>
      </c>
      <c r="C395" s="23"/>
      <c r="D395" s="26"/>
      <c r="E395" s="26"/>
      <c r="F395" s="111">
        <f t="shared" si="6"/>
        <v>0</v>
      </c>
      <c r="G395" s="111"/>
      <c r="H395" s="111"/>
      <c r="I395" s="111"/>
    </row>
    <row r="396" spans="1:9" x14ac:dyDescent="0.2">
      <c r="A396" s="22"/>
      <c r="B396" s="111">
        <f>IFERROR(IF($A396&lt;&gt;"",VLOOKUP($A396,'table produits'!$A$2:$B$499,2,FALSE),0),IF($A396="","","non créé"))</f>
        <v>0</v>
      </c>
      <c r="C396" s="23"/>
      <c r="D396" s="26"/>
      <c r="E396" s="26"/>
      <c r="F396" s="111">
        <f t="shared" si="6"/>
        <v>0</v>
      </c>
      <c r="G396" s="111"/>
      <c r="H396" s="111"/>
      <c r="I396" s="111"/>
    </row>
    <row r="397" spans="1:9" x14ac:dyDescent="0.2">
      <c r="A397" s="22"/>
      <c r="B397" s="111">
        <f>IFERROR(IF($A397&lt;&gt;"",VLOOKUP($A397,'table produits'!$A$2:$B$499,2,FALSE),0),IF($A397="","","non créé"))</f>
        <v>0</v>
      </c>
      <c r="C397" s="23"/>
      <c r="D397" s="26"/>
      <c r="E397" s="26"/>
      <c r="F397" s="111">
        <f t="shared" si="6"/>
        <v>0</v>
      </c>
      <c r="G397" s="111"/>
      <c r="H397" s="111"/>
      <c r="I397" s="111"/>
    </row>
    <row r="398" spans="1:9" x14ac:dyDescent="0.2">
      <c r="A398" s="22"/>
      <c r="B398" s="111">
        <f>IFERROR(IF($A398&lt;&gt;"",VLOOKUP($A398,'table produits'!$A$2:$B$499,2,FALSE),0),IF($A398="","","non créé"))</f>
        <v>0</v>
      </c>
      <c r="C398" s="23"/>
      <c r="D398" s="26"/>
      <c r="E398" s="26"/>
      <c r="F398" s="111">
        <f t="shared" si="6"/>
        <v>0</v>
      </c>
      <c r="G398" s="111"/>
      <c r="H398" s="111"/>
      <c r="I398" s="111"/>
    </row>
    <row r="399" spans="1:9" x14ac:dyDescent="0.2">
      <c r="A399" s="22"/>
      <c r="B399" s="111">
        <f>IFERROR(IF($A399&lt;&gt;"",VLOOKUP($A399,'table produits'!$A$2:$B$499,2,FALSE),0),IF($A399="","","non créé"))</f>
        <v>0</v>
      </c>
      <c r="C399" s="23"/>
      <c r="D399" s="26"/>
      <c r="E399" s="26"/>
      <c r="F399" s="111">
        <f t="shared" si="6"/>
        <v>0</v>
      </c>
      <c r="G399" s="111"/>
      <c r="H399" s="111"/>
      <c r="I399" s="111"/>
    </row>
    <row r="400" spans="1:9" x14ac:dyDescent="0.2">
      <c r="A400" s="22"/>
      <c r="B400" s="111">
        <f>IFERROR(IF($A400&lt;&gt;"",VLOOKUP($A400,'table produits'!$A$2:$B$499,2,FALSE),0),IF($A400="","","non créé"))</f>
        <v>0</v>
      </c>
      <c r="C400" s="23"/>
      <c r="D400" s="26"/>
      <c r="E400" s="26"/>
      <c r="F400" s="111">
        <f t="shared" si="6"/>
        <v>0</v>
      </c>
      <c r="G400" s="111"/>
      <c r="H400" s="111"/>
      <c r="I400" s="111"/>
    </row>
    <row r="401" spans="1:9" x14ac:dyDescent="0.2">
      <c r="A401" s="22"/>
      <c r="B401" s="111">
        <f>IFERROR(IF($A401&lt;&gt;"",VLOOKUP($A401,'table produits'!$A$2:$B$499,2,FALSE),0),IF($A401="","","non créé"))</f>
        <v>0</v>
      </c>
      <c r="C401" s="23"/>
      <c r="D401" s="26"/>
      <c r="E401" s="26"/>
      <c r="F401" s="111">
        <f t="shared" si="6"/>
        <v>0</v>
      </c>
      <c r="G401" s="111"/>
      <c r="H401" s="111"/>
      <c r="I401" s="111"/>
    </row>
    <row r="402" spans="1:9" x14ac:dyDescent="0.2">
      <c r="A402" s="22"/>
      <c r="B402" s="111">
        <f>IFERROR(IF($A402&lt;&gt;"",VLOOKUP($A402,'table produits'!$A$2:$B$499,2,FALSE),0),IF($A402="","","non créé"))</f>
        <v>0</v>
      </c>
      <c r="C402" s="23"/>
      <c r="D402" s="26"/>
      <c r="E402" s="26"/>
      <c r="F402" s="111">
        <f t="shared" si="6"/>
        <v>0</v>
      </c>
      <c r="G402" s="111"/>
      <c r="H402" s="111"/>
      <c r="I402" s="111"/>
    </row>
    <row r="403" spans="1:9" x14ac:dyDescent="0.2">
      <c r="A403" s="22"/>
      <c r="B403" s="111">
        <f>IFERROR(IF($A403&lt;&gt;"",VLOOKUP($A403,'table produits'!$A$2:$B$499,2,FALSE),0),IF($A403="","","non créé"))</f>
        <v>0</v>
      </c>
      <c r="C403" s="23"/>
      <c r="D403" s="26"/>
      <c r="E403" s="26"/>
      <c r="F403" s="111">
        <f t="shared" si="6"/>
        <v>0</v>
      </c>
      <c r="G403" s="111"/>
      <c r="H403" s="111"/>
      <c r="I403" s="111"/>
    </row>
    <row r="404" spans="1:9" x14ac:dyDescent="0.2">
      <c r="A404" s="22"/>
      <c r="B404" s="111">
        <f>IFERROR(IF($A404&lt;&gt;"",VLOOKUP($A404,'table produits'!$A$2:$B$499,2,FALSE),0),IF($A404="","","non créé"))</f>
        <v>0</v>
      </c>
      <c r="C404" s="23"/>
      <c r="D404" s="26"/>
      <c r="E404" s="26"/>
      <c r="F404" s="111">
        <f t="shared" si="6"/>
        <v>0</v>
      </c>
      <c r="G404" s="111"/>
      <c r="H404" s="111"/>
      <c r="I404" s="111"/>
    </row>
    <row r="405" spans="1:9" x14ac:dyDescent="0.2">
      <c r="A405" s="22"/>
      <c r="B405" s="111">
        <f>IFERROR(IF($A405&lt;&gt;"",VLOOKUP($A405,'table produits'!$A$2:$B$499,2,FALSE),0),IF($A405="","","non créé"))</f>
        <v>0</v>
      </c>
      <c r="C405" s="23"/>
      <c r="D405" s="26"/>
      <c r="E405" s="26"/>
      <c r="F405" s="111">
        <f t="shared" si="6"/>
        <v>0</v>
      </c>
      <c r="G405" s="111"/>
      <c r="H405" s="111"/>
      <c r="I405" s="111"/>
    </row>
    <row r="406" spans="1:9" x14ac:dyDescent="0.2">
      <c r="A406" s="22"/>
      <c r="B406" s="111">
        <f>IFERROR(IF($A406&lt;&gt;"",VLOOKUP($A406,'table produits'!$A$2:$B$499,2,FALSE),0),IF($A406="","","non créé"))</f>
        <v>0</v>
      </c>
      <c r="C406" s="23"/>
      <c r="D406" s="26"/>
      <c r="E406" s="26"/>
      <c r="F406" s="111">
        <f t="shared" si="6"/>
        <v>0</v>
      </c>
      <c r="G406" s="111"/>
      <c r="H406" s="111"/>
      <c r="I406" s="111"/>
    </row>
    <row r="407" spans="1:9" x14ac:dyDescent="0.2">
      <c r="A407" s="22"/>
      <c r="B407" s="111">
        <f>IFERROR(IF($A407&lt;&gt;"",VLOOKUP($A407,'table produits'!$A$2:$B$499,2,FALSE),0),IF($A407="","","non créé"))</f>
        <v>0</v>
      </c>
      <c r="C407" s="23"/>
      <c r="D407" s="26"/>
      <c r="E407" s="26"/>
      <c r="F407" s="111">
        <f t="shared" si="6"/>
        <v>0</v>
      </c>
      <c r="G407" s="111"/>
      <c r="H407" s="111"/>
      <c r="I407" s="111"/>
    </row>
    <row r="408" spans="1:9" x14ac:dyDescent="0.2">
      <c r="A408" s="22"/>
      <c r="B408" s="111">
        <f>IFERROR(IF($A408&lt;&gt;"",VLOOKUP($A408,'table produits'!$A$2:$B$499,2,FALSE),0),IF($A408="","","non créé"))</f>
        <v>0</v>
      </c>
      <c r="C408" s="23"/>
      <c r="D408" s="26"/>
      <c r="E408" s="26"/>
      <c r="F408" s="111">
        <f t="shared" si="6"/>
        <v>0</v>
      </c>
      <c r="G408" s="111"/>
      <c r="H408" s="111"/>
      <c r="I408" s="111"/>
    </row>
    <row r="409" spans="1:9" x14ac:dyDescent="0.2">
      <c r="A409" s="22"/>
      <c r="B409" s="111">
        <f>IFERROR(IF($A409&lt;&gt;"",VLOOKUP($A409,'table produits'!$A$2:$B$499,2,FALSE),0),IF($A409="","","non créé"))</f>
        <v>0</v>
      </c>
      <c r="C409" s="23"/>
      <c r="D409" s="26"/>
      <c r="E409" s="26"/>
      <c r="F409" s="111">
        <f t="shared" si="6"/>
        <v>0</v>
      </c>
      <c r="G409" s="111"/>
      <c r="H409" s="111"/>
      <c r="I409" s="111"/>
    </row>
    <row r="410" spans="1:9" x14ac:dyDescent="0.2">
      <c r="A410" s="22"/>
      <c r="B410" s="111">
        <f>IFERROR(IF($A410&lt;&gt;"",VLOOKUP($A410,'table produits'!$A$2:$B$499,2,FALSE),0),IF($A410="","","non créé"))</f>
        <v>0</v>
      </c>
      <c r="C410" s="23"/>
      <c r="D410" s="26"/>
      <c r="E410" s="26"/>
      <c r="F410" s="111">
        <f t="shared" si="6"/>
        <v>0</v>
      </c>
      <c r="G410" s="111"/>
      <c r="H410" s="111"/>
      <c r="I410" s="111"/>
    </row>
    <row r="411" spans="1:9" x14ac:dyDescent="0.2">
      <c r="A411" s="22"/>
      <c r="B411" s="111">
        <f>IFERROR(IF($A411&lt;&gt;"",VLOOKUP($A411,'table produits'!$A$2:$B$499,2,FALSE),0),IF($A411="","","non créé"))</f>
        <v>0</v>
      </c>
      <c r="C411" s="23"/>
      <c r="D411" s="26"/>
      <c r="E411" s="26"/>
      <c r="F411" s="111">
        <f t="shared" si="6"/>
        <v>0</v>
      </c>
      <c r="G411" s="111"/>
      <c r="H411" s="111"/>
      <c r="I411" s="111"/>
    </row>
    <row r="412" spans="1:9" x14ac:dyDescent="0.2">
      <c r="A412" s="22"/>
      <c r="B412" s="111">
        <f>IFERROR(IF($A412&lt;&gt;"",VLOOKUP($A412,'table produits'!$A$2:$B$499,2,FALSE),0),IF($A412="","","non créé"))</f>
        <v>0</v>
      </c>
      <c r="C412" s="23"/>
      <c r="D412" s="26"/>
      <c r="E412" s="26"/>
      <c r="F412" s="111">
        <f t="shared" si="6"/>
        <v>0</v>
      </c>
      <c r="G412" s="111"/>
      <c r="H412" s="111"/>
      <c r="I412" s="111"/>
    </row>
    <row r="413" spans="1:9" x14ac:dyDescent="0.2">
      <c r="A413" s="22"/>
      <c r="B413" s="111">
        <f>IFERROR(IF($A413&lt;&gt;"",VLOOKUP($A413,'table produits'!$A$2:$B$499,2,FALSE),0),IF($A413="","","non créé"))</f>
        <v>0</v>
      </c>
      <c r="C413" s="23"/>
      <c r="D413" s="26"/>
      <c r="E413" s="26"/>
      <c r="F413" s="111">
        <f t="shared" si="6"/>
        <v>0</v>
      </c>
      <c r="G413" s="111"/>
      <c r="H413" s="111"/>
      <c r="I413" s="111"/>
    </row>
    <row r="414" spans="1:9" x14ac:dyDescent="0.2">
      <c r="A414" s="22"/>
      <c r="B414" s="111">
        <f>IFERROR(IF($A414&lt;&gt;"",VLOOKUP($A414,'table produits'!$A$2:$B$499,2,FALSE),0),IF($A414="","","non créé"))</f>
        <v>0</v>
      </c>
      <c r="C414" s="23"/>
      <c r="D414" s="26"/>
      <c r="E414" s="26"/>
      <c r="F414" s="111">
        <f t="shared" si="6"/>
        <v>0</v>
      </c>
      <c r="G414" s="111"/>
      <c r="H414" s="111"/>
      <c r="I414" s="111"/>
    </row>
    <row r="415" spans="1:9" x14ac:dyDescent="0.2">
      <c r="A415" s="22"/>
      <c r="B415" s="111">
        <f>IFERROR(IF($A415&lt;&gt;"",VLOOKUP($A415,'table produits'!$A$2:$B$499,2,FALSE),0),IF($A415="","","non créé"))</f>
        <v>0</v>
      </c>
      <c r="C415" s="23"/>
      <c r="D415" s="26"/>
      <c r="E415" s="26"/>
      <c r="F415" s="111">
        <f t="shared" si="6"/>
        <v>0</v>
      </c>
      <c r="G415" s="111"/>
      <c r="H415" s="111"/>
      <c r="I415" s="111"/>
    </row>
    <row r="416" spans="1:9" x14ac:dyDescent="0.2">
      <c r="A416" s="22"/>
      <c r="B416" s="111">
        <f>IFERROR(IF($A416&lt;&gt;"",VLOOKUP($A416,'table produits'!$A$2:$B$499,2,FALSE),0),IF($A416="","","non créé"))</f>
        <v>0</v>
      </c>
      <c r="C416" s="23"/>
      <c r="D416" s="26"/>
      <c r="E416" s="26"/>
      <c r="F416" s="111">
        <f t="shared" si="6"/>
        <v>0</v>
      </c>
      <c r="G416" s="111"/>
      <c r="H416" s="111"/>
      <c r="I416" s="111"/>
    </row>
    <row r="417" spans="1:9" x14ac:dyDescent="0.2">
      <c r="A417" s="22"/>
      <c r="B417" s="111">
        <f>IFERROR(IF($A417&lt;&gt;"",VLOOKUP($A417,'table produits'!$A$2:$B$499,2,FALSE),0),IF($A417="","","non créé"))</f>
        <v>0</v>
      </c>
      <c r="C417" s="23"/>
      <c r="D417" s="26"/>
      <c r="E417" s="26"/>
      <c r="F417" s="111">
        <f t="shared" si="6"/>
        <v>0</v>
      </c>
      <c r="G417" s="111"/>
      <c r="H417" s="111"/>
      <c r="I417" s="111"/>
    </row>
    <row r="418" spans="1:9" x14ac:dyDescent="0.2">
      <c r="A418" s="22"/>
      <c r="B418" s="111">
        <f>IFERROR(IF($A418&lt;&gt;"",VLOOKUP($A418,'table produits'!$A$2:$B$499,2,FALSE),0),IF($A418="","","non créé"))</f>
        <v>0</v>
      </c>
      <c r="C418" s="23"/>
      <c r="D418" s="26"/>
      <c r="E418" s="26"/>
      <c r="F418" s="111">
        <f t="shared" si="6"/>
        <v>0</v>
      </c>
      <c r="G418" s="111"/>
      <c r="H418" s="111"/>
      <c r="I418" s="111"/>
    </row>
    <row r="419" spans="1:9" x14ac:dyDescent="0.2">
      <c r="A419" s="22"/>
      <c r="B419" s="111">
        <f>IFERROR(IF($A419&lt;&gt;"",VLOOKUP($A419,'table produits'!$A$2:$B$499,2,FALSE),0),IF($A419="","","non créé"))</f>
        <v>0</v>
      </c>
      <c r="C419" s="23"/>
      <c r="D419" s="26"/>
      <c r="E419" s="26"/>
      <c r="F419" s="111">
        <f t="shared" si="6"/>
        <v>0</v>
      </c>
      <c r="G419" s="111"/>
      <c r="H419" s="111"/>
      <c r="I419" s="111"/>
    </row>
    <row r="420" spans="1:9" x14ac:dyDescent="0.2">
      <c r="A420" s="22"/>
      <c r="B420" s="111">
        <f>IFERROR(IF($A420&lt;&gt;"",VLOOKUP($A420,'table produits'!$A$2:$B$499,2,FALSE),0),IF($A420="","","non créé"))</f>
        <v>0</v>
      </c>
      <c r="C420" s="23"/>
      <c r="D420" s="26"/>
      <c r="E420" s="26"/>
      <c r="F420" s="111">
        <f t="shared" si="6"/>
        <v>0</v>
      </c>
      <c r="G420" s="111"/>
      <c r="H420" s="111"/>
      <c r="I420" s="111"/>
    </row>
    <row r="421" spans="1:9" x14ac:dyDescent="0.2">
      <c r="A421" s="22"/>
      <c r="B421" s="111">
        <f>IFERROR(IF($A421&lt;&gt;"",VLOOKUP($A421,'table produits'!$A$2:$B$499,2,FALSE),0),IF($A421="","","non créé"))</f>
        <v>0</v>
      </c>
      <c r="C421" s="23"/>
      <c r="D421" s="26"/>
      <c r="E421" s="26"/>
      <c r="F421" s="111">
        <f t="shared" si="6"/>
        <v>0</v>
      </c>
      <c r="G421" s="111"/>
      <c r="H421" s="111"/>
      <c r="I421" s="111"/>
    </row>
    <row r="422" spans="1:9" x14ac:dyDescent="0.2">
      <c r="A422" s="22"/>
      <c r="B422" s="111">
        <f>IFERROR(IF($A422&lt;&gt;"",VLOOKUP($A422,'table produits'!$A$2:$B$499,2,FALSE),0),IF($A422="","","non créé"))</f>
        <v>0</v>
      </c>
      <c r="C422" s="23"/>
      <c r="D422" s="26"/>
      <c r="E422" s="26"/>
      <c r="F422" s="111">
        <f t="shared" si="6"/>
        <v>0</v>
      </c>
      <c r="G422" s="111"/>
      <c r="H422" s="111"/>
      <c r="I422" s="111"/>
    </row>
    <row r="423" spans="1:9" x14ac:dyDescent="0.2">
      <c r="A423" s="22"/>
      <c r="B423" s="111">
        <f>IFERROR(IF($A423&lt;&gt;"",VLOOKUP($A423,'table produits'!$A$2:$B$499,2,FALSE),0),IF($A423="","","non créé"))</f>
        <v>0</v>
      </c>
      <c r="C423" s="23"/>
      <c r="D423" s="26"/>
      <c r="E423" s="26"/>
      <c r="F423" s="111">
        <f t="shared" si="6"/>
        <v>0</v>
      </c>
      <c r="G423" s="111"/>
      <c r="H423" s="111"/>
      <c r="I423" s="111"/>
    </row>
    <row r="424" spans="1:9" x14ac:dyDescent="0.2">
      <c r="A424" s="22"/>
      <c r="B424" s="111">
        <f>IFERROR(IF($A424&lt;&gt;"",VLOOKUP($A424,'table produits'!$A$2:$B$499,2,FALSE),0),IF($A424="","","non créé"))</f>
        <v>0</v>
      </c>
      <c r="C424" s="23"/>
      <c r="D424" s="26"/>
      <c r="E424" s="26"/>
      <c r="F424" s="111">
        <f t="shared" si="6"/>
        <v>0</v>
      </c>
      <c r="G424" s="111"/>
      <c r="H424" s="111"/>
      <c r="I424" s="111"/>
    </row>
    <row r="425" spans="1:9" x14ac:dyDescent="0.2">
      <c r="A425" s="22"/>
      <c r="B425" s="111">
        <f>IFERROR(IF($A425&lt;&gt;"",VLOOKUP($A425,'table produits'!$A$2:$B$499,2,FALSE),0),IF($A425="","","non créé"))</f>
        <v>0</v>
      </c>
      <c r="C425" s="23"/>
      <c r="D425" s="26"/>
      <c r="E425" s="26"/>
      <c r="F425" s="111">
        <f t="shared" si="6"/>
        <v>0</v>
      </c>
      <c r="G425" s="111"/>
      <c r="H425" s="111"/>
      <c r="I425" s="111"/>
    </row>
    <row r="426" spans="1:9" x14ac:dyDescent="0.2">
      <c r="A426" s="22"/>
      <c r="B426" s="111">
        <f>IFERROR(IF($A426&lt;&gt;"",VLOOKUP($A426,'table produits'!$A$2:$B$499,2,FALSE),0),IF($A426="","","non créé"))</f>
        <v>0</v>
      </c>
      <c r="C426" s="23"/>
      <c r="D426" s="26"/>
      <c r="E426" s="26"/>
      <c r="F426" s="111">
        <f t="shared" si="6"/>
        <v>0</v>
      </c>
      <c r="G426" s="111"/>
      <c r="H426" s="111"/>
      <c r="I426" s="111"/>
    </row>
    <row r="427" spans="1:9" x14ac:dyDescent="0.2">
      <c r="A427" s="22"/>
      <c r="B427" s="111">
        <f>IFERROR(IF($A427&lt;&gt;"",VLOOKUP($A427,'table produits'!$A$2:$B$499,2,FALSE),0),IF($A427="","","non créé"))</f>
        <v>0</v>
      </c>
      <c r="C427" s="23"/>
      <c r="D427" s="26"/>
      <c r="E427" s="26"/>
      <c r="F427" s="111">
        <f t="shared" si="6"/>
        <v>0</v>
      </c>
      <c r="G427" s="111"/>
      <c r="H427" s="111"/>
      <c r="I427" s="111"/>
    </row>
    <row r="428" spans="1:9" x14ac:dyDescent="0.2">
      <c r="A428" s="22"/>
      <c r="B428" s="111">
        <f>IFERROR(IF($A428&lt;&gt;"",VLOOKUP($A428,'table produits'!$A$2:$B$499,2,FALSE),0),IF($A428="","","non créé"))</f>
        <v>0</v>
      </c>
      <c r="C428" s="23"/>
      <c r="D428" s="26"/>
      <c r="E428" s="26"/>
      <c r="F428" s="111">
        <f t="shared" si="6"/>
        <v>0</v>
      </c>
      <c r="G428" s="111"/>
      <c r="H428" s="111"/>
      <c r="I428" s="111"/>
    </row>
    <row r="429" spans="1:9" x14ac:dyDescent="0.2">
      <c r="A429" s="22"/>
      <c r="B429" s="111">
        <f>IFERROR(IF($A429&lt;&gt;"",VLOOKUP($A429,'table produits'!$A$2:$B$499,2,FALSE),0),IF($A429="","","non créé"))</f>
        <v>0</v>
      </c>
      <c r="C429" s="23"/>
      <c r="D429" s="26"/>
      <c r="E429" s="26"/>
      <c r="F429" s="111">
        <f t="shared" si="6"/>
        <v>0</v>
      </c>
      <c r="G429" s="111"/>
      <c r="H429" s="111"/>
      <c r="I429" s="111"/>
    </row>
    <row r="430" spans="1:9" x14ac:dyDescent="0.2">
      <c r="A430" s="22"/>
      <c r="B430" s="111">
        <f>IFERROR(IF($A430&lt;&gt;"",VLOOKUP($A430,'table produits'!$A$2:$B$499,2,FALSE),0),IF($A430="","","non créé"))</f>
        <v>0</v>
      </c>
      <c r="C430" s="23"/>
      <c r="D430" s="26"/>
      <c r="E430" s="26"/>
      <c r="F430" s="111">
        <f t="shared" si="6"/>
        <v>0</v>
      </c>
      <c r="G430" s="111"/>
      <c r="H430" s="111"/>
      <c r="I430" s="111"/>
    </row>
    <row r="431" spans="1:9" x14ac:dyDescent="0.2">
      <c r="A431" s="22"/>
      <c r="B431" s="111">
        <f>IFERROR(IF($A431&lt;&gt;"",VLOOKUP($A431,'table produits'!$A$2:$B$499,2,FALSE),0),IF($A431="","","non créé"))</f>
        <v>0</v>
      </c>
      <c r="C431" s="23"/>
      <c r="D431" s="26"/>
      <c r="E431" s="26"/>
      <c r="F431" s="111">
        <f t="shared" si="6"/>
        <v>0</v>
      </c>
      <c r="G431" s="111"/>
      <c r="H431" s="111"/>
      <c r="I431" s="111"/>
    </row>
    <row r="432" spans="1:9" x14ac:dyDescent="0.2">
      <c r="A432" s="22"/>
      <c r="B432" s="111">
        <f>IFERROR(IF($A432&lt;&gt;"",VLOOKUP($A432,'table produits'!$A$2:$B$499,2,FALSE),0),IF($A432="","","non créé"))</f>
        <v>0</v>
      </c>
      <c r="C432" s="23"/>
      <c r="D432" s="26"/>
      <c r="E432" s="26"/>
      <c r="F432" s="111">
        <f t="shared" si="6"/>
        <v>0</v>
      </c>
      <c r="G432" s="111"/>
      <c r="H432" s="111"/>
      <c r="I432" s="111"/>
    </row>
    <row r="433" spans="1:9" x14ac:dyDescent="0.2">
      <c r="A433" s="22"/>
      <c r="B433" s="111">
        <f>IFERROR(IF($A433&lt;&gt;"",VLOOKUP($A433,'table produits'!$A$2:$B$499,2,FALSE),0),IF($A433="","","non créé"))</f>
        <v>0</v>
      </c>
      <c r="C433" s="23"/>
      <c r="D433" s="26"/>
      <c r="E433" s="26"/>
      <c r="F433" s="111">
        <f t="shared" si="6"/>
        <v>0</v>
      </c>
      <c r="G433" s="111"/>
      <c r="H433" s="111"/>
      <c r="I433" s="111"/>
    </row>
    <row r="434" spans="1:9" x14ac:dyDescent="0.2">
      <c r="A434" s="22"/>
      <c r="B434" s="111">
        <f>IFERROR(IF($A434&lt;&gt;"",VLOOKUP($A434,'table produits'!$A$2:$B$499,2,FALSE),0),IF($A434="","","non créé"))</f>
        <v>0</v>
      </c>
      <c r="C434" s="23"/>
      <c r="D434" s="26"/>
      <c r="E434" s="26"/>
      <c r="F434" s="111">
        <f t="shared" si="6"/>
        <v>0</v>
      </c>
      <c r="G434" s="111"/>
      <c r="H434" s="111"/>
      <c r="I434" s="111"/>
    </row>
    <row r="435" spans="1:9" x14ac:dyDescent="0.2">
      <c r="A435" s="22"/>
      <c r="B435" s="111">
        <f>IFERROR(IF($A435&lt;&gt;"",VLOOKUP($A435,'table produits'!$A$2:$B$499,2,FALSE),0),IF($A435="","","non créé"))</f>
        <v>0</v>
      </c>
      <c r="C435" s="23"/>
      <c r="D435" s="26"/>
      <c r="E435" s="26"/>
      <c r="F435" s="111">
        <f t="shared" si="6"/>
        <v>0</v>
      </c>
      <c r="G435" s="111"/>
      <c r="H435" s="111"/>
      <c r="I435" s="111"/>
    </row>
    <row r="436" spans="1:9" x14ac:dyDescent="0.2">
      <c r="A436" s="22"/>
      <c r="B436" s="111">
        <f>IFERROR(IF($A436&lt;&gt;"",VLOOKUP($A436,'table produits'!$A$2:$B$499,2,FALSE),0),IF($A436="","","non créé"))</f>
        <v>0</v>
      </c>
      <c r="C436" s="23"/>
      <c r="D436" s="26"/>
      <c r="E436" s="26"/>
      <c r="F436" s="111">
        <f t="shared" si="6"/>
        <v>0</v>
      </c>
      <c r="G436" s="111"/>
      <c r="H436" s="111"/>
      <c r="I436" s="111"/>
    </row>
    <row r="437" spans="1:9" x14ac:dyDescent="0.2">
      <c r="A437" s="22"/>
      <c r="B437" s="111">
        <f>IFERROR(IF($A437&lt;&gt;"",VLOOKUP($A437,'table produits'!$A$2:$B$499,2,FALSE),0),IF($A437="","","non créé"))</f>
        <v>0</v>
      </c>
      <c r="C437" s="23"/>
      <c r="D437" s="26"/>
      <c r="E437" s="26"/>
      <c r="F437" s="111">
        <f t="shared" si="6"/>
        <v>0</v>
      </c>
      <c r="G437" s="111"/>
      <c r="H437" s="111"/>
      <c r="I437" s="111"/>
    </row>
    <row r="438" spans="1:9" x14ac:dyDescent="0.2">
      <c r="A438" s="22"/>
      <c r="B438" s="111">
        <f>IFERROR(IF($A438&lt;&gt;"",VLOOKUP($A438,'table produits'!$A$2:$B$499,2,FALSE),0),IF($A438="","","non créé"))</f>
        <v>0</v>
      </c>
      <c r="C438" s="23"/>
      <c r="D438" s="26"/>
      <c r="E438" s="26"/>
      <c r="F438" s="111">
        <f t="shared" si="6"/>
        <v>0</v>
      </c>
      <c r="G438" s="111"/>
      <c r="H438" s="111"/>
      <c r="I438" s="111"/>
    </row>
    <row r="439" spans="1:9" x14ac:dyDescent="0.2">
      <c r="A439" s="22"/>
      <c r="B439" s="111">
        <f>IFERROR(IF($A439&lt;&gt;"",VLOOKUP($A439,'table produits'!$A$2:$B$499,2,FALSE),0),IF($A439="","","non créé"))</f>
        <v>0</v>
      </c>
      <c r="C439" s="23"/>
      <c r="D439" s="26"/>
      <c r="E439" s="26"/>
      <c r="F439" s="111">
        <f t="shared" si="6"/>
        <v>0</v>
      </c>
      <c r="G439" s="111"/>
      <c r="H439" s="111"/>
      <c r="I439" s="111"/>
    </row>
    <row r="440" spans="1:9" x14ac:dyDescent="0.2">
      <c r="A440" s="22"/>
      <c r="B440" s="111">
        <f>IFERROR(IF($A440&lt;&gt;"",VLOOKUP($A440,'table produits'!$A$2:$B$499,2,FALSE),0),IF($A440="","","non créé"))</f>
        <v>0</v>
      </c>
      <c r="C440" s="23"/>
      <c r="D440" s="26"/>
      <c r="E440" s="26"/>
      <c r="F440" s="111">
        <f t="shared" si="6"/>
        <v>0</v>
      </c>
      <c r="G440" s="111"/>
      <c r="H440" s="111"/>
      <c r="I440" s="111"/>
    </row>
    <row r="441" spans="1:9" x14ac:dyDescent="0.2">
      <c r="A441" s="22"/>
      <c r="B441" s="111">
        <f>IFERROR(IF($A441&lt;&gt;"",VLOOKUP($A441,'table produits'!$A$2:$B$499,2,FALSE),0),IF($A441="","","non créé"))</f>
        <v>0</v>
      </c>
      <c r="C441" s="23"/>
      <c r="D441" s="26"/>
      <c r="E441" s="26"/>
      <c r="F441" s="111">
        <f t="shared" si="6"/>
        <v>0</v>
      </c>
      <c r="G441" s="111"/>
      <c r="H441" s="111"/>
      <c r="I441" s="111"/>
    </row>
    <row r="442" spans="1:9" x14ac:dyDescent="0.2">
      <c r="A442" s="22"/>
      <c r="B442" s="111">
        <f>IFERROR(IF($A442&lt;&gt;"",VLOOKUP($A442,'table produits'!$A$2:$B$499,2,FALSE),0),IF($A442="","","non créé"))</f>
        <v>0</v>
      </c>
      <c r="C442" s="23"/>
      <c r="D442" s="26"/>
      <c r="E442" s="26"/>
      <c r="F442" s="111">
        <f t="shared" si="6"/>
        <v>0</v>
      </c>
      <c r="G442" s="111"/>
      <c r="H442" s="111"/>
      <c r="I442" s="111"/>
    </row>
    <row r="443" spans="1:9" x14ac:dyDescent="0.2">
      <c r="A443" s="22"/>
      <c r="B443" s="111">
        <f>IFERROR(IF($A443&lt;&gt;"",VLOOKUP($A443,'table produits'!$A$2:$B$499,2,FALSE),0),IF($A443="","","non créé"))</f>
        <v>0</v>
      </c>
      <c r="C443" s="23"/>
      <c r="D443" s="26"/>
      <c r="E443" s="26"/>
      <c r="F443" s="111">
        <f t="shared" si="6"/>
        <v>0</v>
      </c>
      <c r="G443" s="111"/>
      <c r="H443" s="111"/>
      <c r="I443" s="111"/>
    </row>
    <row r="444" spans="1:9" x14ac:dyDescent="0.2">
      <c r="A444" s="22"/>
      <c r="B444" s="111">
        <f>IFERROR(IF($A444&lt;&gt;"",VLOOKUP($A444,'table produits'!$A$2:$B$499,2,FALSE),0),IF($A444="","","non créé"))</f>
        <v>0</v>
      </c>
      <c r="C444" s="23"/>
      <c r="D444" s="26"/>
      <c r="E444" s="26"/>
      <c r="F444" s="111">
        <f t="shared" si="6"/>
        <v>0</v>
      </c>
      <c r="G444" s="111"/>
      <c r="H444" s="111"/>
      <c r="I444" s="111"/>
    </row>
    <row r="445" spans="1:9" x14ac:dyDescent="0.2">
      <c r="A445" s="22"/>
      <c r="B445" s="111">
        <f>IFERROR(IF($A445&lt;&gt;"",VLOOKUP($A445,'table produits'!$A$2:$B$499,2,FALSE),0),IF($A445="","","non créé"))</f>
        <v>0</v>
      </c>
      <c r="C445" s="23"/>
      <c r="D445" s="26"/>
      <c r="E445" s="26"/>
      <c r="F445" s="111">
        <f t="shared" si="6"/>
        <v>0</v>
      </c>
      <c r="G445" s="111"/>
      <c r="H445" s="111"/>
      <c r="I445" s="111"/>
    </row>
    <row r="446" spans="1:9" x14ac:dyDescent="0.2">
      <c r="A446" s="22"/>
      <c r="B446" s="111">
        <f>IFERROR(IF($A446&lt;&gt;"",VLOOKUP($A446,'table produits'!$A$2:$B$499,2,FALSE),0),IF($A446="","","non créé"))</f>
        <v>0</v>
      </c>
      <c r="C446" s="23"/>
      <c r="D446" s="26"/>
      <c r="E446" s="26"/>
      <c r="F446" s="111">
        <f t="shared" si="6"/>
        <v>0</v>
      </c>
      <c r="G446" s="111"/>
      <c r="H446" s="111"/>
      <c r="I446" s="111"/>
    </row>
    <row r="447" spans="1:9" x14ac:dyDescent="0.2">
      <c r="A447" s="22"/>
      <c r="B447" s="111">
        <f>IFERROR(IF($A447&lt;&gt;"",VLOOKUP($A447,'table produits'!$A$2:$B$499,2,FALSE),0),IF($A447="","","non créé"))</f>
        <v>0</v>
      </c>
      <c r="C447" s="23"/>
      <c r="D447" s="26"/>
      <c r="E447" s="26"/>
      <c r="F447" s="111">
        <f t="shared" si="6"/>
        <v>0</v>
      </c>
      <c r="G447" s="111"/>
      <c r="H447" s="111"/>
      <c r="I447" s="111"/>
    </row>
    <row r="448" spans="1:9" x14ac:dyDescent="0.2">
      <c r="A448" s="22"/>
      <c r="B448" s="111">
        <f>IFERROR(IF($A448&lt;&gt;"",VLOOKUP($A448,'table produits'!$A$2:$B$499,2,FALSE),0),IF($A448="","","non créé"))</f>
        <v>0</v>
      </c>
      <c r="C448" s="23"/>
      <c r="D448" s="26"/>
      <c r="E448" s="26"/>
      <c r="F448" s="111">
        <f t="shared" si="6"/>
        <v>0</v>
      </c>
      <c r="G448" s="111"/>
      <c r="H448" s="111"/>
      <c r="I448" s="111"/>
    </row>
    <row r="449" spans="1:9" x14ac:dyDescent="0.2">
      <c r="A449" s="22"/>
      <c r="B449" s="111">
        <f>IFERROR(IF($A449&lt;&gt;"",VLOOKUP($A449,'table produits'!$A$2:$B$499,2,FALSE),0),IF($A449="","","non créé"))</f>
        <v>0</v>
      </c>
      <c r="C449" s="23"/>
      <c r="D449" s="26"/>
      <c r="E449" s="26"/>
      <c r="F449" s="111">
        <f t="shared" si="6"/>
        <v>0</v>
      </c>
      <c r="G449" s="111"/>
      <c r="H449" s="111"/>
      <c r="I449" s="111"/>
    </row>
    <row r="450" spans="1:9" x14ac:dyDescent="0.2">
      <c r="A450" s="22"/>
      <c r="B450" s="111">
        <f>IFERROR(IF($A450&lt;&gt;"",VLOOKUP($A450,'table produits'!$A$2:$B$499,2,FALSE),0),IF($A450="","","non créé"))</f>
        <v>0</v>
      </c>
      <c r="C450" s="23"/>
      <c r="D450" s="26"/>
      <c r="E450" s="26"/>
      <c r="F450" s="111">
        <f t="shared" si="6"/>
        <v>0</v>
      </c>
      <c r="G450" s="111"/>
      <c r="H450" s="111"/>
      <c r="I450" s="111"/>
    </row>
    <row r="451" spans="1:9" x14ac:dyDescent="0.2">
      <c r="A451" s="22"/>
      <c r="B451" s="111">
        <f>IFERROR(IF($A451&lt;&gt;"",VLOOKUP($A451,'table produits'!$A$2:$B$499,2,FALSE),0),IF($A451="","","non créé"))</f>
        <v>0</v>
      </c>
      <c r="C451" s="23"/>
      <c r="D451" s="26"/>
      <c r="E451" s="26"/>
      <c r="F451" s="111">
        <f t="shared" si="6"/>
        <v>0</v>
      </c>
      <c r="G451" s="111"/>
      <c r="H451" s="111"/>
      <c r="I451" s="111"/>
    </row>
    <row r="452" spans="1:9" x14ac:dyDescent="0.2">
      <c r="A452" s="22"/>
      <c r="B452" s="111">
        <f>IFERROR(IF($A452&lt;&gt;"",VLOOKUP($A452,'table produits'!$A$2:$B$499,2,FALSE),0),IF($A452="","","non créé"))</f>
        <v>0</v>
      </c>
      <c r="C452" s="23"/>
      <c r="D452" s="26"/>
      <c r="E452" s="26"/>
      <c r="F452" s="111">
        <f t="shared" si="6"/>
        <v>0</v>
      </c>
      <c r="G452" s="111"/>
      <c r="H452" s="111"/>
      <c r="I452" s="111"/>
    </row>
    <row r="453" spans="1:9" x14ac:dyDescent="0.2">
      <c r="A453" s="22"/>
      <c r="B453" s="111">
        <f>IFERROR(IF($A453&lt;&gt;"",VLOOKUP($A453,'table produits'!$A$2:$B$499,2,FALSE),0),IF($A453="","","non créé"))</f>
        <v>0</v>
      </c>
      <c r="C453" s="23"/>
      <c r="D453" s="26"/>
      <c r="E453" s="26"/>
      <c r="F453" s="111">
        <f t="shared" si="6"/>
        <v>0</v>
      </c>
      <c r="G453" s="111"/>
      <c r="H453" s="111"/>
      <c r="I453" s="111"/>
    </row>
    <row r="454" spans="1:9" x14ac:dyDescent="0.2">
      <c r="A454" s="22"/>
      <c r="B454" s="111">
        <f>IFERROR(IF($A454&lt;&gt;"",VLOOKUP($A454,'table produits'!$A$2:$B$499,2,FALSE),0),IF($A454="","","non créé"))</f>
        <v>0</v>
      </c>
      <c r="C454" s="23"/>
      <c r="D454" s="26"/>
      <c r="E454" s="26"/>
      <c r="F454" s="111">
        <f t="shared" si="6"/>
        <v>0</v>
      </c>
      <c r="G454" s="111"/>
      <c r="H454" s="111"/>
      <c r="I454" s="111"/>
    </row>
    <row r="455" spans="1:9" x14ac:dyDescent="0.2">
      <c r="A455" s="22"/>
      <c r="B455" s="111">
        <f>IFERROR(IF($A455&lt;&gt;"",VLOOKUP($A455,'table produits'!$A$2:$B$499,2,FALSE),0),IF($A455="","","non créé"))</f>
        <v>0</v>
      </c>
      <c r="C455" s="23"/>
      <c r="D455" s="26"/>
      <c r="E455" s="26"/>
      <c r="F455" s="111">
        <f t="shared" si="6"/>
        <v>0</v>
      </c>
      <c r="G455" s="111"/>
      <c r="H455" s="111"/>
      <c r="I455" s="111"/>
    </row>
    <row r="456" spans="1:9" x14ac:dyDescent="0.2">
      <c r="A456" s="22"/>
      <c r="B456" s="111">
        <f>IFERROR(IF($A456&lt;&gt;"",VLOOKUP($A456,'table produits'!$A$2:$B$499,2,FALSE),0),IF($A456="","","non créé"))</f>
        <v>0</v>
      </c>
      <c r="C456" s="23"/>
      <c r="D456" s="26"/>
      <c r="E456" s="26"/>
      <c r="F456" s="111">
        <f t="shared" ref="F456:F506" si="7">(MIN(C456:E456)/1.2)</f>
        <v>0</v>
      </c>
      <c r="G456" s="111"/>
      <c r="H456" s="111"/>
      <c r="I456" s="111"/>
    </row>
    <row r="457" spans="1:9" x14ac:dyDescent="0.2">
      <c r="A457" s="22"/>
      <c r="B457" s="111">
        <f>IFERROR(IF($A457&lt;&gt;"",VLOOKUP($A457,'table produits'!$A$2:$B$499,2,FALSE),0),IF($A457="","","non créé"))</f>
        <v>0</v>
      </c>
      <c r="C457" s="23"/>
      <c r="D457" s="26"/>
      <c r="E457" s="26"/>
      <c r="F457" s="111">
        <f t="shared" si="7"/>
        <v>0</v>
      </c>
      <c r="G457" s="111"/>
      <c r="H457" s="111"/>
      <c r="I457" s="111"/>
    </row>
    <row r="458" spans="1:9" x14ac:dyDescent="0.2">
      <c r="A458" s="22"/>
      <c r="B458" s="111">
        <f>IFERROR(IF($A458&lt;&gt;"",VLOOKUP($A458,'table produits'!$A$2:$B$499,2,FALSE),0),IF($A458="","","non créé"))</f>
        <v>0</v>
      </c>
      <c r="C458" s="23"/>
      <c r="D458" s="26"/>
      <c r="E458" s="26"/>
      <c r="F458" s="111">
        <f t="shared" si="7"/>
        <v>0</v>
      </c>
      <c r="G458" s="111"/>
      <c r="H458" s="111"/>
      <c r="I458" s="111"/>
    </row>
    <row r="459" spans="1:9" x14ac:dyDescent="0.2">
      <c r="A459" s="22"/>
      <c r="B459" s="111">
        <f>IFERROR(IF($A459&lt;&gt;"",VLOOKUP($A459,'table produits'!$A$2:$B$499,2,FALSE),0),IF($A459="","","non créé"))</f>
        <v>0</v>
      </c>
      <c r="C459" s="23"/>
      <c r="D459" s="26"/>
      <c r="E459" s="26"/>
      <c r="F459" s="111">
        <f t="shared" si="7"/>
        <v>0</v>
      </c>
      <c r="G459" s="111"/>
      <c r="H459" s="111"/>
      <c r="I459" s="111"/>
    </row>
    <row r="460" spans="1:9" x14ac:dyDescent="0.2">
      <c r="A460" s="22"/>
      <c r="B460" s="111">
        <f>IFERROR(IF($A460&lt;&gt;"",VLOOKUP($A460,'table produits'!$A$2:$B$499,2,FALSE),0),IF($A460="","","non créé"))</f>
        <v>0</v>
      </c>
      <c r="C460" s="23"/>
      <c r="D460" s="26"/>
      <c r="E460" s="26"/>
      <c r="F460" s="111">
        <f t="shared" si="7"/>
        <v>0</v>
      </c>
      <c r="G460" s="111"/>
      <c r="H460" s="111"/>
      <c r="I460" s="111"/>
    </row>
    <row r="461" spans="1:9" x14ac:dyDescent="0.2">
      <c r="A461" s="22"/>
      <c r="B461" s="111">
        <f>IFERROR(IF($A461&lt;&gt;"",VLOOKUP($A461,'table produits'!$A$2:$B$499,2,FALSE),0),IF($A461="","","non créé"))</f>
        <v>0</v>
      </c>
      <c r="C461" s="23"/>
      <c r="D461" s="26"/>
      <c r="E461" s="26"/>
      <c r="F461" s="111">
        <f t="shared" si="7"/>
        <v>0</v>
      </c>
      <c r="G461" s="111"/>
      <c r="H461" s="111"/>
      <c r="I461" s="111"/>
    </row>
    <row r="462" spans="1:9" x14ac:dyDescent="0.2">
      <c r="A462" s="22"/>
      <c r="B462" s="111">
        <f>IFERROR(IF($A462&lt;&gt;"",VLOOKUP($A462,'table produits'!$A$2:$B$499,2,FALSE),0),IF($A462="","","non créé"))</f>
        <v>0</v>
      </c>
      <c r="C462" s="23"/>
      <c r="D462" s="26"/>
      <c r="E462" s="26"/>
      <c r="F462" s="111">
        <f t="shared" si="7"/>
        <v>0</v>
      </c>
      <c r="G462" s="111"/>
      <c r="H462" s="111"/>
      <c r="I462" s="111"/>
    </row>
    <row r="463" spans="1:9" x14ac:dyDescent="0.2">
      <c r="A463" s="22"/>
      <c r="B463" s="111">
        <f>IFERROR(IF($A463&lt;&gt;"",VLOOKUP($A463,'table produits'!$A$2:$B$499,2,FALSE),0),IF($A463="","","non créé"))</f>
        <v>0</v>
      </c>
      <c r="C463" s="23"/>
      <c r="D463" s="26"/>
      <c r="E463" s="26"/>
      <c r="F463" s="111">
        <f t="shared" si="7"/>
        <v>0</v>
      </c>
      <c r="G463" s="111"/>
      <c r="H463" s="111"/>
      <c r="I463" s="111"/>
    </row>
    <row r="464" spans="1:9" x14ac:dyDescent="0.2">
      <c r="A464" s="22"/>
      <c r="B464" s="111">
        <f>IFERROR(IF($A464&lt;&gt;"",VLOOKUP($A464,'table produits'!$A$2:$B$499,2,FALSE),0),IF($A464="","","non créé"))</f>
        <v>0</v>
      </c>
      <c r="C464" s="23"/>
      <c r="D464" s="26"/>
      <c r="E464" s="26"/>
      <c r="F464" s="111">
        <f t="shared" si="7"/>
        <v>0</v>
      </c>
      <c r="G464" s="111"/>
      <c r="H464" s="111"/>
      <c r="I464" s="111"/>
    </row>
    <row r="465" spans="1:9" x14ac:dyDescent="0.2">
      <c r="A465" s="22"/>
      <c r="B465" s="111">
        <f>IFERROR(IF($A465&lt;&gt;"",VLOOKUP($A465,'table produits'!$A$2:$B$499,2,FALSE),0),IF($A465="","","non créé"))</f>
        <v>0</v>
      </c>
      <c r="C465" s="23"/>
      <c r="D465" s="26"/>
      <c r="E465" s="26"/>
      <c r="F465" s="111">
        <f t="shared" si="7"/>
        <v>0</v>
      </c>
      <c r="G465" s="111"/>
      <c r="H465" s="111"/>
      <c r="I465" s="111"/>
    </row>
    <row r="466" spans="1:9" x14ac:dyDescent="0.2">
      <c r="A466" s="22"/>
      <c r="B466" s="111">
        <f>IFERROR(IF($A466&lt;&gt;"",VLOOKUP($A466,'table produits'!$A$2:$B$499,2,FALSE),0),IF($A466="","","non créé"))</f>
        <v>0</v>
      </c>
      <c r="C466" s="23"/>
      <c r="D466" s="26"/>
      <c r="E466" s="26"/>
      <c r="F466" s="111">
        <f t="shared" si="7"/>
        <v>0</v>
      </c>
      <c r="G466" s="111"/>
      <c r="H466" s="111"/>
      <c r="I466" s="111"/>
    </row>
    <row r="467" spans="1:9" x14ac:dyDescent="0.2">
      <c r="A467" s="22"/>
      <c r="B467" s="111">
        <f>IFERROR(IF($A467&lt;&gt;"",VLOOKUP($A467,'table produits'!$A$2:$B$499,2,FALSE),0),IF($A467="","","non créé"))</f>
        <v>0</v>
      </c>
      <c r="C467" s="23"/>
      <c r="D467" s="26"/>
      <c r="E467" s="26"/>
      <c r="F467" s="111">
        <f t="shared" si="7"/>
        <v>0</v>
      </c>
      <c r="G467" s="111"/>
      <c r="H467" s="111"/>
      <c r="I467" s="111"/>
    </row>
    <row r="468" spans="1:9" x14ac:dyDescent="0.2">
      <c r="A468" s="22"/>
      <c r="B468" s="111">
        <f>IFERROR(IF($A468&lt;&gt;"",VLOOKUP($A468,'table produits'!$A$2:$B$499,2,FALSE),0),IF($A468="","","non créé"))</f>
        <v>0</v>
      </c>
      <c r="C468" s="23"/>
      <c r="D468" s="26"/>
      <c r="E468" s="26"/>
      <c r="F468" s="111">
        <f t="shared" si="7"/>
        <v>0</v>
      </c>
      <c r="G468" s="111"/>
      <c r="H468" s="111"/>
      <c r="I468" s="111"/>
    </row>
    <row r="469" spans="1:9" x14ac:dyDescent="0.2">
      <c r="A469" s="22"/>
      <c r="B469" s="111">
        <f>IFERROR(IF($A469&lt;&gt;"",VLOOKUP($A469,'table produits'!$A$2:$B$499,2,FALSE),0),IF($A469="","","non créé"))</f>
        <v>0</v>
      </c>
      <c r="C469" s="23"/>
      <c r="D469" s="26"/>
      <c r="E469" s="26"/>
      <c r="F469" s="111">
        <f t="shared" si="7"/>
        <v>0</v>
      </c>
      <c r="G469" s="111"/>
      <c r="H469" s="111"/>
      <c r="I469" s="111"/>
    </row>
    <row r="470" spans="1:9" x14ac:dyDescent="0.2">
      <c r="A470" s="22"/>
      <c r="B470" s="111">
        <f>IFERROR(IF($A470&lt;&gt;"",VLOOKUP($A470,'table produits'!$A$2:$B$499,2,FALSE),0),IF($A470="","","non créé"))</f>
        <v>0</v>
      </c>
      <c r="C470" s="23"/>
      <c r="D470" s="26"/>
      <c r="E470" s="26"/>
      <c r="F470" s="111">
        <f t="shared" si="7"/>
        <v>0</v>
      </c>
      <c r="G470" s="111"/>
      <c r="H470" s="111"/>
      <c r="I470" s="111"/>
    </row>
    <row r="471" spans="1:9" x14ac:dyDescent="0.2">
      <c r="A471" s="22"/>
      <c r="B471" s="111">
        <f>IFERROR(IF($A471&lt;&gt;"",VLOOKUP($A471,'table produits'!$A$2:$B$499,2,FALSE),0),IF($A471="","","non créé"))</f>
        <v>0</v>
      </c>
      <c r="C471" s="23"/>
      <c r="D471" s="26"/>
      <c r="E471" s="26"/>
      <c r="F471" s="111">
        <f t="shared" si="7"/>
        <v>0</v>
      </c>
      <c r="G471" s="111"/>
      <c r="H471" s="111"/>
      <c r="I471" s="111"/>
    </row>
    <row r="472" spans="1:9" x14ac:dyDescent="0.2">
      <c r="A472" s="22"/>
      <c r="B472" s="111">
        <f>IFERROR(IF($A472&lt;&gt;"",VLOOKUP($A472,'table produits'!$A$2:$B$499,2,FALSE),0),IF($A472="","","non créé"))</f>
        <v>0</v>
      </c>
      <c r="C472" s="23"/>
      <c r="D472" s="26"/>
      <c r="E472" s="26"/>
      <c r="F472" s="111">
        <f t="shared" si="7"/>
        <v>0</v>
      </c>
      <c r="G472" s="111"/>
      <c r="H472" s="111"/>
      <c r="I472" s="111"/>
    </row>
    <row r="473" spans="1:9" x14ac:dyDescent="0.2">
      <c r="A473" s="22"/>
      <c r="B473" s="111">
        <f>IFERROR(IF($A473&lt;&gt;"",VLOOKUP($A473,'table produits'!$A$2:$B$499,2,FALSE),0),IF($A473="","","non créé"))</f>
        <v>0</v>
      </c>
      <c r="C473" s="23"/>
      <c r="D473" s="26"/>
      <c r="E473" s="26"/>
      <c r="F473" s="111">
        <f t="shared" si="7"/>
        <v>0</v>
      </c>
      <c r="G473" s="111"/>
      <c r="H473" s="111"/>
      <c r="I473" s="111"/>
    </row>
    <row r="474" spans="1:9" x14ac:dyDescent="0.2">
      <c r="A474" s="22"/>
      <c r="B474" s="111">
        <f>IFERROR(IF($A474&lt;&gt;"",VLOOKUP($A474,'table produits'!$A$2:$B$499,2,FALSE),0),IF($A474="","","non créé"))</f>
        <v>0</v>
      </c>
      <c r="C474" s="23"/>
      <c r="D474" s="26"/>
      <c r="E474" s="26"/>
      <c r="F474" s="111">
        <f t="shared" si="7"/>
        <v>0</v>
      </c>
      <c r="G474" s="111"/>
      <c r="H474" s="111"/>
      <c r="I474" s="111"/>
    </row>
    <row r="475" spans="1:9" x14ac:dyDescent="0.2">
      <c r="A475" s="22"/>
      <c r="B475" s="111">
        <f>IFERROR(IF($A475&lt;&gt;"",VLOOKUP($A475,'table produits'!$A$2:$B$499,2,FALSE),0),IF($A475="","","non créé"))</f>
        <v>0</v>
      </c>
      <c r="C475" s="23"/>
      <c r="D475" s="26"/>
      <c r="E475" s="26"/>
      <c r="F475" s="111">
        <f t="shared" si="7"/>
        <v>0</v>
      </c>
      <c r="G475" s="111"/>
      <c r="H475" s="111"/>
      <c r="I475" s="111"/>
    </row>
    <row r="476" spans="1:9" x14ac:dyDescent="0.2">
      <c r="A476" s="22"/>
      <c r="B476" s="111">
        <f>IFERROR(IF($A476&lt;&gt;"",VLOOKUP($A476,'table produits'!$A$2:$B$499,2,FALSE),0),IF($A476="","","non créé"))</f>
        <v>0</v>
      </c>
      <c r="C476" s="23"/>
      <c r="D476" s="26"/>
      <c r="E476" s="26"/>
      <c r="F476" s="111">
        <f t="shared" si="7"/>
        <v>0</v>
      </c>
      <c r="G476" s="111"/>
      <c r="H476" s="111"/>
      <c r="I476" s="111"/>
    </row>
    <row r="477" spans="1:9" x14ac:dyDescent="0.2">
      <c r="A477" s="22"/>
      <c r="B477" s="111">
        <f>IFERROR(IF($A477&lt;&gt;"",VLOOKUP($A477,'table produits'!$A$2:$B$499,2,FALSE),0),IF($A477="","","non créé"))</f>
        <v>0</v>
      </c>
      <c r="C477" s="23"/>
      <c r="D477" s="26"/>
      <c r="E477" s="26"/>
      <c r="F477" s="111">
        <f t="shared" si="7"/>
        <v>0</v>
      </c>
      <c r="G477" s="111"/>
      <c r="H477" s="111"/>
      <c r="I477" s="111"/>
    </row>
    <row r="478" spans="1:9" x14ac:dyDescent="0.2">
      <c r="A478" s="22"/>
      <c r="B478" s="111">
        <f>IFERROR(IF($A478&lt;&gt;"",VLOOKUP($A478,'table produits'!$A$2:$B$499,2,FALSE),0),IF($A478="","","non créé"))</f>
        <v>0</v>
      </c>
      <c r="C478" s="23"/>
      <c r="D478" s="26"/>
      <c r="E478" s="26"/>
      <c r="F478" s="111">
        <f t="shared" si="7"/>
        <v>0</v>
      </c>
      <c r="G478" s="111"/>
      <c r="H478" s="111"/>
      <c r="I478" s="111"/>
    </row>
    <row r="479" spans="1:9" x14ac:dyDescent="0.2">
      <c r="A479" s="22"/>
      <c r="B479" s="111">
        <f>IFERROR(IF($A479&lt;&gt;"",VLOOKUP($A479,'table produits'!$A$2:$B$499,2,FALSE),0),IF($A479="","","non créé"))</f>
        <v>0</v>
      </c>
      <c r="C479" s="23"/>
      <c r="D479" s="26"/>
      <c r="E479" s="26"/>
      <c r="F479" s="111">
        <f t="shared" si="7"/>
        <v>0</v>
      </c>
      <c r="G479" s="111"/>
      <c r="H479" s="111"/>
      <c r="I479" s="111"/>
    </row>
    <row r="480" spans="1:9" x14ac:dyDescent="0.2">
      <c r="A480" s="22"/>
      <c r="B480" s="111">
        <f>IFERROR(IF($A480&lt;&gt;"",VLOOKUP($A480,'table produits'!$A$2:$B$499,2,FALSE),0),IF($A480="","","non créé"))</f>
        <v>0</v>
      </c>
      <c r="C480" s="23"/>
      <c r="D480" s="26"/>
      <c r="E480" s="26"/>
      <c r="F480" s="111">
        <f t="shared" si="7"/>
        <v>0</v>
      </c>
      <c r="G480" s="111"/>
      <c r="H480" s="111"/>
      <c r="I480" s="111"/>
    </row>
    <row r="481" spans="1:9" x14ac:dyDescent="0.2">
      <c r="A481" s="22"/>
      <c r="B481" s="111">
        <f>IFERROR(IF($A481&lt;&gt;"",VLOOKUP($A481,'table produits'!$A$2:$B$499,2,FALSE),0),IF($A481="","","non créé"))</f>
        <v>0</v>
      </c>
      <c r="C481" s="23"/>
      <c r="D481" s="26"/>
      <c r="E481" s="26"/>
      <c r="F481" s="111">
        <f t="shared" si="7"/>
        <v>0</v>
      </c>
      <c r="G481" s="111"/>
      <c r="H481" s="111"/>
      <c r="I481" s="111"/>
    </row>
    <row r="482" spans="1:9" x14ac:dyDescent="0.2">
      <c r="A482" s="22"/>
      <c r="B482" s="111">
        <f>IFERROR(IF($A482&lt;&gt;"",VLOOKUP($A482,'table produits'!$A$2:$B$499,2,FALSE),0),IF($A482="","","non créé"))</f>
        <v>0</v>
      </c>
      <c r="C482" s="23"/>
      <c r="D482" s="26"/>
      <c r="E482" s="26"/>
      <c r="F482" s="111">
        <f t="shared" si="7"/>
        <v>0</v>
      </c>
      <c r="G482" s="111"/>
      <c r="H482" s="111"/>
      <c r="I482" s="111"/>
    </row>
    <row r="483" spans="1:9" x14ac:dyDescent="0.2">
      <c r="A483" s="22"/>
      <c r="B483" s="111">
        <f>IFERROR(IF($A483&lt;&gt;"",VLOOKUP($A483,'table produits'!$A$2:$B$499,2,FALSE),0),IF($A483="","","non créé"))</f>
        <v>0</v>
      </c>
      <c r="C483" s="23"/>
      <c r="D483" s="26"/>
      <c r="E483" s="26"/>
      <c r="F483" s="111">
        <f t="shared" si="7"/>
        <v>0</v>
      </c>
      <c r="G483" s="111"/>
      <c r="H483" s="111"/>
      <c r="I483" s="111"/>
    </row>
    <row r="484" spans="1:9" x14ac:dyDescent="0.2">
      <c r="A484" s="22"/>
      <c r="B484" s="111">
        <f>IFERROR(IF($A484&lt;&gt;"",VLOOKUP($A484,'table produits'!$A$2:$B$499,2,FALSE),0),IF($A484="","","non créé"))</f>
        <v>0</v>
      </c>
      <c r="C484" s="23"/>
      <c r="D484" s="26"/>
      <c r="E484" s="26"/>
      <c r="F484" s="111">
        <f t="shared" si="7"/>
        <v>0</v>
      </c>
      <c r="G484" s="111"/>
      <c r="H484" s="111"/>
      <c r="I484" s="111"/>
    </row>
    <row r="485" spans="1:9" x14ac:dyDescent="0.2">
      <c r="A485" s="22"/>
      <c r="B485" s="111">
        <f>IFERROR(IF($A485&lt;&gt;"",VLOOKUP($A485,'table produits'!$A$2:$B$499,2,FALSE),0),IF($A485="","","non créé"))</f>
        <v>0</v>
      </c>
      <c r="C485" s="23"/>
      <c r="D485" s="26"/>
      <c r="E485" s="26"/>
      <c r="F485" s="111">
        <f t="shared" si="7"/>
        <v>0</v>
      </c>
      <c r="G485" s="111"/>
      <c r="H485" s="111"/>
      <c r="I485" s="111"/>
    </row>
    <row r="486" spans="1:9" x14ac:dyDescent="0.2">
      <c r="A486" s="22"/>
      <c r="B486" s="111">
        <f>IFERROR(IF($A486&lt;&gt;"",VLOOKUP($A486,'table produits'!$A$2:$B$499,2,FALSE),0),IF($A486="","","non créé"))</f>
        <v>0</v>
      </c>
      <c r="C486" s="23"/>
      <c r="D486" s="26"/>
      <c r="E486" s="26"/>
      <c r="F486" s="111">
        <f t="shared" si="7"/>
        <v>0</v>
      </c>
      <c r="G486" s="111"/>
      <c r="H486" s="111"/>
      <c r="I486" s="111"/>
    </row>
    <row r="487" spans="1:9" x14ac:dyDescent="0.2">
      <c r="A487" s="22"/>
      <c r="B487" s="111">
        <f>IFERROR(IF($A487&lt;&gt;"",VLOOKUP($A487,'table produits'!$A$2:$B$499,2,FALSE),0),IF($A487="","","non créé"))</f>
        <v>0</v>
      </c>
      <c r="C487" s="23"/>
      <c r="D487" s="26"/>
      <c r="E487" s="26"/>
      <c r="F487" s="111">
        <f t="shared" si="7"/>
        <v>0</v>
      </c>
      <c r="G487" s="111"/>
      <c r="H487" s="111"/>
      <c r="I487" s="111"/>
    </row>
    <row r="488" spans="1:9" x14ac:dyDescent="0.2">
      <c r="A488" s="22"/>
      <c r="B488" s="111">
        <f>IFERROR(IF($A488&lt;&gt;"",VLOOKUP($A488,'table produits'!$A$2:$B$499,2,FALSE),0),IF($A488="","","non créé"))</f>
        <v>0</v>
      </c>
      <c r="C488" s="23"/>
      <c r="D488" s="26"/>
      <c r="E488" s="26"/>
      <c r="F488" s="111">
        <f t="shared" si="7"/>
        <v>0</v>
      </c>
      <c r="G488" s="111"/>
      <c r="H488" s="111"/>
      <c r="I488" s="111"/>
    </row>
    <row r="489" spans="1:9" x14ac:dyDescent="0.2">
      <c r="A489" s="22"/>
      <c r="B489" s="111">
        <f>IFERROR(IF($A489&lt;&gt;"",VLOOKUP($A489,'table produits'!$A$2:$B$499,2,FALSE),0),IF($A489="","","non créé"))</f>
        <v>0</v>
      </c>
      <c r="C489" s="23"/>
      <c r="D489" s="26"/>
      <c r="E489" s="26"/>
      <c r="F489" s="111">
        <f t="shared" si="7"/>
        <v>0</v>
      </c>
      <c r="G489" s="111"/>
      <c r="H489" s="111"/>
      <c r="I489" s="111"/>
    </row>
    <row r="490" spans="1:9" x14ac:dyDescent="0.2">
      <c r="A490" s="22"/>
      <c r="B490" s="111">
        <f>IFERROR(IF($A490&lt;&gt;"",VLOOKUP($A490,'table produits'!$A$2:$B$499,2,FALSE),0),IF($A490="","","non créé"))</f>
        <v>0</v>
      </c>
      <c r="C490" s="23"/>
      <c r="D490" s="26"/>
      <c r="E490" s="26"/>
      <c r="F490" s="111">
        <f t="shared" si="7"/>
        <v>0</v>
      </c>
      <c r="G490" s="111"/>
      <c r="H490" s="111"/>
      <c r="I490" s="111"/>
    </row>
    <row r="491" spans="1:9" x14ac:dyDescent="0.2">
      <c r="A491" s="22"/>
      <c r="B491" s="111">
        <f>IFERROR(IF($A491&lt;&gt;"",VLOOKUP($A491,'table produits'!$A$2:$B$499,2,FALSE),0),IF($A491="","","non créé"))</f>
        <v>0</v>
      </c>
      <c r="C491" s="23"/>
      <c r="D491" s="26"/>
      <c r="E491" s="26"/>
      <c r="F491" s="111">
        <f t="shared" si="7"/>
        <v>0</v>
      </c>
      <c r="G491" s="111"/>
      <c r="H491" s="111"/>
      <c r="I491" s="111"/>
    </row>
    <row r="492" spans="1:9" x14ac:dyDescent="0.2">
      <c r="A492" s="22"/>
      <c r="B492" s="111">
        <f>IFERROR(IF($A492&lt;&gt;"",VLOOKUP($A492,'table produits'!$A$2:$B$499,2,FALSE),0),IF($A492="","","non créé"))</f>
        <v>0</v>
      </c>
      <c r="C492" s="23"/>
      <c r="D492" s="26"/>
      <c r="E492" s="26"/>
      <c r="F492" s="111">
        <f t="shared" si="7"/>
        <v>0</v>
      </c>
      <c r="G492" s="111"/>
      <c r="H492" s="111"/>
      <c r="I492" s="111"/>
    </row>
    <row r="493" spans="1:9" x14ac:dyDescent="0.2">
      <c r="A493" s="22"/>
      <c r="B493" s="111">
        <f>IFERROR(IF($A493&lt;&gt;"",VLOOKUP($A493,'table produits'!$A$2:$B$499,2,FALSE),0),IF($A493="","","non créé"))</f>
        <v>0</v>
      </c>
      <c r="C493" s="23"/>
      <c r="D493" s="26"/>
      <c r="E493" s="26"/>
      <c r="F493" s="111">
        <f t="shared" si="7"/>
        <v>0</v>
      </c>
      <c r="G493" s="111"/>
      <c r="H493" s="111"/>
      <c r="I493" s="111"/>
    </row>
    <row r="494" spans="1:9" x14ac:dyDescent="0.2">
      <c r="A494" s="22"/>
      <c r="B494" s="111">
        <f>IFERROR(IF($A494&lt;&gt;"",VLOOKUP($A494,'table produits'!$A$2:$B$499,2,FALSE),0),IF($A494="","","non créé"))</f>
        <v>0</v>
      </c>
      <c r="C494" s="23"/>
      <c r="D494" s="26"/>
      <c r="E494" s="26"/>
      <c r="F494" s="111">
        <f t="shared" si="7"/>
        <v>0</v>
      </c>
      <c r="G494" s="111"/>
      <c r="H494" s="111"/>
      <c r="I494" s="111"/>
    </row>
    <row r="495" spans="1:9" x14ac:dyDescent="0.2">
      <c r="A495" s="22"/>
      <c r="B495" s="111">
        <f>IFERROR(IF($A495&lt;&gt;"",VLOOKUP($A495,'table produits'!$A$2:$B$499,2,FALSE),0),IF($A495="","","non créé"))</f>
        <v>0</v>
      </c>
      <c r="C495" s="23"/>
      <c r="D495" s="26"/>
      <c r="E495" s="26"/>
      <c r="F495" s="111">
        <f t="shared" si="7"/>
        <v>0</v>
      </c>
      <c r="G495" s="111"/>
      <c r="H495" s="111"/>
      <c r="I495" s="111"/>
    </row>
    <row r="496" spans="1:9" x14ac:dyDescent="0.2">
      <c r="A496" s="22"/>
      <c r="B496" s="111">
        <f>IFERROR(IF($A496&lt;&gt;"",VLOOKUP($A496,'table produits'!$A$2:$B$499,2,FALSE),0),IF($A496="","","non créé"))</f>
        <v>0</v>
      </c>
      <c r="C496" s="23"/>
      <c r="D496" s="26"/>
      <c r="E496" s="26"/>
      <c r="F496" s="111">
        <f t="shared" si="7"/>
        <v>0</v>
      </c>
      <c r="G496" s="111"/>
      <c r="H496" s="111"/>
      <c r="I496" s="111"/>
    </row>
    <row r="497" spans="1:10" x14ac:dyDescent="0.2">
      <c r="A497" s="22"/>
      <c r="B497" s="111">
        <f>IFERROR(IF($A497&lt;&gt;"",VLOOKUP($A497,'table produits'!$A$2:$B$499,2,FALSE),0),IF($A497="","","non créé"))</f>
        <v>0</v>
      </c>
      <c r="C497" s="23"/>
      <c r="D497" s="26"/>
      <c r="E497" s="26"/>
      <c r="F497" s="111">
        <f t="shared" si="7"/>
        <v>0</v>
      </c>
      <c r="G497" s="111"/>
      <c r="H497" s="111"/>
      <c r="I497" s="111"/>
    </row>
    <row r="498" spans="1:10" x14ac:dyDescent="0.2">
      <c r="A498" s="22"/>
      <c r="B498" s="111">
        <f>IFERROR(IF($A498&lt;&gt;"",VLOOKUP($A498,'table produits'!$A$2:$B$499,2,FALSE),0),IF($A498="","","non créé"))</f>
        <v>0</v>
      </c>
      <c r="C498" s="23"/>
      <c r="D498" s="26"/>
      <c r="E498" s="26"/>
      <c r="F498" s="111">
        <f t="shared" si="7"/>
        <v>0</v>
      </c>
      <c r="G498" s="111"/>
      <c r="H498" s="111"/>
      <c r="I498" s="111"/>
    </row>
    <row r="499" spans="1:10" x14ac:dyDescent="0.2">
      <c r="A499" s="22"/>
      <c r="B499" s="111">
        <f>IFERROR(IF($A499&lt;&gt;"",VLOOKUP($A499,'table produits'!$A$2:$B$499,2,FALSE),0),IF($A499="","","non créé"))</f>
        <v>0</v>
      </c>
      <c r="C499" s="23"/>
      <c r="D499" s="26"/>
      <c r="E499" s="26"/>
      <c r="F499" s="111">
        <f t="shared" si="7"/>
        <v>0</v>
      </c>
      <c r="G499" s="111"/>
      <c r="H499" s="111"/>
      <c r="I499" s="111"/>
    </row>
    <row r="500" spans="1:10" x14ac:dyDescent="0.2">
      <c r="A500" s="22"/>
      <c r="B500" s="111">
        <f>IFERROR(IF($A500&lt;&gt;"",VLOOKUP($A500,'table produits'!$A$2:$B$499,2,FALSE),0),IF($A500="","","non créé"))</f>
        <v>0</v>
      </c>
      <c r="C500" s="23"/>
      <c r="D500" s="26"/>
      <c r="E500" s="26"/>
      <c r="F500" s="111">
        <f t="shared" si="7"/>
        <v>0</v>
      </c>
      <c r="G500" s="111"/>
      <c r="H500" s="111"/>
      <c r="I500" s="111"/>
    </row>
    <row r="501" spans="1:10" x14ac:dyDescent="0.2">
      <c r="A501" s="22"/>
      <c r="B501" s="111">
        <f>IFERROR(IF($A501&lt;&gt;"",VLOOKUP($A501,'table produits'!$A$2:$B$499,2,FALSE),0),IF($A501="","","non créé"))</f>
        <v>0</v>
      </c>
      <c r="C501" s="23"/>
      <c r="D501" s="26"/>
      <c r="E501" s="26"/>
      <c r="F501" s="111">
        <f t="shared" si="7"/>
        <v>0</v>
      </c>
      <c r="G501" s="111"/>
      <c r="H501" s="111"/>
      <c r="I501" s="111"/>
    </row>
    <row r="502" spans="1:10" x14ac:dyDescent="0.2">
      <c r="A502" s="22"/>
      <c r="B502" s="111">
        <f>IFERROR(IF($A502&lt;&gt;"",VLOOKUP($A502,'table produits'!$A$2:$B$499,2,FALSE),0),IF($A502="","","non créé"))</f>
        <v>0</v>
      </c>
      <c r="C502" s="23"/>
      <c r="D502" s="26"/>
      <c r="E502" s="26"/>
      <c r="F502" s="111">
        <f t="shared" si="7"/>
        <v>0</v>
      </c>
      <c r="G502" s="111"/>
      <c r="H502" s="111"/>
      <c r="I502" s="111"/>
    </row>
    <row r="503" spans="1:10" x14ac:dyDescent="0.2">
      <c r="A503" s="22"/>
      <c r="B503" s="111">
        <f>IFERROR(IF($A503&lt;&gt;"",VLOOKUP($A503,'table produits'!$A$2:$B$499,2,FALSE),0),IF($A503="","","non créé"))</f>
        <v>0</v>
      </c>
      <c r="C503" s="23"/>
      <c r="D503" s="26"/>
      <c r="E503" s="26"/>
      <c r="F503" s="111">
        <f t="shared" si="7"/>
        <v>0</v>
      </c>
      <c r="G503" s="111"/>
      <c r="H503" s="111"/>
      <c r="I503" s="111"/>
    </row>
    <row r="504" spans="1:10" x14ac:dyDescent="0.2">
      <c r="A504" s="22"/>
      <c r="B504" s="111">
        <f>IFERROR(IF($A504&lt;&gt;"",VLOOKUP($A504,'table produits'!$A$2:$B$499,2,FALSE),0),IF($A504="","","non créé"))</f>
        <v>0</v>
      </c>
      <c r="C504" s="23"/>
      <c r="D504" s="26"/>
      <c r="E504" s="26"/>
      <c r="F504" s="111">
        <f t="shared" si="7"/>
        <v>0</v>
      </c>
      <c r="G504" s="111"/>
      <c r="H504" s="111"/>
      <c r="I504" s="111"/>
    </row>
    <row r="505" spans="1:10" x14ac:dyDescent="0.2">
      <c r="A505" s="22"/>
      <c r="B505" s="111">
        <f>IFERROR(IF($A505&lt;&gt;"",VLOOKUP($A505,'table produits'!$A$2:$B$499,2,FALSE),0),IF($A505="","","non créé"))</f>
        <v>0</v>
      </c>
      <c r="C505" s="23"/>
      <c r="D505" s="26"/>
      <c r="E505" s="26"/>
      <c r="F505" s="111">
        <f t="shared" si="7"/>
        <v>0</v>
      </c>
      <c r="G505" s="111"/>
      <c r="H505" s="111"/>
      <c r="I505" s="111"/>
    </row>
    <row r="506" spans="1:10" x14ac:dyDescent="0.2">
      <c r="A506" s="22"/>
      <c r="B506" s="111">
        <f>IFERROR(IF($A506&lt;&gt;"",VLOOKUP($A506,'table produits'!$A$2:$B$499,2,FALSE),0),IF($A506="","","non créé"))</f>
        <v>0</v>
      </c>
      <c r="C506" s="23"/>
      <c r="D506" s="26"/>
      <c r="E506" s="26"/>
      <c r="F506" s="111">
        <f t="shared" si="7"/>
        <v>0</v>
      </c>
      <c r="G506" s="111"/>
      <c r="H506" s="111"/>
      <c r="I506" s="111"/>
    </row>
    <row r="507" spans="1:10" x14ac:dyDescent="0.2">
      <c r="A507" s="128"/>
      <c r="B507" s="129" t="str">
        <f>IFERROR(IF(AND(#REF!&lt;&gt;" ",$A507&lt;&gt;""),VLOOKUP($A507,'table produits'!$A$2:$B$499,2,FALSE),0),IF($A507="","","non créé"))</f>
        <v/>
      </c>
      <c r="C507" s="130"/>
      <c r="D507" s="131"/>
      <c r="E507" s="131"/>
      <c r="F507" s="131"/>
      <c r="G507" s="132"/>
      <c r="H507" s="132"/>
      <c r="I507" s="132"/>
      <c r="J507" s="12" t="s">
        <v>47</v>
      </c>
    </row>
    <row r="508" spans="1:10" x14ac:dyDescent="0.2">
      <c r="I508" s="33"/>
    </row>
    <row r="509" spans="1:10" x14ac:dyDescent="0.2">
      <c r="I509" s="33"/>
    </row>
    <row r="510" spans="1:10" x14ac:dyDescent="0.2">
      <c r="I510" s="33"/>
    </row>
    <row r="511" spans="1:10" x14ac:dyDescent="0.2">
      <c r="I511" s="33"/>
    </row>
    <row r="512" spans="1:10" x14ac:dyDescent="0.2">
      <c r="I512" s="33"/>
    </row>
    <row r="513" spans="9:9" x14ac:dyDescent="0.2">
      <c r="I513" s="33"/>
    </row>
    <row r="514" spans="9:9" x14ac:dyDescent="0.2">
      <c r="I514" s="33"/>
    </row>
    <row r="515" spans="9:9" x14ac:dyDescent="0.2">
      <c r="I515" s="33"/>
    </row>
    <row r="516" spans="9:9" x14ac:dyDescent="0.2">
      <c r="I516" s="33"/>
    </row>
    <row r="517" spans="9:9" x14ac:dyDescent="0.2">
      <c r="I517" s="33"/>
    </row>
    <row r="518" spans="9:9" x14ac:dyDescent="0.2">
      <c r="I518" s="33"/>
    </row>
    <row r="519" spans="9:9" x14ac:dyDescent="0.2">
      <c r="I519" s="33"/>
    </row>
    <row r="520" spans="9:9" x14ac:dyDescent="0.2">
      <c r="I520" s="33"/>
    </row>
    <row r="521" spans="9:9" x14ac:dyDescent="0.2">
      <c r="I521" s="33"/>
    </row>
    <row r="522" spans="9:9" x14ac:dyDescent="0.2">
      <c r="I522" s="33"/>
    </row>
    <row r="523" spans="9:9" x14ac:dyDescent="0.2">
      <c r="I523" s="33"/>
    </row>
    <row r="524" spans="9:9" x14ac:dyDescent="0.2">
      <c r="I524" s="33"/>
    </row>
    <row r="525" spans="9:9" x14ac:dyDescent="0.2">
      <c r="I525" s="33"/>
    </row>
    <row r="526" spans="9:9" x14ac:dyDescent="0.2">
      <c r="I526" s="33"/>
    </row>
    <row r="527" spans="9:9" x14ac:dyDescent="0.2">
      <c r="I527" s="33"/>
    </row>
    <row r="528" spans="9:9" x14ac:dyDescent="0.2">
      <c r="I528" s="33"/>
    </row>
    <row r="529" spans="9:9" x14ac:dyDescent="0.2">
      <c r="I529" s="33"/>
    </row>
    <row r="530" spans="9:9" x14ac:dyDescent="0.2">
      <c r="I530" s="33"/>
    </row>
    <row r="531" spans="9:9" x14ac:dyDescent="0.2">
      <c r="I531" s="33"/>
    </row>
    <row r="532" spans="9:9" x14ac:dyDescent="0.2">
      <c r="I532" s="33"/>
    </row>
    <row r="533" spans="9:9" x14ac:dyDescent="0.2">
      <c r="I533" s="33"/>
    </row>
    <row r="534" spans="9:9" x14ac:dyDescent="0.2">
      <c r="I534" s="33"/>
    </row>
    <row r="535" spans="9:9" x14ac:dyDescent="0.2">
      <c r="I535" s="33"/>
    </row>
    <row r="536" spans="9:9" x14ac:dyDescent="0.2">
      <c r="I536" s="33"/>
    </row>
    <row r="537" spans="9:9" x14ac:dyDescent="0.2">
      <c r="I537" s="33"/>
    </row>
    <row r="538" spans="9:9" x14ac:dyDescent="0.2">
      <c r="I538" s="33"/>
    </row>
    <row r="539" spans="9:9" x14ac:dyDescent="0.2">
      <c r="I539" s="33"/>
    </row>
    <row r="540" spans="9:9" x14ac:dyDescent="0.2">
      <c r="I540" s="33"/>
    </row>
    <row r="541" spans="9:9" x14ac:dyDescent="0.2">
      <c r="I541" s="33"/>
    </row>
    <row r="542" spans="9:9" x14ac:dyDescent="0.2">
      <c r="I542" s="33"/>
    </row>
    <row r="543" spans="9:9" x14ac:dyDescent="0.2">
      <c r="I543" s="33"/>
    </row>
    <row r="544" spans="9:9" x14ac:dyDescent="0.2">
      <c r="I544" s="33"/>
    </row>
    <row r="545" spans="9:9" x14ac:dyDescent="0.2">
      <c r="I545" s="33"/>
    </row>
    <row r="546" spans="9:9" x14ac:dyDescent="0.2">
      <c r="I546" s="33"/>
    </row>
    <row r="547" spans="9:9" x14ac:dyDescent="0.2">
      <c r="I547" s="33"/>
    </row>
    <row r="548" spans="9:9" x14ac:dyDescent="0.2">
      <c r="I548" s="33"/>
    </row>
    <row r="549" spans="9:9" x14ac:dyDescent="0.2">
      <c r="I549" s="33"/>
    </row>
    <row r="550" spans="9:9" x14ac:dyDescent="0.2">
      <c r="I550" s="33"/>
    </row>
    <row r="551" spans="9:9" x14ac:dyDescent="0.2">
      <c r="I551" s="33"/>
    </row>
    <row r="552" spans="9:9" x14ac:dyDescent="0.2">
      <c r="I552" s="33"/>
    </row>
    <row r="553" spans="9:9" x14ac:dyDescent="0.2">
      <c r="I553" s="33"/>
    </row>
    <row r="554" spans="9:9" x14ac:dyDescent="0.2">
      <c r="I554" s="33"/>
    </row>
    <row r="555" spans="9:9" x14ac:dyDescent="0.2">
      <c r="I555" s="33"/>
    </row>
    <row r="556" spans="9:9" x14ac:dyDescent="0.2">
      <c r="I556" s="33"/>
    </row>
    <row r="557" spans="9:9" x14ac:dyDescent="0.2">
      <c r="I557" s="33"/>
    </row>
    <row r="558" spans="9:9" x14ac:dyDescent="0.2">
      <c r="I558" s="33"/>
    </row>
    <row r="559" spans="9:9" x14ac:dyDescent="0.2">
      <c r="I559" s="33"/>
    </row>
    <row r="560" spans="9:9" x14ac:dyDescent="0.2">
      <c r="I560" s="33"/>
    </row>
    <row r="561" spans="9:9" x14ac:dyDescent="0.2">
      <c r="I561" s="33"/>
    </row>
    <row r="562" spans="9:9" x14ac:dyDescent="0.2">
      <c r="I562" s="33"/>
    </row>
    <row r="563" spans="9:9" x14ac:dyDescent="0.2">
      <c r="I563" s="33"/>
    </row>
    <row r="564" spans="9:9" x14ac:dyDescent="0.2">
      <c r="I564" s="33"/>
    </row>
    <row r="565" spans="9:9" x14ac:dyDescent="0.2">
      <c r="I565" s="33"/>
    </row>
    <row r="566" spans="9:9" x14ac:dyDescent="0.2">
      <c r="I566" s="33"/>
    </row>
    <row r="567" spans="9:9" x14ac:dyDescent="0.2">
      <c r="I567" s="33"/>
    </row>
    <row r="568" spans="9:9" x14ac:dyDescent="0.2">
      <c r="I568" s="33"/>
    </row>
    <row r="569" spans="9:9" x14ac:dyDescent="0.2">
      <c r="I569" s="33"/>
    </row>
    <row r="570" spans="9:9" x14ac:dyDescent="0.2">
      <c r="I570" s="33"/>
    </row>
    <row r="571" spans="9:9" x14ac:dyDescent="0.2">
      <c r="I571" s="33"/>
    </row>
    <row r="572" spans="9:9" x14ac:dyDescent="0.2">
      <c r="I572" s="33"/>
    </row>
    <row r="573" spans="9:9" x14ac:dyDescent="0.2">
      <c r="I573" s="33"/>
    </row>
    <row r="574" spans="9:9" x14ac:dyDescent="0.2">
      <c r="I574" s="33"/>
    </row>
    <row r="575" spans="9:9" x14ac:dyDescent="0.2">
      <c r="I575" s="33"/>
    </row>
    <row r="576" spans="9:9" x14ac:dyDescent="0.2">
      <c r="I576" s="33"/>
    </row>
    <row r="577" spans="9:9" x14ac:dyDescent="0.2">
      <c r="I577" s="33"/>
    </row>
    <row r="578" spans="9:9" x14ac:dyDescent="0.2">
      <c r="I578" s="33"/>
    </row>
    <row r="579" spans="9:9" x14ac:dyDescent="0.2">
      <c r="I579" s="33"/>
    </row>
    <row r="580" spans="9:9" x14ac:dyDescent="0.2">
      <c r="I580" s="33"/>
    </row>
    <row r="581" spans="9:9" x14ac:dyDescent="0.2">
      <c r="I581" s="33"/>
    </row>
    <row r="582" spans="9:9" x14ac:dyDescent="0.2">
      <c r="I582" s="33"/>
    </row>
    <row r="583" spans="9:9" x14ac:dyDescent="0.2">
      <c r="I583" s="33"/>
    </row>
    <row r="584" spans="9:9" x14ac:dyDescent="0.2">
      <c r="I584" s="33"/>
    </row>
    <row r="585" spans="9:9" x14ac:dyDescent="0.2">
      <c r="I585" s="33"/>
    </row>
    <row r="586" spans="9:9" x14ac:dyDescent="0.2">
      <c r="I586" s="33"/>
    </row>
    <row r="587" spans="9:9" x14ac:dyDescent="0.2">
      <c r="I587" s="33"/>
    </row>
    <row r="588" spans="9:9" x14ac:dyDescent="0.2">
      <c r="I588" s="33"/>
    </row>
    <row r="589" spans="9:9" x14ac:dyDescent="0.2">
      <c r="I589" s="33"/>
    </row>
    <row r="590" spans="9:9" x14ac:dyDescent="0.2">
      <c r="I590" s="33"/>
    </row>
    <row r="591" spans="9:9" x14ac:dyDescent="0.2">
      <c r="I591" s="33"/>
    </row>
    <row r="592" spans="9:9" x14ac:dyDescent="0.2">
      <c r="I592" s="33"/>
    </row>
    <row r="593" spans="9:9" x14ac:dyDescent="0.2">
      <c r="I593" s="33"/>
    </row>
    <row r="594" spans="9:9" x14ac:dyDescent="0.2">
      <c r="I594" s="33"/>
    </row>
    <row r="595" spans="9:9" x14ac:dyDescent="0.2">
      <c r="I595" s="33"/>
    </row>
    <row r="596" spans="9:9" x14ac:dyDescent="0.2">
      <c r="I596" s="33"/>
    </row>
    <row r="597" spans="9:9" x14ac:dyDescent="0.2">
      <c r="I597" s="33"/>
    </row>
    <row r="598" spans="9:9" x14ac:dyDescent="0.2">
      <c r="I598" s="33"/>
    </row>
    <row r="599" spans="9:9" x14ac:dyDescent="0.2">
      <c r="I599" s="33"/>
    </row>
    <row r="600" spans="9:9" x14ac:dyDescent="0.2">
      <c r="I600" s="33"/>
    </row>
    <row r="601" spans="9:9" x14ac:dyDescent="0.2">
      <c r="I601" s="33"/>
    </row>
    <row r="602" spans="9:9" x14ac:dyDescent="0.2">
      <c r="I602" s="33"/>
    </row>
    <row r="603" spans="9:9" x14ac:dyDescent="0.2">
      <c r="I603" s="33"/>
    </row>
    <row r="604" spans="9:9" x14ac:dyDescent="0.2">
      <c r="I604" s="33"/>
    </row>
    <row r="605" spans="9:9" x14ac:dyDescent="0.2">
      <c r="I605" s="33"/>
    </row>
    <row r="606" spans="9:9" x14ac:dyDescent="0.2">
      <c r="I606" s="33"/>
    </row>
    <row r="607" spans="9:9" x14ac:dyDescent="0.2">
      <c r="I607" s="33"/>
    </row>
    <row r="608" spans="9:9" x14ac:dyDescent="0.2">
      <c r="I608" s="33"/>
    </row>
    <row r="609" spans="9:9" x14ac:dyDescent="0.2">
      <c r="I609" s="33"/>
    </row>
    <row r="610" spans="9:9" x14ac:dyDescent="0.2">
      <c r="I610" s="33"/>
    </row>
    <row r="611" spans="9:9" x14ac:dyDescent="0.2">
      <c r="I611" s="33"/>
    </row>
    <row r="612" spans="9:9" x14ac:dyDescent="0.2">
      <c r="I612" s="33"/>
    </row>
    <row r="613" spans="9:9" x14ac:dyDescent="0.2">
      <c r="I613" s="33"/>
    </row>
    <row r="614" spans="9:9" x14ac:dyDescent="0.2">
      <c r="I614" s="33"/>
    </row>
    <row r="615" spans="9:9" x14ac:dyDescent="0.2">
      <c r="I615" s="33"/>
    </row>
    <row r="616" spans="9:9" x14ac:dyDescent="0.2">
      <c r="I616" s="33"/>
    </row>
    <row r="617" spans="9:9" x14ac:dyDescent="0.2">
      <c r="I617" s="33"/>
    </row>
    <row r="618" spans="9:9" x14ac:dyDescent="0.2">
      <c r="I618" s="33"/>
    </row>
    <row r="619" spans="9:9" x14ac:dyDescent="0.2">
      <c r="I619" s="33"/>
    </row>
    <row r="620" spans="9:9" x14ac:dyDescent="0.2">
      <c r="I620" s="33"/>
    </row>
    <row r="621" spans="9:9" x14ac:dyDescent="0.2">
      <c r="I621" s="33"/>
    </row>
    <row r="622" spans="9:9" x14ac:dyDescent="0.2">
      <c r="I622" s="33"/>
    </row>
    <row r="623" spans="9:9" x14ac:dyDescent="0.2">
      <c r="I623" s="33"/>
    </row>
    <row r="624" spans="9:9" x14ac:dyDescent="0.2">
      <c r="I624" s="33"/>
    </row>
    <row r="625" spans="9:9" x14ac:dyDescent="0.2">
      <c r="I625" s="33"/>
    </row>
    <row r="626" spans="9:9" x14ac:dyDescent="0.2">
      <c r="I626" s="33"/>
    </row>
    <row r="627" spans="9:9" x14ac:dyDescent="0.2">
      <c r="I627" s="33"/>
    </row>
    <row r="628" spans="9:9" x14ac:dyDescent="0.2">
      <c r="I628" s="33"/>
    </row>
    <row r="629" spans="9:9" x14ac:dyDescent="0.2">
      <c r="I629" s="33"/>
    </row>
    <row r="630" spans="9:9" x14ac:dyDescent="0.2">
      <c r="I630" s="33"/>
    </row>
    <row r="631" spans="9:9" x14ac:dyDescent="0.2">
      <c r="I631" s="33"/>
    </row>
    <row r="632" spans="9:9" x14ac:dyDescent="0.2">
      <c r="I632" s="33"/>
    </row>
    <row r="633" spans="9:9" x14ac:dyDescent="0.2">
      <c r="I633" s="33"/>
    </row>
    <row r="634" spans="9:9" x14ac:dyDescent="0.2">
      <c r="I634" s="33"/>
    </row>
    <row r="635" spans="9:9" x14ac:dyDescent="0.2">
      <c r="I635" s="33"/>
    </row>
    <row r="636" spans="9:9" x14ac:dyDescent="0.2">
      <c r="I636" s="33"/>
    </row>
    <row r="637" spans="9:9" x14ac:dyDescent="0.2">
      <c r="I637" s="33"/>
    </row>
    <row r="638" spans="9:9" x14ac:dyDescent="0.2">
      <c r="I638" s="33"/>
    </row>
    <row r="639" spans="9:9" x14ac:dyDescent="0.2">
      <c r="I639" s="33"/>
    </row>
    <row r="640" spans="9:9" x14ac:dyDescent="0.2">
      <c r="I640" s="33"/>
    </row>
    <row r="641" spans="9:9" x14ac:dyDescent="0.2">
      <c r="I641" s="33"/>
    </row>
    <row r="642" spans="9:9" x14ac:dyDescent="0.2">
      <c r="I642" s="33"/>
    </row>
    <row r="643" spans="9:9" x14ac:dyDescent="0.2">
      <c r="I643" s="33"/>
    </row>
    <row r="644" spans="9:9" x14ac:dyDescent="0.2">
      <c r="I644" s="33"/>
    </row>
    <row r="645" spans="9:9" x14ac:dyDescent="0.2">
      <c r="I645" s="33"/>
    </row>
    <row r="646" spans="9:9" x14ac:dyDescent="0.2">
      <c r="I646" s="33"/>
    </row>
    <row r="647" spans="9:9" x14ac:dyDescent="0.2">
      <c r="I647" s="33"/>
    </row>
    <row r="648" spans="9:9" x14ac:dyDescent="0.2">
      <c r="I648" s="33"/>
    </row>
    <row r="649" spans="9:9" x14ac:dyDescent="0.2">
      <c r="I649" s="33"/>
    </row>
    <row r="650" spans="9:9" x14ac:dyDescent="0.2">
      <c r="I650" s="33"/>
    </row>
    <row r="651" spans="9:9" x14ac:dyDescent="0.2">
      <c r="I651" s="33"/>
    </row>
    <row r="652" spans="9:9" x14ac:dyDescent="0.2">
      <c r="I652" s="33"/>
    </row>
    <row r="653" spans="9:9" x14ac:dyDescent="0.2">
      <c r="I653" s="33"/>
    </row>
    <row r="654" spans="9:9" x14ac:dyDescent="0.2">
      <c r="I654" s="33"/>
    </row>
    <row r="655" spans="9:9" x14ac:dyDescent="0.2">
      <c r="I655" s="33"/>
    </row>
    <row r="656" spans="9:9" x14ac:dyDescent="0.2">
      <c r="I656" s="33"/>
    </row>
    <row r="657" spans="9:9" x14ac:dyDescent="0.2">
      <c r="I657" s="33"/>
    </row>
    <row r="658" spans="9:9" x14ac:dyDescent="0.2">
      <c r="I658" s="33"/>
    </row>
    <row r="659" spans="9:9" x14ac:dyDescent="0.2">
      <c r="I659" s="33"/>
    </row>
    <row r="660" spans="9:9" x14ac:dyDescent="0.2">
      <c r="I660" s="33"/>
    </row>
    <row r="661" spans="9:9" x14ac:dyDescent="0.2">
      <c r="I661" s="33"/>
    </row>
    <row r="662" spans="9:9" x14ac:dyDescent="0.2">
      <c r="I662" s="33"/>
    </row>
    <row r="663" spans="9:9" x14ac:dyDescent="0.2">
      <c r="I663" s="33"/>
    </row>
    <row r="664" spans="9:9" x14ac:dyDescent="0.2">
      <c r="I664" s="33"/>
    </row>
    <row r="665" spans="9:9" x14ac:dyDescent="0.2">
      <c r="I665" s="33"/>
    </row>
    <row r="666" spans="9:9" x14ac:dyDescent="0.2">
      <c r="I666" s="33"/>
    </row>
    <row r="667" spans="9:9" x14ac:dyDescent="0.2">
      <c r="I667" s="33"/>
    </row>
    <row r="668" spans="9:9" x14ac:dyDescent="0.2">
      <c r="I668" s="33"/>
    </row>
    <row r="669" spans="9:9" x14ac:dyDescent="0.2">
      <c r="I669" s="33"/>
    </row>
    <row r="670" spans="9:9" x14ac:dyDescent="0.2">
      <c r="I670" s="33"/>
    </row>
    <row r="671" spans="9:9" x14ac:dyDescent="0.2">
      <c r="I671" s="33"/>
    </row>
    <row r="672" spans="9:9" x14ac:dyDescent="0.2">
      <c r="I672" s="33"/>
    </row>
    <row r="673" spans="9:9" x14ac:dyDescent="0.2">
      <c r="I673" s="33"/>
    </row>
    <row r="674" spans="9:9" x14ac:dyDescent="0.2">
      <c r="I674" s="33"/>
    </row>
    <row r="675" spans="9:9" x14ac:dyDescent="0.2">
      <c r="I675" s="33"/>
    </row>
    <row r="676" spans="9:9" x14ac:dyDescent="0.2">
      <c r="I676" s="33"/>
    </row>
    <row r="677" spans="9:9" x14ac:dyDescent="0.2">
      <c r="I677" s="33"/>
    </row>
    <row r="678" spans="9:9" x14ac:dyDescent="0.2">
      <c r="I678" s="33"/>
    </row>
    <row r="679" spans="9:9" x14ac:dyDescent="0.2">
      <c r="I679" s="33"/>
    </row>
    <row r="680" spans="9:9" x14ac:dyDescent="0.2">
      <c r="I680" s="33"/>
    </row>
    <row r="681" spans="9:9" x14ac:dyDescent="0.2">
      <c r="I681" s="33"/>
    </row>
    <row r="682" spans="9:9" x14ac:dyDescent="0.2">
      <c r="I682" s="33"/>
    </row>
    <row r="683" spans="9:9" x14ac:dyDescent="0.2">
      <c r="I683" s="33"/>
    </row>
    <row r="684" spans="9:9" x14ac:dyDescent="0.2">
      <c r="I684" s="33"/>
    </row>
    <row r="685" spans="9:9" x14ac:dyDescent="0.2">
      <c r="I685" s="33"/>
    </row>
    <row r="686" spans="9:9" x14ac:dyDescent="0.2">
      <c r="I686" s="33"/>
    </row>
    <row r="687" spans="9:9" x14ac:dyDescent="0.2">
      <c r="I687" s="33"/>
    </row>
    <row r="688" spans="9:9" x14ac:dyDescent="0.2">
      <c r="I688" s="33"/>
    </row>
    <row r="689" spans="9:9" x14ac:dyDescent="0.2">
      <c r="I689" s="33"/>
    </row>
    <row r="690" spans="9:9" x14ac:dyDescent="0.2">
      <c r="I690" s="33"/>
    </row>
    <row r="691" spans="9:9" x14ac:dyDescent="0.2">
      <c r="I691" s="33"/>
    </row>
    <row r="692" spans="9:9" x14ac:dyDescent="0.2">
      <c r="I692" s="33"/>
    </row>
    <row r="693" spans="9:9" x14ac:dyDescent="0.2">
      <c r="I693" s="33"/>
    </row>
    <row r="694" spans="9:9" x14ac:dyDescent="0.2">
      <c r="I694" s="33"/>
    </row>
    <row r="695" spans="9:9" x14ac:dyDescent="0.2">
      <c r="I695" s="33"/>
    </row>
    <row r="696" spans="9:9" x14ac:dyDescent="0.2">
      <c r="I696" s="33"/>
    </row>
    <row r="697" spans="9:9" x14ac:dyDescent="0.2">
      <c r="I697" s="33"/>
    </row>
    <row r="698" spans="9:9" x14ac:dyDescent="0.2">
      <c r="I698" s="33"/>
    </row>
    <row r="699" spans="9:9" x14ac:dyDescent="0.2">
      <c r="I699" s="33"/>
    </row>
    <row r="700" spans="9:9" x14ac:dyDescent="0.2">
      <c r="I700" s="33"/>
    </row>
    <row r="701" spans="9:9" x14ac:dyDescent="0.2">
      <c r="I701" s="33"/>
    </row>
    <row r="702" spans="9:9" x14ac:dyDescent="0.2">
      <c r="I702" s="33"/>
    </row>
    <row r="703" spans="9:9" x14ac:dyDescent="0.2">
      <c r="I703" s="33"/>
    </row>
    <row r="704" spans="9:9" x14ac:dyDescent="0.2">
      <c r="I704" s="33"/>
    </row>
    <row r="705" spans="9:9" x14ac:dyDescent="0.2">
      <c r="I705" s="33"/>
    </row>
    <row r="706" spans="9:9" x14ac:dyDescent="0.2">
      <c r="I706" s="33"/>
    </row>
    <row r="707" spans="9:9" x14ac:dyDescent="0.2">
      <c r="I707" s="33"/>
    </row>
    <row r="708" spans="9:9" x14ac:dyDescent="0.2">
      <c r="I708" s="33"/>
    </row>
    <row r="709" spans="9:9" x14ac:dyDescent="0.2">
      <c r="I709" s="33"/>
    </row>
    <row r="710" spans="9:9" x14ac:dyDescent="0.2">
      <c r="I710" s="33"/>
    </row>
    <row r="711" spans="9:9" x14ac:dyDescent="0.2">
      <c r="I711" s="33"/>
    </row>
    <row r="712" spans="9:9" x14ac:dyDescent="0.2">
      <c r="I712" s="33"/>
    </row>
    <row r="713" spans="9:9" x14ac:dyDescent="0.2">
      <c r="I713" s="33"/>
    </row>
    <row r="714" spans="9:9" x14ac:dyDescent="0.2">
      <c r="I714" s="33"/>
    </row>
    <row r="715" spans="9:9" x14ac:dyDescent="0.2">
      <c r="I715" s="33"/>
    </row>
    <row r="716" spans="9:9" x14ac:dyDescent="0.2">
      <c r="I716" s="33"/>
    </row>
    <row r="717" spans="9:9" x14ac:dyDescent="0.2">
      <c r="I717" s="33"/>
    </row>
    <row r="718" spans="9:9" x14ac:dyDescent="0.2">
      <c r="I718" s="33"/>
    </row>
    <row r="719" spans="9:9" x14ac:dyDescent="0.2">
      <c r="I719" s="33"/>
    </row>
    <row r="720" spans="9:9" x14ac:dyDescent="0.2">
      <c r="I720" s="33"/>
    </row>
    <row r="721" spans="9:9" x14ac:dyDescent="0.2">
      <c r="I721" s="33"/>
    </row>
    <row r="722" spans="9:9" x14ac:dyDescent="0.2">
      <c r="I722" s="33"/>
    </row>
    <row r="723" spans="9:9" x14ac:dyDescent="0.2">
      <c r="I723" s="33"/>
    </row>
    <row r="724" spans="9:9" x14ac:dyDescent="0.2">
      <c r="I724" s="33"/>
    </row>
    <row r="725" spans="9:9" x14ac:dyDescent="0.2">
      <c r="I725" s="33"/>
    </row>
    <row r="726" spans="9:9" x14ac:dyDescent="0.2">
      <c r="I726" s="33"/>
    </row>
    <row r="727" spans="9:9" x14ac:dyDescent="0.2">
      <c r="I727" s="33"/>
    </row>
    <row r="728" spans="9:9" x14ac:dyDescent="0.2">
      <c r="I728" s="33"/>
    </row>
    <row r="729" spans="9:9" x14ac:dyDescent="0.2">
      <c r="I729" s="33"/>
    </row>
    <row r="730" spans="9:9" x14ac:dyDescent="0.2">
      <c r="I730" s="33"/>
    </row>
    <row r="731" spans="9:9" x14ac:dyDescent="0.2">
      <c r="I731" s="33"/>
    </row>
    <row r="732" spans="9:9" x14ac:dyDescent="0.2">
      <c r="I732" s="33"/>
    </row>
    <row r="733" spans="9:9" x14ac:dyDescent="0.2">
      <c r="I733" s="33"/>
    </row>
    <row r="734" spans="9:9" x14ac:dyDescent="0.2">
      <c r="I734" s="33"/>
    </row>
    <row r="735" spans="9:9" x14ac:dyDescent="0.2">
      <c r="I735" s="33"/>
    </row>
    <row r="736" spans="9:9" x14ac:dyDescent="0.2">
      <c r="I736" s="33"/>
    </row>
    <row r="737" spans="9:9" x14ac:dyDescent="0.2">
      <c r="I737" s="33"/>
    </row>
    <row r="738" spans="9:9" x14ac:dyDescent="0.2">
      <c r="I738" s="33"/>
    </row>
    <row r="739" spans="9:9" x14ac:dyDescent="0.2">
      <c r="I739" s="33"/>
    </row>
    <row r="740" spans="9:9" x14ac:dyDescent="0.2">
      <c r="I740" s="33"/>
    </row>
    <row r="741" spans="9:9" x14ac:dyDescent="0.2">
      <c r="I741" s="33"/>
    </row>
    <row r="742" spans="9:9" x14ac:dyDescent="0.2">
      <c r="I742" s="33"/>
    </row>
    <row r="743" spans="9:9" x14ac:dyDescent="0.2">
      <c r="I743" s="33"/>
    </row>
    <row r="744" spans="9:9" x14ac:dyDescent="0.2">
      <c r="I744" s="33"/>
    </row>
    <row r="745" spans="9:9" x14ac:dyDescent="0.2">
      <c r="I745" s="33"/>
    </row>
    <row r="746" spans="9:9" x14ac:dyDescent="0.2">
      <c r="I746" s="33"/>
    </row>
    <row r="747" spans="9:9" x14ac:dyDescent="0.2">
      <c r="I747" s="33"/>
    </row>
    <row r="748" spans="9:9" x14ac:dyDescent="0.2">
      <c r="I748" s="33"/>
    </row>
    <row r="749" spans="9:9" x14ac:dyDescent="0.2">
      <c r="I749" s="33"/>
    </row>
    <row r="750" spans="9:9" x14ac:dyDescent="0.2">
      <c r="I750" s="33"/>
    </row>
    <row r="751" spans="9:9" x14ac:dyDescent="0.2">
      <c r="I751" s="33"/>
    </row>
    <row r="752" spans="9:9" x14ac:dyDescent="0.2">
      <c r="I752" s="33"/>
    </row>
    <row r="753" spans="9:9" x14ac:dyDescent="0.2">
      <c r="I753" s="33"/>
    </row>
    <row r="754" spans="9:9" x14ac:dyDescent="0.2">
      <c r="I754" s="33"/>
    </row>
    <row r="755" spans="9:9" x14ac:dyDescent="0.2">
      <c r="I755" s="33"/>
    </row>
    <row r="756" spans="9:9" x14ac:dyDescent="0.2">
      <c r="I756" s="33"/>
    </row>
    <row r="757" spans="9:9" x14ac:dyDescent="0.2">
      <c r="I757" s="33"/>
    </row>
    <row r="758" spans="9:9" x14ac:dyDescent="0.2">
      <c r="I758" s="33"/>
    </row>
    <row r="759" spans="9:9" x14ac:dyDescent="0.2">
      <c r="I759" s="33"/>
    </row>
    <row r="760" spans="9:9" x14ac:dyDescent="0.2">
      <c r="I760" s="33"/>
    </row>
    <row r="761" spans="9:9" x14ac:dyDescent="0.2">
      <c r="I761" s="33"/>
    </row>
    <row r="762" spans="9:9" x14ac:dyDescent="0.2">
      <c r="I762" s="33"/>
    </row>
    <row r="763" spans="9:9" x14ac:dyDescent="0.2">
      <c r="I763" s="33"/>
    </row>
    <row r="764" spans="9:9" x14ac:dyDescent="0.2">
      <c r="I764" s="33"/>
    </row>
    <row r="765" spans="9:9" x14ac:dyDescent="0.2">
      <c r="I765" s="33"/>
    </row>
    <row r="766" spans="9:9" x14ac:dyDescent="0.2">
      <c r="I766" s="33"/>
    </row>
    <row r="767" spans="9:9" x14ac:dyDescent="0.2">
      <c r="I767" s="33"/>
    </row>
    <row r="768" spans="9:9" x14ac:dyDescent="0.2">
      <c r="I768" s="33"/>
    </row>
    <row r="769" spans="9:9" x14ac:dyDescent="0.2">
      <c r="I769" s="33"/>
    </row>
    <row r="770" spans="9:9" x14ac:dyDescent="0.2">
      <c r="I770" s="33"/>
    </row>
    <row r="771" spans="9:9" x14ac:dyDescent="0.2">
      <c r="I771" s="33"/>
    </row>
    <row r="772" spans="9:9" x14ac:dyDescent="0.2">
      <c r="I772" s="33"/>
    </row>
    <row r="773" spans="9:9" x14ac:dyDescent="0.2">
      <c r="I773" s="33"/>
    </row>
    <row r="774" spans="9:9" x14ac:dyDescent="0.2">
      <c r="I774" s="33"/>
    </row>
    <row r="775" spans="9:9" x14ac:dyDescent="0.2">
      <c r="I775" s="33"/>
    </row>
    <row r="776" spans="9:9" x14ac:dyDescent="0.2">
      <c r="I776" s="33"/>
    </row>
    <row r="777" spans="9:9" x14ac:dyDescent="0.2">
      <c r="I777" s="33"/>
    </row>
    <row r="778" spans="9:9" x14ac:dyDescent="0.2">
      <c r="I778" s="33"/>
    </row>
    <row r="779" spans="9:9" x14ac:dyDescent="0.2">
      <c r="I779" s="33"/>
    </row>
    <row r="780" spans="9:9" x14ac:dyDescent="0.2">
      <c r="I780" s="33"/>
    </row>
    <row r="781" spans="9:9" x14ac:dyDescent="0.2">
      <c r="I781" s="33"/>
    </row>
    <row r="782" spans="9:9" x14ac:dyDescent="0.2">
      <c r="I782" s="33"/>
    </row>
    <row r="783" spans="9:9" x14ac:dyDescent="0.2">
      <c r="I783" s="33"/>
    </row>
    <row r="784" spans="9:9" x14ac:dyDescent="0.2">
      <c r="I784" s="33"/>
    </row>
    <row r="785" spans="9:9" x14ac:dyDescent="0.2">
      <c r="I785" s="33"/>
    </row>
    <row r="786" spans="9:9" x14ac:dyDescent="0.2">
      <c r="I786" s="33"/>
    </row>
    <row r="787" spans="9:9" x14ac:dyDescent="0.2">
      <c r="I787" s="33"/>
    </row>
    <row r="788" spans="9:9" x14ac:dyDescent="0.2">
      <c r="I788" s="33"/>
    </row>
    <row r="789" spans="9:9" x14ac:dyDescent="0.2">
      <c r="I789" s="33"/>
    </row>
    <row r="790" spans="9:9" x14ac:dyDescent="0.2">
      <c r="I790" s="33"/>
    </row>
    <row r="791" spans="9:9" x14ac:dyDescent="0.2">
      <c r="I791" s="33"/>
    </row>
    <row r="792" spans="9:9" x14ac:dyDescent="0.2">
      <c r="I792" s="33"/>
    </row>
    <row r="793" spans="9:9" x14ac:dyDescent="0.2">
      <c r="I793" s="33"/>
    </row>
    <row r="794" spans="9:9" x14ac:dyDescent="0.2">
      <c r="I794" s="33"/>
    </row>
    <row r="795" spans="9:9" x14ac:dyDescent="0.2">
      <c r="I795" s="33"/>
    </row>
    <row r="796" spans="9:9" x14ac:dyDescent="0.2">
      <c r="I796" s="33"/>
    </row>
    <row r="797" spans="9:9" x14ac:dyDescent="0.2">
      <c r="I797" s="33"/>
    </row>
    <row r="798" spans="9:9" x14ac:dyDescent="0.2">
      <c r="I798" s="33"/>
    </row>
    <row r="799" spans="9:9" x14ac:dyDescent="0.2">
      <c r="I799" s="33"/>
    </row>
    <row r="800" spans="9:9" x14ac:dyDescent="0.2">
      <c r="I800" s="33"/>
    </row>
    <row r="801" spans="9:9" x14ac:dyDescent="0.2">
      <c r="I801" s="33"/>
    </row>
    <row r="802" spans="9:9" x14ac:dyDescent="0.2">
      <c r="I802" s="33"/>
    </row>
    <row r="803" spans="9:9" x14ac:dyDescent="0.2">
      <c r="I803" s="33"/>
    </row>
    <row r="804" spans="9:9" x14ac:dyDescent="0.2">
      <c r="I804" s="33"/>
    </row>
    <row r="805" spans="9:9" x14ac:dyDescent="0.2">
      <c r="I805" s="33"/>
    </row>
    <row r="806" spans="9:9" x14ac:dyDescent="0.2">
      <c r="I806" s="33"/>
    </row>
    <row r="807" spans="9:9" x14ac:dyDescent="0.2">
      <c r="I807" s="33"/>
    </row>
    <row r="808" spans="9:9" x14ac:dyDescent="0.2">
      <c r="I808" s="33"/>
    </row>
    <row r="809" spans="9:9" x14ac:dyDescent="0.2">
      <c r="I809" s="33"/>
    </row>
    <row r="810" spans="9:9" x14ac:dyDescent="0.2">
      <c r="I810" s="33"/>
    </row>
    <row r="811" spans="9:9" x14ac:dyDescent="0.2">
      <c r="I811" s="33"/>
    </row>
    <row r="812" spans="9:9" x14ac:dyDescent="0.2">
      <c r="I812" s="33"/>
    </row>
    <row r="813" spans="9:9" x14ac:dyDescent="0.2">
      <c r="I813" s="33"/>
    </row>
    <row r="814" spans="9:9" x14ac:dyDescent="0.2">
      <c r="I814" s="33"/>
    </row>
    <row r="815" spans="9:9" x14ac:dyDescent="0.2">
      <c r="I815" s="33"/>
    </row>
    <row r="816" spans="9:9" x14ac:dyDescent="0.2">
      <c r="I816" s="33"/>
    </row>
    <row r="817" spans="9:9" x14ac:dyDescent="0.2">
      <c r="I817" s="33"/>
    </row>
    <row r="818" spans="9:9" x14ac:dyDescent="0.2">
      <c r="I818" s="33"/>
    </row>
    <row r="819" spans="9:9" x14ac:dyDescent="0.2">
      <c r="I819" s="33"/>
    </row>
    <row r="820" spans="9:9" x14ac:dyDescent="0.2">
      <c r="I820" s="33"/>
    </row>
    <row r="821" spans="9:9" x14ac:dyDescent="0.2">
      <c r="I821" s="33"/>
    </row>
    <row r="822" spans="9:9" x14ac:dyDescent="0.2">
      <c r="I822" s="33"/>
    </row>
    <row r="823" spans="9:9" x14ac:dyDescent="0.2">
      <c r="I823" s="33"/>
    </row>
    <row r="824" spans="9:9" x14ac:dyDescent="0.2">
      <c r="I824" s="33"/>
    </row>
    <row r="825" spans="9:9" x14ac:dyDescent="0.2">
      <c r="I825" s="33"/>
    </row>
    <row r="826" spans="9:9" x14ac:dyDescent="0.2">
      <c r="I826" s="33"/>
    </row>
    <row r="827" spans="9:9" x14ac:dyDescent="0.2">
      <c r="I827" s="33"/>
    </row>
    <row r="828" spans="9:9" x14ac:dyDescent="0.2">
      <c r="I828" s="33"/>
    </row>
    <row r="829" spans="9:9" x14ac:dyDescent="0.2">
      <c r="I829" s="33"/>
    </row>
    <row r="830" spans="9:9" x14ac:dyDescent="0.2">
      <c r="I830" s="33"/>
    </row>
    <row r="831" spans="9:9" x14ac:dyDescent="0.2">
      <c r="I831" s="33"/>
    </row>
    <row r="832" spans="9:9" x14ac:dyDescent="0.2">
      <c r="I832" s="33"/>
    </row>
    <row r="833" spans="9:9" x14ac:dyDescent="0.2">
      <c r="I833" s="33"/>
    </row>
    <row r="834" spans="9:9" x14ac:dyDescent="0.2">
      <c r="I834" s="33"/>
    </row>
    <row r="835" spans="9:9" x14ac:dyDescent="0.2">
      <c r="I835" s="33"/>
    </row>
    <row r="836" spans="9:9" x14ac:dyDescent="0.2">
      <c r="I836" s="33"/>
    </row>
    <row r="837" spans="9:9" x14ac:dyDescent="0.2">
      <c r="I837" s="33"/>
    </row>
    <row r="838" spans="9:9" x14ac:dyDescent="0.2">
      <c r="I838" s="33"/>
    </row>
    <row r="839" spans="9:9" x14ac:dyDescent="0.2">
      <c r="I839" s="33"/>
    </row>
    <row r="840" spans="9:9" x14ac:dyDescent="0.2">
      <c r="I840" s="33"/>
    </row>
    <row r="841" spans="9:9" x14ac:dyDescent="0.2">
      <c r="I841" s="33"/>
    </row>
    <row r="842" spans="9:9" x14ac:dyDescent="0.2">
      <c r="I842" s="33"/>
    </row>
    <row r="843" spans="9:9" x14ac:dyDescent="0.2">
      <c r="I843" s="33"/>
    </row>
    <row r="844" spans="9:9" x14ac:dyDescent="0.2">
      <c r="I844" s="33"/>
    </row>
    <row r="845" spans="9:9" x14ac:dyDescent="0.2">
      <c r="I845" s="33"/>
    </row>
    <row r="846" spans="9:9" x14ac:dyDescent="0.2">
      <c r="I846" s="33"/>
    </row>
    <row r="847" spans="9:9" x14ac:dyDescent="0.2">
      <c r="I847" s="33"/>
    </row>
    <row r="848" spans="9:9" x14ac:dyDescent="0.2">
      <c r="I848" s="33"/>
    </row>
    <row r="849" spans="9:9" x14ac:dyDescent="0.2">
      <c r="I849" s="33"/>
    </row>
    <row r="850" spans="9:9" x14ac:dyDescent="0.2">
      <c r="I850" s="33"/>
    </row>
    <row r="851" spans="9:9" x14ac:dyDescent="0.2">
      <c r="I851" s="33"/>
    </row>
    <row r="852" spans="9:9" x14ac:dyDescent="0.2">
      <c r="I852" s="33"/>
    </row>
    <row r="853" spans="9:9" x14ac:dyDescent="0.2">
      <c r="I853" s="33"/>
    </row>
    <row r="854" spans="9:9" x14ac:dyDescent="0.2">
      <c r="I854" s="33"/>
    </row>
    <row r="855" spans="9:9" x14ac:dyDescent="0.2">
      <c r="I855" s="33"/>
    </row>
    <row r="856" spans="9:9" x14ac:dyDescent="0.2">
      <c r="I856" s="33"/>
    </row>
    <row r="857" spans="9:9" x14ac:dyDescent="0.2">
      <c r="I857" s="33"/>
    </row>
    <row r="858" spans="9:9" x14ac:dyDescent="0.2">
      <c r="I858" s="33"/>
    </row>
    <row r="859" spans="9:9" x14ac:dyDescent="0.2">
      <c r="I859" s="33"/>
    </row>
    <row r="860" spans="9:9" x14ac:dyDescent="0.2">
      <c r="I860" s="33"/>
    </row>
    <row r="861" spans="9:9" x14ac:dyDescent="0.2">
      <c r="I861" s="33"/>
    </row>
    <row r="862" spans="9:9" x14ac:dyDescent="0.2">
      <c r="I862" s="33"/>
    </row>
    <row r="863" spans="9:9" x14ac:dyDescent="0.2">
      <c r="I863" s="33"/>
    </row>
    <row r="864" spans="9:9" x14ac:dyDescent="0.2">
      <c r="I864" s="33"/>
    </row>
    <row r="865" spans="9:9" x14ac:dyDescent="0.2">
      <c r="I865" s="33"/>
    </row>
    <row r="866" spans="9:9" x14ac:dyDescent="0.2">
      <c r="I866" s="33"/>
    </row>
    <row r="867" spans="9:9" x14ac:dyDescent="0.2">
      <c r="I867" s="33"/>
    </row>
    <row r="868" spans="9:9" x14ac:dyDescent="0.2">
      <c r="I868" s="33"/>
    </row>
    <row r="869" spans="9:9" x14ac:dyDescent="0.2">
      <c r="I869" s="33"/>
    </row>
    <row r="870" spans="9:9" x14ac:dyDescent="0.2">
      <c r="I870" s="33"/>
    </row>
    <row r="871" spans="9:9" x14ac:dyDescent="0.2">
      <c r="I871" s="33"/>
    </row>
    <row r="872" spans="9:9" x14ac:dyDescent="0.2">
      <c r="I872" s="33"/>
    </row>
    <row r="873" spans="9:9" x14ac:dyDescent="0.2">
      <c r="I873" s="33"/>
    </row>
    <row r="874" spans="9:9" x14ac:dyDescent="0.2">
      <c r="I874" s="33"/>
    </row>
    <row r="875" spans="9:9" x14ac:dyDescent="0.2">
      <c r="I875" s="33"/>
    </row>
    <row r="876" spans="9:9" x14ac:dyDescent="0.2">
      <c r="I876" s="33"/>
    </row>
    <row r="877" spans="9:9" x14ac:dyDescent="0.2">
      <c r="I877" s="33"/>
    </row>
    <row r="878" spans="9:9" x14ac:dyDescent="0.2">
      <c r="I878" s="33"/>
    </row>
    <row r="879" spans="9:9" x14ac:dyDescent="0.2">
      <c r="I879" s="33"/>
    </row>
    <row r="880" spans="9:9" x14ac:dyDescent="0.2">
      <c r="I880" s="33"/>
    </row>
    <row r="881" spans="9:9" x14ac:dyDescent="0.2">
      <c r="I881" s="33"/>
    </row>
    <row r="882" spans="9:9" x14ac:dyDescent="0.2">
      <c r="I882" s="33"/>
    </row>
    <row r="883" spans="9:9" x14ac:dyDescent="0.2">
      <c r="I883" s="33"/>
    </row>
    <row r="884" spans="9:9" x14ac:dyDescent="0.2">
      <c r="I884" s="33"/>
    </row>
    <row r="885" spans="9:9" x14ac:dyDescent="0.2">
      <c r="I885" s="33"/>
    </row>
    <row r="886" spans="9:9" x14ac:dyDescent="0.2">
      <c r="I886" s="33"/>
    </row>
    <row r="887" spans="9:9" x14ac:dyDescent="0.2">
      <c r="I887" s="33"/>
    </row>
    <row r="888" spans="9:9" x14ac:dyDescent="0.2">
      <c r="I888" s="33"/>
    </row>
    <row r="889" spans="9:9" x14ac:dyDescent="0.2">
      <c r="I889" s="33"/>
    </row>
    <row r="890" spans="9:9" x14ac:dyDescent="0.2">
      <c r="I890" s="33"/>
    </row>
    <row r="891" spans="9:9" x14ac:dyDescent="0.2">
      <c r="I891" s="33"/>
    </row>
    <row r="892" spans="9:9" x14ac:dyDescent="0.2">
      <c r="I892" s="33"/>
    </row>
    <row r="893" spans="9:9" x14ac:dyDescent="0.2">
      <c r="I893" s="33"/>
    </row>
    <row r="894" spans="9:9" x14ac:dyDescent="0.2">
      <c r="I894" s="33"/>
    </row>
    <row r="895" spans="9:9" x14ac:dyDescent="0.2">
      <c r="I895" s="33"/>
    </row>
    <row r="896" spans="9:9" x14ac:dyDescent="0.2">
      <c r="I896" s="33"/>
    </row>
    <row r="897" spans="9:9" x14ac:dyDescent="0.2">
      <c r="I897" s="33"/>
    </row>
    <row r="898" spans="9:9" x14ac:dyDescent="0.2">
      <c r="I898" s="33"/>
    </row>
    <row r="899" spans="9:9" x14ac:dyDescent="0.2">
      <c r="I899" s="33"/>
    </row>
    <row r="900" spans="9:9" x14ac:dyDescent="0.2">
      <c r="I900" s="33"/>
    </row>
    <row r="901" spans="9:9" x14ac:dyDescent="0.2">
      <c r="I901" s="33"/>
    </row>
    <row r="902" spans="9:9" x14ac:dyDescent="0.2">
      <c r="I902" s="33"/>
    </row>
    <row r="903" spans="9:9" x14ac:dyDescent="0.2">
      <c r="I903" s="33"/>
    </row>
    <row r="904" spans="9:9" x14ac:dyDescent="0.2">
      <c r="I904" s="33"/>
    </row>
    <row r="905" spans="9:9" x14ac:dyDescent="0.2">
      <c r="I905" s="33"/>
    </row>
    <row r="906" spans="9:9" x14ac:dyDescent="0.2">
      <c r="I906" s="33"/>
    </row>
    <row r="907" spans="9:9" x14ac:dyDescent="0.2">
      <c r="I907" s="33"/>
    </row>
    <row r="908" spans="9:9" x14ac:dyDescent="0.2">
      <c r="I908" s="33"/>
    </row>
    <row r="909" spans="9:9" x14ac:dyDescent="0.2">
      <c r="I909" s="33"/>
    </row>
    <row r="910" spans="9:9" x14ac:dyDescent="0.2">
      <c r="I910" s="33"/>
    </row>
    <row r="911" spans="9:9" x14ac:dyDescent="0.2">
      <c r="I911" s="33"/>
    </row>
    <row r="912" spans="9:9" x14ac:dyDescent="0.2">
      <c r="I912" s="33"/>
    </row>
    <row r="913" spans="9:9" x14ac:dyDescent="0.2">
      <c r="I913" s="33"/>
    </row>
    <row r="914" spans="9:9" x14ac:dyDescent="0.2">
      <c r="I914" s="33"/>
    </row>
    <row r="915" spans="9:9" x14ac:dyDescent="0.2">
      <c r="I915" s="33"/>
    </row>
    <row r="916" spans="9:9" x14ac:dyDescent="0.2">
      <c r="I916" s="33"/>
    </row>
    <row r="917" spans="9:9" x14ac:dyDescent="0.2">
      <c r="I917" s="33"/>
    </row>
    <row r="918" spans="9:9" x14ac:dyDescent="0.2">
      <c r="I918" s="33"/>
    </row>
    <row r="919" spans="9:9" x14ac:dyDescent="0.2">
      <c r="I919" s="33"/>
    </row>
    <row r="920" spans="9:9" x14ac:dyDescent="0.2">
      <c r="I920" s="33"/>
    </row>
    <row r="921" spans="9:9" x14ac:dyDescent="0.2">
      <c r="I921" s="33"/>
    </row>
    <row r="922" spans="9:9" x14ac:dyDescent="0.2">
      <c r="I922" s="33"/>
    </row>
    <row r="923" spans="9:9" x14ac:dyDescent="0.2">
      <c r="I923" s="33"/>
    </row>
    <row r="924" spans="9:9" x14ac:dyDescent="0.2">
      <c r="I924" s="33"/>
    </row>
    <row r="925" spans="9:9" x14ac:dyDescent="0.2">
      <c r="I925" s="33"/>
    </row>
    <row r="926" spans="9:9" x14ac:dyDescent="0.2">
      <c r="I926" s="33"/>
    </row>
    <row r="927" spans="9:9" x14ac:dyDescent="0.2">
      <c r="I927" s="33"/>
    </row>
    <row r="928" spans="9:9" x14ac:dyDescent="0.2">
      <c r="I928" s="33"/>
    </row>
    <row r="929" spans="9:9" x14ac:dyDescent="0.2">
      <c r="I929" s="33"/>
    </row>
    <row r="930" spans="9:9" x14ac:dyDescent="0.2">
      <c r="I930" s="33"/>
    </row>
    <row r="931" spans="9:9" x14ac:dyDescent="0.2">
      <c r="I931" s="33"/>
    </row>
    <row r="932" spans="9:9" x14ac:dyDescent="0.2">
      <c r="I932" s="33"/>
    </row>
    <row r="933" spans="9:9" x14ac:dyDescent="0.2">
      <c r="I933" s="33"/>
    </row>
    <row r="934" spans="9:9" x14ac:dyDescent="0.2">
      <c r="I934" s="33"/>
    </row>
    <row r="935" spans="9:9" x14ac:dyDescent="0.2">
      <c r="I935" s="33"/>
    </row>
    <row r="936" spans="9:9" x14ac:dyDescent="0.2">
      <c r="I936" s="33"/>
    </row>
    <row r="937" spans="9:9" x14ac:dyDescent="0.2">
      <c r="I937" s="33"/>
    </row>
    <row r="938" spans="9:9" x14ac:dyDescent="0.2">
      <c r="I938" s="33"/>
    </row>
    <row r="939" spans="9:9" x14ac:dyDescent="0.2">
      <c r="I939" s="33"/>
    </row>
    <row r="940" spans="9:9" x14ac:dyDescent="0.2">
      <c r="I940" s="33"/>
    </row>
    <row r="941" spans="9:9" x14ac:dyDescent="0.2">
      <c r="I941" s="33"/>
    </row>
    <row r="942" spans="9:9" x14ac:dyDescent="0.2">
      <c r="I942" s="33"/>
    </row>
    <row r="943" spans="9:9" x14ac:dyDescent="0.2">
      <c r="I943" s="33"/>
    </row>
    <row r="944" spans="9:9" x14ac:dyDescent="0.2">
      <c r="I944" s="33"/>
    </row>
    <row r="945" spans="9:9" x14ac:dyDescent="0.2">
      <c r="I945" s="33"/>
    </row>
    <row r="946" spans="9:9" x14ac:dyDescent="0.2">
      <c r="I946" s="33"/>
    </row>
    <row r="947" spans="9:9" x14ac:dyDescent="0.2">
      <c r="I947" s="33"/>
    </row>
    <row r="948" spans="9:9" x14ac:dyDescent="0.2">
      <c r="I948" s="33"/>
    </row>
    <row r="949" spans="9:9" x14ac:dyDescent="0.2">
      <c r="I949" s="33"/>
    </row>
    <row r="950" spans="9:9" x14ac:dyDescent="0.2">
      <c r="I950" s="33"/>
    </row>
    <row r="951" spans="9:9" x14ac:dyDescent="0.2">
      <c r="I951" s="33"/>
    </row>
    <row r="952" spans="9:9" x14ac:dyDescent="0.2">
      <c r="I952" s="33"/>
    </row>
    <row r="953" spans="9:9" x14ac:dyDescent="0.2">
      <c r="I953" s="33"/>
    </row>
    <row r="954" spans="9:9" x14ac:dyDescent="0.2">
      <c r="I954" s="33"/>
    </row>
    <row r="955" spans="9:9" x14ac:dyDescent="0.2">
      <c r="I955" s="33"/>
    </row>
    <row r="956" spans="9:9" x14ac:dyDescent="0.2">
      <c r="I956" s="33"/>
    </row>
    <row r="957" spans="9:9" x14ac:dyDescent="0.2">
      <c r="I957" s="33"/>
    </row>
    <row r="958" spans="9:9" x14ac:dyDescent="0.2">
      <c r="I958" s="33"/>
    </row>
    <row r="959" spans="9:9" x14ac:dyDescent="0.2">
      <c r="I959" s="33"/>
    </row>
    <row r="960" spans="9:9" x14ac:dyDescent="0.2">
      <c r="I960" s="33"/>
    </row>
    <row r="961" spans="9:9" x14ac:dyDescent="0.2">
      <c r="I961" s="33"/>
    </row>
    <row r="962" spans="9:9" x14ac:dyDescent="0.2">
      <c r="I962" s="33"/>
    </row>
    <row r="963" spans="9:9" x14ac:dyDescent="0.2">
      <c r="I963" s="33"/>
    </row>
    <row r="964" spans="9:9" x14ac:dyDescent="0.2">
      <c r="I964" s="33"/>
    </row>
    <row r="965" spans="9:9" x14ac:dyDescent="0.2">
      <c r="I965" s="33"/>
    </row>
    <row r="966" spans="9:9" x14ac:dyDescent="0.2">
      <c r="I966" s="33"/>
    </row>
    <row r="967" spans="9:9" x14ac:dyDescent="0.2">
      <c r="I967" s="33"/>
    </row>
    <row r="968" spans="9:9" x14ac:dyDescent="0.2">
      <c r="I968" s="33"/>
    </row>
    <row r="969" spans="9:9" x14ac:dyDescent="0.2">
      <c r="I969" s="33"/>
    </row>
    <row r="970" spans="9:9" x14ac:dyDescent="0.2">
      <c r="I970" s="33"/>
    </row>
    <row r="971" spans="9:9" x14ac:dyDescent="0.2">
      <c r="I971" s="33"/>
    </row>
    <row r="972" spans="9:9" x14ac:dyDescent="0.2">
      <c r="I972" s="33"/>
    </row>
    <row r="973" spans="9:9" x14ac:dyDescent="0.2">
      <c r="I973" s="33"/>
    </row>
    <row r="974" spans="9:9" x14ac:dyDescent="0.2">
      <c r="I974" s="33"/>
    </row>
    <row r="975" spans="9:9" x14ac:dyDescent="0.2">
      <c r="I975" s="33"/>
    </row>
    <row r="976" spans="9:9" x14ac:dyDescent="0.2">
      <c r="I976" s="33"/>
    </row>
    <row r="977" spans="9:9" x14ac:dyDescent="0.2">
      <c r="I977" s="33"/>
    </row>
    <row r="978" spans="9:9" x14ac:dyDescent="0.2">
      <c r="I978" s="33"/>
    </row>
    <row r="979" spans="9:9" x14ac:dyDescent="0.2">
      <c r="I979" s="33"/>
    </row>
    <row r="980" spans="9:9" x14ac:dyDescent="0.2">
      <c r="I980" s="33"/>
    </row>
    <row r="981" spans="9:9" x14ac:dyDescent="0.2">
      <c r="I981" s="33"/>
    </row>
    <row r="982" spans="9:9" x14ac:dyDescent="0.2">
      <c r="I982" s="33"/>
    </row>
    <row r="983" spans="9:9" x14ac:dyDescent="0.2">
      <c r="I983" s="33"/>
    </row>
    <row r="984" spans="9:9" x14ac:dyDescent="0.2">
      <c r="I984" s="33"/>
    </row>
    <row r="985" spans="9:9" x14ac:dyDescent="0.2">
      <c r="I985" s="33"/>
    </row>
    <row r="986" spans="9:9" x14ac:dyDescent="0.2">
      <c r="I986" s="33"/>
    </row>
    <row r="987" spans="9:9" x14ac:dyDescent="0.2">
      <c r="I987" s="33"/>
    </row>
    <row r="988" spans="9:9" x14ac:dyDescent="0.2">
      <c r="I988" s="33"/>
    </row>
    <row r="989" spans="9:9" x14ac:dyDescent="0.2">
      <c r="I989" s="33"/>
    </row>
    <row r="990" spans="9:9" x14ac:dyDescent="0.2">
      <c r="I990" s="33"/>
    </row>
    <row r="991" spans="9:9" x14ac:dyDescent="0.2">
      <c r="I991" s="33"/>
    </row>
    <row r="992" spans="9:9" x14ac:dyDescent="0.2">
      <c r="I992" s="33"/>
    </row>
    <row r="993" spans="9:9" x14ac:dyDescent="0.2">
      <c r="I993" s="33"/>
    </row>
    <row r="994" spans="9:9" x14ac:dyDescent="0.2">
      <c r="I994" s="33"/>
    </row>
    <row r="995" spans="9:9" x14ac:dyDescent="0.2">
      <c r="I995" s="33"/>
    </row>
    <row r="996" spans="9:9" x14ac:dyDescent="0.2">
      <c r="I996" s="33"/>
    </row>
    <row r="997" spans="9:9" x14ac:dyDescent="0.2">
      <c r="I997" s="33"/>
    </row>
    <row r="998" spans="9:9" x14ac:dyDescent="0.2">
      <c r="I998" s="33"/>
    </row>
    <row r="999" spans="9:9" x14ac:dyDescent="0.2">
      <c r="I999" s="33"/>
    </row>
    <row r="1000" spans="9:9" x14ac:dyDescent="0.2">
      <c r="I1000" s="33"/>
    </row>
    <row r="1001" spans="9:9" x14ac:dyDescent="0.2">
      <c r="I1001" s="33"/>
    </row>
    <row r="1002" spans="9:9" x14ac:dyDescent="0.2">
      <c r="I1002" s="33"/>
    </row>
    <row r="1003" spans="9:9" x14ac:dyDescent="0.2">
      <c r="I1003" s="33"/>
    </row>
    <row r="1004" spans="9:9" x14ac:dyDescent="0.2">
      <c r="I1004" s="33"/>
    </row>
    <row r="1005" spans="9:9" x14ac:dyDescent="0.2">
      <c r="I1005" s="33"/>
    </row>
    <row r="1006" spans="9:9" x14ac:dyDescent="0.2">
      <c r="I1006" s="33"/>
    </row>
    <row r="1007" spans="9:9" x14ac:dyDescent="0.2">
      <c r="I1007" s="33"/>
    </row>
    <row r="1008" spans="9:9" x14ac:dyDescent="0.2">
      <c r="I1008" s="33"/>
    </row>
    <row r="1009" spans="9:9" x14ac:dyDescent="0.2">
      <c r="I1009" s="33"/>
    </row>
    <row r="1010" spans="9:9" x14ac:dyDescent="0.2">
      <c r="I1010" s="33"/>
    </row>
    <row r="1011" spans="9:9" x14ac:dyDescent="0.2">
      <c r="I1011" s="33"/>
    </row>
    <row r="1012" spans="9:9" x14ac:dyDescent="0.2">
      <c r="I1012" s="33"/>
    </row>
    <row r="1013" spans="9:9" x14ac:dyDescent="0.2">
      <c r="I1013" s="33"/>
    </row>
    <row r="1014" spans="9:9" x14ac:dyDescent="0.2">
      <c r="I1014" s="33"/>
    </row>
    <row r="1015" spans="9:9" x14ac:dyDescent="0.2">
      <c r="I1015" s="33"/>
    </row>
    <row r="1016" spans="9:9" x14ac:dyDescent="0.2">
      <c r="I1016" s="33"/>
    </row>
    <row r="1017" spans="9:9" x14ac:dyDescent="0.2">
      <c r="I1017" s="33"/>
    </row>
    <row r="1018" spans="9:9" x14ac:dyDescent="0.2">
      <c r="I1018" s="33"/>
    </row>
    <row r="1019" spans="9:9" x14ac:dyDescent="0.2">
      <c r="I1019" s="33"/>
    </row>
    <row r="1020" spans="9:9" x14ac:dyDescent="0.2">
      <c r="I1020" s="33"/>
    </row>
    <row r="1021" spans="9:9" x14ac:dyDescent="0.2">
      <c r="I1021" s="33"/>
    </row>
    <row r="1022" spans="9:9" x14ac:dyDescent="0.2">
      <c r="I1022" s="33"/>
    </row>
    <row r="1023" spans="9:9" x14ac:dyDescent="0.2">
      <c r="I1023" s="33"/>
    </row>
    <row r="1024" spans="9:9" x14ac:dyDescent="0.2">
      <c r="I1024" s="33"/>
    </row>
    <row r="1025" spans="9:9" x14ac:dyDescent="0.2">
      <c r="I1025" s="33"/>
    </row>
    <row r="1026" spans="9:9" x14ac:dyDescent="0.2">
      <c r="I1026" s="33"/>
    </row>
    <row r="1027" spans="9:9" x14ac:dyDescent="0.2">
      <c r="I1027" s="33"/>
    </row>
    <row r="1028" spans="9:9" x14ac:dyDescent="0.2">
      <c r="I1028" s="33"/>
    </row>
    <row r="1029" spans="9:9" x14ac:dyDescent="0.2">
      <c r="I1029" s="33"/>
    </row>
    <row r="1030" spans="9:9" x14ac:dyDescent="0.2">
      <c r="I1030" s="33"/>
    </row>
    <row r="1031" spans="9:9" x14ac:dyDescent="0.2">
      <c r="I1031" s="33"/>
    </row>
    <row r="1032" spans="9:9" x14ac:dyDescent="0.2">
      <c r="I1032" s="33"/>
    </row>
    <row r="1033" spans="9:9" x14ac:dyDescent="0.2">
      <c r="I1033" s="33"/>
    </row>
    <row r="1034" spans="9:9" x14ac:dyDescent="0.2">
      <c r="I1034" s="33"/>
    </row>
    <row r="1035" spans="9:9" x14ac:dyDescent="0.2">
      <c r="I1035" s="33"/>
    </row>
    <row r="1036" spans="9:9" x14ac:dyDescent="0.2">
      <c r="I1036" s="33"/>
    </row>
    <row r="1037" spans="9:9" x14ac:dyDescent="0.2">
      <c r="I1037" s="33"/>
    </row>
    <row r="1038" spans="9:9" x14ac:dyDescent="0.2">
      <c r="I1038" s="33"/>
    </row>
    <row r="1039" spans="9:9" x14ac:dyDescent="0.2">
      <c r="I1039" s="33"/>
    </row>
    <row r="1040" spans="9:9" x14ac:dyDescent="0.2">
      <c r="I1040" s="33"/>
    </row>
    <row r="1041" spans="9:9" x14ac:dyDescent="0.2">
      <c r="I1041" s="33"/>
    </row>
    <row r="1042" spans="9:9" x14ac:dyDescent="0.2">
      <c r="I1042" s="33"/>
    </row>
    <row r="1043" spans="9:9" x14ac:dyDescent="0.2">
      <c r="I1043" s="33"/>
    </row>
    <row r="1044" spans="9:9" x14ac:dyDescent="0.2">
      <c r="I1044" s="33"/>
    </row>
    <row r="1045" spans="9:9" x14ac:dyDescent="0.2">
      <c r="I1045" s="33"/>
    </row>
    <row r="1046" spans="9:9" x14ac:dyDescent="0.2">
      <c r="I1046" s="33"/>
    </row>
    <row r="1047" spans="9:9" x14ac:dyDescent="0.2">
      <c r="I1047" s="33"/>
    </row>
    <row r="1048" spans="9:9" x14ac:dyDescent="0.2">
      <c r="I1048" s="33"/>
    </row>
    <row r="1049" spans="9:9" x14ac:dyDescent="0.2">
      <c r="I1049" s="33"/>
    </row>
    <row r="1050" spans="9:9" x14ac:dyDescent="0.2">
      <c r="I1050" s="33"/>
    </row>
    <row r="1051" spans="9:9" x14ac:dyDescent="0.2">
      <c r="I1051" s="33"/>
    </row>
    <row r="1052" spans="9:9" x14ac:dyDescent="0.2">
      <c r="I1052" s="33"/>
    </row>
    <row r="1053" spans="9:9" x14ac:dyDescent="0.2">
      <c r="I1053" s="33"/>
    </row>
    <row r="1054" spans="9:9" x14ac:dyDescent="0.2">
      <c r="I1054" s="33"/>
    </row>
    <row r="1055" spans="9:9" x14ac:dyDescent="0.2">
      <c r="I1055" s="33"/>
    </row>
    <row r="1056" spans="9:9" x14ac:dyDescent="0.2">
      <c r="I1056" s="33"/>
    </row>
    <row r="1057" spans="9:9" x14ac:dyDescent="0.2">
      <c r="I1057" s="33"/>
    </row>
    <row r="1058" spans="9:9" x14ac:dyDescent="0.2">
      <c r="I1058" s="33"/>
    </row>
    <row r="1059" spans="9:9" x14ac:dyDescent="0.2">
      <c r="I1059" s="33"/>
    </row>
    <row r="1060" spans="9:9" x14ac:dyDescent="0.2">
      <c r="I1060" s="33"/>
    </row>
    <row r="1061" spans="9:9" x14ac:dyDescent="0.2">
      <c r="I1061" s="33"/>
    </row>
    <row r="1062" spans="9:9" x14ac:dyDescent="0.2">
      <c r="I1062" s="33"/>
    </row>
    <row r="1063" spans="9:9" x14ac:dyDescent="0.2">
      <c r="I1063" s="33"/>
    </row>
    <row r="1064" spans="9:9" x14ac:dyDescent="0.2">
      <c r="I1064" s="33"/>
    </row>
    <row r="1065" spans="9:9" x14ac:dyDescent="0.2">
      <c r="I1065" s="33"/>
    </row>
    <row r="1066" spans="9:9" x14ac:dyDescent="0.2">
      <c r="I1066" s="33"/>
    </row>
    <row r="1067" spans="9:9" x14ac:dyDescent="0.2">
      <c r="I1067" s="33"/>
    </row>
    <row r="1068" spans="9:9" x14ac:dyDescent="0.2">
      <c r="I1068" s="33"/>
    </row>
    <row r="1069" spans="9:9" x14ac:dyDescent="0.2">
      <c r="I1069" s="33"/>
    </row>
    <row r="1070" spans="9:9" x14ac:dyDescent="0.2">
      <c r="I1070" s="33"/>
    </row>
    <row r="1071" spans="9:9" x14ac:dyDescent="0.2">
      <c r="I1071" s="33"/>
    </row>
    <row r="1072" spans="9:9" x14ac:dyDescent="0.2">
      <c r="I1072" s="33"/>
    </row>
    <row r="1073" spans="9:9" x14ac:dyDescent="0.2">
      <c r="I1073" s="33"/>
    </row>
    <row r="1074" spans="9:9" x14ac:dyDescent="0.2">
      <c r="I1074" s="33"/>
    </row>
    <row r="1075" spans="9:9" x14ac:dyDescent="0.2">
      <c r="I1075" s="33"/>
    </row>
    <row r="1076" spans="9:9" x14ac:dyDescent="0.2">
      <c r="I1076" s="33"/>
    </row>
    <row r="1077" spans="9:9" x14ac:dyDescent="0.2">
      <c r="I1077" s="33"/>
    </row>
    <row r="1078" spans="9:9" x14ac:dyDescent="0.2">
      <c r="I1078" s="33"/>
    </row>
    <row r="1079" spans="9:9" x14ac:dyDescent="0.2">
      <c r="I1079" s="33"/>
    </row>
    <row r="1080" spans="9:9" x14ac:dyDescent="0.2">
      <c r="I1080" s="33"/>
    </row>
    <row r="1081" spans="9:9" x14ac:dyDescent="0.2">
      <c r="I1081" s="33"/>
    </row>
    <row r="1082" spans="9:9" x14ac:dyDescent="0.2">
      <c r="I1082" s="33"/>
    </row>
    <row r="1083" spans="9:9" x14ac:dyDescent="0.2">
      <c r="I1083" s="33"/>
    </row>
    <row r="1084" spans="9:9" x14ac:dyDescent="0.2">
      <c r="I1084" s="33"/>
    </row>
    <row r="1085" spans="9:9" x14ac:dyDescent="0.2">
      <c r="I1085" s="33"/>
    </row>
    <row r="1086" spans="9:9" x14ac:dyDescent="0.2">
      <c r="I1086" s="33"/>
    </row>
    <row r="1087" spans="9:9" x14ac:dyDescent="0.2">
      <c r="I1087" s="33"/>
    </row>
    <row r="1088" spans="9:9" x14ac:dyDescent="0.2">
      <c r="I1088" s="33"/>
    </row>
    <row r="1089" spans="9:9" x14ac:dyDescent="0.2">
      <c r="I1089" s="33"/>
    </row>
    <row r="1090" spans="9:9" x14ac:dyDescent="0.2">
      <c r="I1090" s="33"/>
    </row>
    <row r="1091" spans="9:9" x14ac:dyDescent="0.2">
      <c r="I1091" s="33"/>
    </row>
    <row r="1092" spans="9:9" x14ac:dyDescent="0.2">
      <c r="I1092" s="33"/>
    </row>
    <row r="1093" spans="9:9" x14ac:dyDescent="0.2">
      <c r="I1093" s="33"/>
    </row>
    <row r="1094" spans="9:9" x14ac:dyDescent="0.2">
      <c r="I1094" s="33"/>
    </row>
    <row r="1095" spans="9:9" x14ac:dyDescent="0.2">
      <c r="I1095" s="33"/>
    </row>
    <row r="1096" spans="9:9" x14ac:dyDescent="0.2">
      <c r="I1096" s="33"/>
    </row>
    <row r="1097" spans="9:9" x14ac:dyDescent="0.2">
      <c r="I1097" s="33"/>
    </row>
    <row r="1098" spans="9:9" x14ac:dyDescent="0.2">
      <c r="I1098" s="33"/>
    </row>
    <row r="1099" spans="9:9" x14ac:dyDescent="0.2">
      <c r="I1099" s="33"/>
    </row>
    <row r="1100" spans="9:9" x14ac:dyDescent="0.2">
      <c r="I1100" s="33"/>
    </row>
    <row r="1101" spans="9:9" x14ac:dyDescent="0.2">
      <c r="I1101" s="33"/>
    </row>
    <row r="1102" spans="9:9" x14ac:dyDescent="0.2">
      <c r="I1102" s="33"/>
    </row>
    <row r="1103" spans="9:9" x14ac:dyDescent="0.2">
      <c r="I1103" s="33"/>
    </row>
    <row r="1104" spans="9:9" x14ac:dyDescent="0.2">
      <c r="I1104" s="33"/>
    </row>
    <row r="1105" spans="9:9" x14ac:dyDescent="0.2">
      <c r="I1105" s="33"/>
    </row>
    <row r="1106" spans="9:9" x14ac:dyDescent="0.2">
      <c r="I1106" s="33"/>
    </row>
    <row r="1107" spans="9:9" x14ac:dyDescent="0.2">
      <c r="I1107" s="33"/>
    </row>
    <row r="1108" spans="9:9" x14ac:dyDescent="0.2">
      <c r="I1108" s="33"/>
    </row>
    <row r="1109" spans="9:9" x14ac:dyDescent="0.2">
      <c r="I1109" s="33"/>
    </row>
    <row r="1110" spans="9:9" x14ac:dyDescent="0.2">
      <c r="I1110" s="33"/>
    </row>
    <row r="1111" spans="9:9" x14ac:dyDescent="0.2">
      <c r="I1111" s="33"/>
    </row>
    <row r="1112" spans="9:9" x14ac:dyDescent="0.2">
      <c r="I1112" s="33"/>
    </row>
    <row r="1113" spans="9:9" x14ac:dyDescent="0.2">
      <c r="I1113" s="33"/>
    </row>
    <row r="1114" spans="9:9" x14ac:dyDescent="0.2">
      <c r="I1114" s="33"/>
    </row>
    <row r="1115" spans="9:9" x14ac:dyDescent="0.2">
      <c r="I1115" s="33"/>
    </row>
    <row r="1116" spans="9:9" x14ac:dyDescent="0.2">
      <c r="I1116" s="33"/>
    </row>
    <row r="1117" spans="9:9" x14ac:dyDescent="0.2">
      <c r="I1117" s="33"/>
    </row>
    <row r="1118" spans="9:9" x14ac:dyDescent="0.2">
      <c r="I1118" s="33"/>
    </row>
    <row r="1119" spans="9:9" x14ac:dyDescent="0.2">
      <c r="I1119" s="33"/>
    </row>
    <row r="1120" spans="9:9" x14ac:dyDescent="0.2">
      <c r="I1120" s="33"/>
    </row>
    <row r="1121" spans="9:9" x14ac:dyDescent="0.2">
      <c r="I1121" s="33"/>
    </row>
    <row r="1122" spans="9:9" x14ac:dyDescent="0.2">
      <c r="I1122" s="33"/>
    </row>
    <row r="1123" spans="9:9" x14ac:dyDescent="0.2">
      <c r="I1123" s="33"/>
    </row>
    <row r="1124" spans="9:9" x14ac:dyDescent="0.2">
      <c r="I1124" s="33"/>
    </row>
    <row r="1125" spans="9:9" x14ac:dyDescent="0.2">
      <c r="I1125" s="33"/>
    </row>
    <row r="1126" spans="9:9" x14ac:dyDescent="0.2">
      <c r="I1126" s="33"/>
    </row>
    <row r="1127" spans="9:9" x14ac:dyDescent="0.2">
      <c r="I1127" s="33"/>
    </row>
    <row r="1128" spans="9:9" x14ac:dyDescent="0.2">
      <c r="I1128" s="33"/>
    </row>
    <row r="1129" spans="9:9" x14ac:dyDescent="0.2">
      <c r="I1129" s="33"/>
    </row>
    <row r="1130" spans="9:9" x14ac:dyDescent="0.2">
      <c r="I1130" s="33"/>
    </row>
    <row r="1131" spans="9:9" x14ac:dyDescent="0.2">
      <c r="I1131" s="33"/>
    </row>
    <row r="1132" spans="9:9" x14ac:dyDescent="0.2">
      <c r="I1132" s="33"/>
    </row>
    <row r="1133" spans="9:9" x14ac:dyDescent="0.2">
      <c r="I1133" s="33"/>
    </row>
    <row r="1134" spans="9:9" x14ac:dyDescent="0.2">
      <c r="I1134" s="33"/>
    </row>
    <row r="1135" spans="9:9" x14ac:dyDescent="0.2">
      <c r="I1135" s="33"/>
    </row>
    <row r="1136" spans="9:9" x14ac:dyDescent="0.2">
      <c r="I1136" s="33"/>
    </row>
    <row r="1137" spans="9:9" x14ac:dyDescent="0.2">
      <c r="I1137" s="33"/>
    </row>
    <row r="1138" spans="9:9" x14ac:dyDescent="0.2">
      <c r="I1138" s="33"/>
    </row>
    <row r="1139" spans="9:9" x14ac:dyDescent="0.2">
      <c r="I1139" s="33"/>
    </row>
    <row r="1140" spans="9:9" x14ac:dyDescent="0.2">
      <c r="I1140" s="33"/>
    </row>
    <row r="1141" spans="9:9" x14ac:dyDescent="0.2">
      <c r="I1141" s="33"/>
    </row>
    <row r="1142" spans="9:9" x14ac:dyDescent="0.2">
      <c r="I1142" s="33"/>
    </row>
    <row r="1143" spans="9:9" x14ac:dyDescent="0.2">
      <c r="I1143" s="33"/>
    </row>
    <row r="1144" spans="9:9" x14ac:dyDescent="0.2">
      <c r="I1144" s="33"/>
    </row>
    <row r="1145" spans="9:9" x14ac:dyDescent="0.2">
      <c r="I1145" s="33"/>
    </row>
    <row r="1146" spans="9:9" x14ac:dyDescent="0.2">
      <c r="I1146" s="33"/>
    </row>
    <row r="1147" spans="9:9" x14ac:dyDescent="0.2">
      <c r="I1147" s="33"/>
    </row>
    <row r="1148" spans="9:9" x14ac:dyDescent="0.2">
      <c r="I1148" s="33"/>
    </row>
    <row r="1149" spans="9:9" x14ac:dyDescent="0.2">
      <c r="I1149" s="33"/>
    </row>
    <row r="1150" spans="9:9" x14ac:dyDescent="0.2">
      <c r="I1150" s="33"/>
    </row>
    <row r="1151" spans="9:9" x14ac:dyDescent="0.2">
      <c r="I1151" s="33"/>
    </row>
    <row r="1152" spans="9:9" x14ac:dyDescent="0.2">
      <c r="I1152" s="33"/>
    </row>
    <row r="1153" spans="9:9" x14ac:dyDescent="0.2">
      <c r="I1153" s="33"/>
    </row>
    <row r="1154" spans="9:9" x14ac:dyDescent="0.2">
      <c r="I1154" s="33"/>
    </row>
    <row r="1155" spans="9:9" x14ac:dyDescent="0.2">
      <c r="I1155" s="33"/>
    </row>
    <row r="1156" spans="9:9" x14ac:dyDescent="0.2">
      <c r="I1156" s="33"/>
    </row>
    <row r="1157" spans="9:9" x14ac:dyDescent="0.2">
      <c r="I1157" s="33"/>
    </row>
    <row r="1158" spans="9:9" x14ac:dyDescent="0.2">
      <c r="I1158" s="33"/>
    </row>
    <row r="1159" spans="9:9" x14ac:dyDescent="0.2">
      <c r="I1159" s="33"/>
    </row>
    <row r="1160" spans="9:9" x14ac:dyDescent="0.2">
      <c r="I1160" s="33"/>
    </row>
    <row r="1161" spans="9:9" x14ac:dyDescent="0.2">
      <c r="I1161" s="33"/>
    </row>
    <row r="1162" spans="9:9" x14ac:dyDescent="0.2">
      <c r="I1162" s="33"/>
    </row>
    <row r="1163" spans="9:9" x14ac:dyDescent="0.2">
      <c r="I1163" s="33"/>
    </row>
    <row r="1164" spans="9:9" x14ac:dyDescent="0.2">
      <c r="I1164" s="33"/>
    </row>
    <row r="1165" spans="9:9" x14ac:dyDescent="0.2">
      <c r="I1165" s="33"/>
    </row>
    <row r="1166" spans="9:9" x14ac:dyDescent="0.2">
      <c r="I1166" s="33"/>
    </row>
    <row r="1167" spans="9:9" x14ac:dyDescent="0.2">
      <c r="I1167" s="33"/>
    </row>
    <row r="1168" spans="9:9" x14ac:dyDescent="0.2">
      <c r="I1168" s="33"/>
    </row>
    <row r="1169" spans="9:9" x14ac:dyDescent="0.2">
      <c r="I1169" s="33"/>
    </row>
    <row r="1170" spans="9:9" x14ac:dyDescent="0.2">
      <c r="I1170" s="33"/>
    </row>
    <row r="1171" spans="9:9" x14ac:dyDescent="0.2">
      <c r="I1171" s="33"/>
    </row>
    <row r="1172" spans="9:9" x14ac:dyDescent="0.2">
      <c r="I1172" s="33"/>
    </row>
    <row r="1173" spans="9:9" x14ac:dyDescent="0.2">
      <c r="I1173" s="33"/>
    </row>
    <row r="1174" spans="9:9" x14ac:dyDescent="0.2">
      <c r="I1174" s="33"/>
    </row>
    <row r="1175" spans="9:9" x14ac:dyDescent="0.2">
      <c r="I1175" s="33"/>
    </row>
    <row r="1176" spans="9:9" x14ac:dyDescent="0.2">
      <c r="I1176" s="33"/>
    </row>
    <row r="1177" spans="9:9" x14ac:dyDescent="0.2">
      <c r="I1177" s="33"/>
    </row>
    <row r="1178" spans="9:9" x14ac:dyDescent="0.2">
      <c r="I1178" s="33"/>
    </row>
    <row r="1179" spans="9:9" x14ac:dyDescent="0.2">
      <c r="I1179" s="33"/>
    </row>
    <row r="1180" spans="9:9" x14ac:dyDescent="0.2">
      <c r="I1180" s="33"/>
    </row>
    <row r="1181" spans="9:9" x14ac:dyDescent="0.2">
      <c r="I1181" s="33"/>
    </row>
    <row r="1182" spans="9:9" x14ac:dyDescent="0.2">
      <c r="I1182" s="33"/>
    </row>
    <row r="1183" spans="9:9" x14ac:dyDescent="0.2">
      <c r="I1183" s="33"/>
    </row>
    <row r="1184" spans="9:9" x14ac:dyDescent="0.2">
      <c r="I1184" s="33"/>
    </row>
    <row r="1185" spans="9:9" x14ac:dyDescent="0.2">
      <c r="I1185" s="33"/>
    </row>
    <row r="1186" spans="9:9" x14ac:dyDescent="0.2">
      <c r="I1186" s="33"/>
    </row>
    <row r="1187" spans="9:9" x14ac:dyDescent="0.2">
      <c r="I1187" s="33"/>
    </row>
    <row r="1188" spans="9:9" x14ac:dyDescent="0.2">
      <c r="I1188" s="33"/>
    </row>
    <row r="1189" spans="9:9" x14ac:dyDescent="0.2">
      <c r="I1189" s="33"/>
    </row>
    <row r="1190" spans="9:9" x14ac:dyDescent="0.2">
      <c r="I1190" s="33"/>
    </row>
    <row r="1191" spans="9:9" x14ac:dyDescent="0.2">
      <c r="I1191" s="33"/>
    </row>
    <row r="1192" spans="9:9" x14ac:dyDescent="0.2">
      <c r="I1192" s="33"/>
    </row>
    <row r="1193" spans="9:9" x14ac:dyDescent="0.2">
      <c r="I1193" s="33"/>
    </row>
    <row r="1194" spans="9:9" x14ac:dyDescent="0.2">
      <c r="I1194" s="33"/>
    </row>
    <row r="1195" spans="9:9" x14ac:dyDescent="0.2">
      <c r="I1195" s="33"/>
    </row>
    <row r="1196" spans="9:9" x14ac:dyDescent="0.2">
      <c r="I1196" s="33"/>
    </row>
    <row r="1197" spans="9:9" x14ac:dyDescent="0.2">
      <c r="I1197" s="33"/>
    </row>
    <row r="1198" spans="9:9" x14ac:dyDescent="0.2">
      <c r="I1198" s="33"/>
    </row>
    <row r="1199" spans="9:9" x14ac:dyDescent="0.2">
      <c r="I1199" s="33"/>
    </row>
    <row r="1200" spans="9:9" x14ac:dyDescent="0.2">
      <c r="I1200" s="33"/>
    </row>
    <row r="1201" spans="9:9" x14ac:dyDescent="0.2">
      <c r="I1201" s="33"/>
    </row>
    <row r="1202" spans="9:9" x14ac:dyDescent="0.2">
      <c r="I1202" s="33"/>
    </row>
    <row r="1203" spans="9:9" x14ac:dyDescent="0.2">
      <c r="I1203" s="33"/>
    </row>
    <row r="1204" spans="9:9" x14ac:dyDescent="0.2">
      <c r="I1204" s="33"/>
    </row>
    <row r="1205" spans="9:9" x14ac:dyDescent="0.2">
      <c r="I1205" s="33"/>
    </row>
    <row r="1206" spans="9:9" x14ac:dyDescent="0.2">
      <c r="I1206" s="33"/>
    </row>
    <row r="1207" spans="9:9" x14ac:dyDescent="0.2">
      <c r="I1207" s="33"/>
    </row>
    <row r="1208" spans="9:9" x14ac:dyDescent="0.2">
      <c r="I1208" s="33"/>
    </row>
    <row r="1209" spans="9:9" x14ac:dyDescent="0.2">
      <c r="I1209" s="33"/>
    </row>
    <row r="1210" spans="9:9" x14ac:dyDescent="0.2">
      <c r="I1210" s="33"/>
    </row>
    <row r="1211" spans="9:9" x14ac:dyDescent="0.2">
      <c r="I1211" s="33"/>
    </row>
    <row r="1212" spans="9:9" x14ac:dyDescent="0.2">
      <c r="I1212" s="33"/>
    </row>
    <row r="1213" spans="9:9" x14ac:dyDescent="0.2">
      <c r="I1213" s="33"/>
    </row>
    <row r="1214" spans="9:9" x14ac:dyDescent="0.2">
      <c r="I1214" s="33"/>
    </row>
    <row r="1215" spans="9:9" x14ac:dyDescent="0.2">
      <c r="I1215" s="33"/>
    </row>
    <row r="1216" spans="9:9" x14ac:dyDescent="0.2">
      <c r="I1216" s="33"/>
    </row>
    <row r="1217" spans="9:9" x14ac:dyDescent="0.2">
      <c r="I1217" s="33"/>
    </row>
    <row r="1218" spans="9:9" x14ac:dyDescent="0.2">
      <c r="I1218" s="33"/>
    </row>
    <row r="1219" spans="9:9" x14ac:dyDescent="0.2">
      <c r="I1219" s="33"/>
    </row>
    <row r="1220" spans="9:9" x14ac:dyDescent="0.2">
      <c r="I1220" s="33"/>
    </row>
    <row r="1221" spans="9:9" x14ac:dyDescent="0.2">
      <c r="I1221" s="33"/>
    </row>
    <row r="1222" spans="9:9" x14ac:dyDescent="0.2">
      <c r="I1222" s="33"/>
    </row>
    <row r="1223" spans="9:9" x14ac:dyDescent="0.2">
      <c r="I1223" s="33"/>
    </row>
    <row r="1224" spans="9:9" x14ac:dyDescent="0.2">
      <c r="I1224" s="33"/>
    </row>
    <row r="1225" spans="9:9" x14ac:dyDescent="0.2">
      <c r="I1225" s="33"/>
    </row>
    <row r="1226" spans="9:9" x14ac:dyDescent="0.2">
      <c r="I1226" s="33"/>
    </row>
    <row r="1227" spans="9:9" x14ac:dyDescent="0.2">
      <c r="I1227" s="33"/>
    </row>
    <row r="1228" spans="9:9" x14ac:dyDescent="0.2">
      <c r="I1228" s="33"/>
    </row>
    <row r="1229" spans="9:9" x14ac:dyDescent="0.2">
      <c r="I1229" s="33"/>
    </row>
    <row r="1230" spans="9:9" x14ac:dyDescent="0.2">
      <c r="I1230" s="33"/>
    </row>
    <row r="1231" spans="9:9" x14ac:dyDescent="0.2">
      <c r="I1231" s="33"/>
    </row>
    <row r="1232" spans="9:9" x14ac:dyDescent="0.2">
      <c r="I1232" s="33"/>
    </row>
    <row r="1233" spans="9:9" x14ac:dyDescent="0.2">
      <c r="I1233" s="33"/>
    </row>
    <row r="1234" spans="9:9" x14ac:dyDescent="0.2">
      <c r="I1234" s="33"/>
    </row>
    <row r="1235" spans="9:9" x14ac:dyDescent="0.2">
      <c r="I1235" s="33"/>
    </row>
    <row r="1236" spans="9:9" x14ac:dyDescent="0.2">
      <c r="I1236" s="33"/>
    </row>
    <row r="1237" spans="9:9" x14ac:dyDescent="0.2">
      <c r="I1237" s="33"/>
    </row>
    <row r="1238" spans="9:9" x14ac:dyDescent="0.2">
      <c r="I1238" s="33"/>
    </row>
    <row r="1239" spans="9:9" x14ac:dyDescent="0.2">
      <c r="I1239" s="33"/>
    </row>
    <row r="1240" spans="9:9" x14ac:dyDescent="0.2">
      <c r="I1240" s="33"/>
    </row>
    <row r="1241" spans="9:9" x14ac:dyDescent="0.2">
      <c r="I1241" s="33"/>
    </row>
    <row r="1242" spans="9:9" x14ac:dyDescent="0.2">
      <c r="I1242" s="33"/>
    </row>
    <row r="1243" spans="9:9" x14ac:dyDescent="0.2">
      <c r="I1243" s="33"/>
    </row>
    <row r="1244" spans="9:9" x14ac:dyDescent="0.2">
      <c r="I1244" s="33"/>
    </row>
    <row r="1245" spans="9:9" x14ac:dyDescent="0.2">
      <c r="I1245" s="33"/>
    </row>
    <row r="1246" spans="9:9" x14ac:dyDescent="0.2">
      <c r="I1246" s="33"/>
    </row>
    <row r="1247" spans="9:9" x14ac:dyDescent="0.2">
      <c r="I1247" s="33"/>
    </row>
    <row r="1248" spans="9:9" x14ac:dyDescent="0.2">
      <c r="I1248" s="33"/>
    </row>
    <row r="1249" spans="9:9" x14ac:dyDescent="0.2">
      <c r="I1249" s="33"/>
    </row>
    <row r="1250" spans="9:9" x14ac:dyDescent="0.2">
      <c r="I1250" s="33"/>
    </row>
    <row r="1251" spans="9:9" x14ac:dyDescent="0.2">
      <c r="I1251" s="33"/>
    </row>
    <row r="1252" spans="9:9" x14ac:dyDescent="0.2">
      <c r="I1252" s="33"/>
    </row>
    <row r="1253" spans="9:9" x14ac:dyDescent="0.2">
      <c r="I1253" s="33"/>
    </row>
    <row r="1254" spans="9:9" x14ac:dyDescent="0.2">
      <c r="I1254" s="33"/>
    </row>
    <row r="1255" spans="9:9" x14ac:dyDescent="0.2">
      <c r="I1255" s="33"/>
    </row>
    <row r="1256" spans="9:9" x14ac:dyDescent="0.2">
      <c r="I1256" s="33"/>
    </row>
    <row r="1257" spans="9:9" x14ac:dyDescent="0.2">
      <c r="I1257" s="33"/>
    </row>
    <row r="1258" spans="9:9" x14ac:dyDescent="0.2">
      <c r="I1258" s="33"/>
    </row>
    <row r="1259" spans="9:9" x14ac:dyDescent="0.2">
      <c r="I1259" s="33"/>
    </row>
    <row r="1260" spans="9:9" x14ac:dyDescent="0.2">
      <c r="I1260" s="33"/>
    </row>
    <row r="1261" spans="9:9" x14ac:dyDescent="0.2">
      <c r="I1261" s="33"/>
    </row>
    <row r="1262" spans="9:9" x14ac:dyDescent="0.2">
      <c r="I1262" s="33"/>
    </row>
    <row r="1263" spans="9:9" x14ac:dyDescent="0.2">
      <c r="I1263" s="33"/>
    </row>
    <row r="1264" spans="9:9" x14ac:dyDescent="0.2">
      <c r="I1264" s="33"/>
    </row>
    <row r="1265" spans="9:9" x14ac:dyDescent="0.2">
      <c r="I1265" s="33"/>
    </row>
    <row r="1266" spans="9:9" x14ac:dyDescent="0.2">
      <c r="I1266" s="33"/>
    </row>
    <row r="1267" spans="9:9" x14ac:dyDescent="0.2">
      <c r="I1267" s="33"/>
    </row>
    <row r="1268" spans="9:9" x14ac:dyDescent="0.2">
      <c r="I1268" s="33"/>
    </row>
    <row r="1269" spans="9:9" x14ac:dyDescent="0.2">
      <c r="I1269" s="33"/>
    </row>
    <row r="1270" spans="9:9" x14ac:dyDescent="0.2">
      <c r="I1270" s="33"/>
    </row>
    <row r="1271" spans="9:9" x14ac:dyDescent="0.2">
      <c r="I1271" s="33"/>
    </row>
    <row r="1272" spans="9:9" x14ac:dyDescent="0.2">
      <c r="I1272" s="33"/>
    </row>
    <row r="1273" spans="9:9" x14ac:dyDescent="0.2">
      <c r="I1273" s="33"/>
    </row>
    <row r="1274" spans="9:9" x14ac:dyDescent="0.2">
      <c r="I1274" s="33"/>
    </row>
    <row r="1275" spans="9:9" x14ac:dyDescent="0.2">
      <c r="I1275" s="33"/>
    </row>
    <row r="1276" spans="9:9" x14ac:dyDescent="0.2">
      <c r="I1276" s="33"/>
    </row>
    <row r="1277" spans="9:9" x14ac:dyDescent="0.2">
      <c r="I1277" s="33"/>
    </row>
    <row r="1278" spans="9:9" x14ac:dyDescent="0.2">
      <c r="I1278" s="33"/>
    </row>
    <row r="1279" spans="9:9" x14ac:dyDescent="0.2">
      <c r="I1279" s="33"/>
    </row>
    <row r="1280" spans="9:9" x14ac:dyDescent="0.2">
      <c r="I1280" s="33"/>
    </row>
    <row r="1281" spans="9:9" x14ac:dyDescent="0.2">
      <c r="I1281" s="33"/>
    </row>
    <row r="1282" spans="9:9" x14ac:dyDescent="0.2">
      <c r="I1282" s="33"/>
    </row>
    <row r="1283" spans="9:9" x14ac:dyDescent="0.2">
      <c r="I1283" s="33"/>
    </row>
    <row r="1284" spans="9:9" x14ac:dyDescent="0.2">
      <c r="I1284" s="33"/>
    </row>
    <row r="1285" spans="9:9" x14ac:dyDescent="0.2">
      <c r="I1285" s="33"/>
    </row>
    <row r="1286" spans="9:9" x14ac:dyDescent="0.2">
      <c r="I1286" s="33"/>
    </row>
    <row r="1287" spans="9:9" x14ac:dyDescent="0.2">
      <c r="I1287" s="33"/>
    </row>
    <row r="1288" spans="9:9" x14ac:dyDescent="0.2">
      <c r="I1288" s="33"/>
    </row>
    <row r="1289" spans="9:9" x14ac:dyDescent="0.2">
      <c r="I1289" s="33"/>
    </row>
    <row r="1290" spans="9:9" x14ac:dyDescent="0.2">
      <c r="I1290" s="33"/>
    </row>
    <row r="1291" spans="9:9" x14ac:dyDescent="0.2">
      <c r="I1291" s="33"/>
    </row>
    <row r="1292" spans="9:9" x14ac:dyDescent="0.2">
      <c r="I1292" s="33"/>
    </row>
    <row r="1293" spans="9:9" x14ac:dyDescent="0.2">
      <c r="I1293" s="33"/>
    </row>
    <row r="1294" spans="9:9" x14ac:dyDescent="0.2">
      <c r="I1294" s="33"/>
    </row>
    <row r="1295" spans="9:9" x14ac:dyDescent="0.2">
      <c r="I1295" s="33"/>
    </row>
    <row r="1296" spans="9:9" x14ac:dyDescent="0.2">
      <c r="I1296" s="33"/>
    </row>
    <row r="1297" spans="9:9" x14ac:dyDescent="0.2">
      <c r="I1297" s="33"/>
    </row>
    <row r="1298" spans="9:9" x14ac:dyDescent="0.2">
      <c r="I1298" s="33"/>
    </row>
    <row r="1299" spans="9:9" x14ac:dyDescent="0.2">
      <c r="I1299" s="33"/>
    </row>
    <row r="1300" spans="9:9" x14ac:dyDescent="0.2">
      <c r="I1300" s="33"/>
    </row>
    <row r="1301" spans="9:9" x14ac:dyDescent="0.2">
      <c r="I1301" s="33"/>
    </row>
    <row r="1302" spans="9:9" x14ac:dyDescent="0.2">
      <c r="I1302" s="33"/>
    </row>
    <row r="1303" spans="9:9" x14ac:dyDescent="0.2">
      <c r="I1303" s="33"/>
    </row>
    <row r="1304" spans="9:9" x14ac:dyDescent="0.2">
      <c r="I1304" s="33"/>
    </row>
    <row r="1305" spans="9:9" x14ac:dyDescent="0.2">
      <c r="I1305" s="33"/>
    </row>
    <row r="1306" spans="9:9" x14ac:dyDescent="0.2">
      <c r="I1306" s="33"/>
    </row>
    <row r="1307" spans="9:9" x14ac:dyDescent="0.2">
      <c r="I1307" s="33"/>
    </row>
    <row r="1308" spans="9:9" x14ac:dyDescent="0.2">
      <c r="I1308" s="33"/>
    </row>
    <row r="1309" spans="9:9" x14ac:dyDescent="0.2">
      <c r="I1309" s="33"/>
    </row>
    <row r="1310" spans="9:9" x14ac:dyDescent="0.2">
      <c r="I1310" s="33"/>
    </row>
    <row r="1311" spans="9:9" x14ac:dyDescent="0.2">
      <c r="I1311" s="33"/>
    </row>
    <row r="1312" spans="9:9" x14ac:dyDescent="0.2">
      <c r="I1312" s="33"/>
    </row>
    <row r="1313" spans="9:9" x14ac:dyDescent="0.2">
      <c r="I1313" s="33"/>
    </row>
    <row r="1314" spans="9:9" x14ac:dyDescent="0.2">
      <c r="I1314" s="33"/>
    </row>
    <row r="1315" spans="9:9" x14ac:dyDescent="0.2">
      <c r="I1315" s="33"/>
    </row>
    <row r="1316" spans="9:9" x14ac:dyDescent="0.2">
      <c r="I1316" s="33"/>
    </row>
    <row r="1317" spans="9:9" x14ac:dyDescent="0.2">
      <c r="I1317" s="33"/>
    </row>
    <row r="1318" spans="9:9" x14ac:dyDescent="0.2">
      <c r="I1318" s="33"/>
    </row>
    <row r="1319" spans="9:9" x14ac:dyDescent="0.2">
      <c r="I1319" s="33"/>
    </row>
    <row r="1320" spans="9:9" x14ac:dyDescent="0.2">
      <c r="I1320" s="33"/>
    </row>
    <row r="1321" spans="9:9" x14ac:dyDescent="0.2">
      <c r="I1321" s="33"/>
    </row>
    <row r="1322" spans="9:9" x14ac:dyDescent="0.2">
      <c r="I1322" s="33"/>
    </row>
    <row r="1323" spans="9:9" x14ac:dyDescent="0.2">
      <c r="I1323" s="33"/>
    </row>
    <row r="1324" spans="9:9" x14ac:dyDescent="0.2">
      <c r="I1324" s="33"/>
    </row>
    <row r="1325" spans="9:9" x14ac:dyDescent="0.2">
      <c r="I1325" s="33"/>
    </row>
    <row r="1326" spans="9:9" x14ac:dyDescent="0.2">
      <c r="I1326" s="33"/>
    </row>
    <row r="1327" spans="9:9" x14ac:dyDescent="0.2">
      <c r="I1327" s="33"/>
    </row>
    <row r="1328" spans="9:9" x14ac:dyDescent="0.2">
      <c r="I1328" s="33"/>
    </row>
    <row r="1329" spans="9:9" x14ac:dyDescent="0.2">
      <c r="I1329" s="33"/>
    </row>
    <row r="1330" spans="9:9" x14ac:dyDescent="0.2">
      <c r="I1330" s="33"/>
    </row>
    <row r="1331" spans="9:9" x14ac:dyDescent="0.2">
      <c r="I1331" s="33"/>
    </row>
    <row r="1332" spans="9:9" x14ac:dyDescent="0.2">
      <c r="I1332" s="33"/>
    </row>
    <row r="1333" spans="9:9" x14ac:dyDescent="0.2">
      <c r="I1333" s="33"/>
    </row>
    <row r="1334" spans="9:9" x14ac:dyDescent="0.2">
      <c r="I1334" s="33"/>
    </row>
    <row r="1335" spans="9:9" x14ac:dyDescent="0.2">
      <c r="I1335" s="33"/>
    </row>
    <row r="1336" spans="9:9" x14ac:dyDescent="0.2">
      <c r="I1336" s="33"/>
    </row>
    <row r="1337" spans="9:9" x14ac:dyDescent="0.2">
      <c r="I1337" s="33"/>
    </row>
    <row r="1338" spans="9:9" x14ac:dyDescent="0.2">
      <c r="I1338" s="33"/>
    </row>
    <row r="1339" spans="9:9" x14ac:dyDescent="0.2">
      <c r="I1339" s="33"/>
    </row>
    <row r="1340" spans="9:9" x14ac:dyDescent="0.2">
      <c r="I1340" s="33"/>
    </row>
    <row r="1341" spans="9:9" x14ac:dyDescent="0.2">
      <c r="I1341" s="33"/>
    </row>
    <row r="1342" spans="9:9" x14ac:dyDescent="0.2">
      <c r="I1342" s="33"/>
    </row>
    <row r="1343" spans="9:9" x14ac:dyDescent="0.2">
      <c r="I1343" s="33"/>
    </row>
    <row r="1344" spans="9:9" x14ac:dyDescent="0.2">
      <c r="I1344" s="33"/>
    </row>
    <row r="1345" spans="9:9" x14ac:dyDescent="0.2">
      <c r="I1345" s="33"/>
    </row>
    <row r="1346" spans="9:9" x14ac:dyDescent="0.2">
      <c r="I1346" s="33"/>
    </row>
    <row r="1347" spans="9:9" x14ac:dyDescent="0.2">
      <c r="I1347" s="33"/>
    </row>
    <row r="1348" spans="9:9" x14ac:dyDescent="0.2">
      <c r="I1348" s="33"/>
    </row>
    <row r="1349" spans="9:9" x14ac:dyDescent="0.2">
      <c r="I1349" s="33"/>
    </row>
    <row r="1350" spans="9:9" x14ac:dyDescent="0.2">
      <c r="I1350" s="33"/>
    </row>
    <row r="1351" spans="9:9" x14ac:dyDescent="0.2">
      <c r="I1351" s="33"/>
    </row>
    <row r="1352" spans="9:9" x14ac:dyDescent="0.2">
      <c r="I1352" s="33"/>
    </row>
    <row r="1353" spans="9:9" x14ac:dyDescent="0.2">
      <c r="I1353" s="33"/>
    </row>
    <row r="1354" spans="9:9" x14ac:dyDescent="0.2">
      <c r="I1354" s="33"/>
    </row>
    <row r="1355" spans="9:9" x14ac:dyDescent="0.2">
      <c r="I1355" s="33"/>
    </row>
    <row r="1356" spans="9:9" x14ac:dyDescent="0.2">
      <c r="I1356" s="33"/>
    </row>
    <row r="1357" spans="9:9" x14ac:dyDescent="0.2">
      <c r="I1357" s="33"/>
    </row>
    <row r="1358" spans="9:9" x14ac:dyDescent="0.2">
      <c r="I1358" s="33"/>
    </row>
    <row r="1359" spans="9:9" x14ac:dyDescent="0.2">
      <c r="I1359" s="33"/>
    </row>
    <row r="1360" spans="9:9" x14ac:dyDescent="0.2">
      <c r="I1360" s="33"/>
    </row>
    <row r="1361" spans="9:9" x14ac:dyDescent="0.2">
      <c r="I1361" s="33"/>
    </row>
    <row r="1362" spans="9:9" x14ac:dyDescent="0.2">
      <c r="I1362" s="33"/>
    </row>
    <row r="1363" spans="9:9" x14ac:dyDescent="0.2">
      <c r="I1363" s="33"/>
    </row>
    <row r="1364" spans="9:9" x14ac:dyDescent="0.2">
      <c r="I1364" s="33"/>
    </row>
    <row r="1365" spans="9:9" x14ac:dyDescent="0.2">
      <c r="I1365" s="33"/>
    </row>
    <row r="1366" spans="9:9" x14ac:dyDescent="0.2">
      <c r="I1366" s="33"/>
    </row>
    <row r="1367" spans="9:9" x14ac:dyDescent="0.2">
      <c r="I1367" s="33"/>
    </row>
    <row r="1368" spans="9:9" x14ac:dyDescent="0.2">
      <c r="I1368" s="33"/>
    </row>
    <row r="1369" spans="9:9" x14ac:dyDescent="0.2">
      <c r="I1369" s="33"/>
    </row>
    <row r="1370" spans="9:9" x14ac:dyDescent="0.2">
      <c r="I1370" s="33"/>
    </row>
    <row r="1371" spans="9:9" x14ac:dyDescent="0.2">
      <c r="I1371" s="33"/>
    </row>
    <row r="1372" spans="9:9" x14ac:dyDescent="0.2">
      <c r="I1372" s="33"/>
    </row>
    <row r="1373" spans="9:9" x14ac:dyDescent="0.2">
      <c r="I1373" s="33"/>
    </row>
    <row r="1374" spans="9:9" x14ac:dyDescent="0.2">
      <c r="I1374" s="33"/>
    </row>
    <row r="1375" spans="9:9" x14ac:dyDescent="0.2">
      <c r="I1375" s="33"/>
    </row>
    <row r="1376" spans="9:9" x14ac:dyDescent="0.2">
      <c r="I1376" s="33"/>
    </row>
    <row r="1377" spans="9:9" x14ac:dyDescent="0.2">
      <c r="I1377" s="33"/>
    </row>
    <row r="1378" spans="9:9" x14ac:dyDescent="0.2">
      <c r="I1378" s="33"/>
    </row>
    <row r="1379" spans="9:9" x14ac:dyDescent="0.2">
      <c r="I1379" s="33"/>
    </row>
    <row r="1380" spans="9:9" x14ac:dyDescent="0.2">
      <c r="I1380" s="33"/>
    </row>
    <row r="1381" spans="9:9" x14ac:dyDescent="0.2">
      <c r="I1381" s="33"/>
    </row>
    <row r="1382" spans="9:9" x14ac:dyDescent="0.2">
      <c r="I1382" s="33"/>
    </row>
    <row r="1383" spans="9:9" x14ac:dyDescent="0.2">
      <c r="I1383" s="33"/>
    </row>
    <row r="1384" spans="9:9" x14ac:dyDescent="0.2">
      <c r="I1384" s="33"/>
    </row>
    <row r="1385" spans="9:9" x14ac:dyDescent="0.2">
      <c r="I1385" s="33"/>
    </row>
    <row r="1386" spans="9:9" x14ac:dyDescent="0.2">
      <c r="I1386" s="33"/>
    </row>
    <row r="1387" spans="9:9" x14ac:dyDescent="0.2">
      <c r="I1387" s="33"/>
    </row>
    <row r="1388" spans="9:9" x14ac:dyDescent="0.2">
      <c r="I1388" s="33"/>
    </row>
    <row r="1389" spans="9:9" x14ac:dyDescent="0.2">
      <c r="I1389" s="33"/>
    </row>
    <row r="1390" spans="9:9" x14ac:dyDescent="0.2">
      <c r="I1390" s="33"/>
    </row>
    <row r="1391" spans="9:9" x14ac:dyDescent="0.2">
      <c r="I1391" s="33"/>
    </row>
    <row r="1392" spans="9:9" x14ac:dyDescent="0.2">
      <c r="I1392" s="33"/>
    </row>
    <row r="1393" spans="9:9" x14ac:dyDescent="0.2">
      <c r="I1393" s="33"/>
    </row>
    <row r="1394" spans="9:9" x14ac:dyDescent="0.2">
      <c r="I1394" s="33"/>
    </row>
    <row r="1395" spans="9:9" x14ac:dyDescent="0.2">
      <c r="I1395" s="33"/>
    </row>
    <row r="1396" spans="9:9" x14ac:dyDescent="0.2">
      <c r="I1396" s="33"/>
    </row>
    <row r="1397" spans="9:9" x14ac:dyDescent="0.2">
      <c r="I1397" s="33"/>
    </row>
    <row r="1398" spans="9:9" x14ac:dyDescent="0.2">
      <c r="I1398" s="33"/>
    </row>
    <row r="1399" spans="9:9" x14ac:dyDescent="0.2">
      <c r="I1399" s="33"/>
    </row>
    <row r="1400" spans="9:9" x14ac:dyDescent="0.2">
      <c r="I1400" s="33"/>
    </row>
    <row r="1401" spans="9:9" x14ac:dyDescent="0.2">
      <c r="I1401" s="33"/>
    </row>
    <row r="1402" spans="9:9" x14ac:dyDescent="0.2">
      <c r="I1402" s="33"/>
    </row>
    <row r="1403" spans="9:9" x14ac:dyDescent="0.2">
      <c r="I1403" s="33"/>
    </row>
    <row r="1404" spans="9:9" x14ac:dyDescent="0.2">
      <c r="I1404" s="33"/>
    </row>
    <row r="1405" spans="9:9" x14ac:dyDescent="0.2">
      <c r="I1405" s="33"/>
    </row>
    <row r="1406" spans="9:9" x14ac:dyDescent="0.2">
      <c r="I1406" s="33"/>
    </row>
    <row r="1407" spans="9:9" x14ac:dyDescent="0.2">
      <c r="I1407" s="33"/>
    </row>
    <row r="1408" spans="9:9" x14ac:dyDescent="0.2">
      <c r="I1408" s="33"/>
    </row>
    <row r="1409" spans="9:9" x14ac:dyDescent="0.2">
      <c r="I1409" s="33"/>
    </row>
    <row r="1410" spans="9:9" x14ac:dyDescent="0.2">
      <c r="I1410" s="33"/>
    </row>
    <row r="1411" spans="9:9" x14ac:dyDescent="0.2">
      <c r="I1411" s="33"/>
    </row>
    <row r="1412" spans="9:9" x14ac:dyDescent="0.2">
      <c r="I1412" s="33"/>
    </row>
    <row r="1413" spans="9:9" x14ac:dyDescent="0.2">
      <c r="I1413" s="33"/>
    </row>
    <row r="1414" spans="9:9" x14ac:dyDescent="0.2">
      <c r="I1414" s="33"/>
    </row>
    <row r="1415" spans="9:9" x14ac:dyDescent="0.2">
      <c r="I1415" s="33"/>
    </row>
    <row r="1416" spans="9:9" x14ac:dyDescent="0.2">
      <c r="I1416" s="33"/>
    </row>
    <row r="1417" spans="9:9" x14ac:dyDescent="0.2">
      <c r="I1417" s="33"/>
    </row>
    <row r="1418" spans="9:9" x14ac:dyDescent="0.2">
      <c r="I1418" s="33"/>
    </row>
    <row r="1419" spans="9:9" x14ac:dyDescent="0.2">
      <c r="I1419" s="33"/>
    </row>
    <row r="1420" spans="9:9" x14ac:dyDescent="0.2">
      <c r="I1420" s="33"/>
    </row>
    <row r="1421" spans="9:9" x14ac:dyDescent="0.2">
      <c r="I1421" s="33"/>
    </row>
    <row r="1422" spans="9:9" x14ac:dyDescent="0.2">
      <c r="I1422" s="33"/>
    </row>
    <row r="1423" spans="9:9" x14ac:dyDescent="0.2">
      <c r="I1423" s="33"/>
    </row>
    <row r="1424" spans="9:9" x14ac:dyDescent="0.2">
      <c r="I1424" s="33"/>
    </row>
    <row r="1425" spans="9:9" x14ac:dyDescent="0.2">
      <c r="I1425" s="33"/>
    </row>
    <row r="1426" spans="9:9" x14ac:dyDescent="0.2">
      <c r="I1426" s="33"/>
    </row>
    <row r="1427" spans="9:9" x14ac:dyDescent="0.2">
      <c r="I1427" s="33"/>
    </row>
    <row r="1428" spans="9:9" x14ac:dyDescent="0.2">
      <c r="I1428" s="33"/>
    </row>
    <row r="1429" spans="9:9" x14ac:dyDescent="0.2">
      <c r="I1429" s="33"/>
    </row>
    <row r="1430" spans="9:9" x14ac:dyDescent="0.2">
      <c r="I1430" s="33"/>
    </row>
    <row r="1431" spans="9:9" x14ac:dyDescent="0.2">
      <c r="I1431" s="33"/>
    </row>
    <row r="1432" spans="9:9" x14ac:dyDescent="0.2">
      <c r="I1432" s="33"/>
    </row>
    <row r="1433" spans="9:9" x14ac:dyDescent="0.2">
      <c r="I1433" s="33"/>
    </row>
    <row r="1434" spans="9:9" x14ac:dyDescent="0.2">
      <c r="I1434" s="33"/>
    </row>
    <row r="1435" spans="9:9" x14ac:dyDescent="0.2">
      <c r="I1435" s="33"/>
    </row>
    <row r="1436" spans="9:9" x14ac:dyDescent="0.2">
      <c r="I1436" s="33"/>
    </row>
    <row r="1437" spans="9:9" x14ac:dyDescent="0.2">
      <c r="I1437" s="33"/>
    </row>
    <row r="1438" spans="9:9" x14ac:dyDescent="0.2">
      <c r="I1438" s="33"/>
    </row>
    <row r="1439" spans="9:9" x14ac:dyDescent="0.2">
      <c r="I1439" s="33"/>
    </row>
    <row r="1440" spans="9:9" x14ac:dyDescent="0.2">
      <c r="I1440" s="33"/>
    </row>
    <row r="1441" spans="9:9" x14ac:dyDescent="0.2">
      <c r="I1441" s="33"/>
    </row>
    <row r="1442" spans="9:9" x14ac:dyDescent="0.2">
      <c r="I1442" s="33"/>
    </row>
    <row r="1443" spans="9:9" x14ac:dyDescent="0.2">
      <c r="I1443" s="33"/>
    </row>
    <row r="1444" spans="9:9" x14ac:dyDescent="0.2">
      <c r="I1444" s="33"/>
    </row>
    <row r="1445" spans="9:9" x14ac:dyDescent="0.2">
      <c r="I1445" s="33"/>
    </row>
    <row r="1446" spans="9:9" x14ac:dyDescent="0.2">
      <c r="I1446" s="33"/>
    </row>
    <row r="1447" spans="9:9" x14ac:dyDescent="0.2">
      <c r="I1447" s="33"/>
    </row>
    <row r="1448" spans="9:9" x14ac:dyDescent="0.2">
      <c r="I1448" s="33"/>
    </row>
    <row r="1449" spans="9:9" x14ac:dyDescent="0.2">
      <c r="I1449" s="33"/>
    </row>
    <row r="1450" spans="9:9" x14ac:dyDescent="0.2">
      <c r="I1450" s="33"/>
    </row>
    <row r="1451" spans="9:9" x14ac:dyDescent="0.2">
      <c r="I1451" s="33"/>
    </row>
    <row r="1452" spans="9:9" x14ac:dyDescent="0.2">
      <c r="I1452" s="33"/>
    </row>
    <row r="1453" spans="9:9" x14ac:dyDescent="0.2">
      <c r="I1453" s="33"/>
    </row>
    <row r="1454" spans="9:9" x14ac:dyDescent="0.2">
      <c r="I1454" s="33"/>
    </row>
    <row r="1455" spans="9:9" x14ac:dyDescent="0.2">
      <c r="I1455" s="33"/>
    </row>
    <row r="1456" spans="9:9" x14ac:dyDescent="0.2">
      <c r="I1456" s="33"/>
    </row>
    <row r="1457" spans="9:9" x14ac:dyDescent="0.2">
      <c r="I1457" s="33"/>
    </row>
    <row r="1458" spans="9:9" x14ac:dyDescent="0.2">
      <c r="I1458" s="33"/>
    </row>
    <row r="1459" spans="9:9" x14ac:dyDescent="0.2">
      <c r="I1459" s="33"/>
    </row>
    <row r="1460" spans="9:9" x14ac:dyDescent="0.2">
      <c r="I1460" s="33"/>
    </row>
    <row r="1461" spans="9:9" x14ac:dyDescent="0.2">
      <c r="I1461" s="33"/>
    </row>
    <row r="1462" spans="9:9" x14ac:dyDescent="0.2">
      <c r="I1462" s="33"/>
    </row>
    <row r="1463" spans="9:9" x14ac:dyDescent="0.2">
      <c r="I1463" s="33"/>
    </row>
    <row r="1464" spans="9:9" x14ac:dyDescent="0.2">
      <c r="I1464" s="33"/>
    </row>
    <row r="1465" spans="9:9" x14ac:dyDescent="0.2">
      <c r="I1465" s="33"/>
    </row>
    <row r="1466" spans="9:9" x14ac:dyDescent="0.2">
      <c r="I1466" s="33"/>
    </row>
    <row r="1467" spans="9:9" x14ac:dyDescent="0.2">
      <c r="I1467" s="33"/>
    </row>
    <row r="1468" spans="9:9" x14ac:dyDescent="0.2">
      <c r="I1468" s="33"/>
    </row>
    <row r="1469" spans="9:9" x14ac:dyDescent="0.2">
      <c r="I1469" s="33"/>
    </row>
    <row r="1470" spans="9:9" x14ac:dyDescent="0.2">
      <c r="I1470" s="33"/>
    </row>
    <row r="1471" spans="9:9" x14ac:dyDescent="0.2">
      <c r="I1471" s="33"/>
    </row>
    <row r="1472" spans="9:9" x14ac:dyDescent="0.2">
      <c r="I1472" s="33"/>
    </row>
    <row r="1473" spans="9:9" x14ac:dyDescent="0.2">
      <c r="I1473" s="33"/>
    </row>
    <row r="1474" spans="9:9" x14ac:dyDescent="0.2">
      <c r="I1474" s="33"/>
    </row>
    <row r="1475" spans="9:9" x14ac:dyDescent="0.2">
      <c r="I1475" s="33"/>
    </row>
    <row r="1476" spans="9:9" x14ac:dyDescent="0.2">
      <c r="I1476" s="33"/>
    </row>
    <row r="1477" spans="9:9" x14ac:dyDescent="0.2">
      <c r="I1477" s="33"/>
    </row>
    <row r="1478" spans="9:9" x14ac:dyDescent="0.2">
      <c r="I1478" s="33"/>
    </row>
    <row r="1479" spans="9:9" x14ac:dyDescent="0.2">
      <c r="I1479" s="33"/>
    </row>
    <row r="1480" spans="9:9" x14ac:dyDescent="0.2">
      <c r="I1480" s="33"/>
    </row>
    <row r="1481" spans="9:9" x14ac:dyDescent="0.2">
      <c r="I1481" s="33"/>
    </row>
    <row r="1482" spans="9:9" x14ac:dyDescent="0.2">
      <c r="I1482" s="33"/>
    </row>
    <row r="1483" spans="9:9" x14ac:dyDescent="0.2">
      <c r="I1483" s="33"/>
    </row>
    <row r="1484" spans="9:9" x14ac:dyDescent="0.2">
      <c r="I1484" s="33"/>
    </row>
    <row r="1485" spans="9:9" x14ac:dyDescent="0.2">
      <c r="I1485" s="33"/>
    </row>
    <row r="1486" spans="9:9" x14ac:dyDescent="0.2">
      <c r="I1486" s="33"/>
    </row>
    <row r="1487" spans="9:9" x14ac:dyDescent="0.2">
      <c r="I1487" s="33"/>
    </row>
    <row r="1488" spans="9:9" x14ac:dyDescent="0.2">
      <c r="I1488" s="33"/>
    </row>
    <row r="1489" spans="9:9" x14ac:dyDescent="0.2">
      <c r="I1489" s="33"/>
    </row>
    <row r="1490" spans="9:9" x14ac:dyDescent="0.2">
      <c r="I1490" s="33"/>
    </row>
    <row r="1491" spans="9:9" x14ac:dyDescent="0.2">
      <c r="I1491" s="33"/>
    </row>
    <row r="1492" spans="9:9" x14ac:dyDescent="0.2">
      <c r="I1492" s="33"/>
    </row>
    <row r="1493" spans="9:9" x14ac:dyDescent="0.2">
      <c r="I1493" s="33"/>
    </row>
    <row r="1494" spans="9:9" x14ac:dyDescent="0.2">
      <c r="I1494" s="33"/>
    </row>
    <row r="1495" spans="9:9" x14ac:dyDescent="0.2">
      <c r="I1495" s="33"/>
    </row>
    <row r="1496" spans="9:9" x14ac:dyDescent="0.2">
      <c r="I1496" s="33"/>
    </row>
    <row r="1497" spans="9:9" x14ac:dyDescent="0.2">
      <c r="I1497" s="33"/>
    </row>
    <row r="1498" spans="9:9" x14ac:dyDescent="0.2">
      <c r="I1498" s="33"/>
    </row>
    <row r="1499" spans="9:9" x14ac:dyDescent="0.2">
      <c r="I1499" s="33"/>
    </row>
    <row r="1500" spans="9:9" x14ac:dyDescent="0.2">
      <c r="I1500" s="33"/>
    </row>
    <row r="1501" spans="9:9" x14ac:dyDescent="0.2">
      <c r="I1501" s="33"/>
    </row>
    <row r="1502" spans="9:9" x14ac:dyDescent="0.2">
      <c r="I1502" s="33"/>
    </row>
    <row r="1503" spans="9:9" x14ac:dyDescent="0.2">
      <c r="I1503" s="33"/>
    </row>
    <row r="1504" spans="9:9" x14ac:dyDescent="0.2">
      <c r="I1504" s="33"/>
    </row>
    <row r="1505" spans="9:9" x14ac:dyDescent="0.2">
      <c r="I1505" s="33"/>
    </row>
    <row r="1506" spans="9:9" x14ac:dyDescent="0.2">
      <c r="I1506" s="33"/>
    </row>
    <row r="1507" spans="9:9" x14ac:dyDescent="0.2">
      <c r="I1507" s="33"/>
    </row>
    <row r="1508" spans="9:9" x14ac:dyDescent="0.2">
      <c r="I1508" s="33"/>
    </row>
    <row r="1509" spans="9:9" x14ac:dyDescent="0.2">
      <c r="I1509" s="33"/>
    </row>
    <row r="1510" spans="9:9" x14ac:dyDescent="0.2">
      <c r="I1510" s="33"/>
    </row>
    <row r="1511" spans="9:9" x14ac:dyDescent="0.2">
      <c r="I1511" s="33"/>
    </row>
    <row r="1512" spans="9:9" x14ac:dyDescent="0.2">
      <c r="I1512" s="33"/>
    </row>
    <row r="1513" spans="9:9" x14ac:dyDescent="0.2">
      <c r="I1513" s="33"/>
    </row>
    <row r="1514" spans="9:9" x14ac:dyDescent="0.2">
      <c r="I1514" s="33"/>
    </row>
    <row r="1515" spans="9:9" x14ac:dyDescent="0.2">
      <c r="I1515" s="33"/>
    </row>
    <row r="1516" spans="9:9" x14ac:dyDescent="0.2">
      <c r="I1516" s="33"/>
    </row>
    <row r="1517" spans="9:9" x14ac:dyDescent="0.2">
      <c r="I1517" s="33"/>
    </row>
    <row r="1518" spans="9:9" x14ac:dyDescent="0.2">
      <c r="I1518" s="33"/>
    </row>
    <row r="1519" spans="9:9" x14ac:dyDescent="0.2">
      <c r="I1519" s="33"/>
    </row>
    <row r="1520" spans="9:9" x14ac:dyDescent="0.2">
      <c r="I1520" s="33"/>
    </row>
    <row r="1521" spans="9:9" x14ac:dyDescent="0.2">
      <c r="I1521" s="33"/>
    </row>
    <row r="1522" spans="9:9" x14ac:dyDescent="0.2">
      <c r="I1522" s="33"/>
    </row>
    <row r="1523" spans="9:9" x14ac:dyDescent="0.2">
      <c r="I1523" s="33"/>
    </row>
    <row r="1524" spans="9:9" x14ac:dyDescent="0.2">
      <c r="I1524" s="33"/>
    </row>
    <row r="1525" spans="9:9" x14ac:dyDescent="0.2">
      <c r="I1525" s="33"/>
    </row>
    <row r="1526" spans="9:9" x14ac:dyDescent="0.2">
      <c r="I1526" s="33"/>
    </row>
    <row r="1527" spans="9:9" x14ac:dyDescent="0.2">
      <c r="I1527" s="33"/>
    </row>
    <row r="1528" spans="9:9" x14ac:dyDescent="0.2">
      <c r="I1528" s="33"/>
    </row>
    <row r="1529" spans="9:9" x14ac:dyDescent="0.2">
      <c r="I1529" s="33"/>
    </row>
    <row r="1530" spans="9:9" x14ac:dyDescent="0.2">
      <c r="I1530" s="33"/>
    </row>
    <row r="1531" spans="9:9" x14ac:dyDescent="0.2">
      <c r="I1531" s="33"/>
    </row>
    <row r="1532" spans="9:9" x14ac:dyDescent="0.2">
      <c r="I1532" s="33"/>
    </row>
    <row r="1533" spans="9:9" x14ac:dyDescent="0.2">
      <c r="I1533" s="33"/>
    </row>
    <row r="1534" spans="9:9" x14ac:dyDescent="0.2">
      <c r="I1534" s="33"/>
    </row>
    <row r="1535" spans="9:9" x14ac:dyDescent="0.2">
      <c r="I1535" s="33"/>
    </row>
    <row r="1536" spans="9:9" x14ac:dyDescent="0.2">
      <c r="I1536" s="33"/>
    </row>
    <row r="1537" spans="9:9" x14ac:dyDescent="0.2">
      <c r="I1537" s="33"/>
    </row>
    <row r="1538" spans="9:9" x14ac:dyDescent="0.2">
      <c r="I1538" s="33"/>
    </row>
    <row r="1539" spans="9:9" x14ac:dyDescent="0.2">
      <c r="I1539" s="33"/>
    </row>
    <row r="1540" spans="9:9" x14ac:dyDescent="0.2">
      <c r="I1540" s="33"/>
    </row>
    <row r="1541" spans="9:9" x14ac:dyDescent="0.2">
      <c r="I1541" s="33"/>
    </row>
    <row r="1542" spans="9:9" x14ac:dyDescent="0.2">
      <c r="I1542" s="33"/>
    </row>
    <row r="1543" spans="9:9" x14ac:dyDescent="0.2">
      <c r="I1543" s="33"/>
    </row>
    <row r="1544" spans="9:9" x14ac:dyDescent="0.2">
      <c r="I1544" s="33"/>
    </row>
    <row r="1545" spans="9:9" x14ac:dyDescent="0.2">
      <c r="I1545" s="33"/>
    </row>
    <row r="1546" spans="9:9" x14ac:dyDescent="0.2">
      <c r="I1546" s="33"/>
    </row>
    <row r="1547" spans="9:9" x14ac:dyDescent="0.2">
      <c r="I1547" s="33"/>
    </row>
    <row r="1548" spans="9:9" x14ac:dyDescent="0.2">
      <c r="I1548" s="33"/>
    </row>
    <row r="1549" spans="9:9" x14ac:dyDescent="0.2">
      <c r="I1549" s="33"/>
    </row>
    <row r="1550" spans="9:9" x14ac:dyDescent="0.2">
      <c r="I1550" s="33"/>
    </row>
    <row r="1551" spans="9:9" x14ac:dyDescent="0.2">
      <c r="I1551" s="33"/>
    </row>
    <row r="1552" spans="9:9" x14ac:dyDescent="0.2">
      <c r="I1552" s="33"/>
    </row>
    <row r="1553" spans="9:9" x14ac:dyDescent="0.2">
      <c r="I1553" s="33"/>
    </row>
    <row r="1554" spans="9:9" x14ac:dyDescent="0.2">
      <c r="I1554" s="33"/>
    </row>
    <row r="1555" spans="9:9" x14ac:dyDescent="0.2">
      <c r="I1555" s="33"/>
    </row>
    <row r="1556" spans="9:9" x14ac:dyDescent="0.2">
      <c r="I1556" s="33"/>
    </row>
    <row r="1557" spans="9:9" x14ac:dyDescent="0.2">
      <c r="I1557" s="33"/>
    </row>
    <row r="1558" spans="9:9" x14ac:dyDescent="0.2">
      <c r="I1558" s="33"/>
    </row>
    <row r="1559" spans="9:9" x14ac:dyDescent="0.2">
      <c r="I1559" s="33"/>
    </row>
    <row r="1560" spans="9:9" x14ac:dyDescent="0.2">
      <c r="I1560" s="33"/>
    </row>
    <row r="1561" spans="9:9" x14ac:dyDescent="0.2">
      <c r="I1561" s="33"/>
    </row>
    <row r="1562" spans="9:9" x14ac:dyDescent="0.2">
      <c r="I1562" s="33"/>
    </row>
    <row r="1563" spans="9:9" x14ac:dyDescent="0.2">
      <c r="I1563" s="33"/>
    </row>
    <row r="1564" spans="9:9" x14ac:dyDescent="0.2">
      <c r="I1564" s="33"/>
    </row>
    <row r="1565" spans="9:9" x14ac:dyDescent="0.2">
      <c r="I1565" s="33"/>
    </row>
    <row r="1566" spans="9:9" x14ac:dyDescent="0.2">
      <c r="I1566" s="33"/>
    </row>
    <row r="1567" spans="9:9" x14ac:dyDescent="0.2">
      <c r="I1567" s="33"/>
    </row>
    <row r="1568" spans="9:9" x14ac:dyDescent="0.2">
      <c r="I1568" s="33"/>
    </row>
    <row r="1569" spans="9:9" x14ac:dyDescent="0.2">
      <c r="I1569" s="33"/>
    </row>
    <row r="1570" spans="9:9" x14ac:dyDescent="0.2">
      <c r="I1570" s="33"/>
    </row>
    <row r="1571" spans="9:9" x14ac:dyDescent="0.2">
      <c r="I1571" s="33"/>
    </row>
    <row r="1572" spans="9:9" x14ac:dyDescent="0.2">
      <c r="I1572" s="33"/>
    </row>
    <row r="1573" spans="9:9" x14ac:dyDescent="0.2">
      <c r="I1573" s="33"/>
    </row>
    <row r="1574" spans="9:9" x14ac:dyDescent="0.2">
      <c r="I1574" s="33"/>
    </row>
    <row r="1575" spans="9:9" x14ac:dyDescent="0.2">
      <c r="I1575" s="33"/>
    </row>
    <row r="1576" spans="9:9" x14ac:dyDescent="0.2">
      <c r="I1576" s="33"/>
    </row>
    <row r="1577" spans="9:9" x14ac:dyDescent="0.2">
      <c r="I1577" s="33"/>
    </row>
    <row r="1578" spans="9:9" x14ac:dyDescent="0.2">
      <c r="I1578" s="33"/>
    </row>
    <row r="1579" spans="9:9" x14ac:dyDescent="0.2">
      <c r="I1579" s="33"/>
    </row>
    <row r="1580" spans="9:9" x14ac:dyDescent="0.2">
      <c r="I1580" s="33"/>
    </row>
    <row r="1581" spans="9:9" x14ac:dyDescent="0.2">
      <c r="I1581" s="33"/>
    </row>
    <row r="1582" spans="9:9" x14ac:dyDescent="0.2">
      <c r="I1582" s="33"/>
    </row>
    <row r="1583" spans="9:9" x14ac:dyDescent="0.2">
      <c r="I1583" s="33"/>
    </row>
    <row r="1584" spans="9:9" x14ac:dyDescent="0.2">
      <c r="I1584" s="33"/>
    </row>
    <row r="1585" spans="9:9" x14ac:dyDescent="0.2">
      <c r="I1585" s="33"/>
    </row>
    <row r="1586" spans="9:9" x14ac:dyDescent="0.2">
      <c r="I1586" s="33"/>
    </row>
    <row r="1587" spans="9:9" x14ac:dyDescent="0.2">
      <c r="I1587" s="33"/>
    </row>
    <row r="1588" spans="9:9" x14ac:dyDescent="0.2">
      <c r="I1588" s="33"/>
    </row>
    <row r="1589" spans="9:9" x14ac:dyDescent="0.2">
      <c r="I1589" s="33"/>
    </row>
    <row r="1590" spans="9:9" x14ac:dyDescent="0.2">
      <c r="I1590" s="33"/>
    </row>
    <row r="1591" spans="9:9" x14ac:dyDescent="0.2">
      <c r="I1591" s="33"/>
    </row>
    <row r="1592" spans="9:9" x14ac:dyDescent="0.2">
      <c r="I1592" s="33"/>
    </row>
    <row r="1593" spans="9:9" x14ac:dyDescent="0.2">
      <c r="I1593" s="33"/>
    </row>
    <row r="1594" spans="9:9" x14ac:dyDescent="0.2">
      <c r="I1594" s="33"/>
    </row>
    <row r="1595" spans="9:9" x14ac:dyDescent="0.2">
      <c r="I1595" s="33"/>
    </row>
    <row r="1596" spans="9:9" x14ac:dyDescent="0.2">
      <c r="I1596" s="33"/>
    </row>
    <row r="1597" spans="9:9" x14ac:dyDescent="0.2">
      <c r="I1597" s="33"/>
    </row>
    <row r="1598" spans="9:9" x14ac:dyDescent="0.2">
      <c r="I1598" s="33"/>
    </row>
    <row r="1599" spans="9:9" x14ac:dyDescent="0.2">
      <c r="I1599" s="33"/>
    </row>
    <row r="1600" spans="9:9" x14ac:dyDescent="0.2">
      <c r="I1600" s="33"/>
    </row>
    <row r="1601" spans="9:9" x14ac:dyDescent="0.2">
      <c r="I1601" s="33"/>
    </row>
    <row r="1602" spans="9:9" x14ac:dyDescent="0.2">
      <c r="I1602" s="33"/>
    </row>
    <row r="1603" spans="9:9" x14ac:dyDescent="0.2">
      <c r="I1603" s="33"/>
    </row>
    <row r="1604" spans="9:9" x14ac:dyDescent="0.2">
      <c r="I1604" s="33"/>
    </row>
    <row r="1605" spans="9:9" x14ac:dyDescent="0.2">
      <c r="I1605" s="33"/>
    </row>
    <row r="1606" spans="9:9" x14ac:dyDescent="0.2">
      <c r="I1606" s="33"/>
    </row>
    <row r="1607" spans="9:9" x14ac:dyDescent="0.2">
      <c r="I1607" s="33"/>
    </row>
    <row r="1608" spans="9:9" x14ac:dyDescent="0.2">
      <c r="I1608" s="33"/>
    </row>
    <row r="1609" spans="9:9" x14ac:dyDescent="0.2">
      <c r="I1609" s="33"/>
    </row>
    <row r="1610" spans="9:9" x14ac:dyDescent="0.2">
      <c r="I1610" s="33"/>
    </row>
    <row r="1611" spans="9:9" x14ac:dyDescent="0.2">
      <c r="I1611" s="33"/>
    </row>
    <row r="1612" spans="9:9" x14ac:dyDescent="0.2">
      <c r="I1612" s="33"/>
    </row>
    <row r="1613" spans="9:9" x14ac:dyDescent="0.2">
      <c r="I1613" s="33"/>
    </row>
    <row r="1614" spans="9:9" x14ac:dyDescent="0.2">
      <c r="I1614" s="33"/>
    </row>
    <row r="1615" spans="9:9" x14ac:dyDescent="0.2">
      <c r="I1615" s="33"/>
    </row>
    <row r="1616" spans="9:9" x14ac:dyDescent="0.2">
      <c r="I1616" s="33"/>
    </row>
    <row r="1617" spans="9:9" x14ac:dyDescent="0.2">
      <c r="I1617" s="33"/>
    </row>
    <row r="1618" spans="9:9" x14ac:dyDescent="0.2">
      <c r="I1618" s="33"/>
    </row>
    <row r="1619" spans="9:9" x14ac:dyDescent="0.2">
      <c r="I1619" s="33"/>
    </row>
    <row r="1620" spans="9:9" x14ac:dyDescent="0.2">
      <c r="I1620" s="33"/>
    </row>
    <row r="1621" spans="9:9" x14ac:dyDescent="0.2">
      <c r="I1621" s="33"/>
    </row>
    <row r="1622" spans="9:9" x14ac:dyDescent="0.2">
      <c r="I1622" s="33"/>
    </row>
    <row r="1623" spans="9:9" x14ac:dyDescent="0.2">
      <c r="I1623" s="33"/>
    </row>
    <row r="1624" spans="9:9" x14ac:dyDescent="0.2">
      <c r="I1624" s="33"/>
    </row>
    <row r="1625" spans="9:9" x14ac:dyDescent="0.2">
      <c r="I1625" s="33"/>
    </row>
    <row r="1626" spans="9:9" x14ac:dyDescent="0.2">
      <c r="I1626" s="33"/>
    </row>
    <row r="1627" spans="9:9" x14ac:dyDescent="0.2">
      <c r="I1627" s="33"/>
    </row>
    <row r="1628" spans="9:9" x14ac:dyDescent="0.2">
      <c r="I1628" s="33"/>
    </row>
    <row r="1629" spans="9:9" x14ac:dyDescent="0.2">
      <c r="I1629" s="33"/>
    </row>
    <row r="1630" spans="9:9" x14ac:dyDescent="0.2">
      <c r="I1630" s="33"/>
    </row>
    <row r="1631" spans="9:9" x14ac:dyDescent="0.2">
      <c r="I1631" s="33"/>
    </row>
    <row r="1632" spans="9:9" x14ac:dyDescent="0.2">
      <c r="I1632" s="33"/>
    </row>
    <row r="1633" spans="9:9" x14ac:dyDescent="0.2">
      <c r="I1633" s="33"/>
    </row>
    <row r="1634" spans="9:9" x14ac:dyDescent="0.2">
      <c r="I1634" s="33"/>
    </row>
    <row r="1635" spans="9:9" x14ac:dyDescent="0.2">
      <c r="I1635" s="33"/>
    </row>
    <row r="1636" spans="9:9" x14ac:dyDescent="0.2">
      <c r="I1636" s="33"/>
    </row>
    <row r="1637" spans="9:9" x14ac:dyDescent="0.2">
      <c r="I1637" s="33"/>
    </row>
    <row r="1638" spans="9:9" x14ac:dyDescent="0.2">
      <c r="I1638" s="33"/>
    </row>
    <row r="1639" spans="9:9" x14ac:dyDescent="0.2">
      <c r="I1639" s="33"/>
    </row>
    <row r="1640" spans="9:9" x14ac:dyDescent="0.2">
      <c r="I1640" s="33"/>
    </row>
    <row r="1641" spans="9:9" x14ac:dyDescent="0.2">
      <c r="I1641" s="33"/>
    </row>
    <row r="1642" spans="9:9" x14ac:dyDescent="0.2">
      <c r="I1642" s="33"/>
    </row>
    <row r="1643" spans="9:9" x14ac:dyDescent="0.2">
      <c r="I1643" s="33"/>
    </row>
    <row r="1644" spans="9:9" x14ac:dyDescent="0.2">
      <c r="I1644" s="33"/>
    </row>
    <row r="1645" spans="9:9" x14ac:dyDescent="0.2">
      <c r="I1645" s="33"/>
    </row>
    <row r="1646" spans="9:9" x14ac:dyDescent="0.2">
      <c r="I1646" s="33"/>
    </row>
    <row r="1647" spans="9:9" x14ac:dyDescent="0.2">
      <c r="I1647" s="33"/>
    </row>
    <row r="1648" spans="9:9" x14ac:dyDescent="0.2">
      <c r="I1648" s="33"/>
    </row>
    <row r="1649" spans="9:9" x14ac:dyDescent="0.2">
      <c r="I1649" s="33"/>
    </row>
    <row r="1650" spans="9:9" x14ac:dyDescent="0.2">
      <c r="I1650" s="33"/>
    </row>
    <row r="1651" spans="9:9" x14ac:dyDescent="0.2">
      <c r="I1651" s="33"/>
    </row>
    <row r="1652" spans="9:9" x14ac:dyDescent="0.2">
      <c r="I1652" s="33"/>
    </row>
    <row r="1653" spans="9:9" x14ac:dyDescent="0.2">
      <c r="I1653" s="33"/>
    </row>
    <row r="1654" spans="9:9" x14ac:dyDescent="0.2">
      <c r="I1654" s="33"/>
    </row>
    <row r="1655" spans="9:9" x14ac:dyDescent="0.2">
      <c r="I1655" s="33"/>
    </row>
    <row r="1656" spans="9:9" x14ac:dyDescent="0.2">
      <c r="I1656" s="33"/>
    </row>
    <row r="1657" spans="9:9" x14ac:dyDescent="0.2">
      <c r="I1657" s="33"/>
    </row>
    <row r="1658" spans="9:9" x14ac:dyDescent="0.2">
      <c r="I1658" s="33"/>
    </row>
    <row r="1659" spans="9:9" x14ac:dyDescent="0.2">
      <c r="I1659" s="33"/>
    </row>
    <row r="1660" spans="9:9" x14ac:dyDescent="0.2">
      <c r="I1660" s="33"/>
    </row>
    <row r="1661" spans="9:9" x14ac:dyDescent="0.2">
      <c r="I1661" s="33"/>
    </row>
    <row r="1662" spans="9:9" x14ac:dyDescent="0.2">
      <c r="I1662" s="33"/>
    </row>
    <row r="1663" spans="9:9" x14ac:dyDescent="0.2">
      <c r="I1663" s="33"/>
    </row>
    <row r="1664" spans="9:9" x14ac:dyDescent="0.2">
      <c r="I1664" s="33"/>
    </row>
    <row r="1665" spans="9:9" x14ac:dyDescent="0.2">
      <c r="I1665" s="33"/>
    </row>
    <row r="1666" spans="9:9" x14ac:dyDescent="0.2">
      <c r="I1666" s="33"/>
    </row>
    <row r="1667" spans="9:9" x14ac:dyDescent="0.2">
      <c r="I1667" s="33"/>
    </row>
    <row r="1668" spans="9:9" x14ac:dyDescent="0.2">
      <c r="I1668" s="33"/>
    </row>
    <row r="1669" spans="9:9" x14ac:dyDescent="0.2">
      <c r="I1669" s="33"/>
    </row>
    <row r="1670" spans="9:9" x14ac:dyDescent="0.2">
      <c r="I1670" s="33"/>
    </row>
    <row r="1671" spans="9:9" x14ac:dyDescent="0.2">
      <c r="I1671" s="33"/>
    </row>
    <row r="1672" spans="9:9" x14ac:dyDescent="0.2">
      <c r="I1672" s="33"/>
    </row>
    <row r="1673" spans="9:9" x14ac:dyDescent="0.2">
      <c r="I1673" s="33"/>
    </row>
    <row r="1674" spans="9:9" x14ac:dyDescent="0.2">
      <c r="I1674" s="33"/>
    </row>
    <row r="1675" spans="9:9" x14ac:dyDescent="0.2">
      <c r="I1675" s="33"/>
    </row>
    <row r="1676" spans="9:9" x14ac:dyDescent="0.2">
      <c r="I1676" s="33"/>
    </row>
    <row r="1677" spans="9:9" x14ac:dyDescent="0.2">
      <c r="I1677" s="33"/>
    </row>
    <row r="1678" spans="9:9" x14ac:dyDescent="0.2">
      <c r="I1678" s="33"/>
    </row>
    <row r="1679" spans="9:9" x14ac:dyDescent="0.2">
      <c r="I1679" s="33"/>
    </row>
    <row r="1680" spans="9:9" x14ac:dyDescent="0.2">
      <c r="I1680" s="33"/>
    </row>
    <row r="1681" spans="9:9" x14ac:dyDescent="0.2">
      <c r="I1681" s="33"/>
    </row>
    <row r="1682" spans="9:9" x14ac:dyDescent="0.2">
      <c r="I1682" s="33"/>
    </row>
    <row r="1683" spans="9:9" x14ac:dyDescent="0.2">
      <c r="I1683" s="33"/>
    </row>
    <row r="1684" spans="9:9" x14ac:dyDescent="0.2">
      <c r="I1684" s="33"/>
    </row>
    <row r="1685" spans="9:9" x14ac:dyDescent="0.2">
      <c r="I1685" s="33"/>
    </row>
    <row r="1686" spans="9:9" x14ac:dyDescent="0.2">
      <c r="I1686" s="33"/>
    </row>
    <row r="1687" spans="9:9" x14ac:dyDescent="0.2">
      <c r="I1687" s="33"/>
    </row>
    <row r="1688" spans="9:9" x14ac:dyDescent="0.2">
      <c r="I1688" s="33"/>
    </row>
    <row r="1689" spans="9:9" x14ac:dyDescent="0.2">
      <c r="I1689" s="33"/>
    </row>
    <row r="1690" spans="9:9" x14ac:dyDescent="0.2">
      <c r="I1690" s="33"/>
    </row>
    <row r="1691" spans="9:9" x14ac:dyDescent="0.2">
      <c r="I1691" s="33"/>
    </row>
    <row r="1692" spans="9:9" x14ac:dyDescent="0.2">
      <c r="I1692" s="33"/>
    </row>
    <row r="1693" spans="9:9" x14ac:dyDescent="0.2">
      <c r="I1693" s="33"/>
    </row>
    <row r="1694" spans="9:9" x14ac:dyDescent="0.2">
      <c r="I1694" s="33"/>
    </row>
    <row r="1695" spans="9:9" x14ac:dyDescent="0.2">
      <c r="I1695" s="33"/>
    </row>
    <row r="1696" spans="9:9" x14ac:dyDescent="0.2">
      <c r="I1696" s="33"/>
    </row>
    <row r="1697" spans="9:9" x14ac:dyDescent="0.2">
      <c r="I1697" s="33"/>
    </row>
    <row r="1698" spans="9:9" x14ac:dyDescent="0.2">
      <c r="I1698" s="33"/>
    </row>
    <row r="1699" spans="9:9" x14ac:dyDescent="0.2">
      <c r="I1699" s="33"/>
    </row>
    <row r="1700" spans="9:9" x14ac:dyDescent="0.2">
      <c r="I1700" s="33"/>
    </row>
    <row r="1701" spans="9:9" x14ac:dyDescent="0.2">
      <c r="I1701" s="33"/>
    </row>
    <row r="1702" spans="9:9" x14ac:dyDescent="0.2">
      <c r="I1702" s="33"/>
    </row>
    <row r="1703" spans="9:9" x14ac:dyDescent="0.2">
      <c r="I1703" s="33"/>
    </row>
    <row r="1704" spans="9:9" x14ac:dyDescent="0.2">
      <c r="I1704" s="33"/>
    </row>
    <row r="1705" spans="9:9" x14ac:dyDescent="0.2">
      <c r="I1705" s="33"/>
    </row>
    <row r="1706" spans="9:9" x14ac:dyDescent="0.2">
      <c r="I1706" s="33"/>
    </row>
    <row r="1707" spans="9:9" x14ac:dyDescent="0.2">
      <c r="I1707" s="33"/>
    </row>
    <row r="1708" spans="9:9" x14ac:dyDescent="0.2">
      <c r="I1708" s="33"/>
    </row>
    <row r="1709" spans="9:9" x14ac:dyDescent="0.2">
      <c r="I1709" s="33"/>
    </row>
    <row r="1710" spans="9:9" x14ac:dyDescent="0.2">
      <c r="I1710" s="33"/>
    </row>
    <row r="1711" spans="9:9" x14ac:dyDescent="0.2">
      <c r="I1711" s="33"/>
    </row>
    <row r="1712" spans="9:9" x14ac:dyDescent="0.2">
      <c r="I1712" s="33"/>
    </row>
    <row r="1713" spans="9:9" x14ac:dyDescent="0.2">
      <c r="I1713" s="33"/>
    </row>
    <row r="1714" spans="9:9" x14ac:dyDescent="0.2">
      <c r="I1714" s="33"/>
    </row>
    <row r="1715" spans="9:9" x14ac:dyDescent="0.2">
      <c r="I1715" s="33"/>
    </row>
    <row r="1716" spans="9:9" x14ac:dyDescent="0.2">
      <c r="I1716" s="33"/>
    </row>
    <row r="1717" spans="9:9" x14ac:dyDescent="0.2">
      <c r="I1717" s="33"/>
    </row>
    <row r="1718" spans="9:9" x14ac:dyDescent="0.2">
      <c r="I1718" s="33"/>
    </row>
    <row r="1719" spans="9:9" x14ac:dyDescent="0.2">
      <c r="I1719" s="33"/>
    </row>
    <row r="1720" spans="9:9" x14ac:dyDescent="0.2">
      <c r="I1720" s="33"/>
    </row>
    <row r="1721" spans="9:9" x14ac:dyDescent="0.2">
      <c r="I1721" s="33"/>
    </row>
    <row r="1722" spans="9:9" x14ac:dyDescent="0.2">
      <c r="I1722" s="33"/>
    </row>
    <row r="1723" spans="9:9" x14ac:dyDescent="0.2">
      <c r="I1723" s="33"/>
    </row>
    <row r="1724" spans="9:9" x14ac:dyDescent="0.2">
      <c r="I1724" s="33"/>
    </row>
    <row r="1725" spans="9:9" x14ac:dyDescent="0.2">
      <c r="I1725" s="33"/>
    </row>
    <row r="1726" spans="9:9" x14ac:dyDescent="0.2">
      <c r="I1726" s="33"/>
    </row>
    <row r="1727" spans="9:9" x14ac:dyDescent="0.2">
      <c r="I1727" s="33"/>
    </row>
    <row r="1728" spans="9:9" x14ac:dyDescent="0.2">
      <c r="I1728" s="33"/>
    </row>
    <row r="1729" spans="9:9" x14ac:dyDescent="0.2">
      <c r="I1729" s="33"/>
    </row>
    <row r="1730" spans="9:9" x14ac:dyDescent="0.2">
      <c r="I1730" s="33"/>
    </row>
    <row r="1731" spans="9:9" x14ac:dyDescent="0.2">
      <c r="I1731" s="33"/>
    </row>
    <row r="1732" spans="9:9" x14ac:dyDescent="0.2">
      <c r="I1732" s="33"/>
    </row>
    <row r="1733" spans="9:9" x14ac:dyDescent="0.2">
      <c r="I1733" s="33"/>
    </row>
    <row r="1734" spans="9:9" x14ac:dyDescent="0.2">
      <c r="I1734" s="33"/>
    </row>
    <row r="1735" spans="9:9" x14ac:dyDescent="0.2">
      <c r="I1735" s="33"/>
    </row>
    <row r="1736" spans="9:9" x14ac:dyDescent="0.2">
      <c r="I1736" s="33"/>
    </row>
    <row r="1737" spans="9:9" x14ac:dyDescent="0.2">
      <c r="I1737" s="33"/>
    </row>
    <row r="1738" spans="9:9" x14ac:dyDescent="0.2">
      <c r="I1738" s="33"/>
    </row>
    <row r="1739" spans="9:9" x14ac:dyDescent="0.2">
      <c r="I1739" s="33"/>
    </row>
    <row r="1740" spans="9:9" x14ac:dyDescent="0.2">
      <c r="I1740" s="33"/>
    </row>
    <row r="1741" spans="9:9" x14ac:dyDescent="0.2">
      <c r="I1741" s="33"/>
    </row>
    <row r="1742" spans="9:9" x14ac:dyDescent="0.2">
      <c r="I1742" s="33"/>
    </row>
    <row r="1743" spans="9:9" x14ac:dyDescent="0.2">
      <c r="I1743" s="33"/>
    </row>
    <row r="1744" spans="9:9" x14ac:dyDescent="0.2">
      <c r="I1744" s="33"/>
    </row>
    <row r="1745" spans="9:9" x14ac:dyDescent="0.2">
      <c r="I1745" s="33"/>
    </row>
    <row r="1746" spans="9:9" x14ac:dyDescent="0.2">
      <c r="I1746" s="33"/>
    </row>
    <row r="1747" spans="9:9" x14ac:dyDescent="0.2">
      <c r="I1747" s="33"/>
    </row>
    <row r="1748" spans="9:9" x14ac:dyDescent="0.2">
      <c r="I1748" s="33"/>
    </row>
    <row r="1749" spans="9:9" x14ac:dyDescent="0.2">
      <c r="I1749" s="33"/>
    </row>
    <row r="1750" spans="9:9" x14ac:dyDescent="0.2">
      <c r="I1750" s="33"/>
    </row>
    <row r="1751" spans="9:9" x14ac:dyDescent="0.2">
      <c r="I1751" s="33"/>
    </row>
    <row r="1752" spans="9:9" x14ac:dyDescent="0.2">
      <c r="I1752" s="33"/>
    </row>
    <row r="1753" spans="9:9" x14ac:dyDescent="0.2">
      <c r="I1753" s="33"/>
    </row>
    <row r="1754" spans="9:9" x14ac:dyDescent="0.2">
      <c r="I1754" s="33"/>
    </row>
    <row r="1755" spans="9:9" x14ac:dyDescent="0.2">
      <c r="I1755" s="33"/>
    </row>
    <row r="1756" spans="9:9" x14ac:dyDescent="0.2">
      <c r="I1756" s="33"/>
    </row>
    <row r="1757" spans="9:9" x14ac:dyDescent="0.2">
      <c r="I1757" s="33"/>
    </row>
    <row r="1758" spans="9:9" x14ac:dyDescent="0.2">
      <c r="I1758" s="33"/>
    </row>
    <row r="1759" spans="9:9" x14ac:dyDescent="0.2">
      <c r="I1759" s="33"/>
    </row>
    <row r="1760" spans="9:9" x14ac:dyDescent="0.2">
      <c r="I1760" s="33"/>
    </row>
    <row r="1761" spans="9:9" x14ac:dyDescent="0.2">
      <c r="I1761" s="33"/>
    </row>
    <row r="1762" spans="9:9" x14ac:dyDescent="0.2">
      <c r="I1762" s="33"/>
    </row>
    <row r="1763" spans="9:9" x14ac:dyDescent="0.2">
      <c r="I1763" s="33"/>
    </row>
    <row r="1764" spans="9:9" x14ac:dyDescent="0.2">
      <c r="I1764" s="33"/>
    </row>
    <row r="1765" spans="9:9" x14ac:dyDescent="0.2">
      <c r="I1765" s="33"/>
    </row>
    <row r="1766" spans="9:9" x14ac:dyDescent="0.2">
      <c r="I1766" s="33"/>
    </row>
    <row r="1767" spans="9:9" x14ac:dyDescent="0.2">
      <c r="I1767" s="33"/>
    </row>
    <row r="1768" spans="9:9" x14ac:dyDescent="0.2">
      <c r="I1768" s="33"/>
    </row>
    <row r="1769" spans="9:9" x14ac:dyDescent="0.2">
      <c r="I1769" s="33"/>
    </row>
    <row r="1770" spans="9:9" x14ac:dyDescent="0.2">
      <c r="I1770" s="33"/>
    </row>
    <row r="1771" spans="9:9" x14ac:dyDescent="0.2">
      <c r="I1771" s="33"/>
    </row>
    <row r="1772" spans="9:9" x14ac:dyDescent="0.2">
      <c r="I1772" s="33"/>
    </row>
    <row r="1773" spans="9:9" x14ac:dyDescent="0.2">
      <c r="I1773" s="33"/>
    </row>
    <row r="1774" spans="9:9" x14ac:dyDescent="0.2">
      <c r="I1774" s="33"/>
    </row>
    <row r="1775" spans="9:9" x14ac:dyDescent="0.2">
      <c r="I1775" s="33"/>
    </row>
    <row r="1776" spans="9:9" x14ac:dyDescent="0.2">
      <c r="I1776" s="33"/>
    </row>
    <row r="1777" spans="9:9" x14ac:dyDescent="0.2">
      <c r="I1777" s="33"/>
    </row>
    <row r="1778" spans="9:9" x14ac:dyDescent="0.2">
      <c r="I1778" s="33"/>
    </row>
    <row r="1779" spans="9:9" x14ac:dyDescent="0.2">
      <c r="I1779" s="33"/>
    </row>
    <row r="1780" spans="9:9" x14ac:dyDescent="0.2">
      <c r="I1780" s="33"/>
    </row>
    <row r="1781" spans="9:9" x14ac:dyDescent="0.2">
      <c r="I1781" s="33"/>
    </row>
    <row r="1782" spans="9:9" x14ac:dyDescent="0.2">
      <c r="I1782" s="33"/>
    </row>
    <row r="1783" spans="9:9" x14ac:dyDescent="0.2">
      <c r="I1783" s="33"/>
    </row>
    <row r="1784" spans="9:9" x14ac:dyDescent="0.2">
      <c r="I1784" s="33"/>
    </row>
    <row r="1785" spans="9:9" x14ac:dyDescent="0.2">
      <c r="I1785" s="33"/>
    </row>
    <row r="1786" spans="9:9" x14ac:dyDescent="0.2">
      <c r="I1786" s="33"/>
    </row>
    <row r="1787" spans="9:9" x14ac:dyDescent="0.2">
      <c r="I1787" s="33"/>
    </row>
    <row r="1788" spans="9:9" x14ac:dyDescent="0.2">
      <c r="I1788" s="33"/>
    </row>
    <row r="1789" spans="9:9" x14ac:dyDescent="0.2">
      <c r="I1789" s="33"/>
    </row>
    <row r="1790" spans="9:9" x14ac:dyDescent="0.2">
      <c r="I1790" s="33"/>
    </row>
    <row r="1791" spans="9:9" x14ac:dyDescent="0.2">
      <c r="I1791" s="33"/>
    </row>
    <row r="1792" spans="9:9" x14ac:dyDescent="0.2">
      <c r="I1792" s="33"/>
    </row>
    <row r="1793" spans="9:9" x14ac:dyDescent="0.2">
      <c r="I1793" s="33"/>
    </row>
    <row r="1794" spans="9:9" x14ac:dyDescent="0.2">
      <c r="I1794" s="33"/>
    </row>
    <row r="1795" spans="9:9" x14ac:dyDescent="0.2">
      <c r="I1795" s="33"/>
    </row>
    <row r="1796" spans="9:9" x14ac:dyDescent="0.2">
      <c r="I1796" s="33"/>
    </row>
    <row r="1797" spans="9:9" x14ac:dyDescent="0.2">
      <c r="I1797" s="33"/>
    </row>
    <row r="1798" spans="9:9" x14ac:dyDescent="0.2">
      <c r="I1798" s="33"/>
    </row>
    <row r="1799" spans="9:9" x14ac:dyDescent="0.2">
      <c r="I1799" s="33"/>
    </row>
    <row r="1800" spans="9:9" x14ac:dyDescent="0.2">
      <c r="I1800" s="33"/>
    </row>
    <row r="1801" spans="9:9" x14ac:dyDescent="0.2">
      <c r="I1801" s="33"/>
    </row>
    <row r="1802" spans="9:9" x14ac:dyDescent="0.2">
      <c r="I1802" s="33"/>
    </row>
    <row r="1803" spans="9:9" x14ac:dyDescent="0.2">
      <c r="I1803" s="33"/>
    </row>
    <row r="1804" spans="9:9" x14ac:dyDescent="0.2">
      <c r="I1804" s="33"/>
    </row>
    <row r="1805" spans="9:9" x14ac:dyDescent="0.2">
      <c r="I1805" s="33"/>
    </row>
    <row r="1806" spans="9:9" x14ac:dyDescent="0.2">
      <c r="I1806" s="33"/>
    </row>
    <row r="1807" spans="9:9" x14ac:dyDescent="0.2">
      <c r="I1807" s="33"/>
    </row>
    <row r="1808" spans="9:9" x14ac:dyDescent="0.2">
      <c r="I1808" s="33"/>
    </row>
    <row r="1809" spans="9:9" x14ac:dyDescent="0.2">
      <c r="I1809" s="33"/>
    </row>
    <row r="1810" spans="9:9" x14ac:dyDescent="0.2">
      <c r="I1810" s="33"/>
    </row>
    <row r="1811" spans="9:9" x14ac:dyDescent="0.2">
      <c r="I1811" s="33"/>
    </row>
    <row r="1812" spans="9:9" x14ac:dyDescent="0.2">
      <c r="I1812" s="33"/>
    </row>
    <row r="1813" spans="9:9" x14ac:dyDescent="0.2">
      <c r="I1813" s="33"/>
    </row>
    <row r="1814" spans="9:9" x14ac:dyDescent="0.2">
      <c r="I1814" s="33"/>
    </row>
    <row r="1815" spans="9:9" x14ac:dyDescent="0.2">
      <c r="I1815" s="33"/>
    </row>
    <row r="1816" spans="9:9" x14ac:dyDescent="0.2">
      <c r="I1816" s="33"/>
    </row>
    <row r="1817" spans="9:9" x14ac:dyDescent="0.2">
      <c r="I1817" s="33"/>
    </row>
    <row r="1818" spans="9:9" x14ac:dyDescent="0.2">
      <c r="I1818" s="33"/>
    </row>
    <row r="1819" spans="9:9" x14ac:dyDescent="0.2">
      <c r="I1819" s="33"/>
    </row>
    <row r="1820" spans="9:9" x14ac:dyDescent="0.2">
      <c r="I1820" s="33"/>
    </row>
    <row r="1821" spans="9:9" x14ac:dyDescent="0.2">
      <c r="I1821" s="33"/>
    </row>
    <row r="1822" spans="9:9" x14ac:dyDescent="0.2">
      <c r="I1822" s="33"/>
    </row>
    <row r="1823" spans="9:9" x14ac:dyDescent="0.2">
      <c r="I1823" s="33"/>
    </row>
    <row r="1824" spans="9:9" x14ac:dyDescent="0.2">
      <c r="I1824" s="33"/>
    </row>
    <row r="1825" spans="9:9" x14ac:dyDescent="0.2">
      <c r="I1825" s="33"/>
    </row>
    <row r="1826" spans="9:9" x14ac:dyDescent="0.2">
      <c r="I1826" s="33"/>
    </row>
    <row r="1827" spans="9:9" x14ac:dyDescent="0.2">
      <c r="I1827" s="33"/>
    </row>
    <row r="1828" spans="9:9" x14ac:dyDescent="0.2">
      <c r="I1828" s="33"/>
    </row>
    <row r="1829" spans="9:9" x14ac:dyDescent="0.2">
      <c r="I1829" s="33"/>
    </row>
    <row r="1830" spans="9:9" x14ac:dyDescent="0.2">
      <c r="I1830" s="33"/>
    </row>
    <row r="1831" spans="9:9" x14ac:dyDescent="0.2">
      <c r="I1831" s="33"/>
    </row>
    <row r="1832" spans="9:9" x14ac:dyDescent="0.2">
      <c r="I1832" s="33"/>
    </row>
    <row r="1833" spans="9:9" x14ac:dyDescent="0.2">
      <c r="I1833" s="33"/>
    </row>
    <row r="1834" spans="9:9" x14ac:dyDescent="0.2">
      <c r="I1834" s="33"/>
    </row>
    <row r="1835" spans="9:9" x14ac:dyDescent="0.2">
      <c r="I1835" s="33"/>
    </row>
    <row r="1836" spans="9:9" x14ac:dyDescent="0.2">
      <c r="I1836" s="33"/>
    </row>
    <row r="1837" spans="9:9" x14ac:dyDescent="0.2">
      <c r="I1837" s="33"/>
    </row>
    <row r="1838" spans="9:9" x14ac:dyDescent="0.2">
      <c r="I1838" s="33"/>
    </row>
    <row r="1839" spans="9:9" x14ac:dyDescent="0.2">
      <c r="I1839" s="33"/>
    </row>
    <row r="1840" spans="9:9" x14ac:dyDescent="0.2">
      <c r="I1840" s="33"/>
    </row>
    <row r="1841" spans="9:9" x14ac:dyDescent="0.2">
      <c r="I1841" s="33"/>
    </row>
    <row r="1842" spans="9:9" x14ac:dyDescent="0.2">
      <c r="I1842" s="33"/>
    </row>
    <row r="1843" spans="9:9" x14ac:dyDescent="0.2">
      <c r="I1843" s="33"/>
    </row>
    <row r="1844" spans="9:9" x14ac:dyDescent="0.2">
      <c r="I1844" s="33"/>
    </row>
    <row r="1845" spans="9:9" x14ac:dyDescent="0.2">
      <c r="I1845" s="33"/>
    </row>
    <row r="1846" spans="9:9" x14ac:dyDescent="0.2">
      <c r="I1846" s="33"/>
    </row>
    <row r="1847" spans="9:9" x14ac:dyDescent="0.2">
      <c r="I1847" s="33"/>
    </row>
    <row r="1848" spans="9:9" x14ac:dyDescent="0.2">
      <c r="I1848" s="33"/>
    </row>
    <row r="1849" spans="9:9" x14ac:dyDescent="0.2">
      <c r="I1849" s="33"/>
    </row>
    <row r="1850" spans="9:9" x14ac:dyDescent="0.2">
      <c r="I1850" s="33"/>
    </row>
    <row r="1851" spans="9:9" x14ac:dyDescent="0.2">
      <c r="I1851" s="33"/>
    </row>
    <row r="1852" spans="9:9" x14ac:dyDescent="0.2">
      <c r="I1852" s="33"/>
    </row>
    <row r="1853" spans="9:9" x14ac:dyDescent="0.2">
      <c r="I1853" s="33"/>
    </row>
    <row r="1854" spans="9:9" x14ac:dyDescent="0.2">
      <c r="I1854" s="33"/>
    </row>
    <row r="1855" spans="9:9" x14ac:dyDescent="0.2">
      <c r="I1855" s="33"/>
    </row>
    <row r="1856" spans="9:9" x14ac:dyDescent="0.2">
      <c r="I1856" s="33"/>
    </row>
    <row r="1857" spans="9:9" x14ac:dyDescent="0.2">
      <c r="I1857" s="33"/>
    </row>
    <row r="1858" spans="9:9" x14ac:dyDescent="0.2">
      <c r="I1858" s="33"/>
    </row>
    <row r="1859" spans="9:9" x14ac:dyDescent="0.2">
      <c r="I1859" s="33"/>
    </row>
    <row r="1860" spans="9:9" x14ac:dyDescent="0.2">
      <c r="I1860" s="33"/>
    </row>
    <row r="1861" spans="9:9" x14ac:dyDescent="0.2">
      <c r="I1861" s="33"/>
    </row>
    <row r="1862" spans="9:9" x14ac:dyDescent="0.2">
      <c r="I1862" s="33"/>
    </row>
    <row r="1863" spans="9:9" x14ac:dyDescent="0.2">
      <c r="I1863" s="33"/>
    </row>
    <row r="1864" spans="9:9" x14ac:dyDescent="0.2">
      <c r="I1864" s="33"/>
    </row>
    <row r="1865" spans="9:9" x14ac:dyDescent="0.2">
      <c r="I1865" s="33"/>
    </row>
    <row r="1866" spans="9:9" x14ac:dyDescent="0.2">
      <c r="I1866" s="33"/>
    </row>
    <row r="1867" spans="9:9" x14ac:dyDescent="0.2">
      <c r="I1867" s="33"/>
    </row>
    <row r="1868" spans="9:9" x14ac:dyDescent="0.2">
      <c r="I1868" s="33"/>
    </row>
    <row r="1869" spans="9:9" x14ac:dyDescent="0.2">
      <c r="I1869" s="33"/>
    </row>
    <row r="1870" spans="9:9" x14ac:dyDescent="0.2">
      <c r="I1870" s="33"/>
    </row>
    <row r="1871" spans="9:9" x14ac:dyDescent="0.2">
      <c r="I1871" s="33"/>
    </row>
    <row r="1872" spans="9:9" x14ac:dyDescent="0.2">
      <c r="I1872" s="33"/>
    </row>
    <row r="1873" spans="9:9" x14ac:dyDescent="0.2">
      <c r="I1873" s="33"/>
    </row>
    <row r="1874" spans="9:9" x14ac:dyDescent="0.2">
      <c r="I1874" s="33"/>
    </row>
    <row r="1875" spans="9:9" x14ac:dyDescent="0.2">
      <c r="I1875" s="33"/>
    </row>
    <row r="1876" spans="9:9" x14ac:dyDescent="0.2">
      <c r="I1876" s="33"/>
    </row>
    <row r="1877" spans="9:9" x14ac:dyDescent="0.2">
      <c r="I1877" s="33"/>
    </row>
    <row r="1878" spans="9:9" x14ac:dyDescent="0.2">
      <c r="I1878" s="33"/>
    </row>
    <row r="1879" spans="9:9" x14ac:dyDescent="0.2">
      <c r="I1879" s="33"/>
    </row>
    <row r="1880" spans="9:9" x14ac:dyDescent="0.2">
      <c r="I1880" s="33"/>
    </row>
    <row r="1881" spans="9:9" x14ac:dyDescent="0.2">
      <c r="I1881" s="33"/>
    </row>
    <row r="1882" spans="9:9" x14ac:dyDescent="0.2">
      <c r="I1882" s="33"/>
    </row>
    <row r="1883" spans="9:9" x14ac:dyDescent="0.2">
      <c r="I1883" s="33"/>
    </row>
    <row r="1884" spans="9:9" x14ac:dyDescent="0.2">
      <c r="I1884" s="33"/>
    </row>
    <row r="1885" spans="9:9" x14ac:dyDescent="0.2">
      <c r="I1885" s="33"/>
    </row>
    <row r="1886" spans="9:9" x14ac:dyDescent="0.2">
      <c r="I1886" s="33"/>
    </row>
    <row r="1887" spans="9:9" x14ac:dyDescent="0.2">
      <c r="I1887" s="33"/>
    </row>
    <row r="1888" spans="9:9" x14ac:dyDescent="0.2">
      <c r="I1888" s="33"/>
    </row>
    <row r="1889" spans="9:9" x14ac:dyDescent="0.2">
      <c r="I1889" s="33"/>
    </row>
    <row r="1890" spans="9:9" x14ac:dyDescent="0.2">
      <c r="I1890" s="33"/>
    </row>
    <row r="1891" spans="9:9" x14ac:dyDescent="0.2">
      <c r="I1891" s="33"/>
    </row>
    <row r="1892" spans="9:9" x14ac:dyDescent="0.2">
      <c r="I1892" s="33"/>
    </row>
    <row r="1893" spans="9:9" x14ac:dyDescent="0.2">
      <c r="I1893" s="33"/>
    </row>
    <row r="1894" spans="9:9" x14ac:dyDescent="0.2">
      <c r="I1894" s="33"/>
    </row>
    <row r="1895" spans="9:9" x14ac:dyDescent="0.2">
      <c r="I1895" s="33"/>
    </row>
    <row r="1896" spans="9:9" x14ac:dyDescent="0.2">
      <c r="I1896" s="33"/>
    </row>
    <row r="1897" spans="9:9" x14ac:dyDescent="0.2">
      <c r="I1897" s="33"/>
    </row>
    <row r="1898" spans="9:9" x14ac:dyDescent="0.2">
      <c r="I1898" s="33"/>
    </row>
    <row r="1899" spans="9:9" x14ac:dyDescent="0.2">
      <c r="I1899" s="33"/>
    </row>
    <row r="1900" spans="9:9" x14ac:dyDescent="0.2">
      <c r="I1900" s="33"/>
    </row>
    <row r="1901" spans="9:9" x14ac:dyDescent="0.2">
      <c r="I1901" s="33"/>
    </row>
    <row r="1902" spans="9:9" x14ac:dyDescent="0.2">
      <c r="I1902" s="33"/>
    </row>
    <row r="1903" spans="9:9" x14ac:dyDescent="0.2">
      <c r="I1903" s="33"/>
    </row>
    <row r="1904" spans="9:9" x14ac:dyDescent="0.2">
      <c r="I1904" s="33"/>
    </row>
    <row r="1905" spans="9:9" x14ac:dyDescent="0.2">
      <c r="I1905" s="33"/>
    </row>
    <row r="1906" spans="9:9" x14ac:dyDescent="0.2">
      <c r="I1906" s="33"/>
    </row>
    <row r="1907" spans="9:9" x14ac:dyDescent="0.2">
      <c r="I1907" s="33"/>
    </row>
    <row r="1908" spans="9:9" x14ac:dyDescent="0.2">
      <c r="I1908" s="33"/>
    </row>
    <row r="1909" spans="9:9" x14ac:dyDescent="0.2">
      <c r="I1909" s="33"/>
    </row>
    <row r="1910" spans="9:9" x14ac:dyDescent="0.2">
      <c r="I1910" s="33"/>
    </row>
    <row r="1911" spans="9:9" x14ac:dyDescent="0.2">
      <c r="I1911" s="33"/>
    </row>
    <row r="1912" spans="9:9" x14ac:dyDescent="0.2">
      <c r="I1912" s="33"/>
    </row>
    <row r="1913" spans="9:9" x14ac:dyDescent="0.2">
      <c r="I1913" s="33"/>
    </row>
    <row r="1914" spans="9:9" x14ac:dyDescent="0.2">
      <c r="I1914" s="33"/>
    </row>
    <row r="1915" spans="9:9" x14ac:dyDescent="0.2">
      <c r="I1915" s="33"/>
    </row>
    <row r="1916" spans="9:9" x14ac:dyDescent="0.2">
      <c r="I1916" s="33"/>
    </row>
    <row r="1917" spans="9:9" x14ac:dyDescent="0.2">
      <c r="I1917" s="33"/>
    </row>
    <row r="1918" spans="9:9" x14ac:dyDescent="0.2">
      <c r="I1918" s="33"/>
    </row>
    <row r="1919" spans="9:9" x14ac:dyDescent="0.2">
      <c r="I1919" s="33"/>
    </row>
    <row r="1920" spans="9:9" x14ac:dyDescent="0.2">
      <c r="I1920" s="33"/>
    </row>
    <row r="1921" spans="9:9" x14ac:dyDescent="0.2">
      <c r="I1921" s="33"/>
    </row>
    <row r="1922" spans="9:9" x14ac:dyDescent="0.2">
      <c r="I1922" s="33"/>
    </row>
    <row r="1923" spans="9:9" x14ac:dyDescent="0.2">
      <c r="I1923" s="33"/>
    </row>
    <row r="1924" spans="9:9" x14ac:dyDescent="0.2">
      <c r="I1924" s="33"/>
    </row>
    <row r="1925" spans="9:9" x14ac:dyDescent="0.2">
      <c r="I1925" s="33"/>
    </row>
    <row r="1926" spans="9:9" x14ac:dyDescent="0.2">
      <c r="I1926" s="33"/>
    </row>
    <row r="1927" spans="9:9" x14ac:dyDescent="0.2">
      <c r="I1927" s="33"/>
    </row>
    <row r="1928" spans="9:9" x14ac:dyDescent="0.2">
      <c r="I1928" s="33"/>
    </row>
    <row r="1929" spans="9:9" x14ac:dyDescent="0.2">
      <c r="I1929" s="33"/>
    </row>
    <row r="1930" spans="9:9" x14ac:dyDescent="0.2">
      <c r="I1930" s="33"/>
    </row>
    <row r="1931" spans="9:9" x14ac:dyDescent="0.2">
      <c r="I1931" s="33"/>
    </row>
    <row r="1932" spans="9:9" x14ac:dyDescent="0.2">
      <c r="I1932" s="33"/>
    </row>
    <row r="1933" spans="9:9" x14ac:dyDescent="0.2">
      <c r="I1933" s="33"/>
    </row>
    <row r="1934" spans="9:9" x14ac:dyDescent="0.2">
      <c r="I1934" s="33"/>
    </row>
    <row r="1935" spans="9:9" x14ac:dyDescent="0.2">
      <c r="I1935" s="33"/>
    </row>
    <row r="1936" spans="9:9" x14ac:dyDescent="0.2">
      <c r="I1936" s="33"/>
    </row>
    <row r="1937" spans="9:9" x14ac:dyDescent="0.2">
      <c r="I1937" s="33"/>
    </row>
    <row r="1938" spans="9:9" x14ac:dyDescent="0.2">
      <c r="I1938" s="33"/>
    </row>
    <row r="1939" spans="9:9" x14ac:dyDescent="0.2">
      <c r="I1939" s="33"/>
    </row>
    <row r="1940" spans="9:9" x14ac:dyDescent="0.2">
      <c r="I1940" s="33"/>
    </row>
    <row r="1941" spans="9:9" x14ac:dyDescent="0.2">
      <c r="I1941" s="33"/>
    </row>
    <row r="1942" spans="9:9" x14ac:dyDescent="0.2">
      <c r="I1942" s="33"/>
    </row>
    <row r="1943" spans="9:9" x14ac:dyDescent="0.2">
      <c r="I1943" s="33"/>
    </row>
    <row r="1944" spans="9:9" x14ac:dyDescent="0.2">
      <c r="I1944" s="33"/>
    </row>
    <row r="1945" spans="9:9" x14ac:dyDescent="0.2">
      <c r="I1945" s="33"/>
    </row>
    <row r="1946" spans="9:9" x14ac:dyDescent="0.2">
      <c r="I1946" s="33"/>
    </row>
    <row r="1947" spans="9:9" x14ac:dyDescent="0.2">
      <c r="I1947" s="33"/>
    </row>
    <row r="1948" spans="9:9" x14ac:dyDescent="0.2">
      <c r="I1948" s="33"/>
    </row>
    <row r="1949" spans="9:9" x14ac:dyDescent="0.2">
      <c r="I1949" s="33"/>
    </row>
    <row r="1950" spans="9:9" x14ac:dyDescent="0.2">
      <c r="I1950" s="33"/>
    </row>
    <row r="1951" spans="9:9" x14ac:dyDescent="0.2">
      <c r="I1951" s="33"/>
    </row>
    <row r="1952" spans="9:9" x14ac:dyDescent="0.2">
      <c r="I1952" s="33"/>
    </row>
    <row r="1953" spans="9:9" x14ac:dyDescent="0.2">
      <c r="I1953" s="33"/>
    </row>
    <row r="1954" spans="9:9" x14ac:dyDescent="0.2">
      <c r="I1954" s="33"/>
    </row>
    <row r="1955" spans="9:9" x14ac:dyDescent="0.2">
      <c r="I1955" s="33"/>
    </row>
    <row r="1956" spans="9:9" x14ac:dyDescent="0.2">
      <c r="I1956" s="33"/>
    </row>
    <row r="1957" spans="9:9" x14ac:dyDescent="0.2">
      <c r="I1957" s="33"/>
    </row>
    <row r="1958" spans="9:9" x14ac:dyDescent="0.2">
      <c r="I1958" s="33"/>
    </row>
    <row r="1959" spans="9:9" x14ac:dyDescent="0.2">
      <c r="I1959" s="33"/>
    </row>
    <row r="1960" spans="9:9" x14ac:dyDescent="0.2">
      <c r="I1960" s="33"/>
    </row>
    <row r="1961" spans="9:9" x14ac:dyDescent="0.2">
      <c r="I1961" s="33"/>
    </row>
    <row r="1962" spans="9:9" x14ac:dyDescent="0.2">
      <c r="I1962" s="33"/>
    </row>
    <row r="1963" spans="9:9" x14ac:dyDescent="0.2">
      <c r="I1963" s="33"/>
    </row>
    <row r="1964" spans="9:9" x14ac:dyDescent="0.2">
      <c r="I1964" s="33"/>
    </row>
    <row r="1965" spans="9:9" x14ac:dyDescent="0.2">
      <c r="I1965" s="33"/>
    </row>
    <row r="1966" spans="9:9" x14ac:dyDescent="0.2">
      <c r="I1966" s="33"/>
    </row>
    <row r="1967" spans="9:9" x14ac:dyDescent="0.2">
      <c r="I1967" s="33"/>
    </row>
    <row r="1968" spans="9:9" x14ac:dyDescent="0.2">
      <c r="I1968" s="33"/>
    </row>
    <row r="1969" spans="9:9" x14ac:dyDescent="0.2">
      <c r="I1969" s="33"/>
    </row>
    <row r="1970" spans="9:9" x14ac:dyDescent="0.2">
      <c r="I1970" s="33"/>
    </row>
    <row r="1971" spans="9:9" x14ac:dyDescent="0.2">
      <c r="I1971" s="33"/>
    </row>
    <row r="1972" spans="9:9" x14ac:dyDescent="0.2">
      <c r="I1972" s="33"/>
    </row>
    <row r="1973" spans="9:9" x14ac:dyDescent="0.2">
      <c r="I1973" s="33"/>
    </row>
    <row r="1974" spans="9:9" x14ac:dyDescent="0.2">
      <c r="I1974" s="33"/>
    </row>
    <row r="1975" spans="9:9" x14ac:dyDescent="0.2">
      <c r="I1975" s="33"/>
    </row>
    <row r="1976" spans="9:9" x14ac:dyDescent="0.2">
      <c r="I1976" s="33"/>
    </row>
    <row r="1977" spans="9:9" x14ac:dyDescent="0.2">
      <c r="I1977" s="33"/>
    </row>
    <row r="1978" spans="9:9" x14ac:dyDescent="0.2">
      <c r="I1978" s="33"/>
    </row>
    <row r="1979" spans="9:9" x14ac:dyDescent="0.2">
      <c r="I1979" s="33"/>
    </row>
    <row r="1980" spans="9:9" x14ac:dyDescent="0.2">
      <c r="I1980" s="33"/>
    </row>
    <row r="1981" spans="9:9" x14ac:dyDescent="0.2">
      <c r="I1981" s="33"/>
    </row>
    <row r="1982" spans="9:9" x14ac:dyDescent="0.2">
      <c r="I1982" s="33"/>
    </row>
    <row r="1983" spans="9:9" x14ac:dyDescent="0.2">
      <c r="I1983" s="33"/>
    </row>
    <row r="1984" spans="9:9" x14ac:dyDescent="0.2">
      <c r="I1984" s="33"/>
    </row>
    <row r="1985" spans="9:9" x14ac:dyDescent="0.2">
      <c r="I1985" s="33"/>
    </row>
    <row r="1986" spans="9:9" x14ac:dyDescent="0.2">
      <c r="I1986" s="33"/>
    </row>
    <row r="1987" spans="9:9" x14ac:dyDescent="0.2">
      <c r="I1987" s="33"/>
    </row>
    <row r="1988" spans="9:9" x14ac:dyDescent="0.2">
      <c r="I1988" s="33"/>
    </row>
    <row r="1989" spans="9:9" x14ac:dyDescent="0.2">
      <c r="I1989" s="33"/>
    </row>
    <row r="1990" spans="9:9" x14ac:dyDescent="0.2">
      <c r="I1990" s="33"/>
    </row>
    <row r="1991" spans="9:9" x14ac:dyDescent="0.2">
      <c r="I1991" s="33"/>
    </row>
    <row r="1992" spans="9:9" x14ac:dyDescent="0.2">
      <c r="I1992" s="33"/>
    </row>
    <row r="1993" spans="9:9" x14ac:dyDescent="0.2">
      <c r="I1993" s="33"/>
    </row>
    <row r="1994" spans="9:9" x14ac:dyDescent="0.2">
      <c r="I1994" s="33"/>
    </row>
    <row r="1995" spans="9:9" x14ac:dyDescent="0.2">
      <c r="I1995" s="33"/>
    </row>
    <row r="1996" spans="9:9" x14ac:dyDescent="0.2">
      <c r="I1996" s="33"/>
    </row>
    <row r="1997" spans="9:9" x14ac:dyDescent="0.2">
      <c r="I1997" s="33"/>
    </row>
    <row r="1998" spans="9:9" x14ac:dyDescent="0.2">
      <c r="I1998" s="33"/>
    </row>
    <row r="1999" spans="9:9" x14ac:dyDescent="0.2">
      <c r="I1999" s="33"/>
    </row>
    <row r="2000" spans="9:9" x14ac:dyDescent="0.2">
      <c r="I2000" s="33"/>
    </row>
    <row r="2001" spans="9:9" x14ac:dyDescent="0.2">
      <c r="I2001" s="33"/>
    </row>
    <row r="2002" spans="9:9" x14ac:dyDescent="0.2">
      <c r="I2002" s="33"/>
    </row>
    <row r="2003" spans="9:9" x14ac:dyDescent="0.2">
      <c r="I2003" s="33"/>
    </row>
    <row r="2004" spans="9:9" x14ac:dyDescent="0.2">
      <c r="I2004" s="33"/>
    </row>
    <row r="2005" spans="9:9" x14ac:dyDescent="0.2">
      <c r="I2005" s="33"/>
    </row>
    <row r="2006" spans="9:9" x14ac:dyDescent="0.2">
      <c r="I2006" s="33"/>
    </row>
    <row r="2007" spans="9:9" x14ac:dyDescent="0.2">
      <c r="I2007" s="33"/>
    </row>
    <row r="2008" spans="9:9" x14ac:dyDescent="0.2">
      <c r="I2008" s="33"/>
    </row>
    <row r="2009" spans="9:9" x14ac:dyDescent="0.2">
      <c r="I2009" s="33"/>
    </row>
    <row r="2010" spans="9:9" x14ac:dyDescent="0.2">
      <c r="I2010" s="33"/>
    </row>
    <row r="2011" spans="9:9" x14ac:dyDescent="0.2">
      <c r="I2011" s="33"/>
    </row>
    <row r="2012" spans="9:9" x14ac:dyDescent="0.2">
      <c r="I2012" s="33"/>
    </row>
    <row r="2013" spans="9:9" x14ac:dyDescent="0.2">
      <c r="I2013" s="33"/>
    </row>
    <row r="2014" spans="9:9" x14ac:dyDescent="0.2">
      <c r="I2014" s="33"/>
    </row>
    <row r="2015" spans="9:9" x14ac:dyDescent="0.2">
      <c r="I2015" s="33"/>
    </row>
    <row r="2016" spans="9:9" x14ac:dyDescent="0.2">
      <c r="I2016" s="33"/>
    </row>
    <row r="2017" spans="9:9" x14ac:dyDescent="0.2">
      <c r="I2017" s="33"/>
    </row>
    <row r="2018" spans="9:9" x14ac:dyDescent="0.2">
      <c r="I2018" s="33"/>
    </row>
    <row r="2019" spans="9:9" x14ac:dyDescent="0.2">
      <c r="I2019" s="33"/>
    </row>
    <row r="2020" spans="9:9" x14ac:dyDescent="0.2">
      <c r="I2020" s="33"/>
    </row>
    <row r="2021" spans="9:9" x14ac:dyDescent="0.2">
      <c r="I2021" s="33"/>
    </row>
    <row r="2022" spans="9:9" x14ac:dyDescent="0.2">
      <c r="I2022" s="33"/>
    </row>
    <row r="2023" spans="9:9" x14ac:dyDescent="0.2">
      <c r="I2023" s="33"/>
    </row>
    <row r="2024" spans="9:9" x14ac:dyDescent="0.2">
      <c r="I2024" s="33"/>
    </row>
    <row r="2025" spans="9:9" x14ac:dyDescent="0.2">
      <c r="I2025" s="33"/>
    </row>
    <row r="2026" spans="9:9" x14ac:dyDescent="0.2">
      <c r="I2026" s="33"/>
    </row>
    <row r="2027" spans="9:9" x14ac:dyDescent="0.2">
      <c r="I2027" s="33"/>
    </row>
    <row r="2028" spans="9:9" x14ac:dyDescent="0.2">
      <c r="I2028" s="33"/>
    </row>
    <row r="2029" spans="9:9" x14ac:dyDescent="0.2">
      <c r="I2029" s="33"/>
    </row>
    <row r="2030" spans="9:9" x14ac:dyDescent="0.2">
      <c r="I2030" s="33"/>
    </row>
    <row r="2031" spans="9:9" x14ac:dyDescent="0.2">
      <c r="I2031" s="33"/>
    </row>
    <row r="2032" spans="9:9" x14ac:dyDescent="0.2">
      <c r="I2032" s="33"/>
    </row>
    <row r="2033" spans="9:9" x14ac:dyDescent="0.2">
      <c r="I2033" s="33"/>
    </row>
    <row r="2034" spans="9:9" x14ac:dyDescent="0.2">
      <c r="I2034" s="33"/>
    </row>
    <row r="2035" spans="9:9" x14ac:dyDescent="0.2">
      <c r="I2035" s="33"/>
    </row>
    <row r="2036" spans="9:9" x14ac:dyDescent="0.2">
      <c r="I2036" s="33"/>
    </row>
    <row r="2037" spans="9:9" x14ac:dyDescent="0.2">
      <c r="I2037" s="33"/>
    </row>
    <row r="2038" spans="9:9" x14ac:dyDescent="0.2">
      <c r="I2038" s="33"/>
    </row>
    <row r="2039" spans="9:9" x14ac:dyDescent="0.2">
      <c r="I2039" s="33"/>
    </row>
    <row r="2040" spans="9:9" x14ac:dyDescent="0.2">
      <c r="I2040" s="33"/>
    </row>
    <row r="2041" spans="9:9" x14ac:dyDescent="0.2">
      <c r="I2041" s="33"/>
    </row>
    <row r="2042" spans="9:9" x14ac:dyDescent="0.2">
      <c r="I2042" s="33"/>
    </row>
    <row r="2043" spans="9:9" x14ac:dyDescent="0.2">
      <c r="I2043" s="33"/>
    </row>
    <row r="2044" spans="9:9" x14ac:dyDescent="0.2">
      <c r="I2044" s="33"/>
    </row>
    <row r="2045" spans="9:9" x14ac:dyDescent="0.2">
      <c r="I2045" s="33"/>
    </row>
    <row r="2046" spans="9:9" x14ac:dyDescent="0.2">
      <c r="I2046" s="33"/>
    </row>
    <row r="2047" spans="9:9" x14ac:dyDescent="0.2">
      <c r="I2047" s="33"/>
    </row>
    <row r="2048" spans="9:9" x14ac:dyDescent="0.2">
      <c r="I2048" s="33"/>
    </row>
    <row r="2049" spans="9:9" x14ac:dyDescent="0.2">
      <c r="I2049" s="33"/>
    </row>
    <row r="2050" spans="9:9" x14ac:dyDescent="0.2">
      <c r="I2050" s="33"/>
    </row>
    <row r="2051" spans="9:9" x14ac:dyDescent="0.2">
      <c r="I2051" s="33"/>
    </row>
    <row r="2052" spans="9:9" x14ac:dyDescent="0.2">
      <c r="I2052" s="33"/>
    </row>
    <row r="2053" spans="9:9" x14ac:dyDescent="0.2">
      <c r="I2053" s="33"/>
    </row>
    <row r="2054" spans="9:9" x14ac:dyDescent="0.2">
      <c r="I2054" s="33"/>
    </row>
    <row r="2055" spans="9:9" x14ac:dyDescent="0.2">
      <c r="I2055" s="33"/>
    </row>
    <row r="2056" spans="9:9" x14ac:dyDescent="0.2">
      <c r="I2056" s="33"/>
    </row>
    <row r="2057" spans="9:9" x14ac:dyDescent="0.2">
      <c r="I2057" s="33"/>
    </row>
    <row r="2058" spans="9:9" x14ac:dyDescent="0.2">
      <c r="I2058" s="33"/>
    </row>
    <row r="2059" spans="9:9" x14ac:dyDescent="0.2">
      <c r="I2059" s="33"/>
    </row>
    <row r="2060" spans="9:9" x14ac:dyDescent="0.2">
      <c r="I2060" s="33"/>
    </row>
    <row r="2061" spans="9:9" x14ac:dyDescent="0.2">
      <c r="I2061" s="33"/>
    </row>
    <row r="2062" spans="9:9" x14ac:dyDescent="0.2">
      <c r="I2062" s="33"/>
    </row>
    <row r="2063" spans="9:9" x14ac:dyDescent="0.2">
      <c r="I2063" s="33"/>
    </row>
    <row r="2064" spans="9:9" x14ac:dyDescent="0.2">
      <c r="I2064" s="33"/>
    </row>
    <row r="2065" spans="9:9" x14ac:dyDescent="0.2">
      <c r="I2065" s="33"/>
    </row>
    <row r="2066" spans="9:9" x14ac:dyDescent="0.2">
      <c r="I2066" s="33"/>
    </row>
    <row r="2067" spans="9:9" x14ac:dyDescent="0.2">
      <c r="I2067" s="33"/>
    </row>
    <row r="2068" spans="9:9" x14ac:dyDescent="0.2">
      <c r="I2068" s="33"/>
    </row>
    <row r="2069" spans="9:9" x14ac:dyDescent="0.2">
      <c r="I2069" s="33"/>
    </row>
    <row r="2070" spans="9:9" x14ac:dyDescent="0.2">
      <c r="I2070" s="33"/>
    </row>
    <row r="2071" spans="9:9" x14ac:dyDescent="0.2">
      <c r="I2071" s="33"/>
    </row>
    <row r="2072" spans="9:9" x14ac:dyDescent="0.2">
      <c r="I2072" s="33"/>
    </row>
    <row r="2073" spans="9:9" x14ac:dyDescent="0.2">
      <c r="I2073" s="33"/>
    </row>
    <row r="2074" spans="9:9" x14ac:dyDescent="0.2">
      <c r="I2074" s="33"/>
    </row>
    <row r="2075" spans="9:9" x14ac:dyDescent="0.2">
      <c r="I2075" s="33"/>
    </row>
    <row r="2076" spans="9:9" x14ac:dyDescent="0.2">
      <c r="I2076" s="33"/>
    </row>
    <row r="2077" spans="9:9" x14ac:dyDescent="0.2">
      <c r="I2077" s="33"/>
    </row>
    <row r="2078" spans="9:9" x14ac:dyDescent="0.2">
      <c r="I2078" s="33"/>
    </row>
    <row r="2079" spans="9:9" x14ac:dyDescent="0.2">
      <c r="I2079" s="33"/>
    </row>
    <row r="2080" spans="9:9" x14ac:dyDescent="0.2">
      <c r="I2080" s="33"/>
    </row>
    <row r="2081" spans="9:9" x14ac:dyDescent="0.2">
      <c r="I2081" s="33"/>
    </row>
    <row r="2082" spans="9:9" x14ac:dyDescent="0.2">
      <c r="I2082" s="33"/>
    </row>
    <row r="2083" spans="9:9" x14ac:dyDescent="0.2">
      <c r="I2083" s="33"/>
    </row>
    <row r="2084" spans="9:9" x14ac:dyDescent="0.2">
      <c r="I2084" s="33"/>
    </row>
    <row r="2085" spans="9:9" x14ac:dyDescent="0.2">
      <c r="I2085" s="33"/>
    </row>
    <row r="2086" spans="9:9" x14ac:dyDescent="0.2">
      <c r="I2086" s="33"/>
    </row>
    <row r="2087" spans="9:9" x14ac:dyDescent="0.2">
      <c r="I2087" s="33"/>
    </row>
    <row r="2088" spans="9:9" x14ac:dyDescent="0.2">
      <c r="I2088" s="33"/>
    </row>
    <row r="2089" spans="9:9" x14ac:dyDescent="0.2">
      <c r="I2089" s="33"/>
    </row>
    <row r="2090" spans="9:9" x14ac:dyDescent="0.2">
      <c r="I2090" s="33"/>
    </row>
    <row r="2091" spans="9:9" x14ac:dyDescent="0.2">
      <c r="I2091" s="33"/>
    </row>
    <row r="2092" spans="9:9" x14ac:dyDescent="0.2">
      <c r="I2092" s="33"/>
    </row>
    <row r="2093" spans="9:9" x14ac:dyDescent="0.2">
      <c r="I2093" s="33"/>
    </row>
    <row r="2094" spans="9:9" x14ac:dyDescent="0.2">
      <c r="I2094" s="33"/>
    </row>
    <row r="2095" spans="9:9" x14ac:dyDescent="0.2">
      <c r="I2095" s="33"/>
    </row>
    <row r="2096" spans="9:9" x14ac:dyDescent="0.2">
      <c r="I2096" s="33"/>
    </row>
    <row r="2097" spans="9:9" x14ac:dyDescent="0.2">
      <c r="I2097" s="33"/>
    </row>
    <row r="2098" spans="9:9" x14ac:dyDescent="0.2">
      <c r="I2098" s="33"/>
    </row>
    <row r="2099" spans="9:9" x14ac:dyDescent="0.2">
      <c r="I2099" s="33"/>
    </row>
    <row r="2100" spans="9:9" x14ac:dyDescent="0.2">
      <c r="I2100" s="33"/>
    </row>
    <row r="2101" spans="9:9" x14ac:dyDescent="0.2">
      <c r="I2101" s="33"/>
    </row>
    <row r="2102" spans="9:9" x14ac:dyDescent="0.2">
      <c r="I2102" s="33"/>
    </row>
    <row r="2103" spans="9:9" x14ac:dyDescent="0.2">
      <c r="I2103" s="33"/>
    </row>
    <row r="2104" spans="9:9" x14ac:dyDescent="0.2">
      <c r="I2104" s="33"/>
    </row>
    <row r="2105" spans="9:9" x14ac:dyDescent="0.2">
      <c r="I2105" s="33"/>
    </row>
    <row r="2106" spans="9:9" x14ac:dyDescent="0.2">
      <c r="I2106" s="33"/>
    </row>
    <row r="2107" spans="9:9" x14ac:dyDescent="0.2">
      <c r="I2107" s="33"/>
    </row>
    <row r="2108" spans="9:9" x14ac:dyDescent="0.2">
      <c r="I2108" s="33"/>
    </row>
    <row r="2109" spans="9:9" x14ac:dyDescent="0.2">
      <c r="I2109" s="33"/>
    </row>
    <row r="2110" spans="9:9" x14ac:dyDescent="0.2">
      <c r="I2110" s="33"/>
    </row>
    <row r="2111" spans="9:9" x14ac:dyDescent="0.2">
      <c r="I2111" s="33"/>
    </row>
    <row r="2112" spans="9:9" x14ac:dyDescent="0.2">
      <c r="I2112" s="33"/>
    </row>
    <row r="2113" spans="9:9" x14ac:dyDescent="0.2">
      <c r="I2113" s="33"/>
    </row>
    <row r="2114" spans="9:9" x14ac:dyDescent="0.2">
      <c r="I2114" s="33"/>
    </row>
    <row r="2115" spans="9:9" x14ac:dyDescent="0.2">
      <c r="I2115" s="33"/>
    </row>
    <row r="2116" spans="9:9" x14ac:dyDescent="0.2">
      <c r="I2116" s="33"/>
    </row>
    <row r="2117" spans="9:9" x14ac:dyDescent="0.2">
      <c r="I2117" s="33"/>
    </row>
    <row r="2118" spans="9:9" x14ac:dyDescent="0.2">
      <c r="I2118" s="33"/>
    </row>
    <row r="2119" spans="9:9" x14ac:dyDescent="0.2">
      <c r="I2119" s="33"/>
    </row>
    <row r="2120" spans="9:9" x14ac:dyDescent="0.2">
      <c r="I2120" s="33"/>
    </row>
    <row r="2121" spans="9:9" x14ac:dyDescent="0.2">
      <c r="I2121" s="33"/>
    </row>
    <row r="2122" spans="9:9" x14ac:dyDescent="0.2">
      <c r="I2122" s="33"/>
    </row>
    <row r="2123" spans="9:9" x14ac:dyDescent="0.2">
      <c r="I2123" s="33"/>
    </row>
    <row r="2124" spans="9:9" x14ac:dyDescent="0.2">
      <c r="I2124" s="33"/>
    </row>
    <row r="2125" spans="9:9" x14ac:dyDescent="0.2">
      <c r="I2125" s="33"/>
    </row>
    <row r="2126" spans="9:9" x14ac:dyDescent="0.2">
      <c r="I2126" s="33"/>
    </row>
    <row r="2127" spans="9:9" x14ac:dyDescent="0.2">
      <c r="I2127" s="33"/>
    </row>
    <row r="2128" spans="9:9" x14ac:dyDescent="0.2">
      <c r="I2128" s="33"/>
    </row>
    <row r="2129" spans="9:9" x14ac:dyDescent="0.2">
      <c r="I2129" s="33"/>
    </row>
    <row r="2130" spans="9:9" x14ac:dyDescent="0.2">
      <c r="I2130" s="33"/>
    </row>
    <row r="2131" spans="9:9" x14ac:dyDescent="0.2">
      <c r="I2131" s="33"/>
    </row>
    <row r="2132" spans="9:9" x14ac:dyDescent="0.2">
      <c r="I2132" s="33"/>
    </row>
    <row r="2133" spans="9:9" x14ac:dyDescent="0.2">
      <c r="I2133" s="33"/>
    </row>
    <row r="2134" spans="9:9" x14ac:dyDescent="0.2">
      <c r="I2134" s="33"/>
    </row>
    <row r="2135" spans="9:9" x14ac:dyDescent="0.2">
      <c r="I2135" s="33"/>
    </row>
    <row r="2136" spans="9:9" x14ac:dyDescent="0.2">
      <c r="I2136" s="33"/>
    </row>
    <row r="2137" spans="9:9" x14ac:dyDescent="0.2">
      <c r="I2137" s="33"/>
    </row>
    <row r="2138" spans="9:9" x14ac:dyDescent="0.2">
      <c r="I2138" s="33"/>
    </row>
    <row r="2139" spans="9:9" x14ac:dyDescent="0.2">
      <c r="I2139" s="33"/>
    </row>
    <row r="2140" spans="9:9" x14ac:dyDescent="0.2">
      <c r="I2140" s="33"/>
    </row>
    <row r="2141" spans="9:9" x14ac:dyDescent="0.2">
      <c r="I2141" s="33"/>
    </row>
    <row r="2142" spans="9:9" x14ac:dyDescent="0.2">
      <c r="I2142" s="33"/>
    </row>
    <row r="2143" spans="9:9" x14ac:dyDescent="0.2">
      <c r="I2143" s="33"/>
    </row>
    <row r="2144" spans="9:9" x14ac:dyDescent="0.2">
      <c r="I2144" s="33"/>
    </row>
    <row r="2145" spans="9:9" x14ac:dyDescent="0.2">
      <c r="I2145" s="33"/>
    </row>
    <row r="2146" spans="9:9" x14ac:dyDescent="0.2">
      <c r="I2146" s="33"/>
    </row>
    <row r="2147" spans="9:9" x14ac:dyDescent="0.2">
      <c r="I2147" s="33"/>
    </row>
    <row r="2148" spans="9:9" x14ac:dyDescent="0.2">
      <c r="I2148" s="33"/>
    </row>
    <row r="2149" spans="9:9" x14ac:dyDescent="0.2">
      <c r="I2149" s="33"/>
    </row>
    <row r="2150" spans="9:9" x14ac:dyDescent="0.2">
      <c r="I2150" s="33"/>
    </row>
    <row r="2151" spans="9:9" x14ac:dyDescent="0.2">
      <c r="I2151" s="33"/>
    </row>
    <row r="2152" spans="9:9" x14ac:dyDescent="0.2">
      <c r="I2152" s="33"/>
    </row>
    <row r="2153" spans="9:9" x14ac:dyDescent="0.2">
      <c r="I2153" s="33"/>
    </row>
    <row r="2154" spans="9:9" x14ac:dyDescent="0.2">
      <c r="I2154" s="33"/>
    </row>
    <row r="2155" spans="9:9" x14ac:dyDescent="0.2">
      <c r="I2155" s="33"/>
    </row>
    <row r="2156" spans="9:9" x14ac:dyDescent="0.2">
      <c r="I2156" s="33"/>
    </row>
    <row r="2157" spans="9:9" x14ac:dyDescent="0.2">
      <c r="I2157" s="33"/>
    </row>
    <row r="2158" spans="9:9" x14ac:dyDescent="0.2">
      <c r="I2158" s="33"/>
    </row>
    <row r="2159" spans="9:9" x14ac:dyDescent="0.2">
      <c r="I2159" s="33"/>
    </row>
    <row r="2160" spans="9:9" x14ac:dyDescent="0.2">
      <c r="I2160" s="33"/>
    </row>
    <row r="2161" spans="9:9" x14ac:dyDescent="0.2">
      <c r="I2161" s="33"/>
    </row>
    <row r="2162" spans="9:9" x14ac:dyDescent="0.2">
      <c r="I2162" s="33"/>
    </row>
    <row r="2163" spans="9:9" x14ac:dyDescent="0.2">
      <c r="I2163" s="33"/>
    </row>
    <row r="2164" spans="9:9" x14ac:dyDescent="0.2">
      <c r="I2164" s="33"/>
    </row>
    <row r="2165" spans="9:9" x14ac:dyDescent="0.2">
      <c r="I2165" s="33"/>
    </row>
    <row r="2166" spans="9:9" x14ac:dyDescent="0.2">
      <c r="I2166" s="33"/>
    </row>
    <row r="2167" spans="9:9" x14ac:dyDescent="0.2">
      <c r="I2167" s="33"/>
    </row>
    <row r="2168" spans="9:9" x14ac:dyDescent="0.2">
      <c r="I2168" s="33"/>
    </row>
    <row r="2169" spans="9:9" x14ac:dyDescent="0.2">
      <c r="I2169" s="33"/>
    </row>
    <row r="2170" spans="9:9" x14ac:dyDescent="0.2">
      <c r="I2170" s="33"/>
    </row>
    <row r="2171" spans="9:9" x14ac:dyDescent="0.2">
      <c r="I2171" s="33"/>
    </row>
    <row r="2172" spans="9:9" x14ac:dyDescent="0.2">
      <c r="I2172" s="33"/>
    </row>
    <row r="2173" spans="9:9" x14ac:dyDescent="0.2">
      <c r="I2173" s="33"/>
    </row>
    <row r="2174" spans="9:9" x14ac:dyDescent="0.2">
      <c r="I2174" s="33"/>
    </row>
    <row r="2175" spans="9:9" x14ac:dyDescent="0.2">
      <c r="I2175" s="33"/>
    </row>
    <row r="2176" spans="9:9" x14ac:dyDescent="0.2">
      <c r="I2176" s="33"/>
    </row>
    <row r="2177" spans="9:9" x14ac:dyDescent="0.2">
      <c r="I2177" s="33"/>
    </row>
    <row r="2178" spans="9:9" x14ac:dyDescent="0.2">
      <c r="I2178" s="33"/>
    </row>
    <row r="2179" spans="9:9" x14ac:dyDescent="0.2">
      <c r="I2179" s="33"/>
    </row>
    <row r="2180" spans="9:9" x14ac:dyDescent="0.2">
      <c r="I2180" s="33"/>
    </row>
    <row r="2181" spans="9:9" x14ac:dyDescent="0.2">
      <c r="I2181" s="33"/>
    </row>
    <row r="2182" spans="9:9" x14ac:dyDescent="0.2">
      <c r="I2182" s="33"/>
    </row>
    <row r="2183" spans="9:9" x14ac:dyDescent="0.2">
      <c r="I2183" s="33"/>
    </row>
    <row r="2184" spans="9:9" x14ac:dyDescent="0.2">
      <c r="I2184" s="33"/>
    </row>
    <row r="2185" spans="9:9" x14ac:dyDescent="0.2">
      <c r="I2185" s="33"/>
    </row>
    <row r="2186" spans="9:9" x14ac:dyDescent="0.2">
      <c r="I2186" s="33"/>
    </row>
    <row r="2187" spans="9:9" x14ac:dyDescent="0.2">
      <c r="I2187" s="33"/>
    </row>
    <row r="2188" spans="9:9" x14ac:dyDescent="0.2">
      <c r="I2188" s="33"/>
    </row>
    <row r="2189" spans="9:9" x14ac:dyDescent="0.2">
      <c r="I2189" s="33"/>
    </row>
    <row r="2190" spans="9:9" x14ac:dyDescent="0.2">
      <c r="I2190" s="33"/>
    </row>
    <row r="2191" spans="9:9" x14ac:dyDescent="0.2">
      <c r="I2191" s="33"/>
    </row>
    <row r="2192" spans="9:9" x14ac:dyDescent="0.2">
      <c r="I2192" s="33"/>
    </row>
    <row r="2193" spans="9:9" x14ac:dyDescent="0.2">
      <c r="I2193" s="33"/>
    </row>
    <row r="2194" spans="9:9" x14ac:dyDescent="0.2">
      <c r="I2194" s="33"/>
    </row>
    <row r="2195" spans="9:9" x14ac:dyDescent="0.2">
      <c r="I2195" s="33"/>
    </row>
    <row r="2196" spans="9:9" x14ac:dyDescent="0.2">
      <c r="I2196" s="33"/>
    </row>
    <row r="2197" spans="9:9" x14ac:dyDescent="0.2">
      <c r="I2197" s="33"/>
    </row>
    <row r="2198" spans="9:9" x14ac:dyDescent="0.2">
      <c r="I2198" s="33"/>
    </row>
    <row r="2199" spans="9:9" x14ac:dyDescent="0.2">
      <c r="I2199" s="33"/>
    </row>
    <row r="2200" spans="9:9" x14ac:dyDescent="0.2">
      <c r="I2200" s="33"/>
    </row>
    <row r="2201" spans="9:9" x14ac:dyDescent="0.2">
      <c r="I2201" s="33"/>
    </row>
    <row r="2202" spans="9:9" x14ac:dyDescent="0.2">
      <c r="I2202" s="33"/>
    </row>
    <row r="2203" spans="9:9" x14ac:dyDescent="0.2">
      <c r="I2203" s="33"/>
    </row>
    <row r="2204" spans="9:9" x14ac:dyDescent="0.2">
      <c r="I2204" s="33"/>
    </row>
    <row r="2205" spans="9:9" x14ac:dyDescent="0.2">
      <c r="I2205" s="33"/>
    </row>
    <row r="2206" spans="9:9" x14ac:dyDescent="0.2">
      <c r="I2206" s="33"/>
    </row>
    <row r="2207" spans="9:9" x14ac:dyDescent="0.2">
      <c r="I2207" s="33"/>
    </row>
    <row r="2208" spans="9:9" x14ac:dyDescent="0.2">
      <c r="I2208" s="33"/>
    </row>
    <row r="2209" spans="9:9" x14ac:dyDescent="0.2">
      <c r="I2209" s="33"/>
    </row>
    <row r="2210" spans="9:9" x14ac:dyDescent="0.2">
      <c r="I2210" s="33"/>
    </row>
    <row r="2211" spans="9:9" x14ac:dyDescent="0.2">
      <c r="I2211" s="33"/>
    </row>
    <row r="2212" spans="9:9" x14ac:dyDescent="0.2">
      <c r="I2212" s="33"/>
    </row>
    <row r="2213" spans="9:9" x14ac:dyDescent="0.2">
      <c r="I2213" s="33"/>
    </row>
    <row r="2214" spans="9:9" x14ac:dyDescent="0.2">
      <c r="I2214" s="33"/>
    </row>
    <row r="2215" spans="9:9" x14ac:dyDescent="0.2">
      <c r="I2215" s="33"/>
    </row>
    <row r="2216" spans="9:9" x14ac:dyDescent="0.2">
      <c r="I2216" s="33"/>
    </row>
    <row r="2217" spans="9:9" x14ac:dyDescent="0.2">
      <c r="I2217" s="33"/>
    </row>
    <row r="2218" spans="9:9" x14ac:dyDescent="0.2">
      <c r="I2218" s="33"/>
    </row>
    <row r="2219" spans="9:9" x14ac:dyDescent="0.2">
      <c r="I2219" s="33"/>
    </row>
    <row r="2220" spans="9:9" x14ac:dyDescent="0.2">
      <c r="I2220" s="33"/>
    </row>
    <row r="2221" spans="9:9" x14ac:dyDescent="0.2">
      <c r="I2221" s="33"/>
    </row>
    <row r="2222" spans="9:9" x14ac:dyDescent="0.2">
      <c r="I2222" s="33"/>
    </row>
    <row r="2223" spans="9:9" x14ac:dyDescent="0.2">
      <c r="I2223" s="33"/>
    </row>
    <row r="2224" spans="9:9" x14ac:dyDescent="0.2">
      <c r="I2224" s="33"/>
    </row>
    <row r="2225" spans="9:9" x14ac:dyDescent="0.2">
      <c r="I2225" s="33"/>
    </row>
    <row r="2226" spans="9:9" x14ac:dyDescent="0.2">
      <c r="I2226" s="33"/>
    </row>
    <row r="2227" spans="9:9" x14ac:dyDescent="0.2">
      <c r="I2227" s="33"/>
    </row>
    <row r="2228" spans="9:9" x14ac:dyDescent="0.2">
      <c r="I2228" s="33"/>
    </row>
    <row r="2229" spans="9:9" x14ac:dyDescent="0.2">
      <c r="I2229" s="33"/>
    </row>
    <row r="2230" spans="9:9" x14ac:dyDescent="0.2">
      <c r="I2230" s="33"/>
    </row>
    <row r="2231" spans="9:9" x14ac:dyDescent="0.2">
      <c r="I2231" s="33"/>
    </row>
    <row r="2232" spans="9:9" x14ac:dyDescent="0.2">
      <c r="I2232" s="33"/>
    </row>
    <row r="2233" spans="9:9" x14ac:dyDescent="0.2">
      <c r="I2233" s="33"/>
    </row>
    <row r="2234" spans="9:9" x14ac:dyDescent="0.2">
      <c r="I2234" s="33"/>
    </row>
    <row r="2235" spans="9:9" x14ac:dyDescent="0.2">
      <c r="I2235" s="33"/>
    </row>
    <row r="2236" spans="9:9" x14ac:dyDescent="0.2">
      <c r="I2236" s="33"/>
    </row>
    <row r="2237" spans="9:9" x14ac:dyDescent="0.2">
      <c r="I2237" s="33"/>
    </row>
    <row r="2238" spans="9:9" x14ac:dyDescent="0.2">
      <c r="I2238" s="33"/>
    </row>
    <row r="2239" spans="9:9" x14ac:dyDescent="0.2">
      <c r="I2239" s="33"/>
    </row>
    <row r="2240" spans="9:9" x14ac:dyDescent="0.2">
      <c r="I2240" s="33"/>
    </row>
    <row r="2241" spans="9:9" x14ac:dyDescent="0.2">
      <c r="I2241" s="33"/>
    </row>
    <row r="2242" spans="9:9" x14ac:dyDescent="0.2">
      <c r="I2242" s="33"/>
    </row>
    <row r="2243" spans="9:9" x14ac:dyDescent="0.2">
      <c r="I2243" s="33"/>
    </row>
    <row r="2244" spans="9:9" x14ac:dyDescent="0.2">
      <c r="I2244" s="33"/>
    </row>
    <row r="2245" spans="9:9" x14ac:dyDescent="0.2">
      <c r="I2245" s="33"/>
    </row>
    <row r="2246" spans="9:9" x14ac:dyDescent="0.2">
      <c r="I2246" s="33"/>
    </row>
    <row r="2247" spans="9:9" x14ac:dyDescent="0.2">
      <c r="I2247" s="33"/>
    </row>
    <row r="2248" spans="9:9" x14ac:dyDescent="0.2">
      <c r="I2248" s="33"/>
    </row>
    <row r="2249" spans="9:9" x14ac:dyDescent="0.2">
      <c r="I2249" s="33"/>
    </row>
    <row r="2250" spans="9:9" x14ac:dyDescent="0.2">
      <c r="I2250" s="33"/>
    </row>
    <row r="2251" spans="9:9" x14ac:dyDescent="0.2">
      <c r="I2251" s="33"/>
    </row>
    <row r="2252" spans="9:9" x14ac:dyDescent="0.2">
      <c r="I2252" s="33"/>
    </row>
    <row r="2253" spans="9:9" x14ac:dyDescent="0.2">
      <c r="I2253" s="33"/>
    </row>
    <row r="2254" spans="9:9" x14ac:dyDescent="0.2">
      <c r="I2254" s="33"/>
    </row>
    <row r="2255" spans="9:9" x14ac:dyDescent="0.2">
      <c r="I2255" s="33"/>
    </row>
    <row r="2256" spans="9:9" x14ac:dyDescent="0.2">
      <c r="I2256" s="33"/>
    </row>
    <row r="2257" spans="9:9" x14ac:dyDescent="0.2">
      <c r="I2257" s="33"/>
    </row>
    <row r="2258" spans="9:9" x14ac:dyDescent="0.2">
      <c r="I2258" s="33"/>
    </row>
    <row r="2259" spans="9:9" x14ac:dyDescent="0.2">
      <c r="I2259" s="33"/>
    </row>
    <row r="2260" spans="9:9" x14ac:dyDescent="0.2">
      <c r="I2260" s="33"/>
    </row>
    <row r="2261" spans="9:9" x14ac:dyDescent="0.2">
      <c r="I2261" s="33"/>
    </row>
    <row r="2262" spans="9:9" x14ac:dyDescent="0.2">
      <c r="I2262" s="33"/>
    </row>
    <row r="2263" spans="9:9" x14ac:dyDescent="0.2">
      <c r="I2263" s="33"/>
    </row>
    <row r="2264" spans="9:9" x14ac:dyDescent="0.2">
      <c r="I2264" s="33"/>
    </row>
    <row r="2265" spans="9:9" x14ac:dyDescent="0.2">
      <c r="I2265" s="33"/>
    </row>
    <row r="2266" spans="9:9" x14ac:dyDescent="0.2">
      <c r="I2266" s="33"/>
    </row>
    <row r="2267" spans="9:9" x14ac:dyDescent="0.2">
      <c r="I2267" s="33"/>
    </row>
    <row r="2268" spans="9:9" x14ac:dyDescent="0.2">
      <c r="I2268" s="33"/>
    </row>
    <row r="2269" spans="9:9" x14ac:dyDescent="0.2">
      <c r="I2269" s="33"/>
    </row>
    <row r="2270" spans="9:9" x14ac:dyDescent="0.2">
      <c r="I2270" s="33"/>
    </row>
    <row r="2271" spans="9:9" x14ac:dyDescent="0.2">
      <c r="I2271" s="33"/>
    </row>
    <row r="2272" spans="9:9" x14ac:dyDescent="0.2">
      <c r="I2272" s="33"/>
    </row>
    <row r="2273" spans="9:9" x14ac:dyDescent="0.2">
      <c r="I2273" s="33"/>
    </row>
    <row r="2274" spans="9:9" x14ac:dyDescent="0.2">
      <c r="I2274" s="33"/>
    </row>
    <row r="2275" spans="9:9" x14ac:dyDescent="0.2">
      <c r="I2275" s="33"/>
    </row>
    <row r="2276" spans="9:9" x14ac:dyDescent="0.2">
      <c r="I2276" s="33"/>
    </row>
    <row r="2277" spans="9:9" x14ac:dyDescent="0.2">
      <c r="I2277" s="33"/>
    </row>
    <row r="2278" spans="9:9" x14ac:dyDescent="0.2">
      <c r="I2278" s="33"/>
    </row>
    <row r="2279" spans="9:9" x14ac:dyDescent="0.2">
      <c r="I2279" s="33"/>
    </row>
    <row r="2280" spans="9:9" x14ac:dyDescent="0.2">
      <c r="I2280" s="33"/>
    </row>
    <row r="2281" spans="9:9" x14ac:dyDescent="0.2">
      <c r="I2281" s="33"/>
    </row>
    <row r="2282" spans="9:9" x14ac:dyDescent="0.2">
      <c r="I2282" s="33"/>
    </row>
    <row r="2283" spans="9:9" x14ac:dyDescent="0.2">
      <c r="I2283" s="33"/>
    </row>
    <row r="2284" spans="9:9" x14ac:dyDescent="0.2">
      <c r="I2284" s="33"/>
    </row>
    <row r="2285" spans="9:9" x14ac:dyDescent="0.2">
      <c r="I2285" s="33"/>
    </row>
    <row r="2286" spans="9:9" x14ac:dyDescent="0.2">
      <c r="I2286" s="33"/>
    </row>
    <row r="2287" spans="9:9" x14ac:dyDescent="0.2">
      <c r="I2287" s="33"/>
    </row>
    <row r="2288" spans="9:9" x14ac:dyDescent="0.2">
      <c r="I2288" s="33"/>
    </row>
    <row r="2289" spans="9:9" x14ac:dyDescent="0.2">
      <c r="I2289" s="33"/>
    </row>
    <row r="2290" spans="9:9" x14ac:dyDescent="0.2">
      <c r="I2290" s="33"/>
    </row>
    <row r="2291" spans="9:9" x14ac:dyDescent="0.2">
      <c r="I2291" s="33"/>
    </row>
    <row r="2292" spans="9:9" x14ac:dyDescent="0.2">
      <c r="I2292" s="33"/>
    </row>
    <row r="2293" spans="9:9" x14ac:dyDescent="0.2">
      <c r="I2293" s="33"/>
    </row>
    <row r="2294" spans="9:9" x14ac:dyDescent="0.2">
      <c r="I2294" s="33"/>
    </row>
    <row r="2295" spans="9:9" x14ac:dyDescent="0.2">
      <c r="I2295" s="33"/>
    </row>
    <row r="2296" spans="9:9" x14ac:dyDescent="0.2">
      <c r="I2296" s="33"/>
    </row>
    <row r="2297" spans="9:9" x14ac:dyDescent="0.2">
      <c r="I2297" s="33"/>
    </row>
    <row r="2298" spans="9:9" x14ac:dyDescent="0.2">
      <c r="I2298" s="33"/>
    </row>
    <row r="2299" spans="9:9" x14ac:dyDescent="0.2">
      <c r="I2299" s="33"/>
    </row>
    <row r="2300" spans="9:9" x14ac:dyDescent="0.2">
      <c r="I2300" s="33"/>
    </row>
    <row r="2301" spans="9:9" x14ac:dyDescent="0.2">
      <c r="I2301" s="33"/>
    </row>
    <row r="2302" spans="9:9" x14ac:dyDescent="0.2">
      <c r="I2302" s="33"/>
    </row>
    <row r="2303" spans="9:9" x14ac:dyDescent="0.2">
      <c r="I2303" s="33"/>
    </row>
    <row r="2304" spans="9:9" x14ac:dyDescent="0.2">
      <c r="I2304" s="33"/>
    </row>
    <row r="2305" spans="9:9" x14ac:dyDescent="0.2">
      <c r="I2305" s="33"/>
    </row>
    <row r="2306" spans="9:9" x14ac:dyDescent="0.2">
      <c r="I2306" s="33"/>
    </row>
    <row r="2307" spans="9:9" x14ac:dyDescent="0.2">
      <c r="I2307" s="33"/>
    </row>
    <row r="2308" spans="9:9" x14ac:dyDescent="0.2">
      <c r="I2308" s="33"/>
    </row>
    <row r="2309" spans="9:9" x14ac:dyDescent="0.2">
      <c r="I2309" s="33"/>
    </row>
    <row r="2310" spans="9:9" x14ac:dyDescent="0.2">
      <c r="I2310" s="33"/>
    </row>
    <row r="2311" spans="9:9" x14ac:dyDescent="0.2">
      <c r="I2311" s="33"/>
    </row>
    <row r="2312" spans="9:9" x14ac:dyDescent="0.2">
      <c r="I2312" s="33"/>
    </row>
    <row r="2313" spans="9:9" x14ac:dyDescent="0.2">
      <c r="I2313" s="33"/>
    </row>
    <row r="2314" spans="9:9" x14ac:dyDescent="0.2">
      <c r="I2314" s="33"/>
    </row>
    <row r="2315" spans="9:9" x14ac:dyDescent="0.2">
      <c r="I2315" s="33"/>
    </row>
    <row r="2316" spans="9:9" x14ac:dyDescent="0.2">
      <c r="I2316" s="33"/>
    </row>
    <row r="2317" spans="9:9" x14ac:dyDescent="0.2">
      <c r="I2317" s="33"/>
    </row>
    <row r="2318" spans="9:9" x14ac:dyDescent="0.2">
      <c r="I2318" s="33"/>
    </row>
    <row r="2319" spans="9:9" x14ac:dyDescent="0.2">
      <c r="I2319" s="33"/>
    </row>
    <row r="2320" spans="9:9" x14ac:dyDescent="0.2">
      <c r="I2320" s="33"/>
    </row>
    <row r="2321" spans="9:9" x14ac:dyDescent="0.2">
      <c r="I2321" s="33"/>
    </row>
    <row r="2322" spans="9:9" x14ac:dyDescent="0.2">
      <c r="I2322" s="33"/>
    </row>
    <row r="2323" spans="9:9" x14ac:dyDescent="0.2">
      <c r="I2323" s="33"/>
    </row>
    <row r="2324" spans="9:9" x14ac:dyDescent="0.2">
      <c r="I2324" s="33"/>
    </row>
    <row r="2325" spans="9:9" x14ac:dyDescent="0.2">
      <c r="I2325" s="33"/>
    </row>
    <row r="2326" spans="9:9" x14ac:dyDescent="0.2">
      <c r="I2326" s="33"/>
    </row>
    <row r="2327" spans="9:9" x14ac:dyDescent="0.2">
      <c r="I2327" s="33"/>
    </row>
    <row r="2328" spans="9:9" x14ac:dyDescent="0.2">
      <c r="I2328" s="33"/>
    </row>
    <row r="2329" spans="9:9" x14ac:dyDescent="0.2">
      <c r="I2329" s="33"/>
    </row>
    <row r="2330" spans="9:9" x14ac:dyDescent="0.2">
      <c r="I2330" s="33"/>
    </row>
    <row r="2331" spans="9:9" x14ac:dyDescent="0.2">
      <c r="I2331" s="33"/>
    </row>
    <row r="2332" spans="9:9" x14ac:dyDescent="0.2">
      <c r="I2332" s="33"/>
    </row>
    <row r="2333" spans="9:9" x14ac:dyDescent="0.2">
      <c r="I2333" s="33"/>
    </row>
    <row r="2334" spans="9:9" x14ac:dyDescent="0.2">
      <c r="I2334" s="33"/>
    </row>
    <row r="2335" spans="9:9" x14ac:dyDescent="0.2">
      <c r="I2335" s="33"/>
    </row>
    <row r="2336" spans="9:9" x14ac:dyDescent="0.2">
      <c r="I2336" s="33"/>
    </row>
    <row r="2337" spans="9:9" x14ac:dyDescent="0.2">
      <c r="I2337" s="33"/>
    </row>
    <row r="2338" spans="9:9" x14ac:dyDescent="0.2">
      <c r="I2338" s="33"/>
    </row>
    <row r="2339" spans="9:9" x14ac:dyDescent="0.2">
      <c r="I2339" s="33"/>
    </row>
    <row r="2340" spans="9:9" x14ac:dyDescent="0.2">
      <c r="I2340" s="33"/>
    </row>
    <row r="2341" spans="9:9" x14ac:dyDescent="0.2">
      <c r="I2341" s="33"/>
    </row>
    <row r="2342" spans="9:9" x14ac:dyDescent="0.2">
      <c r="I2342" s="33"/>
    </row>
    <row r="2343" spans="9:9" x14ac:dyDescent="0.2">
      <c r="I2343" s="33"/>
    </row>
    <row r="2344" spans="9:9" x14ac:dyDescent="0.2">
      <c r="I2344" s="33"/>
    </row>
    <row r="2345" spans="9:9" x14ac:dyDescent="0.2">
      <c r="I2345" s="33"/>
    </row>
    <row r="2346" spans="9:9" x14ac:dyDescent="0.2">
      <c r="I2346" s="33"/>
    </row>
    <row r="2347" spans="9:9" x14ac:dyDescent="0.2">
      <c r="I2347" s="33"/>
    </row>
    <row r="2348" spans="9:9" x14ac:dyDescent="0.2">
      <c r="I2348" s="33"/>
    </row>
    <row r="2349" spans="9:9" x14ac:dyDescent="0.2">
      <c r="I2349" s="33"/>
    </row>
    <row r="2350" spans="9:9" x14ac:dyDescent="0.2">
      <c r="I2350" s="33"/>
    </row>
    <row r="2351" spans="9:9" x14ac:dyDescent="0.2">
      <c r="I2351" s="33"/>
    </row>
    <row r="2352" spans="9:9" x14ac:dyDescent="0.2">
      <c r="I2352" s="33"/>
    </row>
    <row r="2353" spans="9:9" x14ac:dyDescent="0.2">
      <c r="I2353" s="33"/>
    </row>
    <row r="2354" spans="9:9" x14ac:dyDescent="0.2">
      <c r="I2354" s="33"/>
    </row>
    <row r="2355" spans="9:9" x14ac:dyDescent="0.2">
      <c r="I2355" s="33"/>
    </row>
    <row r="2356" spans="9:9" x14ac:dyDescent="0.2">
      <c r="I2356" s="33"/>
    </row>
    <row r="2357" spans="9:9" x14ac:dyDescent="0.2">
      <c r="I2357" s="33"/>
    </row>
    <row r="2358" spans="9:9" x14ac:dyDescent="0.2">
      <c r="I2358" s="33"/>
    </row>
    <row r="2359" spans="9:9" x14ac:dyDescent="0.2">
      <c r="I2359" s="33"/>
    </row>
    <row r="2360" spans="9:9" x14ac:dyDescent="0.2">
      <c r="I2360" s="33"/>
    </row>
    <row r="2361" spans="9:9" x14ac:dyDescent="0.2">
      <c r="I2361" s="33"/>
    </row>
    <row r="2362" spans="9:9" x14ac:dyDescent="0.2">
      <c r="I2362" s="33"/>
    </row>
    <row r="2363" spans="9:9" x14ac:dyDescent="0.2">
      <c r="I2363" s="33"/>
    </row>
    <row r="2364" spans="9:9" x14ac:dyDescent="0.2">
      <c r="I2364" s="33"/>
    </row>
    <row r="2365" spans="9:9" x14ac:dyDescent="0.2">
      <c r="I2365" s="33"/>
    </row>
    <row r="2366" spans="9:9" x14ac:dyDescent="0.2">
      <c r="I2366" s="33"/>
    </row>
    <row r="2367" spans="9:9" x14ac:dyDescent="0.2">
      <c r="I2367" s="33"/>
    </row>
    <row r="2368" spans="9:9" x14ac:dyDescent="0.2">
      <c r="I2368" s="33"/>
    </row>
    <row r="2369" spans="9:9" x14ac:dyDescent="0.2">
      <c r="I2369" s="33"/>
    </row>
    <row r="2370" spans="9:9" x14ac:dyDescent="0.2">
      <c r="I2370" s="33"/>
    </row>
    <row r="2371" spans="9:9" x14ac:dyDescent="0.2">
      <c r="I2371" s="33"/>
    </row>
    <row r="2372" spans="9:9" x14ac:dyDescent="0.2">
      <c r="I2372" s="33"/>
    </row>
    <row r="2373" spans="9:9" x14ac:dyDescent="0.2">
      <c r="I2373" s="33"/>
    </row>
    <row r="2374" spans="9:9" x14ac:dyDescent="0.2">
      <c r="I2374" s="33"/>
    </row>
    <row r="2375" spans="9:9" x14ac:dyDescent="0.2">
      <c r="I2375" s="33"/>
    </row>
    <row r="2376" spans="9:9" x14ac:dyDescent="0.2">
      <c r="I2376" s="33"/>
    </row>
    <row r="2377" spans="9:9" x14ac:dyDescent="0.2">
      <c r="I2377" s="33"/>
    </row>
    <row r="2378" spans="9:9" x14ac:dyDescent="0.2">
      <c r="I2378" s="33"/>
    </row>
    <row r="2379" spans="9:9" x14ac:dyDescent="0.2">
      <c r="I2379" s="33"/>
    </row>
    <row r="2380" spans="9:9" x14ac:dyDescent="0.2">
      <c r="I2380" s="33"/>
    </row>
    <row r="2381" spans="9:9" x14ac:dyDescent="0.2">
      <c r="I2381" s="33"/>
    </row>
    <row r="2382" spans="9:9" x14ac:dyDescent="0.2">
      <c r="I2382" s="33"/>
    </row>
    <row r="2383" spans="9:9" x14ac:dyDescent="0.2">
      <c r="I2383" s="33"/>
    </row>
    <row r="2384" spans="9:9" x14ac:dyDescent="0.2">
      <c r="I2384" s="33"/>
    </row>
    <row r="2385" spans="9:9" x14ac:dyDescent="0.2">
      <c r="I2385" s="33"/>
    </row>
    <row r="2386" spans="9:9" x14ac:dyDescent="0.2">
      <c r="I2386" s="33"/>
    </row>
    <row r="2387" spans="9:9" x14ac:dyDescent="0.2">
      <c r="I2387" s="33"/>
    </row>
    <row r="2388" spans="9:9" x14ac:dyDescent="0.2">
      <c r="I2388" s="33"/>
    </row>
    <row r="2389" spans="9:9" x14ac:dyDescent="0.2">
      <c r="I2389" s="33"/>
    </row>
    <row r="2390" spans="9:9" x14ac:dyDescent="0.2">
      <c r="I2390" s="33"/>
    </row>
    <row r="2391" spans="9:9" x14ac:dyDescent="0.2">
      <c r="I2391" s="33"/>
    </row>
    <row r="2392" spans="9:9" x14ac:dyDescent="0.2">
      <c r="I2392" s="33"/>
    </row>
    <row r="2393" spans="9:9" x14ac:dyDescent="0.2">
      <c r="I2393" s="33"/>
    </row>
    <row r="2394" spans="9:9" x14ac:dyDescent="0.2">
      <c r="I2394" s="33"/>
    </row>
    <row r="2395" spans="9:9" x14ac:dyDescent="0.2">
      <c r="I2395" s="33"/>
    </row>
    <row r="2396" spans="9:9" x14ac:dyDescent="0.2">
      <c r="I2396" s="33"/>
    </row>
    <row r="2397" spans="9:9" x14ac:dyDescent="0.2">
      <c r="I2397" s="33"/>
    </row>
    <row r="2398" spans="9:9" x14ac:dyDescent="0.2">
      <c r="I2398" s="33"/>
    </row>
    <row r="2399" spans="9:9" x14ac:dyDescent="0.2">
      <c r="I2399" s="33"/>
    </row>
    <row r="2400" spans="9:9" x14ac:dyDescent="0.2">
      <c r="I2400" s="33"/>
    </row>
    <row r="2401" spans="9:9" x14ac:dyDescent="0.2">
      <c r="I2401" s="33"/>
    </row>
    <row r="2402" spans="9:9" x14ac:dyDescent="0.2">
      <c r="I2402" s="33"/>
    </row>
    <row r="2403" spans="9:9" x14ac:dyDescent="0.2">
      <c r="I2403" s="33"/>
    </row>
    <row r="2404" spans="9:9" x14ac:dyDescent="0.2">
      <c r="I2404" s="33"/>
    </row>
    <row r="2405" spans="9:9" x14ac:dyDescent="0.2">
      <c r="I2405" s="33"/>
    </row>
    <row r="2406" spans="9:9" x14ac:dyDescent="0.2">
      <c r="I2406" s="33"/>
    </row>
    <row r="2407" spans="9:9" x14ac:dyDescent="0.2">
      <c r="I2407" s="33"/>
    </row>
    <row r="2408" spans="9:9" x14ac:dyDescent="0.2">
      <c r="I2408" s="33"/>
    </row>
    <row r="2409" spans="9:9" x14ac:dyDescent="0.2">
      <c r="I2409" s="33"/>
    </row>
    <row r="2410" spans="9:9" x14ac:dyDescent="0.2">
      <c r="I2410" s="33"/>
    </row>
    <row r="2411" spans="9:9" x14ac:dyDescent="0.2">
      <c r="I2411" s="33"/>
    </row>
    <row r="2412" spans="9:9" x14ac:dyDescent="0.2">
      <c r="I2412" s="33"/>
    </row>
    <row r="2413" spans="9:9" x14ac:dyDescent="0.2">
      <c r="I2413" s="33"/>
    </row>
    <row r="2414" spans="9:9" x14ac:dyDescent="0.2">
      <c r="I2414" s="33"/>
    </row>
    <row r="2415" spans="9:9" x14ac:dyDescent="0.2">
      <c r="I2415" s="33"/>
    </row>
    <row r="2416" spans="9:9" x14ac:dyDescent="0.2">
      <c r="I2416" s="33"/>
    </row>
    <row r="2417" spans="9:9" x14ac:dyDescent="0.2">
      <c r="I2417" s="33"/>
    </row>
    <row r="2418" spans="9:9" x14ac:dyDescent="0.2">
      <c r="I2418" s="33"/>
    </row>
    <row r="2419" spans="9:9" x14ac:dyDescent="0.2">
      <c r="I2419" s="33"/>
    </row>
    <row r="2420" spans="9:9" x14ac:dyDescent="0.2">
      <c r="I2420" s="33"/>
    </row>
    <row r="2421" spans="9:9" x14ac:dyDescent="0.2">
      <c r="I2421" s="33"/>
    </row>
    <row r="2422" spans="9:9" x14ac:dyDescent="0.2">
      <c r="I2422" s="33"/>
    </row>
    <row r="2423" spans="9:9" x14ac:dyDescent="0.2">
      <c r="I2423" s="33"/>
    </row>
    <row r="2424" spans="9:9" x14ac:dyDescent="0.2">
      <c r="I2424" s="33"/>
    </row>
    <row r="2425" spans="9:9" x14ac:dyDescent="0.2">
      <c r="I2425" s="33"/>
    </row>
    <row r="2426" spans="9:9" x14ac:dyDescent="0.2">
      <c r="I2426" s="33"/>
    </row>
    <row r="2427" spans="9:9" x14ac:dyDescent="0.2">
      <c r="I2427" s="33"/>
    </row>
    <row r="2428" spans="9:9" x14ac:dyDescent="0.2">
      <c r="I2428" s="33"/>
    </row>
    <row r="2429" spans="9:9" x14ac:dyDescent="0.2">
      <c r="I2429" s="33"/>
    </row>
    <row r="2430" spans="9:9" x14ac:dyDescent="0.2">
      <c r="I2430" s="33"/>
    </row>
    <row r="2431" spans="9:9" x14ac:dyDescent="0.2">
      <c r="I2431" s="33"/>
    </row>
    <row r="2432" spans="9:9" x14ac:dyDescent="0.2">
      <c r="I2432" s="33"/>
    </row>
    <row r="2433" spans="9:9" x14ac:dyDescent="0.2">
      <c r="I2433" s="33"/>
    </row>
    <row r="2434" spans="9:9" x14ac:dyDescent="0.2">
      <c r="I2434" s="33"/>
    </row>
    <row r="2435" spans="9:9" x14ac:dyDescent="0.2">
      <c r="I2435" s="33"/>
    </row>
    <row r="2436" spans="9:9" x14ac:dyDescent="0.2">
      <c r="I2436" s="33"/>
    </row>
    <row r="2437" spans="9:9" x14ac:dyDescent="0.2">
      <c r="I2437" s="33"/>
    </row>
    <row r="2438" spans="9:9" x14ac:dyDescent="0.2">
      <c r="I2438" s="33"/>
    </row>
    <row r="2439" spans="9:9" x14ac:dyDescent="0.2">
      <c r="I2439" s="33"/>
    </row>
    <row r="2440" spans="9:9" x14ac:dyDescent="0.2">
      <c r="I2440" s="33"/>
    </row>
    <row r="2441" spans="9:9" x14ac:dyDescent="0.2">
      <c r="I2441" s="33"/>
    </row>
    <row r="2442" spans="9:9" x14ac:dyDescent="0.2">
      <c r="I2442" s="33"/>
    </row>
    <row r="2443" spans="9:9" x14ac:dyDescent="0.2">
      <c r="I2443" s="33"/>
    </row>
    <row r="2444" spans="9:9" x14ac:dyDescent="0.2">
      <c r="I2444" s="33"/>
    </row>
    <row r="2445" spans="9:9" x14ac:dyDescent="0.2">
      <c r="I2445" s="33"/>
    </row>
    <row r="2446" spans="9:9" x14ac:dyDescent="0.2">
      <c r="I2446" s="33"/>
    </row>
    <row r="2447" spans="9:9" x14ac:dyDescent="0.2">
      <c r="I2447" s="33"/>
    </row>
    <row r="2448" spans="9:9" x14ac:dyDescent="0.2">
      <c r="I2448" s="33"/>
    </row>
    <row r="2449" spans="9:9" x14ac:dyDescent="0.2">
      <c r="I2449" s="33"/>
    </row>
    <row r="2450" spans="9:9" x14ac:dyDescent="0.2">
      <c r="I2450" s="33"/>
    </row>
    <row r="2451" spans="9:9" x14ac:dyDescent="0.2">
      <c r="I2451" s="33"/>
    </row>
    <row r="2452" spans="9:9" x14ac:dyDescent="0.2">
      <c r="I2452" s="33"/>
    </row>
    <row r="2453" spans="9:9" x14ac:dyDescent="0.2">
      <c r="I2453" s="33"/>
    </row>
    <row r="2454" spans="9:9" x14ac:dyDescent="0.2">
      <c r="I2454" s="33"/>
    </row>
    <row r="2455" spans="9:9" x14ac:dyDescent="0.2">
      <c r="I2455" s="33"/>
    </row>
    <row r="2456" spans="9:9" x14ac:dyDescent="0.2">
      <c r="I2456" s="33"/>
    </row>
    <row r="2457" spans="9:9" x14ac:dyDescent="0.2">
      <c r="I2457" s="33"/>
    </row>
    <row r="2458" spans="9:9" x14ac:dyDescent="0.2">
      <c r="I2458" s="33"/>
    </row>
    <row r="2459" spans="9:9" x14ac:dyDescent="0.2">
      <c r="I2459" s="33"/>
    </row>
    <row r="2460" spans="9:9" x14ac:dyDescent="0.2">
      <c r="I2460" s="33"/>
    </row>
    <row r="2461" spans="9:9" x14ac:dyDescent="0.2">
      <c r="I2461" s="33"/>
    </row>
    <row r="2462" spans="9:9" x14ac:dyDescent="0.2">
      <c r="I2462" s="33"/>
    </row>
    <row r="2463" spans="9:9" x14ac:dyDescent="0.2">
      <c r="I2463" s="33"/>
    </row>
    <row r="2464" spans="9:9" x14ac:dyDescent="0.2">
      <c r="I2464" s="33"/>
    </row>
    <row r="2465" spans="9:9" x14ac:dyDescent="0.2">
      <c r="I2465" s="33"/>
    </row>
    <row r="2466" spans="9:9" x14ac:dyDescent="0.2">
      <c r="I2466" s="33"/>
    </row>
    <row r="2467" spans="9:9" x14ac:dyDescent="0.2">
      <c r="I2467" s="33"/>
    </row>
    <row r="2468" spans="9:9" x14ac:dyDescent="0.2">
      <c r="I2468" s="33"/>
    </row>
    <row r="2469" spans="9:9" x14ac:dyDescent="0.2">
      <c r="I2469" s="33"/>
    </row>
    <row r="2470" spans="9:9" x14ac:dyDescent="0.2">
      <c r="I2470" s="33"/>
    </row>
    <row r="2471" spans="9:9" x14ac:dyDescent="0.2">
      <c r="I2471" s="33"/>
    </row>
    <row r="2472" spans="9:9" x14ac:dyDescent="0.2">
      <c r="I2472" s="33"/>
    </row>
    <row r="2473" spans="9:9" x14ac:dyDescent="0.2">
      <c r="I2473" s="33"/>
    </row>
    <row r="2474" spans="9:9" x14ac:dyDescent="0.2">
      <c r="I2474" s="33"/>
    </row>
    <row r="2475" spans="9:9" x14ac:dyDescent="0.2">
      <c r="I2475" s="33"/>
    </row>
    <row r="2476" spans="9:9" x14ac:dyDescent="0.2">
      <c r="I2476" s="33"/>
    </row>
    <row r="2477" spans="9:9" x14ac:dyDescent="0.2">
      <c r="I2477" s="33"/>
    </row>
    <row r="2478" spans="9:9" x14ac:dyDescent="0.2">
      <c r="I2478" s="33"/>
    </row>
    <row r="2479" spans="9:9" x14ac:dyDescent="0.2">
      <c r="I2479" s="33"/>
    </row>
    <row r="2480" spans="9:9" x14ac:dyDescent="0.2">
      <c r="I2480" s="33"/>
    </row>
    <row r="2481" spans="9:9" x14ac:dyDescent="0.2">
      <c r="I2481" s="33"/>
    </row>
    <row r="2482" spans="9:9" x14ac:dyDescent="0.2">
      <c r="I2482" s="33"/>
    </row>
    <row r="2483" spans="9:9" x14ac:dyDescent="0.2">
      <c r="I2483" s="33"/>
    </row>
    <row r="2484" spans="9:9" x14ac:dyDescent="0.2">
      <c r="I2484" s="33"/>
    </row>
    <row r="2485" spans="9:9" x14ac:dyDescent="0.2">
      <c r="I2485" s="33"/>
    </row>
    <row r="2486" spans="9:9" x14ac:dyDescent="0.2">
      <c r="I2486" s="33"/>
    </row>
    <row r="2487" spans="9:9" x14ac:dyDescent="0.2">
      <c r="I2487" s="33"/>
    </row>
    <row r="2488" spans="9:9" x14ac:dyDescent="0.2">
      <c r="I2488" s="33"/>
    </row>
    <row r="2489" spans="9:9" x14ac:dyDescent="0.2">
      <c r="I2489" s="33"/>
    </row>
    <row r="2490" spans="9:9" x14ac:dyDescent="0.2">
      <c r="I2490" s="33"/>
    </row>
    <row r="2491" spans="9:9" x14ac:dyDescent="0.2">
      <c r="I2491" s="33"/>
    </row>
    <row r="2492" spans="9:9" x14ac:dyDescent="0.2">
      <c r="I2492" s="33"/>
    </row>
    <row r="2493" spans="9:9" x14ac:dyDescent="0.2">
      <c r="I2493" s="33"/>
    </row>
    <row r="2494" spans="9:9" x14ac:dyDescent="0.2">
      <c r="I2494" s="33"/>
    </row>
    <row r="2495" spans="9:9" x14ac:dyDescent="0.2">
      <c r="I2495" s="33"/>
    </row>
    <row r="2496" spans="9:9" x14ac:dyDescent="0.2">
      <c r="I2496" s="33"/>
    </row>
    <row r="2497" spans="9:9" x14ac:dyDescent="0.2">
      <c r="I2497" s="33"/>
    </row>
    <row r="2498" spans="9:9" x14ac:dyDescent="0.2">
      <c r="I2498" s="33"/>
    </row>
    <row r="2499" spans="9:9" x14ac:dyDescent="0.2">
      <c r="I2499" s="33"/>
    </row>
    <row r="2500" spans="9:9" x14ac:dyDescent="0.2">
      <c r="I2500" s="33"/>
    </row>
    <row r="2501" spans="9:9" x14ac:dyDescent="0.2">
      <c r="I2501" s="33"/>
    </row>
    <row r="2502" spans="9:9" x14ac:dyDescent="0.2">
      <c r="I2502" s="33"/>
    </row>
    <row r="2503" spans="9:9" x14ac:dyDescent="0.2">
      <c r="I2503" s="33"/>
    </row>
    <row r="2504" spans="9:9" x14ac:dyDescent="0.2">
      <c r="I2504" s="33"/>
    </row>
    <row r="2505" spans="9:9" x14ac:dyDescent="0.2">
      <c r="I2505" s="33"/>
    </row>
    <row r="2506" spans="9:9" x14ac:dyDescent="0.2">
      <c r="I2506" s="33"/>
    </row>
    <row r="2507" spans="9:9" x14ac:dyDescent="0.2">
      <c r="I2507" s="33"/>
    </row>
    <row r="2508" spans="9:9" x14ac:dyDescent="0.2">
      <c r="I2508" s="33"/>
    </row>
    <row r="2509" spans="9:9" x14ac:dyDescent="0.2">
      <c r="I2509" s="33"/>
    </row>
    <row r="2510" spans="9:9" x14ac:dyDescent="0.2">
      <c r="I2510" s="33"/>
    </row>
    <row r="2511" spans="9:9" x14ac:dyDescent="0.2">
      <c r="I2511" s="33"/>
    </row>
    <row r="2512" spans="9:9" x14ac:dyDescent="0.2">
      <c r="I2512" s="33"/>
    </row>
    <row r="2513" spans="9:9" x14ac:dyDescent="0.2">
      <c r="I2513" s="33"/>
    </row>
    <row r="2514" spans="9:9" x14ac:dyDescent="0.2">
      <c r="I2514" s="33"/>
    </row>
    <row r="2515" spans="9:9" x14ac:dyDescent="0.2">
      <c r="I2515" s="33"/>
    </row>
    <row r="2516" spans="9:9" x14ac:dyDescent="0.2">
      <c r="I2516" s="33"/>
    </row>
    <row r="2517" spans="9:9" x14ac:dyDescent="0.2">
      <c r="I2517" s="33"/>
    </row>
    <row r="2518" spans="9:9" x14ac:dyDescent="0.2">
      <c r="I2518" s="33"/>
    </row>
    <row r="2519" spans="9:9" x14ac:dyDescent="0.2">
      <c r="I2519" s="33"/>
    </row>
    <row r="2520" spans="9:9" x14ac:dyDescent="0.2">
      <c r="I2520" s="33"/>
    </row>
    <row r="2521" spans="9:9" x14ac:dyDescent="0.2">
      <c r="I2521" s="33"/>
    </row>
    <row r="2522" spans="9:9" x14ac:dyDescent="0.2">
      <c r="I2522" s="33"/>
    </row>
    <row r="2523" spans="9:9" x14ac:dyDescent="0.2">
      <c r="I2523" s="33"/>
    </row>
    <row r="2524" spans="9:9" x14ac:dyDescent="0.2">
      <c r="I2524" s="33"/>
    </row>
    <row r="2525" spans="9:9" x14ac:dyDescent="0.2">
      <c r="I2525" s="33"/>
    </row>
    <row r="2526" spans="9:9" x14ac:dyDescent="0.2">
      <c r="I2526" s="33"/>
    </row>
    <row r="2527" spans="9:9" x14ac:dyDescent="0.2">
      <c r="I2527" s="33"/>
    </row>
    <row r="2528" spans="9:9" x14ac:dyDescent="0.2">
      <c r="I2528" s="33"/>
    </row>
    <row r="2529" spans="9:9" x14ac:dyDescent="0.2">
      <c r="I2529" s="33"/>
    </row>
    <row r="2530" spans="9:9" x14ac:dyDescent="0.2">
      <c r="I2530" s="33"/>
    </row>
    <row r="2531" spans="9:9" x14ac:dyDescent="0.2">
      <c r="I2531" s="33"/>
    </row>
    <row r="2532" spans="9:9" x14ac:dyDescent="0.2">
      <c r="I2532" s="33"/>
    </row>
    <row r="2533" spans="9:9" x14ac:dyDescent="0.2">
      <c r="I2533" s="33"/>
    </row>
    <row r="2534" spans="9:9" x14ac:dyDescent="0.2">
      <c r="I2534" s="33"/>
    </row>
    <row r="2535" spans="9:9" x14ac:dyDescent="0.2">
      <c r="I2535" s="33"/>
    </row>
    <row r="2536" spans="9:9" x14ac:dyDescent="0.2">
      <c r="I2536" s="33"/>
    </row>
    <row r="2537" spans="9:9" x14ac:dyDescent="0.2">
      <c r="I2537" s="33"/>
    </row>
    <row r="2538" spans="9:9" x14ac:dyDescent="0.2">
      <c r="I2538" s="33"/>
    </row>
    <row r="2539" spans="9:9" x14ac:dyDescent="0.2">
      <c r="I2539" s="33"/>
    </row>
    <row r="2540" spans="9:9" x14ac:dyDescent="0.2">
      <c r="I2540" s="33"/>
    </row>
    <row r="2541" spans="9:9" x14ac:dyDescent="0.2">
      <c r="I2541" s="33"/>
    </row>
    <row r="2542" spans="9:9" x14ac:dyDescent="0.2">
      <c r="I2542" s="33"/>
    </row>
    <row r="2543" spans="9:9" x14ac:dyDescent="0.2">
      <c r="I2543" s="33"/>
    </row>
    <row r="2544" spans="9:9" x14ac:dyDescent="0.2">
      <c r="I2544" s="33"/>
    </row>
    <row r="2545" spans="9:9" x14ac:dyDescent="0.2">
      <c r="I2545" s="33"/>
    </row>
    <row r="2546" spans="9:9" x14ac:dyDescent="0.2">
      <c r="I2546" s="33"/>
    </row>
    <row r="2547" spans="9:9" x14ac:dyDescent="0.2">
      <c r="I2547" s="33"/>
    </row>
    <row r="2548" spans="9:9" x14ac:dyDescent="0.2">
      <c r="I2548" s="33"/>
    </row>
    <row r="2549" spans="9:9" x14ac:dyDescent="0.2">
      <c r="I2549" s="33"/>
    </row>
    <row r="2550" spans="9:9" x14ac:dyDescent="0.2">
      <c r="I2550" s="33"/>
    </row>
    <row r="2551" spans="9:9" x14ac:dyDescent="0.2">
      <c r="I2551" s="33"/>
    </row>
    <row r="2552" spans="9:9" x14ac:dyDescent="0.2">
      <c r="I2552" s="33"/>
    </row>
    <row r="2553" spans="9:9" x14ac:dyDescent="0.2">
      <c r="I2553" s="33"/>
    </row>
    <row r="2554" spans="9:9" x14ac:dyDescent="0.2">
      <c r="I2554" s="33"/>
    </row>
    <row r="2555" spans="9:9" x14ac:dyDescent="0.2">
      <c r="I2555" s="33"/>
    </row>
    <row r="2556" spans="9:9" x14ac:dyDescent="0.2">
      <c r="I2556" s="33"/>
    </row>
    <row r="2557" spans="9:9" x14ac:dyDescent="0.2">
      <c r="I2557" s="33"/>
    </row>
    <row r="2558" spans="9:9" x14ac:dyDescent="0.2">
      <c r="I2558" s="33"/>
    </row>
    <row r="2559" spans="9:9" x14ac:dyDescent="0.2">
      <c r="I2559" s="33"/>
    </row>
    <row r="2560" spans="9:9" x14ac:dyDescent="0.2">
      <c r="I2560" s="33"/>
    </row>
    <row r="2561" spans="9:9" x14ac:dyDescent="0.2">
      <c r="I2561" s="33"/>
    </row>
    <row r="2562" spans="9:9" x14ac:dyDescent="0.2">
      <c r="I2562" s="33"/>
    </row>
    <row r="2563" spans="9:9" x14ac:dyDescent="0.2">
      <c r="I2563" s="33"/>
    </row>
    <row r="2564" spans="9:9" x14ac:dyDescent="0.2">
      <c r="I2564" s="33"/>
    </row>
    <row r="2565" spans="9:9" x14ac:dyDescent="0.2">
      <c r="I2565" s="33"/>
    </row>
    <row r="2566" spans="9:9" x14ac:dyDescent="0.2">
      <c r="I2566" s="33"/>
    </row>
    <row r="2567" spans="9:9" x14ac:dyDescent="0.2">
      <c r="I2567" s="33"/>
    </row>
    <row r="2568" spans="9:9" x14ac:dyDescent="0.2">
      <c r="I2568" s="33"/>
    </row>
    <row r="2569" spans="9:9" x14ac:dyDescent="0.2">
      <c r="I2569" s="33"/>
    </row>
    <row r="2570" spans="9:9" x14ac:dyDescent="0.2">
      <c r="I2570" s="33"/>
    </row>
    <row r="2571" spans="9:9" x14ac:dyDescent="0.2">
      <c r="I2571" s="33"/>
    </row>
    <row r="2572" spans="9:9" x14ac:dyDescent="0.2">
      <c r="I2572" s="33"/>
    </row>
    <row r="2573" spans="9:9" x14ac:dyDescent="0.2">
      <c r="I2573" s="33"/>
    </row>
    <row r="2574" spans="9:9" x14ac:dyDescent="0.2">
      <c r="I2574" s="33"/>
    </row>
    <row r="2575" spans="9:9" x14ac:dyDescent="0.2">
      <c r="I2575" s="33"/>
    </row>
    <row r="2576" spans="9:9" x14ac:dyDescent="0.2">
      <c r="I2576" s="33"/>
    </row>
    <row r="2577" spans="9:9" x14ac:dyDescent="0.2">
      <c r="I2577" s="33"/>
    </row>
    <row r="2578" spans="9:9" x14ac:dyDescent="0.2">
      <c r="I2578" s="33"/>
    </row>
    <row r="2579" spans="9:9" x14ac:dyDescent="0.2">
      <c r="I2579" s="33"/>
    </row>
    <row r="2580" spans="9:9" x14ac:dyDescent="0.2">
      <c r="I2580" s="33"/>
    </row>
    <row r="2581" spans="9:9" x14ac:dyDescent="0.2">
      <c r="I2581" s="33"/>
    </row>
    <row r="2582" spans="9:9" x14ac:dyDescent="0.2">
      <c r="I2582" s="33"/>
    </row>
    <row r="2583" spans="9:9" x14ac:dyDescent="0.2">
      <c r="I2583" s="33"/>
    </row>
    <row r="2584" spans="9:9" x14ac:dyDescent="0.2">
      <c r="I2584" s="33"/>
    </row>
    <row r="2585" spans="9:9" x14ac:dyDescent="0.2">
      <c r="I2585" s="33"/>
    </row>
    <row r="2586" spans="9:9" x14ac:dyDescent="0.2">
      <c r="I2586" s="33"/>
    </row>
    <row r="2587" spans="9:9" x14ac:dyDescent="0.2">
      <c r="I2587" s="33"/>
    </row>
    <row r="2588" spans="9:9" x14ac:dyDescent="0.2">
      <c r="I2588" s="33"/>
    </row>
    <row r="2589" spans="9:9" x14ac:dyDescent="0.2">
      <c r="I2589" s="33"/>
    </row>
    <row r="2590" spans="9:9" x14ac:dyDescent="0.2">
      <c r="I2590" s="33"/>
    </row>
    <row r="2591" spans="9:9" x14ac:dyDescent="0.2">
      <c r="I2591" s="33"/>
    </row>
    <row r="2592" spans="9:9" x14ac:dyDescent="0.2">
      <c r="I2592" s="33"/>
    </row>
    <row r="2593" spans="9:9" x14ac:dyDescent="0.2">
      <c r="I2593" s="33"/>
    </row>
    <row r="2594" spans="9:9" x14ac:dyDescent="0.2">
      <c r="I2594" s="33"/>
    </row>
    <row r="2595" spans="9:9" x14ac:dyDescent="0.2">
      <c r="I2595" s="33"/>
    </row>
    <row r="2596" spans="9:9" x14ac:dyDescent="0.2">
      <c r="I2596" s="33"/>
    </row>
    <row r="2597" spans="9:9" x14ac:dyDescent="0.2">
      <c r="I2597" s="33"/>
    </row>
    <row r="2598" spans="9:9" x14ac:dyDescent="0.2">
      <c r="I2598" s="33"/>
    </row>
    <row r="2599" spans="9:9" x14ac:dyDescent="0.2">
      <c r="I2599" s="33"/>
    </row>
    <row r="2600" spans="9:9" x14ac:dyDescent="0.2">
      <c r="I2600" s="33"/>
    </row>
    <row r="2601" spans="9:9" x14ac:dyDescent="0.2">
      <c r="I2601" s="33"/>
    </row>
    <row r="2602" spans="9:9" x14ac:dyDescent="0.2">
      <c r="I2602" s="33"/>
    </row>
    <row r="2603" spans="9:9" x14ac:dyDescent="0.2">
      <c r="I2603" s="33"/>
    </row>
    <row r="2604" spans="9:9" x14ac:dyDescent="0.2">
      <c r="I2604" s="33"/>
    </row>
    <row r="2605" spans="9:9" x14ac:dyDescent="0.2">
      <c r="I2605" s="33"/>
    </row>
    <row r="2606" spans="9:9" x14ac:dyDescent="0.2">
      <c r="I2606" s="33"/>
    </row>
    <row r="2607" spans="9:9" x14ac:dyDescent="0.2">
      <c r="I2607" s="33"/>
    </row>
    <row r="2608" spans="9:9" x14ac:dyDescent="0.2">
      <c r="I2608" s="33"/>
    </row>
    <row r="2609" spans="9:9" x14ac:dyDescent="0.2">
      <c r="I2609" s="33"/>
    </row>
    <row r="2610" spans="9:9" x14ac:dyDescent="0.2">
      <c r="I2610" s="33"/>
    </row>
    <row r="2611" spans="9:9" x14ac:dyDescent="0.2">
      <c r="I2611" s="33"/>
    </row>
    <row r="2612" spans="9:9" x14ac:dyDescent="0.2">
      <c r="I2612" s="33"/>
    </row>
    <row r="2613" spans="9:9" x14ac:dyDescent="0.2">
      <c r="I2613" s="33"/>
    </row>
    <row r="2614" spans="9:9" x14ac:dyDescent="0.2">
      <c r="I2614" s="33"/>
    </row>
    <row r="2615" spans="9:9" x14ac:dyDescent="0.2">
      <c r="I2615" s="33"/>
    </row>
    <row r="2616" spans="9:9" x14ac:dyDescent="0.2">
      <c r="I2616" s="33"/>
    </row>
    <row r="2617" spans="9:9" x14ac:dyDescent="0.2">
      <c r="I2617" s="33"/>
    </row>
    <row r="2618" spans="9:9" x14ac:dyDescent="0.2">
      <c r="I2618" s="33"/>
    </row>
    <row r="2619" spans="9:9" x14ac:dyDescent="0.2">
      <c r="I2619" s="33"/>
    </row>
    <row r="2620" spans="9:9" x14ac:dyDescent="0.2">
      <c r="I2620" s="33"/>
    </row>
    <row r="2621" spans="9:9" x14ac:dyDescent="0.2">
      <c r="I2621" s="33"/>
    </row>
    <row r="2622" spans="9:9" x14ac:dyDescent="0.2">
      <c r="I2622" s="33"/>
    </row>
    <row r="2623" spans="9:9" x14ac:dyDescent="0.2">
      <c r="I2623" s="33"/>
    </row>
    <row r="2624" spans="9:9" x14ac:dyDescent="0.2">
      <c r="I2624" s="33"/>
    </row>
    <row r="2625" spans="9:9" x14ac:dyDescent="0.2">
      <c r="I2625" s="33"/>
    </row>
    <row r="2626" spans="9:9" x14ac:dyDescent="0.2">
      <c r="I2626" s="33"/>
    </row>
    <row r="2627" spans="9:9" x14ac:dyDescent="0.2">
      <c r="I2627" s="33"/>
    </row>
    <row r="2628" spans="9:9" x14ac:dyDescent="0.2">
      <c r="I2628" s="33"/>
    </row>
    <row r="2629" spans="9:9" x14ac:dyDescent="0.2">
      <c r="I2629" s="33"/>
    </row>
    <row r="2630" spans="9:9" x14ac:dyDescent="0.2">
      <c r="I2630" s="33"/>
    </row>
    <row r="2631" spans="9:9" x14ac:dyDescent="0.2">
      <c r="I2631" s="33"/>
    </row>
    <row r="2632" spans="9:9" x14ac:dyDescent="0.2">
      <c r="I2632" s="33"/>
    </row>
    <row r="2633" spans="9:9" x14ac:dyDescent="0.2">
      <c r="I2633" s="33"/>
    </row>
    <row r="2634" spans="9:9" x14ac:dyDescent="0.2">
      <c r="I2634" s="33"/>
    </row>
    <row r="2635" spans="9:9" x14ac:dyDescent="0.2">
      <c r="I2635" s="33"/>
    </row>
    <row r="2636" spans="9:9" x14ac:dyDescent="0.2">
      <c r="I2636" s="33"/>
    </row>
    <row r="2637" spans="9:9" x14ac:dyDescent="0.2">
      <c r="I2637" s="33"/>
    </row>
    <row r="2638" spans="9:9" x14ac:dyDescent="0.2">
      <c r="I2638" s="33"/>
    </row>
    <row r="2639" spans="9:9" x14ac:dyDescent="0.2">
      <c r="I2639" s="33"/>
    </row>
    <row r="2640" spans="9:9" x14ac:dyDescent="0.2">
      <c r="I2640" s="33"/>
    </row>
    <row r="2641" spans="9:9" x14ac:dyDescent="0.2">
      <c r="I2641" s="33"/>
    </row>
    <row r="2642" spans="9:9" x14ac:dyDescent="0.2">
      <c r="I2642" s="33"/>
    </row>
    <row r="2643" spans="9:9" x14ac:dyDescent="0.2">
      <c r="I2643" s="33"/>
    </row>
    <row r="2644" spans="9:9" x14ac:dyDescent="0.2">
      <c r="I2644" s="33"/>
    </row>
    <row r="2645" spans="9:9" x14ac:dyDescent="0.2">
      <c r="I2645" s="33"/>
    </row>
    <row r="2646" spans="9:9" x14ac:dyDescent="0.2">
      <c r="I2646" s="33"/>
    </row>
    <row r="2647" spans="9:9" x14ac:dyDescent="0.2">
      <c r="I2647" s="33"/>
    </row>
    <row r="2648" spans="9:9" x14ac:dyDescent="0.2">
      <c r="I2648" s="33"/>
    </row>
    <row r="2649" spans="9:9" x14ac:dyDescent="0.2">
      <c r="I2649" s="33"/>
    </row>
    <row r="2650" spans="9:9" x14ac:dyDescent="0.2">
      <c r="I2650" s="33"/>
    </row>
    <row r="2651" spans="9:9" x14ac:dyDescent="0.2">
      <c r="I2651" s="33"/>
    </row>
    <row r="2652" spans="9:9" x14ac:dyDescent="0.2">
      <c r="I2652" s="33"/>
    </row>
    <row r="2653" spans="9:9" x14ac:dyDescent="0.2">
      <c r="I2653" s="33"/>
    </row>
    <row r="2654" spans="9:9" x14ac:dyDescent="0.2">
      <c r="I2654" s="33"/>
    </row>
    <row r="2655" spans="9:9" x14ac:dyDescent="0.2">
      <c r="I2655" s="33"/>
    </row>
    <row r="2656" spans="9:9" x14ac:dyDescent="0.2">
      <c r="I2656" s="33"/>
    </row>
    <row r="2657" spans="9:9" x14ac:dyDescent="0.2">
      <c r="I2657" s="33"/>
    </row>
    <row r="2658" spans="9:9" x14ac:dyDescent="0.2">
      <c r="I2658" s="33"/>
    </row>
    <row r="2659" spans="9:9" x14ac:dyDescent="0.2">
      <c r="I2659" s="33"/>
    </row>
    <row r="2660" spans="9:9" x14ac:dyDescent="0.2">
      <c r="I2660" s="33"/>
    </row>
    <row r="2661" spans="9:9" x14ac:dyDescent="0.2">
      <c r="I2661" s="33"/>
    </row>
    <row r="2662" spans="9:9" x14ac:dyDescent="0.2">
      <c r="I2662" s="33"/>
    </row>
    <row r="2663" spans="9:9" x14ac:dyDescent="0.2">
      <c r="I2663" s="33"/>
    </row>
    <row r="2664" spans="9:9" x14ac:dyDescent="0.2">
      <c r="I2664" s="33"/>
    </row>
    <row r="2665" spans="9:9" x14ac:dyDescent="0.2">
      <c r="I2665" s="33"/>
    </row>
    <row r="2666" spans="9:9" x14ac:dyDescent="0.2">
      <c r="I2666" s="33"/>
    </row>
    <row r="2667" spans="9:9" x14ac:dyDescent="0.2">
      <c r="I2667" s="33"/>
    </row>
    <row r="2668" spans="9:9" x14ac:dyDescent="0.2">
      <c r="I2668" s="33"/>
    </row>
    <row r="2669" spans="9:9" x14ac:dyDescent="0.2">
      <c r="I2669" s="33"/>
    </row>
    <row r="2670" spans="9:9" x14ac:dyDescent="0.2">
      <c r="I2670" s="33"/>
    </row>
    <row r="2671" spans="9:9" x14ac:dyDescent="0.2">
      <c r="I2671" s="33"/>
    </row>
    <row r="2672" spans="9:9" x14ac:dyDescent="0.2">
      <c r="I2672" s="33"/>
    </row>
    <row r="2673" spans="9:9" x14ac:dyDescent="0.2">
      <c r="I2673" s="33"/>
    </row>
    <row r="2674" spans="9:9" x14ac:dyDescent="0.2">
      <c r="I2674" s="33"/>
    </row>
    <row r="2675" spans="9:9" x14ac:dyDescent="0.2">
      <c r="I2675" s="33"/>
    </row>
    <row r="2676" spans="9:9" x14ac:dyDescent="0.2">
      <c r="I2676" s="33"/>
    </row>
    <row r="2677" spans="9:9" x14ac:dyDescent="0.2">
      <c r="I2677" s="33"/>
    </row>
    <row r="2678" spans="9:9" x14ac:dyDescent="0.2">
      <c r="I2678" s="33"/>
    </row>
    <row r="2679" spans="9:9" x14ac:dyDescent="0.2">
      <c r="I2679" s="33"/>
    </row>
    <row r="2680" spans="9:9" x14ac:dyDescent="0.2">
      <c r="I2680" s="33"/>
    </row>
    <row r="2681" spans="9:9" x14ac:dyDescent="0.2">
      <c r="I2681" s="33"/>
    </row>
    <row r="2682" spans="9:9" x14ac:dyDescent="0.2">
      <c r="I2682" s="33"/>
    </row>
    <row r="2683" spans="9:9" x14ac:dyDescent="0.2">
      <c r="I2683" s="33"/>
    </row>
    <row r="2684" spans="9:9" x14ac:dyDescent="0.2">
      <c r="I2684" s="33"/>
    </row>
    <row r="2685" spans="9:9" x14ac:dyDescent="0.2">
      <c r="I2685" s="33"/>
    </row>
    <row r="2686" spans="9:9" x14ac:dyDescent="0.2">
      <c r="I2686" s="33"/>
    </row>
    <row r="2687" spans="9:9" x14ac:dyDescent="0.2">
      <c r="I2687" s="33"/>
    </row>
    <row r="2688" spans="9:9" x14ac:dyDescent="0.2">
      <c r="I2688" s="33"/>
    </row>
    <row r="2689" spans="9:9" x14ac:dyDescent="0.2">
      <c r="I2689" s="33"/>
    </row>
    <row r="2690" spans="9:9" x14ac:dyDescent="0.2">
      <c r="I2690" s="33"/>
    </row>
    <row r="2691" spans="9:9" x14ac:dyDescent="0.2">
      <c r="I2691" s="33"/>
    </row>
    <row r="2692" spans="9:9" x14ac:dyDescent="0.2">
      <c r="I2692" s="33"/>
    </row>
    <row r="2693" spans="9:9" x14ac:dyDescent="0.2">
      <c r="I2693" s="33"/>
    </row>
    <row r="2694" spans="9:9" x14ac:dyDescent="0.2">
      <c r="I2694" s="33"/>
    </row>
    <row r="2695" spans="9:9" x14ac:dyDescent="0.2">
      <c r="I2695" s="33"/>
    </row>
    <row r="2696" spans="9:9" x14ac:dyDescent="0.2">
      <c r="I2696" s="33"/>
    </row>
    <row r="2697" spans="9:9" x14ac:dyDescent="0.2">
      <c r="I2697" s="33"/>
    </row>
    <row r="2698" spans="9:9" x14ac:dyDescent="0.2">
      <c r="I2698" s="33"/>
    </row>
    <row r="2699" spans="9:9" x14ac:dyDescent="0.2">
      <c r="I2699" s="33"/>
    </row>
    <row r="2700" spans="9:9" x14ac:dyDescent="0.2">
      <c r="I2700" s="33"/>
    </row>
    <row r="2701" spans="9:9" x14ac:dyDescent="0.2">
      <c r="I2701" s="33"/>
    </row>
    <row r="2702" spans="9:9" x14ac:dyDescent="0.2">
      <c r="I2702" s="33"/>
    </row>
    <row r="2703" spans="9:9" x14ac:dyDescent="0.2">
      <c r="I2703" s="33"/>
    </row>
    <row r="2704" spans="9:9" x14ac:dyDescent="0.2">
      <c r="I2704" s="33"/>
    </row>
    <row r="2705" spans="9:9" x14ac:dyDescent="0.2">
      <c r="I2705" s="33"/>
    </row>
    <row r="2706" spans="9:9" x14ac:dyDescent="0.2">
      <c r="I2706" s="33"/>
    </row>
    <row r="2707" spans="9:9" x14ac:dyDescent="0.2">
      <c r="I2707" s="33"/>
    </row>
    <row r="2708" spans="9:9" x14ac:dyDescent="0.2">
      <c r="I2708" s="33"/>
    </row>
    <row r="2709" spans="9:9" x14ac:dyDescent="0.2">
      <c r="I2709" s="33"/>
    </row>
    <row r="2710" spans="9:9" x14ac:dyDescent="0.2">
      <c r="I2710" s="33"/>
    </row>
    <row r="2711" spans="9:9" x14ac:dyDescent="0.2">
      <c r="I2711" s="33"/>
    </row>
    <row r="2712" spans="9:9" x14ac:dyDescent="0.2">
      <c r="I2712" s="33"/>
    </row>
    <row r="2713" spans="9:9" x14ac:dyDescent="0.2">
      <c r="I2713" s="33"/>
    </row>
    <row r="2714" spans="9:9" x14ac:dyDescent="0.2">
      <c r="I2714" s="33"/>
    </row>
    <row r="2715" spans="9:9" x14ac:dyDescent="0.2">
      <c r="I2715" s="33"/>
    </row>
    <row r="2716" spans="9:9" x14ac:dyDescent="0.2">
      <c r="I2716" s="33"/>
    </row>
    <row r="2717" spans="9:9" x14ac:dyDescent="0.2">
      <c r="I2717" s="33"/>
    </row>
    <row r="2718" spans="9:9" x14ac:dyDescent="0.2">
      <c r="I2718" s="33"/>
    </row>
    <row r="2719" spans="9:9" x14ac:dyDescent="0.2">
      <c r="I2719" s="33"/>
    </row>
    <row r="2720" spans="9:9" x14ac:dyDescent="0.2">
      <c r="I2720" s="33"/>
    </row>
    <row r="2721" spans="9:9" x14ac:dyDescent="0.2">
      <c r="I2721" s="33"/>
    </row>
    <row r="2722" spans="9:9" x14ac:dyDescent="0.2">
      <c r="I2722" s="33"/>
    </row>
    <row r="2723" spans="9:9" x14ac:dyDescent="0.2">
      <c r="I2723" s="33"/>
    </row>
    <row r="2724" spans="9:9" x14ac:dyDescent="0.2">
      <c r="I2724" s="33"/>
    </row>
    <row r="2725" spans="9:9" x14ac:dyDescent="0.2">
      <c r="I2725" s="33"/>
    </row>
    <row r="2726" spans="9:9" x14ac:dyDescent="0.2">
      <c r="I2726" s="33"/>
    </row>
    <row r="2727" spans="9:9" x14ac:dyDescent="0.2">
      <c r="I2727" s="33"/>
    </row>
    <row r="2728" spans="9:9" x14ac:dyDescent="0.2">
      <c r="I2728" s="33"/>
    </row>
    <row r="2729" spans="9:9" x14ac:dyDescent="0.2">
      <c r="I2729" s="33"/>
    </row>
    <row r="2730" spans="9:9" x14ac:dyDescent="0.2">
      <c r="I2730" s="33"/>
    </row>
    <row r="2731" spans="9:9" x14ac:dyDescent="0.2">
      <c r="I2731" s="33"/>
    </row>
    <row r="2732" spans="9:9" x14ac:dyDescent="0.2">
      <c r="I2732" s="33"/>
    </row>
    <row r="2733" spans="9:9" x14ac:dyDescent="0.2">
      <c r="I2733" s="33"/>
    </row>
    <row r="2734" spans="9:9" x14ac:dyDescent="0.2">
      <c r="I2734" s="33"/>
    </row>
    <row r="2735" spans="9:9" x14ac:dyDescent="0.2">
      <c r="I2735" s="33"/>
    </row>
    <row r="2736" spans="9:9" x14ac:dyDescent="0.2">
      <c r="I2736" s="33"/>
    </row>
    <row r="2737" spans="9:9" x14ac:dyDescent="0.2">
      <c r="I2737" s="33"/>
    </row>
    <row r="2738" spans="9:9" x14ac:dyDescent="0.2">
      <c r="I2738" s="33"/>
    </row>
    <row r="2739" spans="9:9" x14ac:dyDescent="0.2">
      <c r="I2739" s="33"/>
    </row>
    <row r="2740" spans="9:9" x14ac:dyDescent="0.2">
      <c r="I2740" s="33"/>
    </row>
    <row r="2741" spans="9:9" x14ac:dyDescent="0.2">
      <c r="I2741" s="33"/>
    </row>
    <row r="2742" spans="9:9" x14ac:dyDescent="0.2">
      <c r="I2742" s="33"/>
    </row>
    <row r="2743" spans="9:9" x14ac:dyDescent="0.2">
      <c r="I2743" s="33"/>
    </row>
    <row r="2744" spans="9:9" x14ac:dyDescent="0.2">
      <c r="I2744" s="33"/>
    </row>
    <row r="2745" spans="9:9" x14ac:dyDescent="0.2">
      <c r="I2745" s="33"/>
    </row>
    <row r="2746" spans="9:9" x14ac:dyDescent="0.2">
      <c r="I2746" s="33"/>
    </row>
    <row r="2747" spans="9:9" x14ac:dyDescent="0.2">
      <c r="I2747" s="33"/>
    </row>
    <row r="2748" spans="9:9" x14ac:dyDescent="0.2">
      <c r="I2748" s="33"/>
    </row>
    <row r="2749" spans="9:9" x14ac:dyDescent="0.2">
      <c r="I2749" s="33"/>
    </row>
    <row r="2750" spans="9:9" x14ac:dyDescent="0.2">
      <c r="I2750" s="33"/>
    </row>
    <row r="2751" spans="9:9" x14ac:dyDescent="0.2">
      <c r="I2751" s="33"/>
    </row>
    <row r="2752" spans="9:9" x14ac:dyDescent="0.2">
      <c r="I2752" s="33"/>
    </row>
    <row r="2753" spans="9:9" x14ac:dyDescent="0.2">
      <c r="I2753" s="33"/>
    </row>
    <row r="2754" spans="9:9" x14ac:dyDescent="0.2">
      <c r="I2754" s="33"/>
    </row>
    <row r="2755" spans="9:9" x14ac:dyDescent="0.2">
      <c r="I2755" s="33"/>
    </row>
    <row r="2756" spans="9:9" x14ac:dyDescent="0.2">
      <c r="I2756" s="33"/>
    </row>
    <row r="2757" spans="9:9" x14ac:dyDescent="0.2">
      <c r="I2757" s="33"/>
    </row>
    <row r="2758" spans="9:9" x14ac:dyDescent="0.2">
      <c r="I2758" s="33"/>
    </row>
    <row r="2759" spans="9:9" x14ac:dyDescent="0.2">
      <c r="I2759" s="33"/>
    </row>
    <row r="2760" spans="9:9" x14ac:dyDescent="0.2">
      <c r="I2760" s="33"/>
    </row>
    <row r="2761" spans="9:9" x14ac:dyDescent="0.2">
      <c r="I2761" s="33"/>
    </row>
    <row r="2762" spans="9:9" x14ac:dyDescent="0.2">
      <c r="I2762" s="33"/>
    </row>
    <row r="2763" spans="9:9" x14ac:dyDescent="0.2">
      <c r="I2763" s="33"/>
    </row>
    <row r="2764" spans="9:9" x14ac:dyDescent="0.2">
      <c r="I2764" s="33"/>
    </row>
    <row r="2765" spans="9:9" x14ac:dyDescent="0.2">
      <c r="I2765" s="33"/>
    </row>
    <row r="2766" spans="9:9" x14ac:dyDescent="0.2">
      <c r="I2766" s="33"/>
    </row>
    <row r="2767" spans="9:9" x14ac:dyDescent="0.2">
      <c r="I2767" s="33"/>
    </row>
    <row r="2768" spans="9:9" x14ac:dyDescent="0.2">
      <c r="I2768" s="33"/>
    </row>
    <row r="2769" spans="9:9" x14ac:dyDescent="0.2">
      <c r="I2769" s="33"/>
    </row>
    <row r="2770" spans="9:9" x14ac:dyDescent="0.2">
      <c r="I2770" s="33"/>
    </row>
    <row r="2771" spans="9:9" x14ac:dyDescent="0.2">
      <c r="I2771" s="33"/>
    </row>
    <row r="2772" spans="9:9" x14ac:dyDescent="0.2">
      <c r="I2772" s="33"/>
    </row>
    <row r="2773" spans="9:9" x14ac:dyDescent="0.2">
      <c r="I2773" s="33"/>
    </row>
    <row r="2774" spans="9:9" x14ac:dyDescent="0.2">
      <c r="I2774" s="33"/>
    </row>
    <row r="2775" spans="9:9" x14ac:dyDescent="0.2">
      <c r="I2775" s="33"/>
    </row>
    <row r="2776" spans="9:9" x14ac:dyDescent="0.2">
      <c r="I2776" s="33"/>
    </row>
    <row r="2777" spans="9:9" x14ac:dyDescent="0.2">
      <c r="I2777" s="33"/>
    </row>
    <row r="2778" spans="9:9" x14ac:dyDescent="0.2">
      <c r="I2778" s="33"/>
    </row>
    <row r="2779" spans="9:9" x14ac:dyDescent="0.2">
      <c r="I2779" s="33"/>
    </row>
    <row r="2780" spans="9:9" x14ac:dyDescent="0.2">
      <c r="I2780" s="33"/>
    </row>
    <row r="2781" spans="9:9" x14ac:dyDescent="0.2">
      <c r="I2781" s="33"/>
    </row>
    <row r="2782" spans="9:9" x14ac:dyDescent="0.2">
      <c r="I2782" s="33"/>
    </row>
    <row r="2783" spans="9:9" x14ac:dyDescent="0.2">
      <c r="I2783" s="33"/>
    </row>
    <row r="2784" spans="9:9" x14ac:dyDescent="0.2">
      <c r="I2784" s="33"/>
    </row>
    <row r="2785" spans="9:9" x14ac:dyDescent="0.2">
      <c r="I2785" s="33"/>
    </row>
    <row r="2786" spans="9:9" x14ac:dyDescent="0.2">
      <c r="I2786" s="33"/>
    </row>
    <row r="2787" spans="9:9" x14ac:dyDescent="0.2">
      <c r="I2787" s="33"/>
    </row>
    <row r="2788" spans="9:9" x14ac:dyDescent="0.2">
      <c r="I2788" s="33"/>
    </row>
    <row r="2789" spans="9:9" x14ac:dyDescent="0.2">
      <c r="I2789" s="33"/>
    </row>
    <row r="2790" spans="9:9" x14ac:dyDescent="0.2">
      <c r="I2790" s="33"/>
    </row>
    <row r="2791" spans="9:9" x14ac:dyDescent="0.2">
      <c r="I2791" s="33"/>
    </row>
    <row r="2792" spans="9:9" x14ac:dyDescent="0.2">
      <c r="I2792" s="33"/>
    </row>
    <row r="2793" spans="9:9" x14ac:dyDescent="0.2">
      <c r="I2793" s="33"/>
    </row>
    <row r="2794" spans="9:9" x14ac:dyDescent="0.2">
      <c r="I2794" s="33"/>
    </row>
    <row r="2795" spans="9:9" x14ac:dyDescent="0.2">
      <c r="I2795" s="33"/>
    </row>
    <row r="2796" spans="9:9" x14ac:dyDescent="0.2">
      <c r="I2796" s="33"/>
    </row>
    <row r="2797" spans="9:9" x14ac:dyDescent="0.2">
      <c r="I2797" s="33"/>
    </row>
    <row r="2798" spans="9:9" x14ac:dyDescent="0.2">
      <c r="I2798" s="33"/>
    </row>
    <row r="2799" spans="9:9" x14ac:dyDescent="0.2">
      <c r="I2799" s="33"/>
    </row>
    <row r="2800" spans="9:9" x14ac:dyDescent="0.2">
      <c r="I2800" s="33"/>
    </row>
    <row r="2801" spans="9:9" x14ac:dyDescent="0.2">
      <c r="I2801" s="33"/>
    </row>
    <row r="2802" spans="9:9" x14ac:dyDescent="0.2">
      <c r="I2802" s="33"/>
    </row>
    <row r="2803" spans="9:9" x14ac:dyDescent="0.2">
      <c r="I2803" s="33"/>
    </row>
    <row r="2804" spans="9:9" x14ac:dyDescent="0.2">
      <c r="I2804" s="33"/>
    </row>
    <row r="2805" spans="9:9" x14ac:dyDescent="0.2">
      <c r="I2805" s="33"/>
    </row>
    <row r="2806" spans="9:9" x14ac:dyDescent="0.2">
      <c r="I2806" s="33"/>
    </row>
    <row r="2807" spans="9:9" x14ac:dyDescent="0.2">
      <c r="I2807" s="33"/>
    </row>
    <row r="2808" spans="9:9" x14ac:dyDescent="0.2">
      <c r="I2808" s="33"/>
    </row>
    <row r="2809" spans="9:9" x14ac:dyDescent="0.2">
      <c r="I2809" s="33"/>
    </row>
    <row r="2810" spans="9:9" x14ac:dyDescent="0.2">
      <c r="I2810" s="33"/>
    </row>
    <row r="2811" spans="9:9" x14ac:dyDescent="0.2">
      <c r="I2811" s="33"/>
    </row>
    <row r="2812" spans="9:9" x14ac:dyDescent="0.2">
      <c r="I2812" s="33"/>
    </row>
    <row r="2813" spans="9:9" x14ac:dyDescent="0.2">
      <c r="I2813" s="33"/>
    </row>
    <row r="2814" spans="9:9" x14ac:dyDescent="0.2">
      <c r="I2814" s="33"/>
    </row>
    <row r="2815" spans="9:9" x14ac:dyDescent="0.2">
      <c r="I2815" s="33"/>
    </row>
    <row r="2816" spans="9:9" x14ac:dyDescent="0.2">
      <c r="I2816" s="33"/>
    </row>
    <row r="2817" spans="9:9" x14ac:dyDescent="0.2">
      <c r="I2817" s="33"/>
    </row>
    <row r="2818" spans="9:9" x14ac:dyDescent="0.2">
      <c r="I2818" s="33"/>
    </row>
    <row r="2819" spans="9:9" x14ac:dyDescent="0.2">
      <c r="I2819" s="33"/>
    </row>
    <row r="2820" spans="9:9" x14ac:dyDescent="0.2">
      <c r="I2820" s="33"/>
    </row>
    <row r="2821" spans="9:9" x14ac:dyDescent="0.2">
      <c r="I2821" s="33"/>
    </row>
    <row r="2822" spans="9:9" x14ac:dyDescent="0.2">
      <c r="I2822" s="33"/>
    </row>
    <row r="2823" spans="9:9" x14ac:dyDescent="0.2">
      <c r="I2823" s="33"/>
    </row>
    <row r="2824" spans="9:9" x14ac:dyDescent="0.2">
      <c r="I2824" s="33"/>
    </row>
    <row r="2825" spans="9:9" x14ac:dyDescent="0.2">
      <c r="I2825" s="33"/>
    </row>
    <row r="2826" spans="9:9" x14ac:dyDescent="0.2">
      <c r="I2826" s="33"/>
    </row>
    <row r="2827" spans="9:9" x14ac:dyDescent="0.2">
      <c r="I2827" s="33"/>
    </row>
    <row r="2828" spans="9:9" x14ac:dyDescent="0.2">
      <c r="I2828" s="33"/>
    </row>
    <row r="2829" spans="9:9" x14ac:dyDescent="0.2">
      <c r="I2829" s="33"/>
    </row>
    <row r="2830" spans="9:9" x14ac:dyDescent="0.2">
      <c r="I2830" s="33"/>
    </row>
    <row r="2831" spans="9:9" x14ac:dyDescent="0.2">
      <c r="I2831" s="33"/>
    </row>
    <row r="2832" spans="9:9" x14ac:dyDescent="0.2">
      <c r="I2832" s="33"/>
    </row>
    <row r="2833" spans="9:9" x14ac:dyDescent="0.2">
      <c r="I2833" s="33"/>
    </row>
    <row r="2834" spans="9:9" x14ac:dyDescent="0.2">
      <c r="I2834" s="33"/>
    </row>
    <row r="2835" spans="9:9" x14ac:dyDescent="0.2">
      <c r="I2835" s="33"/>
    </row>
    <row r="2836" spans="9:9" x14ac:dyDescent="0.2">
      <c r="I2836" s="33"/>
    </row>
    <row r="2837" spans="9:9" x14ac:dyDescent="0.2">
      <c r="I2837" s="33"/>
    </row>
    <row r="2838" spans="9:9" x14ac:dyDescent="0.2">
      <c r="I2838" s="33"/>
    </row>
    <row r="2839" spans="9:9" x14ac:dyDescent="0.2">
      <c r="I2839" s="33"/>
    </row>
    <row r="2840" spans="9:9" x14ac:dyDescent="0.2">
      <c r="I2840" s="33"/>
    </row>
    <row r="2841" spans="9:9" x14ac:dyDescent="0.2">
      <c r="I2841" s="33"/>
    </row>
    <row r="2842" spans="9:9" x14ac:dyDescent="0.2">
      <c r="I2842" s="33"/>
    </row>
    <row r="2843" spans="9:9" x14ac:dyDescent="0.2">
      <c r="I2843" s="33"/>
    </row>
    <row r="2844" spans="9:9" x14ac:dyDescent="0.2">
      <c r="I2844" s="33"/>
    </row>
    <row r="2845" spans="9:9" x14ac:dyDescent="0.2">
      <c r="I2845" s="33"/>
    </row>
    <row r="2846" spans="9:9" x14ac:dyDescent="0.2">
      <c r="I2846" s="33"/>
    </row>
    <row r="2847" spans="9:9" x14ac:dyDescent="0.2">
      <c r="I2847" s="33"/>
    </row>
    <row r="2848" spans="9:9" x14ac:dyDescent="0.2">
      <c r="I2848" s="33"/>
    </row>
    <row r="2849" spans="9:9" x14ac:dyDescent="0.2">
      <c r="I2849" s="33"/>
    </row>
    <row r="2850" spans="9:9" x14ac:dyDescent="0.2">
      <c r="I2850" s="33"/>
    </row>
    <row r="2851" spans="9:9" x14ac:dyDescent="0.2">
      <c r="I2851" s="33"/>
    </row>
    <row r="2852" spans="9:9" x14ac:dyDescent="0.2">
      <c r="I2852" s="33"/>
    </row>
    <row r="2853" spans="9:9" x14ac:dyDescent="0.2">
      <c r="I2853" s="33"/>
    </row>
    <row r="2854" spans="9:9" x14ac:dyDescent="0.2">
      <c r="I2854" s="33"/>
    </row>
    <row r="2855" spans="9:9" x14ac:dyDescent="0.2">
      <c r="I2855" s="33"/>
    </row>
    <row r="2856" spans="9:9" x14ac:dyDescent="0.2">
      <c r="I2856" s="33"/>
    </row>
    <row r="2857" spans="9:9" x14ac:dyDescent="0.2">
      <c r="I2857" s="33"/>
    </row>
    <row r="2858" spans="9:9" x14ac:dyDescent="0.2">
      <c r="I2858" s="33"/>
    </row>
    <row r="2859" spans="9:9" x14ac:dyDescent="0.2">
      <c r="I2859" s="33"/>
    </row>
    <row r="2860" spans="9:9" x14ac:dyDescent="0.2">
      <c r="I2860" s="33"/>
    </row>
    <row r="2861" spans="9:9" x14ac:dyDescent="0.2">
      <c r="I2861" s="33"/>
    </row>
    <row r="2862" spans="9:9" x14ac:dyDescent="0.2">
      <c r="I2862" s="33"/>
    </row>
    <row r="2863" spans="9:9" x14ac:dyDescent="0.2">
      <c r="I2863" s="33"/>
    </row>
    <row r="2864" spans="9:9" x14ac:dyDescent="0.2">
      <c r="I2864" s="33"/>
    </row>
    <row r="2865" spans="9:9" x14ac:dyDescent="0.2">
      <c r="I2865" s="33"/>
    </row>
    <row r="2866" spans="9:9" x14ac:dyDescent="0.2">
      <c r="I2866" s="33"/>
    </row>
    <row r="2867" spans="9:9" x14ac:dyDescent="0.2">
      <c r="I2867" s="33"/>
    </row>
    <row r="2868" spans="9:9" x14ac:dyDescent="0.2">
      <c r="I2868" s="33"/>
    </row>
    <row r="2869" spans="9:9" x14ac:dyDescent="0.2">
      <c r="I2869" s="33"/>
    </row>
    <row r="2870" spans="9:9" x14ac:dyDescent="0.2">
      <c r="I2870" s="33"/>
    </row>
    <row r="2871" spans="9:9" x14ac:dyDescent="0.2">
      <c r="I2871" s="33"/>
    </row>
    <row r="2872" spans="9:9" x14ac:dyDescent="0.2">
      <c r="I2872" s="33"/>
    </row>
    <row r="2873" spans="9:9" x14ac:dyDescent="0.2">
      <c r="I2873" s="33"/>
    </row>
    <row r="2874" spans="9:9" x14ac:dyDescent="0.2">
      <c r="I2874" s="33"/>
    </row>
    <row r="2875" spans="9:9" x14ac:dyDescent="0.2">
      <c r="I2875" s="33"/>
    </row>
    <row r="2876" spans="9:9" x14ac:dyDescent="0.2">
      <c r="I2876" s="33"/>
    </row>
    <row r="2877" spans="9:9" x14ac:dyDescent="0.2">
      <c r="I2877" s="33"/>
    </row>
    <row r="2878" spans="9:9" x14ac:dyDescent="0.2">
      <c r="I2878" s="33"/>
    </row>
    <row r="2879" spans="9:9" x14ac:dyDescent="0.2">
      <c r="I2879" s="33"/>
    </row>
    <row r="2880" spans="9:9" x14ac:dyDescent="0.2">
      <c r="I2880" s="33"/>
    </row>
    <row r="2881" spans="9:9" x14ac:dyDescent="0.2">
      <c r="I2881" s="33"/>
    </row>
    <row r="2882" spans="9:9" x14ac:dyDescent="0.2">
      <c r="I2882" s="33"/>
    </row>
    <row r="2883" spans="9:9" x14ac:dyDescent="0.2">
      <c r="I2883" s="33"/>
    </row>
    <row r="2884" spans="9:9" x14ac:dyDescent="0.2">
      <c r="I2884" s="33"/>
    </row>
    <row r="2885" spans="9:9" x14ac:dyDescent="0.2">
      <c r="I2885" s="33"/>
    </row>
    <row r="2886" spans="9:9" x14ac:dyDescent="0.2">
      <c r="I2886" s="33"/>
    </row>
    <row r="2887" spans="9:9" x14ac:dyDescent="0.2">
      <c r="I2887" s="33"/>
    </row>
    <row r="2888" spans="9:9" x14ac:dyDescent="0.2">
      <c r="I2888" s="33"/>
    </row>
    <row r="2889" spans="9:9" x14ac:dyDescent="0.2">
      <c r="I2889" s="33"/>
    </row>
    <row r="2890" spans="9:9" x14ac:dyDescent="0.2">
      <c r="I2890" s="33"/>
    </row>
    <row r="2891" spans="9:9" x14ac:dyDescent="0.2">
      <c r="I2891" s="33"/>
    </row>
    <row r="2892" spans="9:9" x14ac:dyDescent="0.2">
      <c r="I2892" s="33"/>
    </row>
    <row r="2893" spans="9:9" x14ac:dyDescent="0.2">
      <c r="I2893" s="33"/>
    </row>
    <row r="2894" spans="9:9" x14ac:dyDescent="0.2">
      <c r="I2894" s="33"/>
    </row>
    <row r="2895" spans="9:9" x14ac:dyDescent="0.2">
      <c r="I2895" s="33"/>
    </row>
    <row r="2896" spans="9:9" x14ac:dyDescent="0.2">
      <c r="I2896" s="33"/>
    </row>
    <row r="2897" spans="9:9" x14ac:dyDescent="0.2">
      <c r="I2897" s="33"/>
    </row>
    <row r="2898" spans="9:9" x14ac:dyDescent="0.2">
      <c r="I2898" s="33"/>
    </row>
    <row r="2899" spans="9:9" x14ac:dyDescent="0.2">
      <c r="I2899" s="33"/>
    </row>
    <row r="2900" spans="9:9" x14ac:dyDescent="0.2">
      <c r="I2900" s="33"/>
    </row>
    <row r="2901" spans="9:9" x14ac:dyDescent="0.2">
      <c r="I2901" s="33"/>
    </row>
    <row r="2902" spans="9:9" x14ac:dyDescent="0.2">
      <c r="I2902" s="33"/>
    </row>
    <row r="2903" spans="9:9" x14ac:dyDescent="0.2">
      <c r="I2903" s="33"/>
    </row>
    <row r="2904" spans="9:9" x14ac:dyDescent="0.2">
      <c r="I2904" s="33"/>
    </row>
    <row r="2905" spans="9:9" x14ac:dyDescent="0.2">
      <c r="I2905" s="33"/>
    </row>
    <row r="2906" spans="9:9" x14ac:dyDescent="0.2">
      <c r="I2906" s="33"/>
    </row>
    <row r="2907" spans="9:9" x14ac:dyDescent="0.2">
      <c r="I2907" s="33"/>
    </row>
    <row r="2908" spans="9:9" x14ac:dyDescent="0.2">
      <c r="I2908" s="33"/>
    </row>
    <row r="2909" spans="9:9" x14ac:dyDescent="0.2">
      <c r="I2909" s="33"/>
    </row>
    <row r="2910" spans="9:9" x14ac:dyDescent="0.2">
      <c r="I2910" s="33"/>
    </row>
    <row r="2911" spans="9:9" x14ac:dyDescent="0.2">
      <c r="I2911" s="33"/>
    </row>
    <row r="2912" spans="9:9" x14ac:dyDescent="0.2">
      <c r="I2912" s="33"/>
    </row>
    <row r="2913" spans="9:9" x14ac:dyDescent="0.2">
      <c r="I2913" s="33"/>
    </row>
    <row r="2914" spans="9:9" x14ac:dyDescent="0.2">
      <c r="I2914" s="33"/>
    </row>
    <row r="2915" spans="9:9" x14ac:dyDescent="0.2">
      <c r="I2915" s="33"/>
    </row>
    <row r="2916" spans="9:9" x14ac:dyDescent="0.2">
      <c r="I2916" s="33"/>
    </row>
    <row r="2917" spans="9:9" x14ac:dyDescent="0.2">
      <c r="I2917" s="33"/>
    </row>
    <row r="2918" spans="9:9" x14ac:dyDescent="0.2">
      <c r="I2918" s="33"/>
    </row>
    <row r="2919" spans="9:9" x14ac:dyDescent="0.2">
      <c r="I2919" s="33"/>
    </row>
    <row r="2920" spans="9:9" x14ac:dyDescent="0.2">
      <c r="I2920" s="33"/>
    </row>
    <row r="2921" spans="9:9" x14ac:dyDescent="0.2">
      <c r="I2921" s="33"/>
    </row>
    <row r="2922" spans="9:9" x14ac:dyDescent="0.2">
      <c r="I2922" s="33"/>
    </row>
    <row r="2923" spans="9:9" x14ac:dyDescent="0.2">
      <c r="I2923" s="33"/>
    </row>
    <row r="2924" spans="9:9" x14ac:dyDescent="0.2">
      <c r="I2924" s="33"/>
    </row>
    <row r="2925" spans="9:9" x14ac:dyDescent="0.2">
      <c r="I2925" s="33"/>
    </row>
    <row r="2926" spans="9:9" x14ac:dyDescent="0.2">
      <c r="I2926" s="33"/>
    </row>
    <row r="2927" spans="9:9" x14ac:dyDescent="0.2">
      <c r="I2927" s="33"/>
    </row>
    <row r="2928" spans="9:9" x14ac:dyDescent="0.2">
      <c r="I2928" s="33"/>
    </row>
    <row r="2929" spans="9:9" x14ac:dyDescent="0.2">
      <c r="I2929" s="33"/>
    </row>
    <row r="2930" spans="9:9" x14ac:dyDescent="0.2">
      <c r="I2930" s="33"/>
    </row>
    <row r="2931" spans="9:9" x14ac:dyDescent="0.2">
      <c r="I2931" s="33"/>
    </row>
    <row r="2932" spans="9:9" x14ac:dyDescent="0.2">
      <c r="I2932" s="33"/>
    </row>
    <row r="2933" spans="9:9" x14ac:dyDescent="0.2">
      <c r="I2933" s="33"/>
    </row>
    <row r="2934" spans="9:9" x14ac:dyDescent="0.2">
      <c r="I2934" s="33"/>
    </row>
    <row r="2935" spans="9:9" x14ac:dyDescent="0.2">
      <c r="I2935" s="33"/>
    </row>
    <row r="2936" spans="9:9" x14ac:dyDescent="0.2">
      <c r="I2936" s="33"/>
    </row>
    <row r="2937" spans="9:9" x14ac:dyDescent="0.2">
      <c r="I2937" s="33"/>
    </row>
    <row r="2938" spans="9:9" x14ac:dyDescent="0.2">
      <c r="I2938" s="33"/>
    </row>
    <row r="2939" spans="9:9" x14ac:dyDescent="0.2">
      <c r="I2939" s="33"/>
    </row>
    <row r="2940" spans="9:9" x14ac:dyDescent="0.2">
      <c r="I2940" s="33"/>
    </row>
    <row r="2941" spans="9:9" x14ac:dyDescent="0.2">
      <c r="I2941" s="33"/>
    </row>
    <row r="2942" spans="9:9" x14ac:dyDescent="0.2">
      <c r="I2942" s="33"/>
    </row>
    <row r="2943" spans="9:9" x14ac:dyDescent="0.2">
      <c r="I2943" s="33"/>
    </row>
    <row r="2944" spans="9:9" x14ac:dyDescent="0.2">
      <c r="I2944" s="33"/>
    </row>
    <row r="2945" spans="9:9" x14ac:dyDescent="0.2">
      <c r="I2945" s="33"/>
    </row>
    <row r="2946" spans="9:9" x14ac:dyDescent="0.2">
      <c r="I2946" s="33"/>
    </row>
    <row r="2947" spans="9:9" x14ac:dyDescent="0.2">
      <c r="I2947" s="33"/>
    </row>
    <row r="2948" spans="9:9" x14ac:dyDescent="0.2">
      <c r="I2948" s="33"/>
    </row>
    <row r="2949" spans="9:9" x14ac:dyDescent="0.2">
      <c r="I2949" s="33"/>
    </row>
    <row r="2950" spans="9:9" x14ac:dyDescent="0.2">
      <c r="I2950" s="33"/>
    </row>
    <row r="2951" spans="9:9" x14ac:dyDescent="0.2">
      <c r="I2951" s="33"/>
    </row>
    <row r="2952" spans="9:9" x14ac:dyDescent="0.2">
      <c r="I2952" s="33"/>
    </row>
    <row r="2953" spans="9:9" x14ac:dyDescent="0.2">
      <c r="I2953" s="33"/>
    </row>
    <row r="2954" spans="9:9" x14ac:dyDescent="0.2">
      <c r="I2954" s="33"/>
    </row>
    <row r="2955" spans="9:9" x14ac:dyDescent="0.2">
      <c r="I2955" s="33"/>
    </row>
    <row r="2956" spans="9:9" x14ac:dyDescent="0.2">
      <c r="I2956" s="33"/>
    </row>
    <row r="2957" spans="9:9" x14ac:dyDescent="0.2">
      <c r="I2957" s="33"/>
    </row>
    <row r="2958" spans="9:9" x14ac:dyDescent="0.2">
      <c r="I2958" s="33"/>
    </row>
    <row r="2959" spans="9:9" x14ac:dyDescent="0.2">
      <c r="I2959" s="33"/>
    </row>
    <row r="2960" spans="9:9" x14ac:dyDescent="0.2">
      <c r="I2960" s="33"/>
    </row>
    <row r="2961" spans="9:9" x14ac:dyDescent="0.2">
      <c r="I2961" s="33"/>
    </row>
    <row r="2962" spans="9:9" x14ac:dyDescent="0.2">
      <c r="I2962" s="33"/>
    </row>
    <row r="2963" spans="9:9" x14ac:dyDescent="0.2">
      <c r="I2963" s="33"/>
    </row>
    <row r="2964" spans="9:9" x14ac:dyDescent="0.2">
      <c r="I2964" s="33"/>
    </row>
    <row r="2965" spans="9:9" x14ac:dyDescent="0.2">
      <c r="I2965" s="33"/>
    </row>
    <row r="2966" spans="9:9" x14ac:dyDescent="0.2">
      <c r="I2966" s="33"/>
    </row>
    <row r="2967" spans="9:9" x14ac:dyDescent="0.2">
      <c r="I2967" s="33"/>
    </row>
    <row r="2968" spans="9:9" x14ac:dyDescent="0.2">
      <c r="I2968" s="33"/>
    </row>
    <row r="2969" spans="9:9" x14ac:dyDescent="0.2">
      <c r="I2969" s="33"/>
    </row>
    <row r="2970" spans="9:9" x14ac:dyDescent="0.2">
      <c r="I2970" s="33"/>
    </row>
    <row r="2971" spans="9:9" x14ac:dyDescent="0.2">
      <c r="I2971" s="33"/>
    </row>
    <row r="2972" spans="9:9" x14ac:dyDescent="0.2">
      <c r="I2972" s="33"/>
    </row>
    <row r="2973" spans="9:9" x14ac:dyDescent="0.2">
      <c r="I2973" s="33"/>
    </row>
    <row r="2974" spans="9:9" x14ac:dyDescent="0.2">
      <c r="I2974" s="33"/>
    </row>
    <row r="2975" spans="9:9" x14ac:dyDescent="0.2">
      <c r="I2975" s="33"/>
    </row>
    <row r="2976" spans="9:9" x14ac:dyDescent="0.2">
      <c r="I2976" s="33"/>
    </row>
    <row r="2977" spans="9:9" x14ac:dyDescent="0.2">
      <c r="I2977" s="33"/>
    </row>
    <row r="2978" spans="9:9" x14ac:dyDescent="0.2">
      <c r="I2978" s="33"/>
    </row>
    <row r="2979" spans="9:9" x14ac:dyDescent="0.2">
      <c r="I2979" s="33"/>
    </row>
    <row r="2980" spans="9:9" x14ac:dyDescent="0.2">
      <c r="I2980" s="33"/>
    </row>
    <row r="2981" spans="9:9" x14ac:dyDescent="0.2">
      <c r="I2981" s="33"/>
    </row>
    <row r="2982" spans="9:9" x14ac:dyDescent="0.2">
      <c r="I2982" s="33"/>
    </row>
    <row r="2983" spans="9:9" x14ac:dyDescent="0.2">
      <c r="I2983" s="33"/>
    </row>
    <row r="2984" spans="9:9" x14ac:dyDescent="0.2">
      <c r="I2984" s="33"/>
    </row>
    <row r="2985" spans="9:9" x14ac:dyDescent="0.2">
      <c r="I2985" s="33"/>
    </row>
    <row r="2986" spans="9:9" x14ac:dyDescent="0.2">
      <c r="I2986" s="33"/>
    </row>
    <row r="2987" spans="9:9" x14ac:dyDescent="0.2">
      <c r="I2987" s="33"/>
    </row>
    <row r="2988" spans="9:9" x14ac:dyDescent="0.2">
      <c r="I2988" s="33"/>
    </row>
    <row r="2989" spans="9:9" x14ac:dyDescent="0.2">
      <c r="I2989" s="33"/>
    </row>
    <row r="2990" spans="9:9" x14ac:dyDescent="0.2">
      <c r="I2990" s="33"/>
    </row>
    <row r="2991" spans="9:9" x14ac:dyDescent="0.2">
      <c r="I2991" s="33"/>
    </row>
    <row r="2992" spans="9:9" x14ac:dyDescent="0.2">
      <c r="I2992" s="33"/>
    </row>
    <row r="2993" spans="9:9" x14ac:dyDescent="0.2">
      <c r="I2993" s="33"/>
    </row>
    <row r="2994" spans="9:9" x14ac:dyDescent="0.2">
      <c r="I2994" s="33"/>
    </row>
    <row r="2995" spans="9:9" x14ac:dyDescent="0.2">
      <c r="I2995" s="33"/>
    </row>
    <row r="2996" spans="9:9" x14ac:dyDescent="0.2">
      <c r="I2996" s="33"/>
    </row>
    <row r="2997" spans="9:9" x14ac:dyDescent="0.2">
      <c r="I2997" s="33"/>
    </row>
    <row r="2998" spans="9:9" x14ac:dyDescent="0.2">
      <c r="I2998" s="33"/>
    </row>
    <row r="2999" spans="9:9" x14ac:dyDescent="0.2">
      <c r="I2999" s="33"/>
    </row>
    <row r="3000" spans="9:9" x14ac:dyDescent="0.2">
      <c r="I3000" s="33"/>
    </row>
    <row r="3001" spans="9:9" x14ac:dyDescent="0.2">
      <c r="I3001" s="33"/>
    </row>
    <row r="3002" spans="9:9" x14ac:dyDescent="0.2">
      <c r="I3002" s="33"/>
    </row>
    <row r="3003" spans="9:9" x14ac:dyDescent="0.2">
      <c r="I3003" s="33"/>
    </row>
    <row r="3004" spans="9:9" x14ac:dyDescent="0.2">
      <c r="I3004" s="33"/>
    </row>
    <row r="3005" spans="9:9" x14ac:dyDescent="0.2">
      <c r="I3005" s="33"/>
    </row>
    <row r="3006" spans="9:9" x14ac:dyDescent="0.2">
      <c r="I3006" s="33"/>
    </row>
    <row r="3007" spans="9:9" x14ac:dyDescent="0.2">
      <c r="I3007" s="33"/>
    </row>
    <row r="3008" spans="9:9" x14ac:dyDescent="0.2">
      <c r="I3008" s="33"/>
    </row>
    <row r="3009" spans="9:9" x14ac:dyDescent="0.2">
      <c r="I3009" s="33"/>
    </row>
    <row r="3010" spans="9:9" x14ac:dyDescent="0.2">
      <c r="I3010" s="33"/>
    </row>
    <row r="3011" spans="9:9" x14ac:dyDescent="0.2">
      <c r="I3011" s="33"/>
    </row>
    <row r="3012" spans="9:9" x14ac:dyDescent="0.2">
      <c r="I3012" s="33"/>
    </row>
    <row r="3013" spans="9:9" x14ac:dyDescent="0.2">
      <c r="I3013" s="33"/>
    </row>
    <row r="3014" spans="9:9" x14ac:dyDescent="0.2">
      <c r="I3014" s="33"/>
    </row>
    <row r="3015" spans="9:9" x14ac:dyDescent="0.2">
      <c r="I3015" s="33"/>
    </row>
    <row r="3016" spans="9:9" x14ac:dyDescent="0.2">
      <c r="I3016" s="33"/>
    </row>
    <row r="3017" spans="9:9" x14ac:dyDescent="0.2">
      <c r="I3017" s="33"/>
    </row>
    <row r="3018" spans="9:9" x14ac:dyDescent="0.2">
      <c r="I3018" s="33"/>
    </row>
    <row r="3019" spans="9:9" x14ac:dyDescent="0.2">
      <c r="I3019" s="33"/>
    </row>
    <row r="3020" spans="9:9" x14ac:dyDescent="0.2">
      <c r="I3020" s="33"/>
    </row>
    <row r="3021" spans="9:9" x14ac:dyDescent="0.2">
      <c r="I3021" s="33"/>
    </row>
    <row r="3022" spans="9:9" x14ac:dyDescent="0.2">
      <c r="I3022" s="33"/>
    </row>
    <row r="3023" spans="9:9" x14ac:dyDescent="0.2">
      <c r="I3023" s="33"/>
    </row>
    <row r="3024" spans="9:9" x14ac:dyDescent="0.2">
      <c r="I3024" s="33"/>
    </row>
    <row r="3025" spans="9:9" x14ac:dyDescent="0.2">
      <c r="I3025" s="33"/>
    </row>
    <row r="3026" spans="9:9" x14ac:dyDescent="0.2">
      <c r="I3026" s="33"/>
    </row>
    <row r="3027" spans="9:9" x14ac:dyDescent="0.2">
      <c r="I3027" s="33"/>
    </row>
    <row r="3028" spans="9:9" x14ac:dyDescent="0.2">
      <c r="I3028" s="33"/>
    </row>
    <row r="3029" spans="9:9" x14ac:dyDescent="0.2">
      <c r="I3029" s="33"/>
    </row>
    <row r="3030" spans="9:9" x14ac:dyDescent="0.2">
      <c r="I3030" s="33"/>
    </row>
    <row r="3031" spans="9:9" x14ac:dyDescent="0.2">
      <c r="I3031" s="33"/>
    </row>
    <row r="3032" spans="9:9" x14ac:dyDescent="0.2">
      <c r="I3032" s="33"/>
    </row>
    <row r="3033" spans="9:9" x14ac:dyDescent="0.2">
      <c r="I3033" s="33"/>
    </row>
    <row r="3034" spans="9:9" x14ac:dyDescent="0.2">
      <c r="I3034" s="33"/>
    </row>
    <row r="3035" spans="9:9" x14ac:dyDescent="0.2">
      <c r="I3035" s="33"/>
    </row>
    <row r="3036" spans="9:9" x14ac:dyDescent="0.2">
      <c r="I3036" s="33"/>
    </row>
    <row r="3037" spans="9:9" x14ac:dyDescent="0.2">
      <c r="I3037" s="33"/>
    </row>
    <row r="3038" spans="9:9" x14ac:dyDescent="0.2">
      <c r="I3038" s="33"/>
    </row>
    <row r="3039" spans="9:9" x14ac:dyDescent="0.2">
      <c r="I3039" s="33"/>
    </row>
    <row r="3040" spans="9:9" x14ac:dyDescent="0.2">
      <c r="I3040" s="33"/>
    </row>
    <row r="3041" spans="9:9" x14ac:dyDescent="0.2">
      <c r="I3041" s="33"/>
    </row>
    <row r="3042" spans="9:9" x14ac:dyDescent="0.2">
      <c r="I3042" s="33"/>
    </row>
    <row r="3043" spans="9:9" x14ac:dyDescent="0.2">
      <c r="I3043" s="33"/>
    </row>
    <row r="3044" spans="9:9" x14ac:dyDescent="0.2">
      <c r="I3044" s="33"/>
    </row>
    <row r="3045" spans="9:9" x14ac:dyDescent="0.2">
      <c r="I3045" s="33"/>
    </row>
    <row r="3046" spans="9:9" x14ac:dyDescent="0.2">
      <c r="I3046" s="33"/>
    </row>
    <row r="3047" spans="9:9" x14ac:dyDescent="0.2">
      <c r="I3047" s="33"/>
    </row>
    <row r="3048" spans="9:9" x14ac:dyDescent="0.2">
      <c r="I3048" s="33"/>
    </row>
    <row r="3049" spans="9:9" x14ac:dyDescent="0.2">
      <c r="I3049" s="33"/>
    </row>
    <row r="3050" spans="9:9" x14ac:dyDescent="0.2">
      <c r="I3050" s="33"/>
    </row>
    <row r="3051" spans="9:9" x14ac:dyDescent="0.2">
      <c r="I3051" s="33"/>
    </row>
    <row r="3052" spans="9:9" x14ac:dyDescent="0.2">
      <c r="I3052" s="33"/>
    </row>
    <row r="3053" spans="9:9" x14ac:dyDescent="0.2">
      <c r="I3053" s="33"/>
    </row>
    <row r="3054" spans="9:9" x14ac:dyDescent="0.2">
      <c r="I3054" s="33"/>
    </row>
    <row r="3055" spans="9:9" x14ac:dyDescent="0.2">
      <c r="I3055" s="33"/>
    </row>
    <row r="3056" spans="9:9" x14ac:dyDescent="0.2">
      <c r="I3056" s="33"/>
    </row>
    <row r="3057" spans="9:9" x14ac:dyDescent="0.2">
      <c r="I3057" s="33"/>
    </row>
    <row r="3058" spans="9:9" x14ac:dyDescent="0.2">
      <c r="I3058" s="33"/>
    </row>
    <row r="3059" spans="9:9" x14ac:dyDescent="0.2">
      <c r="I3059" s="33"/>
    </row>
    <row r="3060" spans="9:9" x14ac:dyDescent="0.2">
      <c r="I3060" s="33"/>
    </row>
    <row r="3061" spans="9:9" x14ac:dyDescent="0.2">
      <c r="I3061" s="33"/>
    </row>
    <row r="3062" spans="9:9" x14ac:dyDescent="0.2">
      <c r="I3062" s="33"/>
    </row>
    <row r="3063" spans="9:9" x14ac:dyDescent="0.2">
      <c r="I3063" s="33"/>
    </row>
    <row r="3064" spans="9:9" x14ac:dyDescent="0.2">
      <c r="I3064" s="33"/>
    </row>
    <row r="3065" spans="9:9" x14ac:dyDescent="0.2">
      <c r="I3065" s="33"/>
    </row>
    <row r="3066" spans="9:9" x14ac:dyDescent="0.2">
      <c r="I3066" s="33"/>
    </row>
    <row r="3067" spans="9:9" x14ac:dyDescent="0.2">
      <c r="I3067" s="33"/>
    </row>
    <row r="3068" spans="9:9" x14ac:dyDescent="0.2">
      <c r="I3068" s="33"/>
    </row>
    <row r="3069" spans="9:9" x14ac:dyDescent="0.2">
      <c r="I3069" s="33"/>
    </row>
    <row r="3070" spans="9:9" x14ac:dyDescent="0.2">
      <c r="I3070" s="33"/>
    </row>
    <row r="3071" spans="9:9" x14ac:dyDescent="0.2">
      <c r="I3071" s="33"/>
    </row>
    <row r="3072" spans="9:9" x14ac:dyDescent="0.2">
      <c r="I3072" s="33"/>
    </row>
    <row r="3073" spans="9:9" x14ac:dyDescent="0.2">
      <c r="I3073" s="33"/>
    </row>
    <row r="3074" spans="9:9" x14ac:dyDescent="0.2">
      <c r="I3074" s="33"/>
    </row>
    <row r="3075" spans="9:9" x14ac:dyDescent="0.2">
      <c r="I3075" s="33"/>
    </row>
    <row r="3076" spans="9:9" x14ac:dyDescent="0.2">
      <c r="I3076" s="33"/>
    </row>
    <row r="3077" spans="9:9" x14ac:dyDescent="0.2">
      <c r="I3077" s="33"/>
    </row>
    <row r="3078" spans="9:9" x14ac:dyDescent="0.2">
      <c r="I3078" s="33"/>
    </row>
    <row r="3079" spans="9:9" x14ac:dyDescent="0.2">
      <c r="I3079" s="33"/>
    </row>
    <row r="3080" spans="9:9" x14ac:dyDescent="0.2">
      <c r="I3080" s="33"/>
    </row>
    <row r="3081" spans="9:9" x14ac:dyDescent="0.2">
      <c r="I3081" s="33"/>
    </row>
    <row r="3082" spans="9:9" x14ac:dyDescent="0.2">
      <c r="I3082" s="33"/>
    </row>
    <row r="3083" spans="9:9" x14ac:dyDescent="0.2">
      <c r="I3083" s="33"/>
    </row>
    <row r="3084" spans="9:9" x14ac:dyDescent="0.2">
      <c r="I3084" s="33"/>
    </row>
    <row r="3085" spans="9:9" x14ac:dyDescent="0.2">
      <c r="I3085" s="33"/>
    </row>
    <row r="3086" spans="9:9" x14ac:dyDescent="0.2">
      <c r="I3086" s="33"/>
    </row>
    <row r="3087" spans="9:9" x14ac:dyDescent="0.2">
      <c r="I3087" s="33"/>
    </row>
    <row r="3088" spans="9:9" x14ac:dyDescent="0.2">
      <c r="I3088" s="33"/>
    </row>
    <row r="3089" spans="9:9" x14ac:dyDescent="0.2">
      <c r="I3089" s="33"/>
    </row>
    <row r="3090" spans="9:9" x14ac:dyDescent="0.2">
      <c r="I3090" s="33"/>
    </row>
    <row r="3091" spans="9:9" x14ac:dyDescent="0.2">
      <c r="I3091" s="33"/>
    </row>
    <row r="3092" spans="9:9" x14ac:dyDescent="0.2">
      <c r="I3092" s="33"/>
    </row>
    <row r="3093" spans="9:9" x14ac:dyDescent="0.2">
      <c r="I3093" s="33"/>
    </row>
    <row r="3094" spans="9:9" x14ac:dyDescent="0.2">
      <c r="I3094" s="33"/>
    </row>
    <row r="3095" spans="9:9" x14ac:dyDescent="0.2">
      <c r="I3095" s="33"/>
    </row>
    <row r="3096" spans="9:9" x14ac:dyDescent="0.2">
      <c r="I3096" s="33"/>
    </row>
    <row r="3097" spans="9:9" x14ac:dyDescent="0.2">
      <c r="I3097" s="33"/>
    </row>
    <row r="3098" spans="9:9" x14ac:dyDescent="0.2">
      <c r="I3098" s="33"/>
    </row>
    <row r="3099" spans="9:9" x14ac:dyDescent="0.2">
      <c r="I3099" s="33"/>
    </row>
    <row r="3100" spans="9:9" x14ac:dyDescent="0.2">
      <c r="I3100" s="33"/>
    </row>
    <row r="3101" spans="9:9" x14ac:dyDescent="0.2">
      <c r="I3101" s="33"/>
    </row>
    <row r="3102" spans="9:9" x14ac:dyDescent="0.2">
      <c r="I3102" s="33"/>
    </row>
    <row r="3103" spans="9:9" x14ac:dyDescent="0.2">
      <c r="I3103" s="33"/>
    </row>
    <row r="3104" spans="9:9" x14ac:dyDescent="0.2">
      <c r="I3104" s="33"/>
    </row>
    <row r="3105" spans="9:9" x14ac:dyDescent="0.2">
      <c r="I3105" s="33"/>
    </row>
    <row r="3106" spans="9:9" x14ac:dyDescent="0.2">
      <c r="I3106" s="33"/>
    </row>
    <row r="3107" spans="9:9" x14ac:dyDescent="0.2">
      <c r="I3107" s="33"/>
    </row>
    <row r="3108" spans="9:9" x14ac:dyDescent="0.2">
      <c r="I3108" s="33"/>
    </row>
    <row r="3109" spans="9:9" x14ac:dyDescent="0.2">
      <c r="I3109" s="33"/>
    </row>
    <row r="3110" spans="9:9" x14ac:dyDescent="0.2">
      <c r="I3110" s="33"/>
    </row>
    <row r="3111" spans="9:9" x14ac:dyDescent="0.2">
      <c r="I3111" s="33"/>
    </row>
    <row r="3112" spans="9:9" x14ac:dyDescent="0.2">
      <c r="I3112" s="33"/>
    </row>
    <row r="3113" spans="9:9" x14ac:dyDescent="0.2">
      <c r="I3113" s="33"/>
    </row>
    <row r="3114" spans="9:9" x14ac:dyDescent="0.2">
      <c r="I3114" s="33"/>
    </row>
    <row r="3115" spans="9:9" x14ac:dyDescent="0.2">
      <c r="I3115" s="33"/>
    </row>
    <row r="3116" spans="9:9" x14ac:dyDescent="0.2">
      <c r="I3116" s="33"/>
    </row>
    <row r="3117" spans="9:9" x14ac:dyDescent="0.2">
      <c r="I3117" s="33"/>
    </row>
    <row r="3118" spans="9:9" x14ac:dyDescent="0.2">
      <c r="I3118" s="33"/>
    </row>
    <row r="3119" spans="9:9" x14ac:dyDescent="0.2">
      <c r="I3119" s="33"/>
    </row>
    <row r="3120" spans="9:9" x14ac:dyDescent="0.2">
      <c r="I3120" s="33"/>
    </row>
    <row r="3121" spans="9:9" x14ac:dyDescent="0.2">
      <c r="I3121" s="33"/>
    </row>
    <row r="3122" spans="9:9" x14ac:dyDescent="0.2">
      <c r="I3122" s="33"/>
    </row>
    <row r="3123" spans="9:9" x14ac:dyDescent="0.2">
      <c r="I3123" s="33"/>
    </row>
    <row r="3124" spans="9:9" x14ac:dyDescent="0.2">
      <c r="I3124" s="33"/>
    </row>
    <row r="3125" spans="9:9" x14ac:dyDescent="0.2">
      <c r="I3125" s="33"/>
    </row>
    <row r="3126" spans="9:9" x14ac:dyDescent="0.2">
      <c r="I3126" s="33"/>
    </row>
    <row r="3127" spans="9:9" x14ac:dyDescent="0.2">
      <c r="I3127" s="33"/>
    </row>
    <row r="3128" spans="9:9" x14ac:dyDescent="0.2">
      <c r="I3128" s="33"/>
    </row>
    <row r="3129" spans="9:9" x14ac:dyDescent="0.2">
      <c r="I3129" s="33"/>
    </row>
    <row r="3130" spans="9:9" x14ac:dyDescent="0.2">
      <c r="I3130" s="33"/>
    </row>
    <row r="3131" spans="9:9" x14ac:dyDescent="0.2">
      <c r="I3131" s="33"/>
    </row>
    <row r="3132" spans="9:9" x14ac:dyDescent="0.2">
      <c r="I3132" s="33"/>
    </row>
    <row r="3133" spans="9:9" x14ac:dyDescent="0.2">
      <c r="I3133" s="33"/>
    </row>
    <row r="3134" spans="9:9" x14ac:dyDescent="0.2">
      <c r="I3134" s="33"/>
    </row>
    <row r="3135" spans="9:9" x14ac:dyDescent="0.2">
      <c r="I3135" s="33"/>
    </row>
    <row r="3136" spans="9:9" x14ac:dyDescent="0.2">
      <c r="I3136" s="33"/>
    </row>
    <row r="3137" spans="9:9" x14ac:dyDescent="0.2">
      <c r="I3137" s="33"/>
    </row>
    <row r="3138" spans="9:9" x14ac:dyDescent="0.2">
      <c r="I3138" s="33"/>
    </row>
    <row r="3139" spans="9:9" x14ac:dyDescent="0.2">
      <c r="I3139" s="33"/>
    </row>
    <row r="3140" spans="9:9" x14ac:dyDescent="0.2">
      <c r="I3140" s="33"/>
    </row>
    <row r="3141" spans="9:9" x14ac:dyDescent="0.2">
      <c r="I3141" s="33"/>
    </row>
    <row r="3142" spans="9:9" x14ac:dyDescent="0.2">
      <c r="I3142" s="33"/>
    </row>
    <row r="3143" spans="9:9" x14ac:dyDescent="0.2">
      <c r="I3143" s="33"/>
    </row>
    <row r="3144" spans="9:9" x14ac:dyDescent="0.2">
      <c r="I3144" s="33"/>
    </row>
    <row r="3145" spans="9:9" x14ac:dyDescent="0.2">
      <c r="I3145" s="33"/>
    </row>
    <row r="3146" spans="9:9" x14ac:dyDescent="0.2">
      <c r="I3146" s="33"/>
    </row>
    <row r="3147" spans="9:9" x14ac:dyDescent="0.2">
      <c r="I3147" s="33"/>
    </row>
    <row r="3148" spans="9:9" x14ac:dyDescent="0.2">
      <c r="I3148" s="33"/>
    </row>
    <row r="3149" spans="9:9" x14ac:dyDescent="0.2">
      <c r="I3149" s="33"/>
    </row>
    <row r="3150" spans="9:9" x14ac:dyDescent="0.2">
      <c r="I3150" s="33"/>
    </row>
    <row r="3151" spans="9:9" x14ac:dyDescent="0.2">
      <c r="I3151" s="33"/>
    </row>
    <row r="3152" spans="9:9" x14ac:dyDescent="0.2">
      <c r="I3152" s="33"/>
    </row>
    <row r="3153" spans="9:9" x14ac:dyDescent="0.2">
      <c r="I3153" s="33"/>
    </row>
    <row r="3154" spans="9:9" x14ac:dyDescent="0.2">
      <c r="I3154" s="33"/>
    </row>
    <row r="3155" spans="9:9" x14ac:dyDescent="0.2">
      <c r="I3155" s="33"/>
    </row>
    <row r="3156" spans="9:9" x14ac:dyDescent="0.2">
      <c r="I3156" s="33"/>
    </row>
    <row r="3157" spans="9:9" x14ac:dyDescent="0.2">
      <c r="I3157" s="33"/>
    </row>
    <row r="3158" spans="9:9" x14ac:dyDescent="0.2">
      <c r="I3158" s="33"/>
    </row>
    <row r="3159" spans="9:9" x14ac:dyDescent="0.2">
      <c r="I3159" s="33"/>
    </row>
    <row r="3160" spans="9:9" x14ac:dyDescent="0.2">
      <c r="I3160" s="33"/>
    </row>
    <row r="3161" spans="9:9" x14ac:dyDescent="0.2">
      <c r="I3161" s="33"/>
    </row>
    <row r="3162" spans="9:9" x14ac:dyDescent="0.2">
      <c r="I3162" s="33"/>
    </row>
    <row r="3163" spans="9:9" x14ac:dyDescent="0.2">
      <c r="I3163" s="33"/>
    </row>
    <row r="3164" spans="9:9" x14ac:dyDescent="0.2">
      <c r="I3164" s="33"/>
    </row>
    <row r="3165" spans="9:9" x14ac:dyDescent="0.2">
      <c r="I3165" s="33"/>
    </row>
    <row r="3166" spans="9:9" x14ac:dyDescent="0.2">
      <c r="I3166" s="33"/>
    </row>
    <row r="3167" spans="9:9" x14ac:dyDescent="0.2">
      <c r="I3167" s="33"/>
    </row>
    <row r="3168" spans="9:9" x14ac:dyDescent="0.2">
      <c r="I3168" s="33"/>
    </row>
    <row r="3169" spans="9:9" x14ac:dyDescent="0.2">
      <c r="I3169" s="33"/>
    </row>
    <row r="3170" spans="9:9" x14ac:dyDescent="0.2">
      <c r="I3170" s="33"/>
    </row>
    <row r="3171" spans="9:9" x14ac:dyDescent="0.2">
      <c r="I3171" s="33"/>
    </row>
    <row r="3172" spans="9:9" x14ac:dyDescent="0.2">
      <c r="I3172" s="33"/>
    </row>
    <row r="3173" spans="9:9" x14ac:dyDescent="0.2">
      <c r="I3173" s="33"/>
    </row>
    <row r="3174" spans="9:9" x14ac:dyDescent="0.2">
      <c r="I3174" s="33"/>
    </row>
    <row r="3175" spans="9:9" x14ac:dyDescent="0.2">
      <c r="I3175" s="33"/>
    </row>
    <row r="3176" spans="9:9" x14ac:dyDescent="0.2">
      <c r="I3176" s="33"/>
    </row>
    <row r="3177" spans="9:9" x14ac:dyDescent="0.2">
      <c r="I3177" s="33"/>
    </row>
    <row r="3178" spans="9:9" x14ac:dyDescent="0.2">
      <c r="I3178" s="33"/>
    </row>
    <row r="3179" spans="9:9" x14ac:dyDescent="0.2">
      <c r="I3179" s="33"/>
    </row>
    <row r="3180" spans="9:9" x14ac:dyDescent="0.2">
      <c r="I3180" s="33"/>
    </row>
    <row r="3181" spans="9:9" x14ac:dyDescent="0.2">
      <c r="I3181" s="33"/>
    </row>
    <row r="3182" spans="9:9" x14ac:dyDescent="0.2">
      <c r="I3182" s="33"/>
    </row>
    <row r="3183" spans="9:9" x14ac:dyDescent="0.2">
      <c r="I3183" s="33"/>
    </row>
    <row r="3184" spans="9:9" x14ac:dyDescent="0.2">
      <c r="I3184" s="33"/>
    </row>
    <row r="3185" spans="9:9" x14ac:dyDescent="0.2">
      <c r="I3185" s="33"/>
    </row>
    <row r="3186" spans="9:9" x14ac:dyDescent="0.2">
      <c r="I3186" s="33"/>
    </row>
    <row r="3187" spans="9:9" x14ac:dyDescent="0.2">
      <c r="I3187" s="33"/>
    </row>
    <row r="3188" spans="9:9" x14ac:dyDescent="0.2">
      <c r="I3188" s="33"/>
    </row>
    <row r="3189" spans="9:9" x14ac:dyDescent="0.2">
      <c r="I3189" s="33"/>
    </row>
    <row r="3190" spans="9:9" x14ac:dyDescent="0.2">
      <c r="I3190" s="33"/>
    </row>
    <row r="3191" spans="9:9" x14ac:dyDescent="0.2">
      <c r="I3191" s="33"/>
    </row>
    <row r="3192" spans="9:9" x14ac:dyDescent="0.2">
      <c r="I3192" s="33"/>
    </row>
    <row r="3193" spans="9:9" x14ac:dyDescent="0.2">
      <c r="I3193" s="33"/>
    </row>
    <row r="3194" spans="9:9" x14ac:dyDescent="0.2">
      <c r="I3194" s="33"/>
    </row>
    <row r="3195" spans="9:9" x14ac:dyDescent="0.2">
      <c r="I3195" s="33"/>
    </row>
    <row r="3196" spans="9:9" x14ac:dyDescent="0.2">
      <c r="I3196" s="33"/>
    </row>
    <row r="3197" spans="9:9" x14ac:dyDescent="0.2">
      <c r="I3197" s="33"/>
    </row>
    <row r="3198" spans="9:9" x14ac:dyDescent="0.2">
      <c r="I3198" s="33"/>
    </row>
    <row r="3199" spans="9:9" x14ac:dyDescent="0.2">
      <c r="I3199" s="33"/>
    </row>
    <row r="3200" spans="9:9" x14ac:dyDescent="0.2">
      <c r="I3200" s="33"/>
    </row>
    <row r="3201" spans="9:9" x14ac:dyDescent="0.2">
      <c r="I3201" s="33"/>
    </row>
    <row r="3202" spans="9:9" x14ac:dyDescent="0.2">
      <c r="I3202" s="33"/>
    </row>
    <row r="3203" spans="9:9" x14ac:dyDescent="0.2">
      <c r="I3203" s="33"/>
    </row>
    <row r="3204" spans="9:9" x14ac:dyDescent="0.2">
      <c r="I3204" s="33"/>
    </row>
    <row r="3205" spans="9:9" x14ac:dyDescent="0.2">
      <c r="I3205" s="33"/>
    </row>
    <row r="3206" spans="9:9" x14ac:dyDescent="0.2">
      <c r="I3206" s="33"/>
    </row>
    <row r="3207" spans="9:9" x14ac:dyDescent="0.2">
      <c r="I3207" s="33"/>
    </row>
    <row r="3208" spans="9:9" x14ac:dyDescent="0.2">
      <c r="I3208" s="33"/>
    </row>
    <row r="3209" spans="9:9" x14ac:dyDescent="0.2">
      <c r="I3209" s="33"/>
    </row>
    <row r="3210" spans="9:9" x14ac:dyDescent="0.2">
      <c r="I3210" s="33"/>
    </row>
    <row r="3211" spans="9:9" x14ac:dyDescent="0.2">
      <c r="I3211" s="33"/>
    </row>
    <row r="3212" spans="9:9" x14ac:dyDescent="0.2">
      <c r="I3212" s="33"/>
    </row>
    <row r="3213" spans="9:9" x14ac:dyDescent="0.2">
      <c r="I3213" s="33"/>
    </row>
    <row r="3214" spans="9:9" x14ac:dyDescent="0.2">
      <c r="I3214" s="33"/>
    </row>
    <row r="3215" spans="9:9" x14ac:dyDescent="0.2">
      <c r="I3215" s="33"/>
    </row>
    <row r="3216" spans="9:9" x14ac:dyDescent="0.2">
      <c r="I3216" s="33"/>
    </row>
    <row r="3217" spans="9:9" x14ac:dyDescent="0.2">
      <c r="I3217" s="33"/>
    </row>
    <row r="3218" spans="9:9" x14ac:dyDescent="0.2">
      <c r="I3218" s="33"/>
    </row>
    <row r="3219" spans="9:9" x14ac:dyDescent="0.2">
      <c r="I3219" s="33"/>
    </row>
    <row r="3220" spans="9:9" x14ac:dyDescent="0.2">
      <c r="I3220" s="33"/>
    </row>
    <row r="3221" spans="9:9" x14ac:dyDescent="0.2">
      <c r="I3221" s="33"/>
    </row>
    <row r="3222" spans="9:9" x14ac:dyDescent="0.2">
      <c r="I3222" s="33"/>
    </row>
    <row r="3223" spans="9:9" x14ac:dyDescent="0.2">
      <c r="I3223" s="33"/>
    </row>
    <row r="3224" spans="9:9" x14ac:dyDescent="0.2">
      <c r="I3224" s="33"/>
    </row>
    <row r="3225" spans="9:9" x14ac:dyDescent="0.2">
      <c r="I3225" s="33"/>
    </row>
    <row r="3226" spans="9:9" x14ac:dyDescent="0.2">
      <c r="I3226" s="33"/>
    </row>
    <row r="3227" spans="9:9" x14ac:dyDescent="0.2">
      <c r="I3227" s="33"/>
    </row>
    <row r="3228" spans="9:9" x14ac:dyDescent="0.2">
      <c r="I3228" s="33"/>
    </row>
    <row r="3229" spans="9:9" x14ac:dyDescent="0.2">
      <c r="I3229" s="33"/>
    </row>
    <row r="3230" spans="9:9" x14ac:dyDescent="0.2">
      <c r="I3230" s="33"/>
    </row>
    <row r="3231" spans="9:9" x14ac:dyDescent="0.2">
      <c r="I3231" s="33"/>
    </row>
    <row r="3232" spans="9:9" x14ac:dyDescent="0.2">
      <c r="I3232" s="33"/>
    </row>
    <row r="3233" spans="9:9" x14ac:dyDescent="0.2">
      <c r="I3233" s="33"/>
    </row>
    <row r="3234" spans="9:9" x14ac:dyDescent="0.2">
      <c r="I3234" s="33"/>
    </row>
    <row r="3235" spans="9:9" x14ac:dyDescent="0.2">
      <c r="I3235" s="33"/>
    </row>
    <row r="3236" spans="9:9" x14ac:dyDescent="0.2">
      <c r="I3236" s="33"/>
    </row>
    <row r="3237" spans="9:9" x14ac:dyDescent="0.2">
      <c r="I3237" s="33"/>
    </row>
    <row r="3238" spans="9:9" x14ac:dyDescent="0.2">
      <c r="I3238" s="33"/>
    </row>
    <row r="3239" spans="9:9" x14ac:dyDescent="0.2">
      <c r="I3239" s="33"/>
    </row>
    <row r="3240" spans="9:9" x14ac:dyDescent="0.2">
      <c r="I3240" s="33"/>
    </row>
    <row r="3241" spans="9:9" x14ac:dyDescent="0.2">
      <c r="I3241" s="33"/>
    </row>
    <row r="3242" spans="9:9" x14ac:dyDescent="0.2">
      <c r="I3242" s="33"/>
    </row>
    <row r="3243" spans="9:9" x14ac:dyDescent="0.2">
      <c r="I3243" s="33"/>
    </row>
    <row r="3244" spans="9:9" x14ac:dyDescent="0.2">
      <c r="I3244" s="33"/>
    </row>
    <row r="3245" spans="9:9" x14ac:dyDescent="0.2">
      <c r="I3245" s="33"/>
    </row>
    <row r="3246" spans="9:9" x14ac:dyDescent="0.2">
      <c r="I3246" s="33"/>
    </row>
    <row r="3247" spans="9:9" x14ac:dyDescent="0.2">
      <c r="I3247" s="33"/>
    </row>
    <row r="3248" spans="9:9" x14ac:dyDescent="0.2">
      <c r="I3248" s="33"/>
    </row>
    <row r="3249" spans="9:9" x14ac:dyDescent="0.2">
      <c r="I3249" s="33"/>
    </row>
    <row r="3250" spans="9:9" x14ac:dyDescent="0.2">
      <c r="I3250" s="33"/>
    </row>
    <row r="3251" spans="9:9" x14ac:dyDescent="0.2">
      <c r="I3251" s="33"/>
    </row>
    <row r="3252" spans="9:9" x14ac:dyDescent="0.2">
      <c r="I3252" s="33"/>
    </row>
    <row r="3253" spans="9:9" x14ac:dyDescent="0.2">
      <c r="I3253" s="33"/>
    </row>
    <row r="3254" spans="9:9" x14ac:dyDescent="0.2">
      <c r="I3254" s="33"/>
    </row>
    <row r="3255" spans="9:9" x14ac:dyDescent="0.2">
      <c r="I3255" s="33"/>
    </row>
    <row r="3256" spans="9:9" x14ac:dyDescent="0.2">
      <c r="I3256" s="33"/>
    </row>
    <row r="3257" spans="9:9" x14ac:dyDescent="0.2">
      <c r="I3257" s="33"/>
    </row>
    <row r="3258" spans="9:9" x14ac:dyDescent="0.2">
      <c r="I3258" s="33"/>
    </row>
    <row r="3259" spans="9:9" x14ac:dyDescent="0.2">
      <c r="I3259" s="33"/>
    </row>
    <row r="3260" spans="9:9" x14ac:dyDescent="0.2">
      <c r="I3260" s="33"/>
    </row>
    <row r="3261" spans="9:9" x14ac:dyDescent="0.2">
      <c r="I3261" s="33"/>
    </row>
    <row r="3262" spans="9:9" x14ac:dyDescent="0.2">
      <c r="I3262" s="33"/>
    </row>
    <row r="3263" spans="9:9" x14ac:dyDescent="0.2">
      <c r="I3263" s="33"/>
    </row>
    <row r="3264" spans="9:9" x14ac:dyDescent="0.2">
      <c r="I3264" s="33"/>
    </row>
    <row r="3265" spans="9:9" x14ac:dyDescent="0.2">
      <c r="I3265" s="33"/>
    </row>
    <row r="3266" spans="9:9" x14ac:dyDescent="0.2">
      <c r="I3266" s="33"/>
    </row>
    <row r="3267" spans="9:9" x14ac:dyDescent="0.2">
      <c r="I3267" s="33"/>
    </row>
    <row r="3268" spans="9:9" x14ac:dyDescent="0.2">
      <c r="I3268" s="33"/>
    </row>
    <row r="3269" spans="9:9" x14ac:dyDescent="0.2">
      <c r="I3269" s="33"/>
    </row>
    <row r="3270" spans="9:9" x14ac:dyDescent="0.2">
      <c r="I3270" s="33"/>
    </row>
    <row r="3271" spans="9:9" x14ac:dyDescent="0.2">
      <c r="I3271" s="33"/>
    </row>
    <row r="3272" spans="9:9" x14ac:dyDescent="0.2">
      <c r="I3272" s="33"/>
    </row>
    <row r="3273" spans="9:9" x14ac:dyDescent="0.2">
      <c r="I3273" s="33"/>
    </row>
    <row r="3274" spans="9:9" x14ac:dyDescent="0.2">
      <c r="I3274" s="33"/>
    </row>
    <row r="3275" spans="9:9" x14ac:dyDescent="0.2">
      <c r="I3275" s="33"/>
    </row>
    <row r="3276" spans="9:9" x14ac:dyDescent="0.2">
      <c r="I3276" s="33"/>
    </row>
    <row r="3277" spans="9:9" x14ac:dyDescent="0.2">
      <c r="I3277" s="33"/>
    </row>
    <row r="3278" spans="9:9" x14ac:dyDescent="0.2">
      <c r="I3278" s="33"/>
    </row>
    <row r="3279" spans="9:9" x14ac:dyDescent="0.2">
      <c r="I3279" s="33"/>
    </row>
    <row r="3280" spans="9:9" x14ac:dyDescent="0.2">
      <c r="I3280" s="33"/>
    </row>
    <row r="3281" spans="9:9" x14ac:dyDescent="0.2">
      <c r="I3281" s="33"/>
    </row>
    <row r="3282" spans="9:9" x14ac:dyDescent="0.2">
      <c r="I3282" s="33"/>
    </row>
    <row r="3283" spans="9:9" x14ac:dyDescent="0.2">
      <c r="I3283" s="33"/>
    </row>
    <row r="3284" spans="9:9" x14ac:dyDescent="0.2">
      <c r="I3284" s="33"/>
    </row>
    <row r="3285" spans="9:9" x14ac:dyDescent="0.2">
      <c r="I3285" s="33"/>
    </row>
    <row r="3286" spans="9:9" x14ac:dyDescent="0.2">
      <c r="I3286" s="33"/>
    </row>
    <row r="3287" spans="9:9" x14ac:dyDescent="0.2">
      <c r="I3287" s="33"/>
    </row>
    <row r="3288" spans="9:9" x14ac:dyDescent="0.2">
      <c r="I3288" s="33"/>
    </row>
    <row r="3289" spans="9:9" x14ac:dyDescent="0.2">
      <c r="I3289" s="33"/>
    </row>
    <row r="3290" spans="9:9" x14ac:dyDescent="0.2">
      <c r="I3290" s="33"/>
    </row>
    <row r="3291" spans="9:9" x14ac:dyDescent="0.2">
      <c r="I3291" s="33"/>
    </row>
    <row r="3292" spans="9:9" x14ac:dyDescent="0.2">
      <c r="I3292" s="33"/>
    </row>
    <row r="3293" spans="9:9" x14ac:dyDescent="0.2">
      <c r="I3293" s="33"/>
    </row>
    <row r="3294" spans="9:9" x14ac:dyDescent="0.2">
      <c r="I3294" s="33"/>
    </row>
    <row r="3295" spans="9:9" x14ac:dyDescent="0.2">
      <c r="I3295" s="33"/>
    </row>
    <row r="3296" spans="9:9" x14ac:dyDescent="0.2">
      <c r="I3296" s="33"/>
    </row>
    <row r="3297" spans="9:9" x14ac:dyDescent="0.2">
      <c r="I3297" s="33"/>
    </row>
    <row r="3298" spans="9:9" x14ac:dyDescent="0.2">
      <c r="I3298" s="33"/>
    </row>
    <row r="3299" spans="9:9" x14ac:dyDescent="0.2">
      <c r="I3299" s="33"/>
    </row>
    <row r="3300" spans="9:9" x14ac:dyDescent="0.2">
      <c r="I3300" s="33"/>
    </row>
    <row r="3301" spans="9:9" x14ac:dyDescent="0.2">
      <c r="I3301" s="33"/>
    </row>
    <row r="3302" spans="9:9" x14ac:dyDescent="0.2">
      <c r="I3302" s="33"/>
    </row>
    <row r="3303" spans="9:9" x14ac:dyDescent="0.2">
      <c r="I3303" s="33"/>
    </row>
    <row r="3304" spans="9:9" x14ac:dyDescent="0.2">
      <c r="I3304" s="33"/>
    </row>
    <row r="3305" spans="9:9" x14ac:dyDescent="0.2">
      <c r="I3305" s="33"/>
    </row>
    <row r="3306" spans="9:9" x14ac:dyDescent="0.2">
      <c r="I3306" s="33"/>
    </row>
    <row r="3307" spans="9:9" x14ac:dyDescent="0.2">
      <c r="I3307" s="33"/>
    </row>
    <row r="3308" spans="9:9" x14ac:dyDescent="0.2">
      <c r="I3308" s="33"/>
    </row>
    <row r="3309" spans="9:9" x14ac:dyDescent="0.2">
      <c r="I3309" s="33"/>
    </row>
    <row r="3310" spans="9:9" x14ac:dyDescent="0.2">
      <c r="I3310" s="33"/>
    </row>
    <row r="3311" spans="9:9" x14ac:dyDescent="0.2">
      <c r="I3311" s="33"/>
    </row>
    <row r="3312" spans="9:9" x14ac:dyDescent="0.2">
      <c r="I3312" s="33"/>
    </row>
    <row r="3313" spans="9:9" x14ac:dyDescent="0.2">
      <c r="I3313" s="33"/>
    </row>
    <row r="3314" spans="9:9" x14ac:dyDescent="0.2">
      <c r="I3314" s="33"/>
    </row>
    <row r="3315" spans="9:9" x14ac:dyDescent="0.2">
      <c r="I3315" s="33"/>
    </row>
    <row r="3316" spans="9:9" x14ac:dyDescent="0.2">
      <c r="I3316" s="33"/>
    </row>
    <row r="3317" spans="9:9" x14ac:dyDescent="0.2">
      <c r="I3317" s="33"/>
    </row>
    <row r="3318" spans="9:9" x14ac:dyDescent="0.2">
      <c r="I3318" s="33"/>
    </row>
    <row r="3319" spans="9:9" x14ac:dyDescent="0.2">
      <c r="I3319" s="33"/>
    </row>
    <row r="3320" spans="9:9" x14ac:dyDescent="0.2">
      <c r="I3320" s="33"/>
    </row>
    <row r="3321" spans="9:9" x14ac:dyDescent="0.2">
      <c r="I3321" s="33"/>
    </row>
    <row r="3322" spans="9:9" x14ac:dyDescent="0.2">
      <c r="I3322" s="33"/>
    </row>
    <row r="3323" spans="9:9" x14ac:dyDescent="0.2">
      <c r="I3323" s="33"/>
    </row>
    <row r="3324" spans="9:9" x14ac:dyDescent="0.2">
      <c r="I3324" s="33"/>
    </row>
    <row r="3325" spans="9:9" x14ac:dyDescent="0.2">
      <c r="I3325" s="33"/>
    </row>
    <row r="3326" spans="9:9" x14ac:dyDescent="0.2">
      <c r="I3326" s="33"/>
    </row>
    <row r="3327" spans="9:9" x14ac:dyDescent="0.2">
      <c r="I3327" s="33"/>
    </row>
    <row r="3328" spans="9:9" x14ac:dyDescent="0.2">
      <c r="I3328" s="33"/>
    </row>
    <row r="3329" spans="9:9" x14ac:dyDescent="0.2">
      <c r="I3329" s="33"/>
    </row>
    <row r="3330" spans="9:9" x14ac:dyDescent="0.2">
      <c r="I3330" s="33"/>
    </row>
    <row r="3331" spans="9:9" x14ac:dyDescent="0.2">
      <c r="I3331" s="33"/>
    </row>
    <row r="3332" spans="9:9" x14ac:dyDescent="0.2">
      <c r="I3332" s="33"/>
    </row>
    <row r="3333" spans="9:9" x14ac:dyDescent="0.2">
      <c r="I3333" s="33"/>
    </row>
    <row r="3334" spans="9:9" x14ac:dyDescent="0.2">
      <c r="I3334" s="33"/>
    </row>
    <row r="3335" spans="9:9" x14ac:dyDescent="0.2">
      <c r="I3335" s="33"/>
    </row>
    <row r="3336" spans="9:9" x14ac:dyDescent="0.2">
      <c r="I3336" s="33"/>
    </row>
    <row r="3337" spans="9:9" x14ac:dyDescent="0.2">
      <c r="I3337" s="33"/>
    </row>
    <row r="3338" spans="9:9" x14ac:dyDescent="0.2">
      <c r="I3338" s="33"/>
    </row>
    <row r="3339" spans="9:9" x14ac:dyDescent="0.2">
      <c r="I3339" s="33"/>
    </row>
    <row r="3340" spans="9:9" x14ac:dyDescent="0.2">
      <c r="I3340" s="33"/>
    </row>
    <row r="3341" spans="9:9" x14ac:dyDescent="0.2">
      <c r="I3341" s="33"/>
    </row>
    <row r="3342" spans="9:9" x14ac:dyDescent="0.2">
      <c r="I3342" s="33"/>
    </row>
    <row r="3343" spans="9:9" x14ac:dyDescent="0.2">
      <c r="I3343" s="33"/>
    </row>
    <row r="3344" spans="9:9" x14ac:dyDescent="0.2">
      <c r="I3344" s="33"/>
    </row>
    <row r="3345" spans="9:9" x14ac:dyDescent="0.2">
      <c r="I3345" s="33"/>
    </row>
    <row r="3346" spans="9:9" x14ac:dyDescent="0.2">
      <c r="I3346" s="33"/>
    </row>
    <row r="3347" spans="9:9" x14ac:dyDescent="0.2">
      <c r="I3347" s="33"/>
    </row>
    <row r="3348" spans="9:9" x14ac:dyDescent="0.2">
      <c r="I3348" s="33"/>
    </row>
    <row r="3349" spans="9:9" x14ac:dyDescent="0.2">
      <c r="I3349" s="33"/>
    </row>
    <row r="3350" spans="9:9" x14ac:dyDescent="0.2">
      <c r="I3350" s="33"/>
    </row>
    <row r="3351" spans="9:9" x14ac:dyDescent="0.2">
      <c r="I3351" s="33"/>
    </row>
    <row r="3352" spans="9:9" x14ac:dyDescent="0.2">
      <c r="I3352" s="33"/>
    </row>
    <row r="3353" spans="9:9" x14ac:dyDescent="0.2">
      <c r="I3353" s="33"/>
    </row>
    <row r="3354" spans="9:9" x14ac:dyDescent="0.2">
      <c r="I3354" s="33"/>
    </row>
    <row r="3355" spans="9:9" x14ac:dyDescent="0.2">
      <c r="I3355" s="33"/>
    </row>
    <row r="3356" spans="9:9" x14ac:dyDescent="0.2">
      <c r="I3356" s="33"/>
    </row>
    <row r="3357" spans="9:9" x14ac:dyDescent="0.2">
      <c r="I3357" s="33"/>
    </row>
    <row r="3358" spans="9:9" x14ac:dyDescent="0.2">
      <c r="I3358" s="33"/>
    </row>
    <row r="3359" spans="9:9" x14ac:dyDescent="0.2">
      <c r="I3359" s="33"/>
    </row>
    <row r="3360" spans="9:9" x14ac:dyDescent="0.2">
      <c r="I3360" s="33"/>
    </row>
    <row r="3361" spans="9:9" x14ac:dyDescent="0.2">
      <c r="I3361" s="33"/>
    </row>
    <row r="3362" spans="9:9" x14ac:dyDescent="0.2">
      <c r="I3362" s="33"/>
    </row>
    <row r="3363" spans="9:9" x14ac:dyDescent="0.2">
      <c r="I3363" s="33"/>
    </row>
    <row r="3364" spans="9:9" x14ac:dyDescent="0.2">
      <c r="I3364" s="33"/>
    </row>
    <row r="3365" spans="9:9" x14ac:dyDescent="0.2">
      <c r="I3365" s="33"/>
    </row>
    <row r="3366" spans="9:9" x14ac:dyDescent="0.2">
      <c r="I3366" s="33"/>
    </row>
    <row r="3367" spans="9:9" x14ac:dyDescent="0.2">
      <c r="I3367" s="33"/>
    </row>
    <row r="3368" spans="9:9" x14ac:dyDescent="0.2">
      <c r="I3368" s="33"/>
    </row>
    <row r="3369" spans="9:9" x14ac:dyDescent="0.2">
      <c r="I3369" s="33"/>
    </row>
    <row r="3370" spans="9:9" x14ac:dyDescent="0.2">
      <c r="I3370" s="33"/>
    </row>
    <row r="3371" spans="9:9" x14ac:dyDescent="0.2">
      <c r="I3371" s="33"/>
    </row>
    <row r="3372" spans="9:9" x14ac:dyDescent="0.2">
      <c r="I3372" s="33"/>
    </row>
    <row r="3373" spans="9:9" x14ac:dyDescent="0.2">
      <c r="I3373" s="33"/>
    </row>
    <row r="3374" spans="9:9" x14ac:dyDescent="0.2">
      <c r="I3374" s="33"/>
    </row>
    <row r="3375" spans="9:9" x14ac:dyDescent="0.2">
      <c r="I3375" s="33"/>
    </row>
    <row r="3376" spans="9:9" x14ac:dyDescent="0.2">
      <c r="I3376" s="33"/>
    </row>
    <row r="3377" spans="9:9" x14ac:dyDescent="0.2">
      <c r="I3377" s="33"/>
    </row>
    <row r="3378" spans="9:9" x14ac:dyDescent="0.2">
      <c r="I3378" s="33"/>
    </row>
    <row r="3379" spans="9:9" x14ac:dyDescent="0.2">
      <c r="I3379" s="33"/>
    </row>
    <row r="3380" spans="9:9" x14ac:dyDescent="0.2">
      <c r="I3380" s="33"/>
    </row>
    <row r="3381" spans="9:9" x14ac:dyDescent="0.2">
      <c r="I3381" s="33"/>
    </row>
    <row r="3382" spans="9:9" x14ac:dyDescent="0.2">
      <c r="I3382" s="33"/>
    </row>
    <row r="3383" spans="9:9" x14ac:dyDescent="0.2">
      <c r="I3383" s="33"/>
    </row>
    <row r="3384" spans="9:9" x14ac:dyDescent="0.2">
      <c r="I3384" s="33"/>
    </row>
    <row r="3385" spans="9:9" x14ac:dyDescent="0.2">
      <c r="I3385" s="33"/>
    </row>
    <row r="3386" spans="9:9" x14ac:dyDescent="0.2">
      <c r="I3386" s="33"/>
    </row>
    <row r="3387" spans="9:9" x14ac:dyDescent="0.2">
      <c r="I3387" s="33"/>
    </row>
    <row r="3388" spans="9:9" x14ac:dyDescent="0.2">
      <c r="I3388" s="33"/>
    </row>
    <row r="3389" spans="9:9" x14ac:dyDescent="0.2">
      <c r="I3389" s="33"/>
    </row>
    <row r="3390" spans="9:9" x14ac:dyDescent="0.2">
      <c r="I3390" s="33"/>
    </row>
    <row r="3391" spans="9:9" x14ac:dyDescent="0.2">
      <c r="I3391" s="33"/>
    </row>
    <row r="3392" spans="9:9" x14ac:dyDescent="0.2">
      <c r="I3392" s="33"/>
    </row>
    <row r="3393" spans="9:9" x14ac:dyDescent="0.2">
      <c r="I3393" s="33"/>
    </row>
    <row r="3394" spans="9:9" x14ac:dyDescent="0.2">
      <c r="I3394" s="33"/>
    </row>
    <row r="3395" spans="9:9" x14ac:dyDescent="0.2">
      <c r="I3395" s="33"/>
    </row>
    <row r="3396" spans="9:9" x14ac:dyDescent="0.2">
      <c r="I3396" s="33"/>
    </row>
    <row r="3397" spans="9:9" x14ac:dyDescent="0.2">
      <c r="I3397" s="33"/>
    </row>
    <row r="3398" spans="9:9" x14ac:dyDescent="0.2">
      <c r="I3398" s="33"/>
    </row>
    <row r="3399" spans="9:9" x14ac:dyDescent="0.2">
      <c r="I3399" s="33"/>
    </row>
    <row r="3400" spans="9:9" x14ac:dyDescent="0.2">
      <c r="I3400" s="33"/>
    </row>
    <row r="3401" spans="9:9" x14ac:dyDescent="0.2">
      <c r="I3401" s="33"/>
    </row>
    <row r="3402" spans="9:9" x14ac:dyDescent="0.2">
      <c r="I3402" s="33"/>
    </row>
    <row r="3403" spans="9:9" x14ac:dyDescent="0.2">
      <c r="I3403" s="33"/>
    </row>
    <row r="3404" spans="9:9" x14ac:dyDescent="0.2">
      <c r="I3404" s="33"/>
    </row>
    <row r="3405" spans="9:9" x14ac:dyDescent="0.2">
      <c r="I3405" s="33"/>
    </row>
    <row r="3406" spans="9:9" x14ac:dyDescent="0.2">
      <c r="I3406" s="33"/>
    </row>
    <row r="3407" spans="9:9" x14ac:dyDescent="0.2">
      <c r="I3407" s="33"/>
    </row>
    <row r="3408" spans="9:9" x14ac:dyDescent="0.2">
      <c r="I3408" s="33"/>
    </row>
    <row r="3409" spans="9:9" x14ac:dyDescent="0.2">
      <c r="I3409" s="33"/>
    </row>
    <row r="3410" spans="9:9" x14ac:dyDescent="0.2">
      <c r="I3410" s="33"/>
    </row>
    <row r="3411" spans="9:9" x14ac:dyDescent="0.2">
      <c r="I3411" s="33"/>
    </row>
    <row r="3412" spans="9:9" x14ac:dyDescent="0.2">
      <c r="I3412" s="33"/>
    </row>
    <row r="3413" spans="9:9" x14ac:dyDescent="0.2">
      <c r="I3413" s="33"/>
    </row>
    <row r="3414" spans="9:9" x14ac:dyDescent="0.2">
      <c r="I3414" s="33"/>
    </row>
    <row r="3415" spans="9:9" x14ac:dyDescent="0.2">
      <c r="I3415" s="33"/>
    </row>
    <row r="3416" spans="9:9" x14ac:dyDescent="0.2">
      <c r="I3416" s="33"/>
    </row>
    <row r="3417" spans="9:9" x14ac:dyDescent="0.2">
      <c r="I3417" s="33"/>
    </row>
    <row r="3418" spans="9:9" x14ac:dyDescent="0.2">
      <c r="I3418" s="33"/>
    </row>
    <row r="3419" spans="9:9" x14ac:dyDescent="0.2">
      <c r="I3419" s="33"/>
    </row>
    <row r="3420" spans="9:9" x14ac:dyDescent="0.2">
      <c r="I3420" s="33"/>
    </row>
    <row r="3421" spans="9:9" x14ac:dyDescent="0.2">
      <c r="I3421" s="33"/>
    </row>
    <row r="3422" spans="9:9" x14ac:dyDescent="0.2">
      <c r="I3422" s="33"/>
    </row>
    <row r="3423" spans="9:9" x14ac:dyDescent="0.2">
      <c r="I3423" s="33"/>
    </row>
    <row r="3424" spans="9:9" x14ac:dyDescent="0.2">
      <c r="I3424" s="33"/>
    </row>
    <row r="3425" spans="9:9" x14ac:dyDescent="0.2">
      <c r="I3425" s="33"/>
    </row>
    <row r="3426" spans="9:9" x14ac:dyDescent="0.2">
      <c r="I3426" s="33"/>
    </row>
    <row r="3427" spans="9:9" x14ac:dyDescent="0.2">
      <c r="I3427" s="33"/>
    </row>
    <row r="3428" spans="9:9" x14ac:dyDescent="0.2">
      <c r="I3428" s="33"/>
    </row>
    <row r="3429" spans="9:9" x14ac:dyDescent="0.2">
      <c r="I3429" s="33"/>
    </row>
    <row r="3430" spans="9:9" x14ac:dyDescent="0.2">
      <c r="I3430" s="33"/>
    </row>
    <row r="3431" spans="9:9" x14ac:dyDescent="0.2">
      <c r="I3431" s="33"/>
    </row>
    <row r="3432" spans="9:9" x14ac:dyDescent="0.2">
      <c r="I3432" s="33"/>
    </row>
    <row r="3433" spans="9:9" x14ac:dyDescent="0.2">
      <c r="I3433" s="33"/>
    </row>
    <row r="3434" spans="9:9" x14ac:dyDescent="0.2">
      <c r="I3434" s="33"/>
    </row>
    <row r="3435" spans="9:9" x14ac:dyDescent="0.2">
      <c r="I3435" s="33"/>
    </row>
    <row r="3436" spans="9:9" x14ac:dyDescent="0.2">
      <c r="I3436" s="33"/>
    </row>
    <row r="3437" spans="9:9" x14ac:dyDescent="0.2">
      <c r="I3437" s="33"/>
    </row>
    <row r="3438" spans="9:9" x14ac:dyDescent="0.2">
      <c r="I3438" s="33"/>
    </row>
    <row r="3439" spans="9:9" x14ac:dyDescent="0.2">
      <c r="I3439" s="33"/>
    </row>
    <row r="3440" spans="9:9" x14ac:dyDescent="0.2">
      <c r="I3440" s="33"/>
    </row>
    <row r="3441" spans="9:9" x14ac:dyDescent="0.2">
      <c r="I3441" s="33"/>
    </row>
    <row r="3442" spans="9:9" x14ac:dyDescent="0.2">
      <c r="I3442" s="33"/>
    </row>
    <row r="3443" spans="9:9" x14ac:dyDescent="0.2">
      <c r="I3443" s="33"/>
    </row>
    <row r="3444" spans="9:9" x14ac:dyDescent="0.2">
      <c r="I3444" s="33"/>
    </row>
    <row r="3445" spans="9:9" x14ac:dyDescent="0.2">
      <c r="I3445" s="33"/>
    </row>
    <row r="3446" spans="9:9" x14ac:dyDescent="0.2">
      <c r="I3446" s="33"/>
    </row>
    <row r="3447" spans="9:9" x14ac:dyDescent="0.2">
      <c r="I3447" s="33"/>
    </row>
    <row r="3448" spans="9:9" x14ac:dyDescent="0.2">
      <c r="I3448" s="33"/>
    </row>
    <row r="3449" spans="9:9" x14ac:dyDescent="0.2">
      <c r="I3449" s="33"/>
    </row>
    <row r="3450" spans="9:9" x14ac:dyDescent="0.2">
      <c r="I3450" s="33"/>
    </row>
    <row r="3451" spans="9:9" x14ac:dyDescent="0.2">
      <c r="I3451" s="33"/>
    </row>
    <row r="3452" spans="9:9" x14ac:dyDescent="0.2">
      <c r="I3452" s="33"/>
    </row>
    <row r="3453" spans="9:9" x14ac:dyDescent="0.2">
      <c r="I3453" s="33"/>
    </row>
    <row r="3454" spans="9:9" x14ac:dyDescent="0.2">
      <c r="I3454" s="33"/>
    </row>
    <row r="3455" spans="9:9" x14ac:dyDescent="0.2">
      <c r="I3455" s="33"/>
    </row>
    <row r="3456" spans="9:9" x14ac:dyDescent="0.2">
      <c r="I3456" s="33"/>
    </row>
    <row r="3457" spans="9:9" x14ac:dyDescent="0.2">
      <c r="I3457" s="33"/>
    </row>
    <row r="3458" spans="9:9" x14ac:dyDescent="0.2">
      <c r="I3458" s="33"/>
    </row>
    <row r="3459" spans="9:9" x14ac:dyDescent="0.2">
      <c r="I3459" s="33"/>
    </row>
    <row r="3460" spans="9:9" x14ac:dyDescent="0.2">
      <c r="I3460" s="33"/>
    </row>
    <row r="3461" spans="9:9" x14ac:dyDescent="0.2">
      <c r="I3461" s="33"/>
    </row>
    <row r="3462" spans="9:9" x14ac:dyDescent="0.2">
      <c r="I3462" s="33"/>
    </row>
    <row r="3463" spans="9:9" x14ac:dyDescent="0.2">
      <c r="I3463" s="33"/>
    </row>
    <row r="3464" spans="9:9" x14ac:dyDescent="0.2">
      <c r="I3464" s="33"/>
    </row>
    <row r="3465" spans="9:9" x14ac:dyDescent="0.2">
      <c r="I3465" s="33"/>
    </row>
    <row r="3466" spans="9:9" x14ac:dyDescent="0.2">
      <c r="I3466" s="33"/>
    </row>
    <row r="3467" spans="9:9" x14ac:dyDescent="0.2">
      <c r="I3467" s="33"/>
    </row>
    <row r="3468" spans="9:9" x14ac:dyDescent="0.2">
      <c r="I3468" s="33"/>
    </row>
    <row r="3469" spans="9:9" x14ac:dyDescent="0.2">
      <c r="I3469" s="33"/>
    </row>
    <row r="3470" spans="9:9" x14ac:dyDescent="0.2">
      <c r="I3470" s="33"/>
    </row>
    <row r="3471" spans="9:9" x14ac:dyDescent="0.2">
      <c r="I3471" s="33"/>
    </row>
    <row r="3472" spans="9:9" x14ac:dyDescent="0.2">
      <c r="I3472" s="33"/>
    </row>
    <row r="3473" spans="9:9" x14ac:dyDescent="0.2">
      <c r="I3473" s="33"/>
    </row>
    <row r="3474" spans="9:9" x14ac:dyDescent="0.2">
      <c r="I3474" s="33"/>
    </row>
    <row r="3475" spans="9:9" x14ac:dyDescent="0.2">
      <c r="I3475" s="33"/>
    </row>
    <row r="3476" spans="9:9" x14ac:dyDescent="0.2">
      <c r="I3476" s="33"/>
    </row>
    <row r="3477" spans="9:9" x14ac:dyDescent="0.2">
      <c r="I3477" s="33"/>
    </row>
    <row r="3478" spans="9:9" x14ac:dyDescent="0.2">
      <c r="I3478" s="33"/>
    </row>
    <row r="3479" spans="9:9" x14ac:dyDescent="0.2">
      <c r="I3479" s="33"/>
    </row>
    <row r="3480" spans="9:9" x14ac:dyDescent="0.2">
      <c r="I3480" s="33"/>
    </row>
    <row r="3481" spans="9:9" x14ac:dyDescent="0.2">
      <c r="I3481" s="33"/>
    </row>
    <row r="3482" spans="9:9" x14ac:dyDescent="0.2">
      <c r="I3482" s="33"/>
    </row>
    <row r="3483" spans="9:9" x14ac:dyDescent="0.2">
      <c r="I3483" s="33"/>
    </row>
    <row r="3484" spans="9:9" x14ac:dyDescent="0.2">
      <c r="I3484" s="33"/>
    </row>
    <row r="3485" spans="9:9" x14ac:dyDescent="0.2">
      <c r="I3485" s="33"/>
    </row>
    <row r="3486" spans="9:9" x14ac:dyDescent="0.2">
      <c r="I3486" s="33"/>
    </row>
    <row r="3487" spans="9:9" x14ac:dyDescent="0.2">
      <c r="I3487" s="33"/>
    </row>
    <row r="3488" spans="9:9" x14ac:dyDescent="0.2">
      <c r="I3488" s="33"/>
    </row>
    <row r="3489" spans="9:9" x14ac:dyDescent="0.2">
      <c r="I3489" s="33"/>
    </row>
    <row r="3490" spans="9:9" x14ac:dyDescent="0.2">
      <c r="I3490" s="33"/>
    </row>
    <row r="3491" spans="9:9" x14ac:dyDescent="0.2">
      <c r="I3491" s="33"/>
    </row>
    <row r="3492" spans="9:9" x14ac:dyDescent="0.2">
      <c r="I3492" s="33"/>
    </row>
    <row r="3493" spans="9:9" x14ac:dyDescent="0.2">
      <c r="I3493" s="33"/>
    </row>
    <row r="3494" spans="9:9" x14ac:dyDescent="0.2">
      <c r="I3494" s="33"/>
    </row>
    <row r="3495" spans="9:9" x14ac:dyDescent="0.2">
      <c r="I3495" s="33"/>
    </row>
    <row r="3496" spans="9:9" x14ac:dyDescent="0.2">
      <c r="I3496" s="33"/>
    </row>
    <row r="3497" spans="9:9" x14ac:dyDescent="0.2">
      <c r="I3497" s="33"/>
    </row>
    <row r="3498" spans="9:9" x14ac:dyDescent="0.2">
      <c r="I3498" s="33"/>
    </row>
    <row r="3499" spans="9:9" x14ac:dyDescent="0.2">
      <c r="I3499" s="33"/>
    </row>
    <row r="3500" spans="9:9" x14ac:dyDescent="0.2">
      <c r="I3500" s="33"/>
    </row>
    <row r="3501" spans="9:9" x14ac:dyDescent="0.2">
      <c r="I3501" s="33"/>
    </row>
    <row r="3502" spans="9:9" x14ac:dyDescent="0.2">
      <c r="I3502" s="33"/>
    </row>
    <row r="3503" spans="9:9" x14ac:dyDescent="0.2">
      <c r="I3503" s="33"/>
    </row>
    <row r="3504" spans="9:9" x14ac:dyDescent="0.2">
      <c r="I3504" s="33"/>
    </row>
    <row r="3505" spans="9:9" x14ac:dyDescent="0.2">
      <c r="I3505" s="33"/>
    </row>
    <row r="3506" spans="9:9" x14ac:dyDescent="0.2">
      <c r="I3506" s="33"/>
    </row>
    <row r="3507" spans="9:9" x14ac:dyDescent="0.2">
      <c r="I3507" s="33"/>
    </row>
    <row r="3508" spans="9:9" x14ac:dyDescent="0.2">
      <c r="I3508" s="33"/>
    </row>
    <row r="3509" spans="9:9" x14ac:dyDescent="0.2">
      <c r="I3509" s="33"/>
    </row>
    <row r="3510" spans="9:9" x14ac:dyDescent="0.2">
      <c r="I3510" s="33"/>
    </row>
    <row r="3511" spans="9:9" x14ac:dyDescent="0.2">
      <c r="I3511" s="33"/>
    </row>
    <row r="3512" spans="9:9" x14ac:dyDescent="0.2">
      <c r="I3512" s="33"/>
    </row>
    <row r="3513" spans="9:9" x14ac:dyDescent="0.2">
      <c r="I3513" s="33"/>
    </row>
    <row r="3514" spans="9:9" x14ac:dyDescent="0.2">
      <c r="I3514" s="33"/>
    </row>
    <row r="3515" spans="9:9" x14ac:dyDescent="0.2">
      <c r="I3515" s="33"/>
    </row>
    <row r="3516" spans="9:9" x14ac:dyDescent="0.2">
      <c r="I3516" s="33"/>
    </row>
    <row r="3517" spans="9:9" x14ac:dyDescent="0.2">
      <c r="I3517" s="33"/>
    </row>
    <row r="3518" spans="9:9" x14ac:dyDescent="0.2">
      <c r="I3518" s="33"/>
    </row>
    <row r="3519" spans="9:9" x14ac:dyDescent="0.2">
      <c r="I3519" s="33"/>
    </row>
    <row r="3520" spans="9:9" x14ac:dyDescent="0.2">
      <c r="I3520" s="33"/>
    </row>
    <row r="3521" spans="9:9" x14ac:dyDescent="0.2">
      <c r="I3521" s="33"/>
    </row>
    <row r="3522" spans="9:9" x14ac:dyDescent="0.2">
      <c r="I3522" s="33"/>
    </row>
    <row r="3523" spans="9:9" x14ac:dyDescent="0.2">
      <c r="I3523" s="33"/>
    </row>
    <row r="3524" spans="9:9" x14ac:dyDescent="0.2">
      <c r="I3524" s="33"/>
    </row>
    <row r="3525" spans="9:9" x14ac:dyDescent="0.2">
      <c r="I3525" s="33"/>
    </row>
    <row r="3526" spans="9:9" x14ac:dyDescent="0.2">
      <c r="I3526" s="33"/>
    </row>
    <row r="3527" spans="9:9" x14ac:dyDescent="0.2">
      <c r="I3527" s="33"/>
    </row>
    <row r="3528" spans="9:9" x14ac:dyDescent="0.2">
      <c r="I3528" s="33"/>
    </row>
    <row r="3529" spans="9:9" x14ac:dyDescent="0.2">
      <c r="I3529" s="33"/>
    </row>
    <row r="3530" spans="9:9" x14ac:dyDescent="0.2">
      <c r="I3530" s="33"/>
    </row>
    <row r="3531" spans="9:9" x14ac:dyDescent="0.2">
      <c r="I3531" s="33"/>
    </row>
    <row r="3532" spans="9:9" x14ac:dyDescent="0.2">
      <c r="I3532" s="33"/>
    </row>
    <row r="3533" spans="9:9" x14ac:dyDescent="0.2">
      <c r="I3533" s="33"/>
    </row>
    <row r="3534" spans="9:9" x14ac:dyDescent="0.2">
      <c r="I3534" s="33"/>
    </row>
    <row r="3535" spans="9:9" x14ac:dyDescent="0.2">
      <c r="I3535" s="33"/>
    </row>
    <row r="3536" spans="9:9" x14ac:dyDescent="0.2">
      <c r="I3536" s="33"/>
    </row>
    <row r="3537" spans="9:9" x14ac:dyDescent="0.2">
      <c r="I3537" s="33"/>
    </row>
    <row r="3538" spans="9:9" x14ac:dyDescent="0.2">
      <c r="I3538" s="33"/>
    </row>
    <row r="3539" spans="9:9" x14ac:dyDescent="0.2">
      <c r="I3539" s="33"/>
    </row>
    <row r="3540" spans="9:9" x14ac:dyDescent="0.2">
      <c r="I3540" s="33"/>
    </row>
    <row r="3541" spans="9:9" x14ac:dyDescent="0.2">
      <c r="I3541" s="33"/>
    </row>
    <row r="3542" spans="9:9" x14ac:dyDescent="0.2">
      <c r="I3542" s="33"/>
    </row>
    <row r="3543" spans="9:9" x14ac:dyDescent="0.2">
      <c r="I3543" s="33"/>
    </row>
    <row r="3544" spans="9:9" x14ac:dyDescent="0.2">
      <c r="I3544" s="33"/>
    </row>
    <row r="3545" spans="9:9" x14ac:dyDescent="0.2">
      <c r="I3545" s="33"/>
    </row>
    <row r="3546" spans="9:9" x14ac:dyDescent="0.2">
      <c r="I3546" s="33"/>
    </row>
    <row r="3547" spans="9:9" x14ac:dyDescent="0.2">
      <c r="I3547" s="33"/>
    </row>
    <row r="3548" spans="9:9" x14ac:dyDescent="0.2">
      <c r="I3548" s="33"/>
    </row>
    <row r="3549" spans="9:9" x14ac:dyDescent="0.2">
      <c r="I3549" s="33"/>
    </row>
    <row r="3550" spans="9:9" x14ac:dyDescent="0.2">
      <c r="I3550" s="33"/>
    </row>
    <row r="3551" spans="9:9" x14ac:dyDescent="0.2">
      <c r="I3551" s="33"/>
    </row>
    <row r="3552" spans="9:9" x14ac:dyDescent="0.2">
      <c r="I3552" s="33"/>
    </row>
    <row r="3553" spans="9:9" x14ac:dyDescent="0.2">
      <c r="I3553" s="33"/>
    </row>
    <row r="3554" spans="9:9" x14ac:dyDescent="0.2">
      <c r="I3554" s="33"/>
    </row>
    <row r="3555" spans="9:9" x14ac:dyDescent="0.2">
      <c r="I3555" s="33"/>
    </row>
    <row r="3556" spans="9:9" x14ac:dyDescent="0.2">
      <c r="I3556" s="33"/>
    </row>
    <row r="3557" spans="9:9" x14ac:dyDescent="0.2">
      <c r="I3557" s="33"/>
    </row>
    <row r="3558" spans="9:9" x14ac:dyDescent="0.2">
      <c r="I3558" s="33"/>
    </row>
    <row r="3559" spans="9:9" x14ac:dyDescent="0.2">
      <c r="I3559" s="33"/>
    </row>
    <row r="3560" spans="9:9" x14ac:dyDescent="0.2">
      <c r="I3560" s="33"/>
    </row>
    <row r="3561" spans="9:9" x14ac:dyDescent="0.2">
      <c r="I3561" s="33"/>
    </row>
    <row r="3562" spans="9:9" x14ac:dyDescent="0.2">
      <c r="I3562" s="33"/>
    </row>
    <row r="3563" spans="9:9" x14ac:dyDescent="0.2">
      <c r="I3563" s="33"/>
    </row>
    <row r="3564" spans="9:9" x14ac:dyDescent="0.2">
      <c r="I3564" s="33"/>
    </row>
    <row r="3565" spans="9:9" x14ac:dyDescent="0.2">
      <c r="I3565" s="33"/>
    </row>
    <row r="3566" spans="9:9" x14ac:dyDescent="0.2">
      <c r="I3566" s="33"/>
    </row>
    <row r="3567" spans="9:9" x14ac:dyDescent="0.2">
      <c r="I3567" s="33"/>
    </row>
    <row r="3568" spans="9:9" x14ac:dyDescent="0.2">
      <c r="I3568" s="33"/>
    </row>
    <row r="3569" spans="9:9" x14ac:dyDescent="0.2">
      <c r="I3569" s="33"/>
    </row>
    <row r="3570" spans="9:9" x14ac:dyDescent="0.2">
      <c r="I3570" s="33"/>
    </row>
    <row r="3571" spans="9:9" x14ac:dyDescent="0.2">
      <c r="I3571" s="33"/>
    </row>
    <row r="3572" spans="9:9" x14ac:dyDescent="0.2">
      <c r="I3572" s="33"/>
    </row>
    <row r="3573" spans="9:9" x14ac:dyDescent="0.2">
      <c r="I3573" s="33"/>
    </row>
    <row r="3574" spans="9:9" x14ac:dyDescent="0.2">
      <c r="I3574" s="33"/>
    </row>
    <row r="3575" spans="9:9" x14ac:dyDescent="0.2">
      <c r="I3575" s="33"/>
    </row>
    <row r="3576" spans="9:9" x14ac:dyDescent="0.2">
      <c r="I3576" s="33"/>
    </row>
    <row r="3577" spans="9:9" x14ac:dyDescent="0.2">
      <c r="I3577" s="33"/>
    </row>
    <row r="3578" spans="9:9" x14ac:dyDescent="0.2">
      <c r="I3578" s="33"/>
    </row>
    <row r="3579" spans="9:9" x14ac:dyDescent="0.2">
      <c r="I3579" s="33"/>
    </row>
    <row r="3580" spans="9:9" x14ac:dyDescent="0.2">
      <c r="I3580" s="33"/>
    </row>
    <row r="3581" spans="9:9" x14ac:dyDescent="0.2">
      <c r="I3581" s="33"/>
    </row>
    <row r="3582" spans="9:9" x14ac:dyDescent="0.2">
      <c r="I3582" s="33"/>
    </row>
    <row r="3583" spans="9:9" x14ac:dyDescent="0.2">
      <c r="I3583" s="33"/>
    </row>
    <row r="3584" spans="9:9" x14ac:dyDescent="0.2">
      <c r="I3584" s="33"/>
    </row>
    <row r="3585" spans="9:9" x14ac:dyDescent="0.2">
      <c r="I3585" s="33"/>
    </row>
    <row r="3586" spans="9:9" x14ac:dyDescent="0.2">
      <c r="I3586" s="33"/>
    </row>
    <row r="3587" spans="9:9" x14ac:dyDescent="0.2">
      <c r="I3587" s="33"/>
    </row>
    <row r="3588" spans="9:9" x14ac:dyDescent="0.2">
      <c r="I3588" s="33"/>
    </row>
    <row r="3589" spans="9:9" x14ac:dyDescent="0.2">
      <c r="I3589" s="33"/>
    </row>
    <row r="3590" spans="9:9" x14ac:dyDescent="0.2">
      <c r="I3590" s="33"/>
    </row>
    <row r="3591" spans="9:9" x14ac:dyDescent="0.2">
      <c r="I3591" s="33"/>
    </row>
    <row r="3592" spans="9:9" x14ac:dyDescent="0.2">
      <c r="I3592" s="33"/>
    </row>
    <row r="3593" spans="9:9" x14ac:dyDescent="0.2">
      <c r="I3593" s="33"/>
    </row>
    <row r="3594" spans="9:9" x14ac:dyDescent="0.2">
      <c r="I3594" s="33"/>
    </row>
    <row r="3595" spans="9:9" x14ac:dyDescent="0.2">
      <c r="I3595" s="33"/>
    </row>
    <row r="3596" spans="9:9" x14ac:dyDescent="0.2">
      <c r="I3596" s="33"/>
    </row>
    <row r="3597" spans="9:9" x14ac:dyDescent="0.2">
      <c r="I3597" s="33"/>
    </row>
    <row r="3598" spans="9:9" x14ac:dyDescent="0.2">
      <c r="I3598" s="33"/>
    </row>
    <row r="3599" spans="9:9" x14ac:dyDescent="0.2">
      <c r="I3599" s="33"/>
    </row>
    <row r="3600" spans="9:9" x14ac:dyDescent="0.2">
      <c r="I3600" s="33"/>
    </row>
    <row r="3601" spans="9:9" x14ac:dyDescent="0.2">
      <c r="I3601" s="33"/>
    </row>
    <row r="3602" spans="9:9" x14ac:dyDescent="0.2">
      <c r="I3602" s="33"/>
    </row>
    <row r="3603" spans="9:9" x14ac:dyDescent="0.2">
      <c r="I3603" s="33"/>
    </row>
    <row r="3604" spans="9:9" x14ac:dyDescent="0.2">
      <c r="I3604" s="33"/>
    </row>
    <row r="3605" spans="9:9" x14ac:dyDescent="0.2">
      <c r="I3605" s="33"/>
    </row>
    <row r="3606" spans="9:9" x14ac:dyDescent="0.2">
      <c r="I3606" s="33"/>
    </row>
    <row r="3607" spans="9:9" x14ac:dyDescent="0.2">
      <c r="I3607" s="33"/>
    </row>
    <row r="3608" spans="9:9" x14ac:dyDescent="0.2">
      <c r="I3608" s="33"/>
    </row>
    <row r="3609" spans="9:9" x14ac:dyDescent="0.2">
      <c r="I3609" s="33"/>
    </row>
    <row r="3610" spans="9:9" x14ac:dyDescent="0.2">
      <c r="I3610" s="33"/>
    </row>
    <row r="3611" spans="9:9" x14ac:dyDescent="0.2">
      <c r="I3611" s="33"/>
    </row>
    <row r="3612" spans="9:9" x14ac:dyDescent="0.2">
      <c r="I3612" s="33"/>
    </row>
    <row r="3613" spans="9:9" x14ac:dyDescent="0.2">
      <c r="I3613" s="33"/>
    </row>
    <row r="3614" spans="9:9" x14ac:dyDescent="0.2">
      <c r="I3614" s="33"/>
    </row>
    <row r="3615" spans="9:9" x14ac:dyDescent="0.2">
      <c r="I3615" s="33"/>
    </row>
    <row r="3616" spans="9:9" x14ac:dyDescent="0.2">
      <c r="I3616" s="33"/>
    </row>
    <row r="3617" spans="9:9" x14ac:dyDescent="0.2">
      <c r="I3617" s="33"/>
    </row>
    <row r="3618" spans="9:9" x14ac:dyDescent="0.2">
      <c r="I3618" s="33"/>
    </row>
    <row r="3619" spans="9:9" x14ac:dyDescent="0.2">
      <c r="I3619" s="33"/>
    </row>
    <row r="3620" spans="9:9" x14ac:dyDescent="0.2">
      <c r="I3620" s="33"/>
    </row>
    <row r="3621" spans="9:9" x14ac:dyDescent="0.2">
      <c r="I3621" s="33"/>
    </row>
    <row r="3622" spans="9:9" x14ac:dyDescent="0.2">
      <c r="I3622" s="33"/>
    </row>
    <row r="3623" spans="9:9" x14ac:dyDescent="0.2">
      <c r="I3623" s="33"/>
    </row>
    <row r="3624" spans="9:9" x14ac:dyDescent="0.2">
      <c r="I3624" s="33"/>
    </row>
    <row r="3625" spans="9:9" x14ac:dyDescent="0.2">
      <c r="I3625" s="33"/>
    </row>
    <row r="3626" spans="9:9" x14ac:dyDescent="0.2">
      <c r="I3626" s="33"/>
    </row>
    <row r="3627" spans="9:9" x14ac:dyDescent="0.2">
      <c r="I3627" s="33"/>
    </row>
    <row r="3628" spans="9:9" x14ac:dyDescent="0.2">
      <c r="I3628" s="33"/>
    </row>
    <row r="3629" spans="9:9" x14ac:dyDescent="0.2">
      <c r="I3629" s="33"/>
    </row>
    <row r="3630" spans="9:9" x14ac:dyDescent="0.2">
      <c r="I3630" s="33"/>
    </row>
    <row r="3631" spans="9:9" x14ac:dyDescent="0.2">
      <c r="I3631" s="33"/>
    </row>
    <row r="3632" spans="9:9" x14ac:dyDescent="0.2">
      <c r="I3632" s="33"/>
    </row>
    <row r="3633" spans="9:9" x14ac:dyDescent="0.2">
      <c r="I3633" s="33"/>
    </row>
    <row r="3634" spans="9:9" x14ac:dyDescent="0.2">
      <c r="I3634" s="33"/>
    </row>
    <row r="3635" spans="9:9" x14ac:dyDescent="0.2">
      <c r="I3635" s="33"/>
    </row>
    <row r="3636" spans="9:9" x14ac:dyDescent="0.2">
      <c r="I3636" s="33"/>
    </row>
    <row r="3637" spans="9:9" x14ac:dyDescent="0.2">
      <c r="I3637" s="33"/>
    </row>
    <row r="3638" spans="9:9" x14ac:dyDescent="0.2">
      <c r="I3638" s="33"/>
    </row>
    <row r="3639" spans="9:9" x14ac:dyDescent="0.2">
      <c r="I3639" s="33"/>
    </row>
    <row r="3640" spans="9:9" x14ac:dyDescent="0.2">
      <c r="I3640" s="33"/>
    </row>
    <row r="3641" spans="9:9" x14ac:dyDescent="0.2">
      <c r="I3641" s="33"/>
    </row>
    <row r="3642" spans="9:9" x14ac:dyDescent="0.2">
      <c r="I3642" s="33"/>
    </row>
    <row r="3643" spans="9:9" x14ac:dyDescent="0.2">
      <c r="I3643" s="33"/>
    </row>
    <row r="3644" spans="9:9" x14ac:dyDescent="0.2">
      <c r="I3644" s="33"/>
    </row>
    <row r="3645" spans="9:9" x14ac:dyDescent="0.2">
      <c r="I3645" s="33"/>
    </row>
    <row r="3646" spans="9:9" x14ac:dyDescent="0.2">
      <c r="I3646" s="33"/>
    </row>
    <row r="3647" spans="9:9" x14ac:dyDescent="0.2">
      <c r="I3647" s="33"/>
    </row>
    <row r="3648" spans="9:9" x14ac:dyDescent="0.2">
      <c r="I3648" s="33"/>
    </row>
    <row r="3649" spans="9:9" x14ac:dyDescent="0.2">
      <c r="I3649" s="33"/>
    </row>
    <row r="3650" spans="9:9" x14ac:dyDescent="0.2">
      <c r="I3650" s="33"/>
    </row>
    <row r="3651" spans="9:9" x14ac:dyDescent="0.2">
      <c r="I3651" s="33"/>
    </row>
    <row r="3652" spans="9:9" x14ac:dyDescent="0.2">
      <c r="I3652" s="33"/>
    </row>
    <row r="3653" spans="9:9" x14ac:dyDescent="0.2">
      <c r="I3653" s="33"/>
    </row>
    <row r="3654" spans="9:9" x14ac:dyDescent="0.2">
      <c r="I3654" s="33"/>
    </row>
    <row r="3655" spans="9:9" x14ac:dyDescent="0.2">
      <c r="I3655" s="33"/>
    </row>
    <row r="3656" spans="9:9" x14ac:dyDescent="0.2">
      <c r="I3656" s="33"/>
    </row>
    <row r="3657" spans="9:9" x14ac:dyDescent="0.2">
      <c r="I3657" s="33"/>
    </row>
    <row r="3658" spans="9:9" x14ac:dyDescent="0.2">
      <c r="I3658" s="33"/>
    </row>
    <row r="3659" spans="9:9" x14ac:dyDescent="0.2">
      <c r="I3659" s="33"/>
    </row>
    <row r="3660" spans="9:9" x14ac:dyDescent="0.2">
      <c r="I3660" s="33"/>
    </row>
    <row r="3661" spans="9:9" x14ac:dyDescent="0.2">
      <c r="I3661" s="33"/>
    </row>
    <row r="3662" spans="9:9" x14ac:dyDescent="0.2">
      <c r="I3662" s="33"/>
    </row>
    <row r="3663" spans="9:9" x14ac:dyDescent="0.2">
      <c r="I3663" s="33"/>
    </row>
    <row r="3664" spans="9:9" x14ac:dyDescent="0.2">
      <c r="I3664" s="33"/>
    </row>
    <row r="3665" spans="9:9" x14ac:dyDescent="0.2">
      <c r="I3665" s="33"/>
    </row>
    <row r="3666" spans="9:9" x14ac:dyDescent="0.2">
      <c r="I3666" s="33"/>
    </row>
    <row r="3667" spans="9:9" x14ac:dyDescent="0.2">
      <c r="I3667" s="33"/>
    </row>
    <row r="3668" spans="9:9" x14ac:dyDescent="0.2">
      <c r="I3668" s="33"/>
    </row>
    <row r="3669" spans="9:9" x14ac:dyDescent="0.2">
      <c r="I3669" s="33"/>
    </row>
    <row r="3670" spans="9:9" x14ac:dyDescent="0.2">
      <c r="I3670" s="33"/>
    </row>
    <row r="3671" spans="9:9" x14ac:dyDescent="0.2">
      <c r="I3671" s="33"/>
    </row>
    <row r="3672" spans="9:9" x14ac:dyDescent="0.2">
      <c r="I3672" s="33"/>
    </row>
    <row r="3673" spans="9:9" x14ac:dyDescent="0.2">
      <c r="I3673" s="33"/>
    </row>
    <row r="3674" spans="9:9" x14ac:dyDescent="0.2">
      <c r="I3674" s="33"/>
    </row>
    <row r="3675" spans="9:9" x14ac:dyDescent="0.2">
      <c r="I3675" s="33"/>
    </row>
    <row r="3676" spans="9:9" x14ac:dyDescent="0.2">
      <c r="I3676" s="33"/>
    </row>
    <row r="3677" spans="9:9" x14ac:dyDescent="0.2">
      <c r="I3677" s="33"/>
    </row>
    <row r="3678" spans="9:9" x14ac:dyDescent="0.2">
      <c r="I3678" s="33"/>
    </row>
    <row r="3679" spans="9:9" x14ac:dyDescent="0.2">
      <c r="I3679" s="33"/>
    </row>
    <row r="3680" spans="9:9" x14ac:dyDescent="0.2">
      <c r="I3680" s="33"/>
    </row>
    <row r="3681" spans="9:9" x14ac:dyDescent="0.2">
      <c r="I3681" s="33"/>
    </row>
    <row r="3682" spans="9:9" x14ac:dyDescent="0.2">
      <c r="I3682" s="33"/>
    </row>
    <row r="3683" spans="9:9" x14ac:dyDescent="0.2">
      <c r="I3683" s="33"/>
    </row>
    <row r="3684" spans="9:9" x14ac:dyDescent="0.2">
      <c r="I3684" s="33"/>
    </row>
    <row r="3685" spans="9:9" x14ac:dyDescent="0.2">
      <c r="I3685" s="33"/>
    </row>
    <row r="3686" spans="9:9" x14ac:dyDescent="0.2">
      <c r="I3686" s="33"/>
    </row>
    <row r="3687" spans="9:9" x14ac:dyDescent="0.2">
      <c r="I3687" s="33"/>
    </row>
    <row r="3688" spans="9:9" x14ac:dyDescent="0.2">
      <c r="I3688" s="33"/>
    </row>
    <row r="3689" spans="9:9" x14ac:dyDescent="0.2">
      <c r="I3689" s="33"/>
    </row>
    <row r="3690" spans="9:9" x14ac:dyDescent="0.2">
      <c r="I3690" s="33"/>
    </row>
    <row r="3691" spans="9:9" x14ac:dyDescent="0.2">
      <c r="I3691" s="33"/>
    </row>
    <row r="3692" spans="9:9" x14ac:dyDescent="0.2">
      <c r="I3692" s="33"/>
    </row>
    <row r="3693" spans="9:9" x14ac:dyDescent="0.2">
      <c r="I3693" s="33"/>
    </row>
    <row r="3694" spans="9:9" x14ac:dyDescent="0.2">
      <c r="I3694" s="33"/>
    </row>
    <row r="3695" spans="9:9" x14ac:dyDescent="0.2">
      <c r="I3695" s="33"/>
    </row>
    <row r="3696" spans="9:9" x14ac:dyDescent="0.2">
      <c r="I3696" s="33"/>
    </row>
    <row r="3697" spans="9:9" x14ac:dyDescent="0.2">
      <c r="I3697" s="33"/>
    </row>
    <row r="3698" spans="9:9" x14ac:dyDescent="0.2">
      <c r="I3698" s="33"/>
    </row>
    <row r="3699" spans="9:9" x14ac:dyDescent="0.2">
      <c r="I3699" s="33"/>
    </row>
    <row r="3700" spans="9:9" x14ac:dyDescent="0.2">
      <c r="I3700" s="33"/>
    </row>
    <row r="3701" spans="9:9" x14ac:dyDescent="0.2">
      <c r="I3701" s="33"/>
    </row>
    <row r="3702" spans="9:9" x14ac:dyDescent="0.2">
      <c r="I3702" s="33"/>
    </row>
    <row r="3703" spans="9:9" x14ac:dyDescent="0.2">
      <c r="I3703" s="33"/>
    </row>
    <row r="3704" spans="9:9" x14ac:dyDescent="0.2">
      <c r="I3704" s="33"/>
    </row>
    <row r="3705" spans="9:9" x14ac:dyDescent="0.2">
      <c r="I3705" s="33"/>
    </row>
    <row r="3706" spans="9:9" x14ac:dyDescent="0.2">
      <c r="I3706" s="33"/>
    </row>
    <row r="3707" spans="9:9" x14ac:dyDescent="0.2">
      <c r="I3707" s="33"/>
    </row>
    <row r="3708" spans="9:9" x14ac:dyDescent="0.2">
      <c r="I3708" s="33"/>
    </row>
    <row r="3709" spans="9:9" x14ac:dyDescent="0.2">
      <c r="I3709" s="33"/>
    </row>
    <row r="3710" spans="9:9" x14ac:dyDescent="0.2">
      <c r="I3710" s="33"/>
    </row>
    <row r="3711" spans="9:9" x14ac:dyDescent="0.2">
      <c r="I3711" s="33"/>
    </row>
    <row r="3712" spans="9:9" x14ac:dyDescent="0.2">
      <c r="I3712" s="33"/>
    </row>
    <row r="3713" spans="9:9" x14ac:dyDescent="0.2">
      <c r="I3713" s="33"/>
    </row>
    <row r="3714" spans="9:9" x14ac:dyDescent="0.2">
      <c r="I3714" s="33"/>
    </row>
    <row r="3715" spans="9:9" x14ac:dyDescent="0.2">
      <c r="I3715" s="33"/>
    </row>
    <row r="3716" spans="9:9" x14ac:dyDescent="0.2">
      <c r="I3716" s="33"/>
    </row>
    <row r="3717" spans="9:9" x14ac:dyDescent="0.2">
      <c r="I3717" s="33"/>
    </row>
    <row r="3718" spans="9:9" x14ac:dyDescent="0.2">
      <c r="I3718" s="33"/>
    </row>
    <row r="3719" spans="9:9" x14ac:dyDescent="0.2">
      <c r="I3719" s="33"/>
    </row>
    <row r="3720" spans="9:9" x14ac:dyDescent="0.2">
      <c r="I3720" s="33"/>
    </row>
    <row r="3721" spans="9:9" x14ac:dyDescent="0.2">
      <c r="I3721" s="33"/>
    </row>
    <row r="3722" spans="9:9" x14ac:dyDescent="0.2">
      <c r="I3722" s="33"/>
    </row>
    <row r="3723" spans="9:9" x14ac:dyDescent="0.2">
      <c r="I3723" s="33"/>
    </row>
    <row r="3724" spans="9:9" x14ac:dyDescent="0.2">
      <c r="I3724" s="33"/>
    </row>
    <row r="3725" spans="9:9" x14ac:dyDescent="0.2">
      <c r="I3725" s="33"/>
    </row>
    <row r="3726" spans="9:9" x14ac:dyDescent="0.2">
      <c r="I3726" s="33"/>
    </row>
    <row r="3727" spans="9:9" x14ac:dyDescent="0.2">
      <c r="I3727" s="33"/>
    </row>
    <row r="3728" spans="9:9" x14ac:dyDescent="0.2">
      <c r="I3728" s="33"/>
    </row>
    <row r="3729" spans="9:9" x14ac:dyDescent="0.2">
      <c r="I3729" s="33"/>
    </row>
    <row r="3730" spans="9:9" x14ac:dyDescent="0.2">
      <c r="I3730" s="33"/>
    </row>
    <row r="3731" spans="9:9" x14ac:dyDescent="0.2">
      <c r="I3731" s="33"/>
    </row>
    <row r="3732" spans="9:9" x14ac:dyDescent="0.2">
      <c r="I3732" s="33"/>
    </row>
    <row r="3733" spans="9:9" x14ac:dyDescent="0.2">
      <c r="I3733" s="33"/>
    </row>
    <row r="3734" spans="9:9" x14ac:dyDescent="0.2">
      <c r="I3734" s="33"/>
    </row>
    <row r="3735" spans="9:9" x14ac:dyDescent="0.2">
      <c r="I3735" s="33"/>
    </row>
    <row r="3736" spans="9:9" x14ac:dyDescent="0.2">
      <c r="I3736" s="33"/>
    </row>
    <row r="3737" spans="9:9" x14ac:dyDescent="0.2">
      <c r="I3737" s="33"/>
    </row>
    <row r="3738" spans="9:9" x14ac:dyDescent="0.2">
      <c r="I3738" s="33"/>
    </row>
    <row r="3739" spans="9:9" x14ac:dyDescent="0.2">
      <c r="I3739" s="33"/>
    </row>
    <row r="3740" spans="9:9" x14ac:dyDescent="0.2">
      <c r="I3740" s="33"/>
    </row>
    <row r="3741" spans="9:9" x14ac:dyDescent="0.2">
      <c r="I3741" s="33"/>
    </row>
    <row r="3742" spans="9:9" x14ac:dyDescent="0.2">
      <c r="I3742" s="33"/>
    </row>
    <row r="3743" spans="9:9" x14ac:dyDescent="0.2">
      <c r="I3743" s="33"/>
    </row>
    <row r="3744" spans="9:9" x14ac:dyDescent="0.2">
      <c r="I3744" s="33"/>
    </row>
    <row r="3745" spans="9:9" x14ac:dyDescent="0.2">
      <c r="I3745" s="33"/>
    </row>
    <row r="3746" spans="9:9" x14ac:dyDescent="0.2">
      <c r="I3746" s="33"/>
    </row>
    <row r="3747" spans="9:9" x14ac:dyDescent="0.2">
      <c r="I3747" s="33"/>
    </row>
    <row r="3748" spans="9:9" x14ac:dyDescent="0.2">
      <c r="I3748" s="33"/>
    </row>
    <row r="3749" spans="9:9" x14ac:dyDescent="0.2">
      <c r="I3749" s="33"/>
    </row>
    <row r="3750" spans="9:9" x14ac:dyDescent="0.2">
      <c r="I3750" s="33"/>
    </row>
    <row r="3751" spans="9:9" x14ac:dyDescent="0.2">
      <c r="I3751" s="33"/>
    </row>
    <row r="3752" spans="9:9" x14ac:dyDescent="0.2">
      <c r="I3752" s="33"/>
    </row>
    <row r="3753" spans="9:9" x14ac:dyDescent="0.2">
      <c r="I3753" s="33"/>
    </row>
    <row r="3754" spans="9:9" x14ac:dyDescent="0.2">
      <c r="I3754" s="33"/>
    </row>
    <row r="3755" spans="9:9" x14ac:dyDescent="0.2">
      <c r="I3755" s="33"/>
    </row>
    <row r="3756" spans="9:9" x14ac:dyDescent="0.2">
      <c r="I3756" s="33"/>
    </row>
    <row r="3757" spans="9:9" x14ac:dyDescent="0.2">
      <c r="I3757" s="33"/>
    </row>
    <row r="3758" spans="9:9" x14ac:dyDescent="0.2">
      <c r="I3758" s="33"/>
    </row>
    <row r="3759" spans="9:9" x14ac:dyDescent="0.2">
      <c r="I3759" s="33"/>
    </row>
    <row r="3760" spans="9:9" x14ac:dyDescent="0.2">
      <c r="I3760" s="33"/>
    </row>
    <row r="3761" spans="9:9" x14ac:dyDescent="0.2">
      <c r="I3761" s="33"/>
    </row>
    <row r="3762" spans="9:9" x14ac:dyDescent="0.2">
      <c r="I3762" s="33"/>
    </row>
    <row r="3763" spans="9:9" x14ac:dyDescent="0.2">
      <c r="I3763" s="33"/>
    </row>
    <row r="3764" spans="9:9" x14ac:dyDescent="0.2">
      <c r="I3764" s="33"/>
    </row>
    <row r="3765" spans="9:9" x14ac:dyDescent="0.2">
      <c r="I3765" s="33"/>
    </row>
    <row r="3766" spans="9:9" x14ac:dyDescent="0.2">
      <c r="I3766" s="33"/>
    </row>
    <row r="3767" spans="9:9" x14ac:dyDescent="0.2">
      <c r="I3767" s="33"/>
    </row>
    <row r="3768" spans="9:9" x14ac:dyDescent="0.2">
      <c r="I3768" s="33"/>
    </row>
    <row r="3769" spans="9:9" x14ac:dyDescent="0.2">
      <c r="I3769" s="33"/>
    </row>
    <row r="3770" spans="9:9" x14ac:dyDescent="0.2">
      <c r="I3770" s="33"/>
    </row>
    <row r="3771" spans="9:9" x14ac:dyDescent="0.2">
      <c r="I3771" s="33"/>
    </row>
    <row r="3772" spans="9:9" x14ac:dyDescent="0.2">
      <c r="I3772" s="33"/>
    </row>
    <row r="3773" spans="9:9" x14ac:dyDescent="0.2">
      <c r="I3773" s="33"/>
    </row>
    <row r="3774" spans="9:9" x14ac:dyDescent="0.2">
      <c r="I3774" s="33"/>
    </row>
    <row r="3775" spans="9:9" x14ac:dyDescent="0.2">
      <c r="I3775" s="33"/>
    </row>
    <row r="3776" spans="9:9" x14ac:dyDescent="0.2">
      <c r="I3776" s="33"/>
    </row>
    <row r="3777" spans="9:9" x14ac:dyDescent="0.2">
      <c r="I3777" s="33"/>
    </row>
    <row r="3778" spans="9:9" x14ac:dyDescent="0.2">
      <c r="I3778" s="33"/>
    </row>
    <row r="3779" spans="9:9" x14ac:dyDescent="0.2">
      <c r="I3779" s="33"/>
    </row>
    <row r="3780" spans="9:9" x14ac:dyDescent="0.2">
      <c r="I3780" s="33"/>
    </row>
    <row r="3781" spans="9:9" x14ac:dyDescent="0.2">
      <c r="I3781" s="33"/>
    </row>
    <row r="3782" spans="9:9" x14ac:dyDescent="0.2">
      <c r="I3782" s="33"/>
    </row>
    <row r="3783" spans="9:9" x14ac:dyDescent="0.2">
      <c r="I3783" s="33"/>
    </row>
    <row r="3784" spans="9:9" x14ac:dyDescent="0.2">
      <c r="I3784" s="33"/>
    </row>
    <row r="3785" spans="9:9" x14ac:dyDescent="0.2">
      <c r="I3785" s="33"/>
    </row>
    <row r="3786" spans="9:9" x14ac:dyDescent="0.2">
      <c r="I3786" s="33"/>
    </row>
    <row r="3787" spans="9:9" x14ac:dyDescent="0.2">
      <c r="I3787" s="33"/>
    </row>
    <row r="3788" spans="9:9" x14ac:dyDescent="0.2">
      <c r="I3788" s="33"/>
    </row>
    <row r="3789" spans="9:9" x14ac:dyDescent="0.2">
      <c r="I3789" s="33"/>
    </row>
    <row r="3790" spans="9:9" x14ac:dyDescent="0.2">
      <c r="I3790" s="33"/>
    </row>
    <row r="3791" spans="9:9" x14ac:dyDescent="0.2">
      <c r="I3791" s="33"/>
    </row>
    <row r="3792" spans="9:9" x14ac:dyDescent="0.2">
      <c r="I3792" s="33"/>
    </row>
    <row r="3793" spans="9:9" x14ac:dyDescent="0.2">
      <c r="I3793" s="33"/>
    </row>
    <row r="3794" spans="9:9" x14ac:dyDescent="0.2">
      <c r="I3794" s="33"/>
    </row>
    <row r="3795" spans="9:9" x14ac:dyDescent="0.2">
      <c r="I3795" s="33"/>
    </row>
    <row r="3796" spans="9:9" x14ac:dyDescent="0.2">
      <c r="I3796" s="33"/>
    </row>
    <row r="3797" spans="9:9" x14ac:dyDescent="0.2">
      <c r="I3797" s="33"/>
    </row>
    <row r="3798" spans="9:9" x14ac:dyDescent="0.2">
      <c r="I3798" s="33"/>
    </row>
    <row r="3799" spans="9:9" x14ac:dyDescent="0.2">
      <c r="I3799" s="33"/>
    </row>
    <row r="3800" spans="9:9" x14ac:dyDescent="0.2">
      <c r="I3800" s="33"/>
    </row>
    <row r="3801" spans="9:9" x14ac:dyDescent="0.2">
      <c r="I3801" s="33"/>
    </row>
    <row r="3802" spans="9:9" x14ac:dyDescent="0.2">
      <c r="I3802" s="33"/>
    </row>
    <row r="3803" spans="9:9" x14ac:dyDescent="0.2">
      <c r="I3803" s="33"/>
    </row>
    <row r="3804" spans="9:9" x14ac:dyDescent="0.2">
      <c r="I3804" s="33"/>
    </row>
    <row r="3805" spans="9:9" x14ac:dyDescent="0.2">
      <c r="I3805" s="33"/>
    </row>
    <row r="3806" spans="9:9" x14ac:dyDescent="0.2">
      <c r="I3806" s="33"/>
    </row>
    <row r="3807" spans="9:9" x14ac:dyDescent="0.2">
      <c r="I3807" s="33"/>
    </row>
    <row r="3808" spans="9:9" x14ac:dyDescent="0.2">
      <c r="I3808" s="33"/>
    </row>
    <row r="3809" spans="9:9" x14ac:dyDescent="0.2">
      <c r="I3809" s="33"/>
    </row>
    <row r="3810" spans="9:9" x14ac:dyDescent="0.2">
      <c r="I3810" s="33"/>
    </row>
    <row r="3811" spans="9:9" x14ac:dyDescent="0.2">
      <c r="I3811" s="33"/>
    </row>
    <row r="3812" spans="9:9" x14ac:dyDescent="0.2">
      <c r="I3812" s="33"/>
    </row>
    <row r="3813" spans="9:9" x14ac:dyDescent="0.2">
      <c r="I3813" s="33"/>
    </row>
    <row r="3814" spans="9:9" x14ac:dyDescent="0.2">
      <c r="I3814" s="33"/>
    </row>
    <row r="3815" spans="9:9" x14ac:dyDescent="0.2">
      <c r="I3815" s="33"/>
    </row>
    <row r="3816" spans="9:9" x14ac:dyDescent="0.2">
      <c r="I3816" s="33"/>
    </row>
    <row r="3817" spans="9:9" x14ac:dyDescent="0.2">
      <c r="I3817" s="33"/>
    </row>
    <row r="3818" spans="9:9" x14ac:dyDescent="0.2">
      <c r="I3818" s="33"/>
    </row>
    <row r="3819" spans="9:9" x14ac:dyDescent="0.2">
      <c r="I3819" s="33"/>
    </row>
    <row r="3820" spans="9:9" x14ac:dyDescent="0.2">
      <c r="I3820" s="33"/>
    </row>
    <row r="3821" spans="9:9" x14ac:dyDescent="0.2">
      <c r="I3821" s="33"/>
    </row>
    <row r="3822" spans="9:9" x14ac:dyDescent="0.2">
      <c r="I3822" s="33"/>
    </row>
    <row r="3823" spans="9:9" x14ac:dyDescent="0.2">
      <c r="I3823" s="33"/>
    </row>
    <row r="3824" spans="9:9" x14ac:dyDescent="0.2">
      <c r="I3824" s="33"/>
    </row>
    <row r="3825" spans="9:9" x14ac:dyDescent="0.2">
      <c r="I3825" s="33"/>
    </row>
    <row r="3826" spans="9:9" x14ac:dyDescent="0.2">
      <c r="I3826" s="33"/>
    </row>
    <row r="3827" spans="9:9" x14ac:dyDescent="0.2">
      <c r="I3827" s="33"/>
    </row>
    <row r="3828" spans="9:9" x14ac:dyDescent="0.2">
      <c r="I3828" s="33"/>
    </row>
    <row r="3829" spans="9:9" x14ac:dyDescent="0.2">
      <c r="I3829" s="33"/>
    </row>
    <row r="3830" spans="9:9" x14ac:dyDescent="0.2">
      <c r="I3830" s="33"/>
    </row>
    <row r="3831" spans="9:9" x14ac:dyDescent="0.2">
      <c r="I3831" s="33"/>
    </row>
    <row r="3832" spans="9:9" x14ac:dyDescent="0.2">
      <c r="I3832" s="33"/>
    </row>
    <row r="3833" spans="9:9" x14ac:dyDescent="0.2">
      <c r="I3833" s="33"/>
    </row>
    <row r="3834" spans="9:9" x14ac:dyDescent="0.2">
      <c r="I3834" s="33"/>
    </row>
    <row r="3835" spans="9:9" x14ac:dyDescent="0.2">
      <c r="I3835" s="33"/>
    </row>
    <row r="3836" spans="9:9" x14ac:dyDescent="0.2">
      <c r="I3836" s="33"/>
    </row>
    <row r="3837" spans="9:9" x14ac:dyDescent="0.2">
      <c r="I3837" s="33"/>
    </row>
    <row r="3838" spans="9:9" x14ac:dyDescent="0.2">
      <c r="I3838" s="33"/>
    </row>
    <row r="3839" spans="9:9" x14ac:dyDescent="0.2">
      <c r="I3839" s="33"/>
    </row>
    <row r="3840" spans="9:9" x14ac:dyDescent="0.2">
      <c r="I3840" s="33"/>
    </row>
    <row r="3841" spans="9:9" x14ac:dyDescent="0.2">
      <c r="I3841" s="33"/>
    </row>
    <row r="3842" spans="9:9" x14ac:dyDescent="0.2">
      <c r="I3842" s="33"/>
    </row>
    <row r="3843" spans="9:9" x14ac:dyDescent="0.2">
      <c r="I3843" s="33"/>
    </row>
    <row r="3844" spans="9:9" x14ac:dyDescent="0.2">
      <c r="I3844" s="33"/>
    </row>
    <row r="3845" spans="9:9" x14ac:dyDescent="0.2">
      <c r="I3845" s="33"/>
    </row>
    <row r="3846" spans="9:9" x14ac:dyDescent="0.2">
      <c r="I3846" s="33"/>
    </row>
    <row r="3847" spans="9:9" x14ac:dyDescent="0.2">
      <c r="I3847" s="33"/>
    </row>
    <row r="3848" spans="9:9" x14ac:dyDescent="0.2">
      <c r="I3848" s="33"/>
    </row>
    <row r="3849" spans="9:9" x14ac:dyDescent="0.2">
      <c r="I3849" s="33"/>
    </row>
    <row r="3850" spans="9:9" x14ac:dyDescent="0.2">
      <c r="I3850" s="33"/>
    </row>
    <row r="3851" spans="9:9" x14ac:dyDescent="0.2">
      <c r="I3851" s="33"/>
    </row>
    <row r="3852" spans="9:9" x14ac:dyDescent="0.2">
      <c r="I3852" s="33"/>
    </row>
    <row r="3853" spans="9:9" x14ac:dyDescent="0.2">
      <c r="I3853" s="33"/>
    </row>
    <row r="3854" spans="9:9" x14ac:dyDescent="0.2">
      <c r="I3854" s="33"/>
    </row>
    <row r="3855" spans="9:9" x14ac:dyDescent="0.2">
      <c r="I3855" s="33"/>
    </row>
    <row r="3856" spans="9:9" x14ac:dyDescent="0.2">
      <c r="I3856" s="33"/>
    </row>
    <row r="3857" spans="9:9" x14ac:dyDescent="0.2">
      <c r="I3857" s="33"/>
    </row>
    <row r="3858" spans="9:9" x14ac:dyDescent="0.2">
      <c r="I3858" s="33"/>
    </row>
    <row r="3859" spans="9:9" x14ac:dyDescent="0.2">
      <c r="I3859" s="33"/>
    </row>
    <row r="3860" spans="9:9" x14ac:dyDescent="0.2">
      <c r="I3860" s="33"/>
    </row>
    <row r="3861" spans="9:9" x14ac:dyDescent="0.2">
      <c r="I3861" s="33"/>
    </row>
    <row r="3862" spans="9:9" x14ac:dyDescent="0.2">
      <c r="I3862" s="33"/>
    </row>
    <row r="3863" spans="9:9" x14ac:dyDescent="0.2">
      <c r="I3863" s="33"/>
    </row>
    <row r="3864" spans="9:9" x14ac:dyDescent="0.2">
      <c r="I3864" s="33"/>
    </row>
    <row r="3865" spans="9:9" x14ac:dyDescent="0.2">
      <c r="I3865" s="33"/>
    </row>
    <row r="3866" spans="9:9" x14ac:dyDescent="0.2">
      <c r="I3866" s="33"/>
    </row>
    <row r="3867" spans="9:9" x14ac:dyDescent="0.2">
      <c r="I3867" s="33"/>
    </row>
    <row r="3868" spans="9:9" x14ac:dyDescent="0.2">
      <c r="I3868" s="33"/>
    </row>
    <row r="3869" spans="9:9" x14ac:dyDescent="0.2">
      <c r="I3869" s="33"/>
    </row>
    <row r="3870" spans="9:9" x14ac:dyDescent="0.2">
      <c r="I3870" s="33"/>
    </row>
    <row r="3871" spans="9:9" x14ac:dyDescent="0.2">
      <c r="I3871" s="33"/>
    </row>
    <row r="3872" spans="9:9" x14ac:dyDescent="0.2">
      <c r="I3872" s="33"/>
    </row>
    <row r="3873" spans="9:9" x14ac:dyDescent="0.2">
      <c r="I3873" s="33"/>
    </row>
    <row r="3874" spans="9:9" x14ac:dyDescent="0.2">
      <c r="I3874" s="33"/>
    </row>
    <row r="3875" spans="9:9" x14ac:dyDescent="0.2">
      <c r="I3875" s="33"/>
    </row>
    <row r="3876" spans="9:9" x14ac:dyDescent="0.2">
      <c r="I3876" s="33"/>
    </row>
    <row r="3877" spans="9:9" x14ac:dyDescent="0.2">
      <c r="I3877" s="33"/>
    </row>
    <row r="3878" spans="9:9" x14ac:dyDescent="0.2">
      <c r="I3878" s="33"/>
    </row>
    <row r="3879" spans="9:9" x14ac:dyDescent="0.2">
      <c r="I3879" s="33"/>
    </row>
    <row r="3880" spans="9:9" x14ac:dyDescent="0.2">
      <c r="I3880" s="33"/>
    </row>
    <row r="3881" spans="9:9" x14ac:dyDescent="0.2">
      <c r="I3881" s="33"/>
    </row>
    <row r="3882" spans="9:9" x14ac:dyDescent="0.2">
      <c r="I3882" s="33"/>
    </row>
    <row r="3883" spans="9:9" x14ac:dyDescent="0.2">
      <c r="I3883" s="33"/>
    </row>
    <row r="3884" spans="9:9" x14ac:dyDescent="0.2">
      <c r="I3884" s="33"/>
    </row>
    <row r="3885" spans="9:9" x14ac:dyDescent="0.2">
      <c r="I3885" s="33"/>
    </row>
    <row r="3886" spans="9:9" x14ac:dyDescent="0.2">
      <c r="I3886" s="33"/>
    </row>
    <row r="3887" spans="9:9" x14ac:dyDescent="0.2">
      <c r="I3887" s="33"/>
    </row>
    <row r="3888" spans="9:9" x14ac:dyDescent="0.2">
      <c r="I3888" s="33"/>
    </row>
    <row r="3889" spans="9:9" x14ac:dyDescent="0.2">
      <c r="I3889" s="33"/>
    </row>
    <row r="3890" spans="9:9" x14ac:dyDescent="0.2">
      <c r="I3890" s="33"/>
    </row>
    <row r="3891" spans="9:9" x14ac:dyDescent="0.2">
      <c r="I3891" s="33"/>
    </row>
    <row r="3892" spans="9:9" x14ac:dyDescent="0.2">
      <c r="I3892" s="33"/>
    </row>
    <row r="3893" spans="9:9" x14ac:dyDescent="0.2">
      <c r="I3893" s="33"/>
    </row>
    <row r="3894" spans="9:9" x14ac:dyDescent="0.2">
      <c r="I3894" s="33"/>
    </row>
    <row r="3895" spans="9:9" x14ac:dyDescent="0.2">
      <c r="I3895" s="33"/>
    </row>
    <row r="3896" spans="9:9" x14ac:dyDescent="0.2">
      <c r="I3896" s="33"/>
    </row>
    <row r="3897" spans="9:9" x14ac:dyDescent="0.2">
      <c r="I3897" s="33"/>
    </row>
    <row r="3898" spans="9:9" x14ac:dyDescent="0.2">
      <c r="I3898" s="33"/>
    </row>
    <row r="3899" spans="9:9" x14ac:dyDescent="0.2">
      <c r="I3899" s="33"/>
    </row>
    <row r="3900" spans="9:9" x14ac:dyDescent="0.2">
      <c r="I3900" s="33"/>
    </row>
    <row r="3901" spans="9:9" x14ac:dyDescent="0.2">
      <c r="I3901" s="33"/>
    </row>
    <row r="3902" spans="9:9" x14ac:dyDescent="0.2">
      <c r="I3902" s="33"/>
    </row>
    <row r="3903" spans="9:9" x14ac:dyDescent="0.2">
      <c r="I3903" s="33"/>
    </row>
    <row r="3904" spans="9:9" x14ac:dyDescent="0.2">
      <c r="I3904" s="33"/>
    </row>
    <row r="3905" spans="9:9" x14ac:dyDescent="0.2">
      <c r="I3905" s="33"/>
    </row>
    <row r="3906" spans="9:9" x14ac:dyDescent="0.2">
      <c r="I3906" s="33"/>
    </row>
    <row r="3907" spans="9:9" x14ac:dyDescent="0.2">
      <c r="I3907" s="33"/>
    </row>
    <row r="3908" spans="9:9" x14ac:dyDescent="0.2">
      <c r="I3908" s="33"/>
    </row>
    <row r="3909" spans="9:9" x14ac:dyDescent="0.2">
      <c r="I3909" s="33"/>
    </row>
    <row r="3910" spans="9:9" x14ac:dyDescent="0.2">
      <c r="I3910" s="33"/>
    </row>
    <row r="3911" spans="9:9" x14ac:dyDescent="0.2">
      <c r="I3911" s="33"/>
    </row>
    <row r="3912" spans="9:9" x14ac:dyDescent="0.2">
      <c r="I3912" s="33"/>
    </row>
    <row r="3913" spans="9:9" x14ac:dyDescent="0.2">
      <c r="I3913" s="33"/>
    </row>
    <row r="3914" spans="9:9" x14ac:dyDescent="0.2">
      <c r="I3914" s="33"/>
    </row>
    <row r="3915" spans="9:9" x14ac:dyDescent="0.2">
      <c r="I3915" s="33"/>
    </row>
    <row r="3916" spans="9:9" x14ac:dyDescent="0.2">
      <c r="I3916" s="33"/>
    </row>
    <row r="3917" spans="9:9" x14ac:dyDescent="0.2">
      <c r="I3917" s="33"/>
    </row>
    <row r="3918" spans="9:9" x14ac:dyDescent="0.2">
      <c r="I3918" s="33"/>
    </row>
    <row r="3919" spans="9:9" x14ac:dyDescent="0.2">
      <c r="I3919" s="33"/>
    </row>
    <row r="3920" spans="9:9" x14ac:dyDescent="0.2">
      <c r="I3920" s="33"/>
    </row>
    <row r="3921" spans="9:9" x14ac:dyDescent="0.2">
      <c r="I3921" s="33"/>
    </row>
    <row r="3922" spans="9:9" x14ac:dyDescent="0.2">
      <c r="I3922" s="33"/>
    </row>
    <row r="3923" spans="9:9" x14ac:dyDescent="0.2">
      <c r="I3923" s="33"/>
    </row>
    <row r="3924" spans="9:9" x14ac:dyDescent="0.2">
      <c r="I3924" s="33"/>
    </row>
    <row r="3925" spans="9:9" x14ac:dyDescent="0.2">
      <c r="I3925" s="33"/>
    </row>
    <row r="3926" spans="9:9" x14ac:dyDescent="0.2">
      <c r="I3926" s="33"/>
    </row>
    <row r="3927" spans="9:9" x14ac:dyDescent="0.2">
      <c r="I3927" s="33"/>
    </row>
    <row r="3928" spans="9:9" x14ac:dyDescent="0.2">
      <c r="I3928" s="33"/>
    </row>
    <row r="3929" spans="9:9" x14ac:dyDescent="0.2">
      <c r="I3929" s="33"/>
    </row>
    <row r="3930" spans="9:9" x14ac:dyDescent="0.2">
      <c r="I3930" s="33"/>
    </row>
    <row r="3931" spans="9:9" x14ac:dyDescent="0.2">
      <c r="I3931" s="33"/>
    </row>
    <row r="3932" spans="9:9" x14ac:dyDescent="0.2">
      <c r="I3932" s="33"/>
    </row>
    <row r="3933" spans="9:9" x14ac:dyDescent="0.2">
      <c r="I3933" s="33"/>
    </row>
    <row r="3934" spans="9:9" x14ac:dyDescent="0.2">
      <c r="I3934" s="33"/>
    </row>
    <row r="3935" spans="9:9" x14ac:dyDescent="0.2">
      <c r="I3935" s="33"/>
    </row>
    <row r="3936" spans="9:9" x14ac:dyDescent="0.2">
      <c r="I3936" s="33"/>
    </row>
    <row r="3937" spans="9:9" x14ac:dyDescent="0.2">
      <c r="I3937" s="33"/>
    </row>
    <row r="3938" spans="9:9" x14ac:dyDescent="0.2">
      <c r="I3938" s="33"/>
    </row>
    <row r="3939" spans="9:9" x14ac:dyDescent="0.2">
      <c r="I3939" s="33"/>
    </row>
    <row r="3940" spans="9:9" x14ac:dyDescent="0.2">
      <c r="I3940" s="33"/>
    </row>
    <row r="3941" spans="9:9" x14ac:dyDescent="0.2">
      <c r="I3941" s="33"/>
    </row>
    <row r="3942" spans="9:9" x14ac:dyDescent="0.2">
      <c r="I3942" s="33"/>
    </row>
    <row r="3943" spans="9:9" x14ac:dyDescent="0.2">
      <c r="I3943" s="33"/>
    </row>
    <row r="3944" spans="9:9" x14ac:dyDescent="0.2">
      <c r="I3944" s="33"/>
    </row>
    <row r="3945" spans="9:9" x14ac:dyDescent="0.2">
      <c r="I3945" s="33"/>
    </row>
    <row r="3946" spans="9:9" x14ac:dyDescent="0.2">
      <c r="I3946" s="33"/>
    </row>
    <row r="3947" spans="9:9" x14ac:dyDescent="0.2">
      <c r="I3947" s="33"/>
    </row>
    <row r="3948" spans="9:9" x14ac:dyDescent="0.2">
      <c r="I3948" s="33"/>
    </row>
    <row r="3949" spans="9:9" x14ac:dyDescent="0.2">
      <c r="I3949" s="33"/>
    </row>
    <row r="3950" spans="9:9" x14ac:dyDescent="0.2">
      <c r="I3950" s="33"/>
    </row>
    <row r="3951" spans="9:9" x14ac:dyDescent="0.2">
      <c r="I3951" s="33"/>
    </row>
    <row r="3952" spans="9:9" x14ac:dyDescent="0.2">
      <c r="I3952" s="33"/>
    </row>
    <row r="3953" spans="9:9" x14ac:dyDescent="0.2">
      <c r="I3953" s="33"/>
    </row>
    <row r="3954" spans="9:9" x14ac:dyDescent="0.2">
      <c r="I3954" s="33"/>
    </row>
    <row r="3955" spans="9:9" x14ac:dyDescent="0.2">
      <c r="I3955" s="33"/>
    </row>
    <row r="3956" spans="9:9" x14ac:dyDescent="0.2">
      <c r="I3956" s="33"/>
    </row>
    <row r="3957" spans="9:9" x14ac:dyDescent="0.2">
      <c r="I3957" s="33"/>
    </row>
    <row r="3958" spans="9:9" x14ac:dyDescent="0.2">
      <c r="I3958" s="33"/>
    </row>
    <row r="3959" spans="9:9" x14ac:dyDescent="0.2">
      <c r="I3959" s="33"/>
    </row>
    <row r="3960" spans="9:9" x14ac:dyDescent="0.2">
      <c r="I3960" s="33"/>
    </row>
    <row r="3961" spans="9:9" x14ac:dyDescent="0.2">
      <c r="I3961" s="33"/>
    </row>
    <row r="3962" spans="9:9" x14ac:dyDescent="0.2">
      <c r="I3962" s="33"/>
    </row>
    <row r="3963" spans="9:9" x14ac:dyDescent="0.2">
      <c r="I3963" s="33"/>
    </row>
    <row r="3964" spans="9:9" x14ac:dyDescent="0.2">
      <c r="I3964" s="33"/>
    </row>
    <row r="3965" spans="9:9" x14ac:dyDescent="0.2">
      <c r="I3965" s="33"/>
    </row>
    <row r="3966" spans="9:9" x14ac:dyDescent="0.2">
      <c r="I3966" s="33"/>
    </row>
    <row r="3967" spans="9:9" x14ac:dyDescent="0.2">
      <c r="I3967" s="33"/>
    </row>
    <row r="3968" spans="9:9" x14ac:dyDescent="0.2">
      <c r="I3968" s="33"/>
    </row>
    <row r="3969" spans="9:9" x14ac:dyDescent="0.2">
      <c r="I3969" s="33"/>
    </row>
    <row r="3970" spans="9:9" x14ac:dyDescent="0.2">
      <c r="I3970" s="33"/>
    </row>
    <row r="3971" spans="9:9" x14ac:dyDescent="0.2">
      <c r="I3971" s="33"/>
    </row>
    <row r="3972" spans="9:9" x14ac:dyDescent="0.2">
      <c r="I3972" s="33"/>
    </row>
    <row r="3973" spans="9:9" x14ac:dyDescent="0.2">
      <c r="I3973" s="33"/>
    </row>
    <row r="3974" spans="9:9" x14ac:dyDescent="0.2">
      <c r="I3974" s="33"/>
    </row>
    <row r="3975" spans="9:9" x14ac:dyDescent="0.2">
      <c r="I3975" s="33"/>
    </row>
    <row r="3976" spans="9:9" x14ac:dyDescent="0.2">
      <c r="I3976" s="33"/>
    </row>
    <row r="3977" spans="9:9" x14ac:dyDescent="0.2">
      <c r="I3977" s="33"/>
    </row>
    <row r="3978" spans="9:9" x14ac:dyDescent="0.2">
      <c r="I3978" s="33"/>
    </row>
    <row r="3979" spans="9:9" x14ac:dyDescent="0.2">
      <c r="I3979" s="33"/>
    </row>
    <row r="3980" spans="9:9" x14ac:dyDescent="0.2">
      <c r="I3980" s="33"/>
    </row>
    <row r="3981" spans="9:9" x14ac:dyDescent="0.2">
      <c r="I3981" s="33"/>
    </row>
    <row r="3982" spans="9:9" x14ac:dyDescent="0.2">
      <c r="I3982" s="33"/>
    </row>
    <row r="3983" spans="9:9" x14ac:dyDescent="0.2">
      <c r="I3983" s="33"/>
    </row>
    <row r="3984" spans="9:9" x14ac:dyDescent="0.2">
      <c r="I3984" s="33"/>
    </row>
    <row r="3985" spans="9:9" x14ac:dyDescent="0.2">
      <c r="I3985" s="33"/>
    </row>
    <row r="3986" spans="9:9" x14ac:dyDescent="0.2">
      <c r="I3986" s="33"/>
    </row>
    <row r="3987" spans="9:9" x14ac:dyDescent="0.2">
      <c r="I3987" s="33"/>
    </row>
    <row r="3988" spans="9:9" x14ac:dyDescent="0.2">
      <c r="I3988" s="33"/>
    </row>
    <row r="3989" spans="9:9" x14ac:dyDescent="0.2">
      <c r="I3989" s="33"/>
    </row>
    <row r="3990" spans="9:9" x14ac:dyDescent="0.2">
      <c r="I3990" s="33"/>
    </row>
    <row r="3991" spans="9:9" x14ac:dyDescent="0.2">
      <c r="I3991" s="33"/>
    </row>
    <row r="3992" spans="9:9" x14ac:dyDescent="0.2">
      <c r="I3992" s="33"/>
    </row>
    <row r="3993" spans="9:9" x14ac:dyDescent="0.2">
      <c r="I3993" s="33"/>
    </row>
    <row r="3994" spans="9:9" x14ac:dyDescent="0.2">
      <c r="I3994" s="33"/>
    </row>
    <row r="3995" spans="9:9" x14ac:dyDescent="0.2">
      <c r="I3995" s="33"/>
    </row>
    <row r="3996" spans="9:9" x14ac:dyDescent="0.2">
      <c r="I3996" s="33"/>
    </row>
    <row r="3997" spans="9:9" x14ac:dyDescent="0.2">
      <c r="I3997" s="33"/>
    </row>
    <row r="3998" spans="9:9" x14ac:dyDescent="0.2">
      <c r="I3998" s="33"/>
    </row>
    <row r="3999" spans="9:9" x14ac:dyDescent="0.2">
      <c r="I3999" s="33"/>
    </row>
    <row r="4000" spans="9:9" x14ac:dyDescent="0.2">
      <c r="I4000" s="33"/>
    </row>
    <row r="4001" spans="9:9" x14ac:dyDescent="0.2">
      <c r="I4001" s="33"/>
    </row>
    <row r="4002" spans="9:9" x14ac:dyDescent="0.2">
      <c r="I4002" s="33"/>
    </row>
    <row r="4003" spans="9:9" x14ac:dyDescent="0.2">
      <c r="I4003" s="33"/>
    </row>
    <row r="4004" spans="9:9" x14ac:dyDescent="0.2">
      <c r="I4004" s="33"/>
    </row>
    <row r="4005" spans="9:9" x14ac:dyDescent="0.2">
      <c r="I4005" s="33"/>
    </row>
    <row r="4006" spans="9:9" x14ac:dyDescent="0.2">
      <c r="I4006" s="33"/>
    </row>
    <row r="4007" spans="9:9" x14ac:dyDescent="0.2">
      <c r="I4007" s="33"/>
    </row>
    <row r="4008" spans="9:9" x14ac:dyDescent="0.2">
      <c r="I4008" s="33"/>
    </row>
    <row r="4009" spans="9:9" x14ac:dyDescent="0.2">
      <c r="I4009" s="33"/>
    </row>
    <row r="4010" spans="9:9" x14ac:dyDescent="0.2">
      <c r="I4010" s="33"/>
    </row>
    <row r="4011" spans="9:9" x14ac:dyDescent="0.2">
      <c r="I4011" s="33"/>
    </row>
    <row r="4012" spans="9:9" x14ac:dyDescent="0.2">
      <c r="I4012" s="33"/>
    </row>
    <row r="4013" spans="9:9" x14ac:dyDescent="0.2">
      <c r="I4013" s="33"/>
    </row>
    <row r="4014" spans="9:9" x14ac:dyDescent="0.2">
      <c r="I4014" s="33"/>
    </row>
    <row r="4015" spans="9:9" x14ac:dyDescent="0.2">
      <c r="I4015" s="33"/>
    </row>
    <row r="4016" spans="9:9" x14ac:dyDescent="0.2">
      <c r="I4016" s="33"/>
    </row>
    <row r="4017" spans="9:9" x14ac:dyDescent="0.2">
      <c r="I4017" s="33"/>
    </row>
    <row r="4018" spans="9:9" x14ac:dyDescent="0.2">
      <c r="I4018" s="33"/>
    </row>
    <row r="4019" spans="9:9" x14ac:dyDescent="0.2">
      <c r="I4019" s="33"/>
    </row>
    <row r="4020" spans="9:9" x14ac:dyDescent="0.2">
      <c r="I4020" s="33"/>
    </row>
    <row r="4021" spans="9:9" x14ac:dyDescent="0.2">
      <c r="I4021" s="33"/>
    </row>
    <row r="4022" spans="9:9" x14ac:dyDescent="0.2">
      <c r="I4022" s="33"/>
    </row>
    <row r="4023" spans="9:9" x14ac:dyDescent="0.2">
      <c r="I4023" s="33"/>
    </row>
    <row r="4024" spans="9:9" x14ac:dyDescent="0.2">
      <c r="I4024" s="33"/>
    </row>
    <row r="4025" spans="9:9" x14ac:dyDescent="0.2">
      <c r="I4025" s="33"/>
    </row>
    <row r="4026" spans="9:9" x14ac:dyDescent="0.2">
      <c r="I4026" s="33"/>
    </row>
    <row r="4027" spans="9:9" x14ac:dyDescent="0.2">
      <c r="I4027" s="33"/>
    </row>
    <row r="4028" spans="9:9" x14ac:dyDescent="0.2">
      <c r="I4028" s="33"/>
    </row>
    <row r="4029" spans="9:9" x14ac:dyDescent="0.2">
      <c r="I4029" s="33"/>
    </row>
    <row r="4030" spans="9:9" x14ac:dyDescent="0.2">
      <c r="I4030" s="33"/>
    </row>
    <row r="4031" spans="9:9" x14ac:dyDescent="0.2">
      <c r="I4031" s="33"/>
    </row>
    <row r="4032" spans="9:9" x14ac:dyDescent="0.2">
      <c r="I4032" s="33"/>
    </row>
    <row r="4033" spans="9:9" x14ac:dyDescent="0.2">
      <c r="I4033" s="33"/>
    </row>
    <row r="4034" spans="9:9" x14ac:dyDescent="0.2">
      <c r="I4034" s="33"/>
    </row>
    <row r="4035" spans="9:9" x14ac:dyDescent="0.2">
      <c r="I4035" s="33"/>
    </row>
    <row r="4036" spans="9:9" x14ac:dyDescent="0.2">
      <c r="I4036" s="33"/>
    </row>
    <row r="4037" spans="9:9" x14ac:dyDescent="0.2">
      <c r="I4037" s="33"/>
    </row>
    <row r="4038" spans="9:9" x14ac:dyDescent="0.2">
      <c r="I4038" s="33"/>
    </row>
    <row r="4039" spans="9:9" x14ac:dyDescent="0.2">
      <c r="I4039" s="33"/>
    </row>
    <row r="4040" spans="9:9" x14ac:dyDescent="0.2">
      <c r="I4040" s="33"/>
    </row>
    <row r="4041" spans="9:9" x14ac:dyDescent="0.2">
      <c r="I4041" s="33"/>
    </row>
    <row r="4042" spans="9:9" x14ac:dyDescent="0.2">
      <c r="I4042" s="33"/>
    </row>
    <row r="4043" spans="9:9" x14ac:dyDescent="0.2">
      <c r="I4043" s="33"/>
    </row>
    <row r="4044" spans="9:9" x14ac:dyDescent="0.2">
      <c r="I4044" s="33"/>
    </row>
    <row r="4045" spans="9:9" x14ac:dyDescent="0.2">
      <c r="I4045" s="33"/>
    </row>
    <row r="4046" spans="9:9" x14ac:dyDescent="0.2">
      <c r="I4046" s="33"/>
    </row>
    <row r="4047" spans="9:9" x14ac:dyDescent="0.2">
      <c r="I4047" s="33"/>
    </row>
    <row r="4048" spans="9:9" x14ac:dyDescent="0.2">
      <c r="I4048" s="33"/>
    </row>
    <row r="4049" spans="9:9" x14ac:dyDescent="0.2">
      <c r="I4049" s="33"/>
    </row>
    <row r="4050" spans="9:9" x14ac:dyDescent="0.2">
      <c r="I4050" s="33"/>
    </row>
    <row r="4051" spans="9:9" x14ac:dyDescent="0.2">
      <c r="I4051" s="33"/>
    </row>
    <row r="4052" spans="9:9" x14ac:dyDescent="0.2">
      <c r="I4052" s="33"/>
    </row>
    <row r="4053" spans="9:9" x14ac:dyDescent="0.2">
      <c r="I4053" s="33"/>
    </row>
    <row r="4054" spans="9:9" x14ac:dyDescent="0.2">
      <c r="I4054" s="33"/>
    </row>
    <row r="4055" spans="9:9" x14ac:dyDescent="0.2">
      <c r="I4055" s="33"/>
    </row>
    <row r="4056" spans="9:9" x14ac:dyDescent="0.2">
      <c r="I4056" s="33"/>
    </row>
    <row r="4057" spans="9:9" x14ac:dyDescent="0.2">
      <c r="I4057" s="33"/>
    </row>
    <row r="4058" spans="9:9" x14ac:dyDescent="0.2">
      <c r="I4058" s="33"/>
    </row>
    <row r="4059" spans="9:9" x14ac:dyDescent="0.2">
      <c r="I4059" s="33"/>
    </row>
    <row r="4060" spans="9:9" x14ac:dyDescent="0.2">
      <c r="I4060" s="33"/>
    </row>
    <row r="4061" spans="9:9" x14ac:dyDescent="0.2">
      <c r="I4061" s="33"/>
    </row>
    <row r="4062" spans="9:9" x14ac:dyDescent="0.2">
      <c r="I4062" s="33"/>
    </row>
    <row r="4063" spans="9:9" x14ac:dyDescent="0.2">
      <c r="I4063" s="33"/>
    </row>
    <row r="4064" spans="9:9" x14ac:dyDescent="0.2">
      <c r="I4064" s="33"/>
    </row>
    <row r="4065" spans="9:9" x14ac:dyDescent="0.2">
      <c r="I4065" s="33"/>
    </row>
    <row r="4066" spans="9:9" x14ac:dyDescent="0.2">
      <c r="I4066" s="33"/>
    </row>
    <row r="4067" spans="9:9" x14ac:dyDescent="0.2">
      <c r="I4067" s="33"/>
    </row>
    <row r="4068" spans="9:9" x14ac:dyDescent="0.2">
      <c r="I4068" s="33"/>
    </row>
    <row r="4069" spans="9:9" x14ac:dyDescent="0.2">
      <c r="I4069" s="33"/>
    </row>
    <row r="4070" spans="9:9" x14ac:dyDescent="0.2">
      <c r="I4070" s="33"/>
    </row>
    <row r="4071" spans="9:9" x14ac:dyDescent="0.2">
      <c r="I4071" s="33"/>
    </row>
    <row r="4072" spans="9:9" x14ac:dyDescent="0.2">
      <c r="I4072" s="33"/>
    </row>
    <row r="4073" spans="9:9" x14ac:dyDescent="0.2">
      <c r="I4073" s="33"/>
    </row>
    <row r="4074" spans="9:9" x14ac:dyDescent="0.2">
      <c r="I4074" s="33"/>
    </row>
    <row r="4075" spans="9:9" x14ac:dyDescent="0.2">
      <c r="I4075" s="33"/>
    </row>
    <row r="4076" spans="9:9" x14ac:dyDescent="0.2">
      <c r="I4076" s="33"/>
    </row>
    <row r="4077" spans="9:9" x14ac:dyDescent="0.2">
      <c r="I4077" s="33"/>
    </row>
    <row r="4078" spans="9:9" x14ac:dyDescent="0.2">
      <c r="I4078" s="33"/>
    </row>
    <row r="4079" spans="9:9" x14ac:dyDescent="0.2">
      <c r="I4079" s="33"/>
    </row>
    <row r="4080" spans="9:9" x14ac:dyDescent="0.2">
      <c r="I4080" s="33"/>
    </row>
    <row r="4081" spans="9:9" x14ac:dyDescent="0.2">
      <c r="I4081" s="33"/>
    </row>
    <row r="4082" spans="9:9" x14ac:dyDescent="0.2">
      <c r="I4082" s="33"/>
    </row>
    <row r="4083" spans="9:9" x14ac:dyDescent="0.2">
      <c r="I4083" s="33"/>
    </row>
    <row r="4084" spans="9:9" x14ac:dyDescent="0.2">
      <c r="I4084" s="33"/>
    </row>
    <row r="4085" spans="9:9" x14ac:dyDescent="0.2">
      <c r="I4085" s="33"/>
    </row>
    <row r="4086" spans="9:9" x14ac:dyDescent="0.2">
      <c r="I4086" s="33"/>
    </row>
    <row r="4087" spans="9:9" x14ac:dyDescent="0.2">
      <c r="I4087" s="33"/>
    </row>
    <row r="4088" spans="9:9" x14ac:dyDescent="0.2">
      <c r="I4088" s="33"/>
    </row>
    <row r="4089" spans="9:9" x14ac:dyDescent="0.2">
      <c r="I4089" s="33"/>
    </row>
    <row r="4090" spans="9:9" x14ac:dyDescent="0.2">
      <c r="I4090" s="33"/>
    </row>
    <row r="4091" spans="9:9" x14ac:dyDescent="0.2">
      <c r="I4091" s="33"/>
    </row>
    <row r="4092" spans="9:9" x14ac:dyDescent="0.2">
      <c r="I4092" s="33"/>
    </row>
    <row r="4093" spans="9:9" x14ac:dyDescent="0.2">
      <c r="I4093" s="33"/>
    </row>
    <row r="4094" spans="9:9" x14ac:dyDescent="0.2">
      <c r="I4094" s="33"/>
    </row>
    <row r="4095" spans="9:9" x14ac:dyDescent="0.2">
      <c r="I4095" s="33"/>
    </row>
    <row r="4096" spans="9:9" x14ac:dyDescent="0.2">
      <c r="I4096" s="33"/>
    </row>
    <row r="4097" spans="9:9" x14ac:dyDescent="0.2">
      <c r="I4097" s="33"/>
    </row>
    <row r="4098" spans="9:9" x14ac:dyDescent="0.2">
      <c r="I4098" s="33"/>
    </row>
    <row r="4099" spans="9:9" x14ac:dyDescent="0.2">
      <c r="I4099" s="33"/>
    </row>
    <row r="4100" spans="9:9" x14ac:dyDescent="0.2">
      <c r="I4100" s="33"/>
    </row>
    <row r="4101" spans="9:9" x14ac:dyDescent="0.2">
      <c r="I4101" s="33"/>
    </row>
    <row r="4102" spans="9:9" x14ac:dyDescent="0.2">
      <c r="I4102" s="33"/>
    </row>
    <row r="4103" spans="9:9" x14ac:dyDescent="0.2">
      <c r="I4103" s="33"/>
    </row>
    <row r="4104" spans="9:9" x14ac:dyDescent="0.2">
      <c r="I4104" s="33"/>
    </row>
    <row r="4105" spans="9:9" x14ac:dyDescent="0.2">
      <c r="I4105" s="33"/>
    </row>
    <row r="4106" spans="9:9" x14ac:dyDescent="0.2">
      <c r="I4106" s="33"/>
    </row>
    <row r="4107" spans="9:9" x14ac:dyDescent="0.2">
      <c r="I4107" s="33"/>
    </row>
    <row r="4108" spans="9:9" x14ac:dyDescent="0.2">
      <c r="I4108" s="33"/>
    </row>
    <row r="4109" spans="9:9" x14ac:dyDescent="0.2">
      <c r="I4109" s="33"/>
    </row>
    <row r="4110" spans="9:9" x14ac:dyDescent="0.2">
      <c r="I4110" s="33"/>
    </row>
    <row r="4111" spans="9:9" x14ac:dyDescent="0.2">
      <c r="I4111" s="33"/>
    </row>
    <row r="4112" spans="9:9" x14ac:dyDescent="0.2">
      <c r="I4112" s="33"/>
    </row>
    <row r="4113" spans="9:9" x14ac:dyDescent="0.2">
      <c r="I4113" s="33"/>
    </row>
    <row r="4114" spans="9:9" x14ac:dyDescent="0.2">
      <c r="I4114" s="33"/>
    </row>
    <row r="4115" spans="9:9" x14ac:dyDescent="0.2">
      <c r="I4115" s="33"/>
    </row>
    <row r="4116" spans="9:9" x14ac:dyDescent="0.2">
      <c r="I4116" s="33"/>
    </row>
    <row r="4117" spans="9:9" x14ac:dyDescent="0.2">
      <c r="I4117" s="33"/>
    </row>
    <row r="4118" spans="9:9" x14ac:dyDescent="0.2">
      <c r="I4118" s="33"/>
    </row>
    <row r="4119" spans="9:9" x14ac:dyDescent="0.2">
      <c r="I4119" s="33"/>
    </row>
    <row r="4120" spans="9:9" x14ac:dyDescent="0.2">
      <c r="I4120" s="33"/>
    </row>
    <row r="4121" spans="9:9" x14ac:dyDescent="0.2">
      <c r="I4121" s="33"/>
    </row>
    <row r="4122" spans="9:9" x14ac:dyDescent="0.2">
      <c r="I4122" s="33"/>
    </row>
    <row r="4123" spans="9:9" x14ac:dyDescent="0.2">
      <c r="I4123" s="33"/>
    </row>
    <row r="4124" spans="9:9" x14ac:dyDescent="0.2">
      <c r="I4124" s="33"/>
    </row>
    <row r="4125" spans="9:9" x14ac:dyDescent="0.2">
      <c r="I4125" s="33"/>
    </row>
    <row r="4126" spans="9:9" x14ac:dyDescent="0.2">
      <c r="I4126" s="33"/>
    </row>
    <row r="4127" spans="9:9" x14ac:dyDescent="0.2">
      <c r="I4127" s="33"/>
    </row>
    <row r="4128" spans="9:9" x14ac:dyDescent="0.2">
      <c r="I4128" s="33"/>
    </row>
    <row r="4129" spans="9:9" x14ac:dyDescent="0.2">
      <c r="I4129" s="33"/>
    </row>
    <row r="4130" spans="9:9" x14ac:dyDescent="0.2">
      <c r="I4130" s="33"/>
    </row>
    <row r="4131" spans="9:9" x14ac:dyDescent="0.2">
      <c r="I4131" s="33"/>
    </row>
    <row r="4132" spans="9:9" x14ac:dyDescent="0.2">
      <c r="I4132" s="33"/>
    </row>
    <row r="4133" spans="9:9" x14ac:dyDescent="0.2">
      <c r="I4133" s="33"/>
    </row>
    <row r="4134" spans="9:9" x14ac:dyDescent="0.2">
      <c r="I4134" s="33"/>
    </row>
    <row r="4135" spans="9:9" x14ac:dyDescent="0.2">
      <c r="I4135" s="33"/>
    </row>
    <row r="4136" spans="9:9" x14ac:dyDescent="0.2">
      <c r="I4136" s="33"/>
    </row>
    <row r="4137" spans="9:9" x14ac:dyDescent="0.2">
      <c r="I4137" s="33"/>
    </row>
    <row r="4138" spans="9:9" x14ac:dyDescent="0.2">
      <c r="I4138" s="33"/>
    </row>
    <row r="4139" spans="9:9" x14ac:dyDescent="0.2">
      <c r="I4139" s="33"/>
    </row>
    <row r="4140" spans="9:9" x14ac:dyDescent="0.2">
      <c r="I4140" s="33"/>
    </row>
    <row r="4141" spans="9:9" x14ac:dyDescent="0.2">
      <c r="I4141" s="33"/>
    </row>
    <row r="4142" spans="9:9" x14ac:dyDescent="0.2">
      <c r="I4142" s="33"/>
    </row>
    <row r="4143" spans="9:9" x14ac:dyDescent="0.2">
      <c r="I4143" s="33"/>
    </row>
    <row r="4144" spans="9:9" x14ac:dyDescent="0.2">
      <c r="I4144" s="33"/>
    </row>
    <row r="4145" spans="9:9" x14ac:dyDescent="0.2">
      <c r="I4145" s="33"/>
    </row>
    <row r="4146" spans="9:9" x14ac:dyDescent="0.2">
      <c r="I4146" s="33"/>
    </row>
    <row r="4147" spans="9:9" x14ac:dyDescent="0.2">
      <c r="I4147" s="33"/>
    </row>
    <row r="4148" spans="9:9" x14ac:dyDescent="0.2">
      <c r="I4148" s="33"/>
    </row>
    <row r="4149" spans="9:9" x14ac:dyDescent="0.2">
      <c r="I4149" s="33"/>
    </row>
    <row r="4150" spans="9:9" x14ac:dyDescent="0.2">
      <c r="I4150" s="33"/>
    </row>
    <row r="4151" spans="9:9" x14ac:dyDescent="0.2">
      <c r="I4151" s="33"/>
    </row>
    <row r="4152" spans="9:9" x14ac:dyDescent="0.2">
      <c r="I4152" s="33"/>
    </row>
    <row r="4153" spans="9:9" x14ac:dyDescent="0.2">
      <c r="I4153" s="33"/>
    </row>
    <row r="4154" spans="9:9" x14ac:dyDescent="0.2">
      <c r="I4154" s="33"/>
    </row>
    <row r="4155" spans="9:9" x14ac:dyDescent="0.2">
      <c r="I4155" s="33"/>
    </row>
    <row r="4156" spans="9:9" x14ac:dyDescent="0.2">
      <c r="I4156" s="33"/>
    </row>
    <row r="4157" spans="9:9" x14ac:dyDescent="0.2">
      <c r="I4157" s="33"/>
    </row>
    <row r="4158" spans="9:9" x14ac:dyDescent="0.2">
      <c r="I4158" s="33"/>
    </row>
    <row r="4159" spans="9:9" x14ac:dyDescent="0.2">
      <c r="I4159" s="33"/>
    </row>
    <row r="4160" spans="9:9" x14ac:dyDescent="0.2">
      <c r="I4160" s="33"/>
    </row>
    <row r="4161" spans="9:9" x14ac:dyDescent="0.2">
      <c r="I4161" s="33"/>
    </row>
    <row r="4162" spans="9:9" x14ac:dyDescent="0.2">
      <c r="I4162" s="33"/>
    </row>
    <row r="4163" spans="9:9" x14ac:dyDescent="0.2">
      <c r="I4163" s="33"/>
    </row>
    <row r="4164" spans="9:9" x14ac:dyDescent="0.2">
      <c r="I4164" s="33"/>
    </row>
    <row r="4165" spans="9:9" x14ac:dyDescent="0.2">
      <c r="I4165" s="33"/>
    </row>
    <row r="4166" spans="9:9" x14ac:dyDescent="0.2">
      <c r="I4166" s="33"/>
    </row>
    <row r="4167" spans="9:9" x14ac:dyDescent="0.2">
      <c r="I4167" s="33"/>
    </row>
    <row r="4168" spans="9:9" x14ac:dyDescent="0.2">
      <c r="I4168" s="33"/>
    </row>
    <row r="4169" spans="9:9" x14ac:dyDescent="0.2">
      <c r="I4169" s="33"/>
    </row>
    <row r="4170" spans="9:9" x14ac:dyDescent="0.2">
      <c r="I4170" s="33"/>
    </row>
    <row r="4171" spans="9:9" x14ac:dyDescent="0.2">
      <c r="I4171" s="33"/>
    </row>
    <row r="4172" spans="9:9" x14ac:dyDescent="0.2">
      <c r="I4172" s="33"/>
    </row>
    <row r="4173" spans="9:9" x14ac:dyDescent="0.2">
      <c r="I4173" s="33"/>
    </row>
    <row r="4174" spans="9:9" x14ac:dyDescent="0.2">
      <c r="I4174" s="33"/>
    </row>
    <row r="4175" spans="9:9" x14ac:dyDescent="0.2">
      <c r="I4175" s="33"/>
    </row>
    <row r="4176" spans="9:9" x14ac:dyDescent="0.2">
      <c r="I4176" s="33"/>
    </row>
    <row r="4177" spans="9:9" x14ac:dyDescent="0.2">
      <c r="I4177" s="33"/>
    </row>
    <row r="4178" spans="9:9" x14ac:dyDescent="0.2">
      <c r="I4178" s="33"/>
    </row>
    <row r="4179" spans="9:9" x14ac:dyDescent="0.2">
      <c r="I4179" s="33"/>
    </row>
    <row r="4180" spans="9:9" x14ac:dyDescent="0.2">
      <c r="I4180" s="33"/>
    </row>
    <row r="4181" spans="9:9" x14ac:dyDescent="0.2">
      <c r="I4181" s="33"/>
    </row>
    <row r="4182" spans="9:9" x14ac:dyDescent="0.2">
      <c r="I4182" s="33"/>
    </row>
    <row r="4183" spans="9:9" x14ac:dyDescent="0.2">
      <c r="I4183" s="33"/>
    </row>
    <row r="4184" spans="9:9" x14ac:dyDescent="0.2">
      <c r="I4184" s="33"/>
    </row>
    <row r="4185" spans="9:9" x14ac:dyDescent="0.2">
      <c r="I4185" s="33"/>
    </row>
    <row r="4186" spans="9:9" x14ac:dyDescent="0.2">
      <c r="I4186" s="33"/>
    </row>
    <row r="4187" spans="9:9" x14ac:dyDescent="0.2">
      <c r="I4187" s="33"/>
    </row>
    <row r="4188" spans="9:9" x14ac:dyDescent="0.2">
      <c r="I4188" s="33"/>
    </row>
    <row r="4189" spans="9:9" x14ac:dyDescent="0.2">
      <c r="I4189" s="33"/>
    </row>
    <row r="4190" spans="9:9" x14ac:dyDescent="0.2">
      <c r="I4190" s="33"/>
    </row>
    <row r="4191" spans="9:9" x14ac:dyDescent="0.2">
      <c r="I4191" s="33"/>
    </row>
    <row r="4192" spans="9:9" x14ac:dyDescent="0.2">
      <c r="I4192" s="33"/>
    </row>
    <row r="4193" spans="9:9" x14ac:dyDescent="0.2">
      <c r="I4193" s="33"/>
    </row>
    <row r="4194" spans="9:9" x14ac:dyDescent="0.2">
      <c r="I4194" s="33"/>
    </row>
    <row r="4195" spans="9:9" x14ac:dyDescent="0.2">
      <c r="I4195" s="33"/>
    </row>
    <row r="4196" spans="9:9" x14ac:dyDescent="0.2">
      <c r="I4196" s="33"/>
    </row>
    <row r="4197" spans="9:9" x14ac:dyDescent="0.2">
      <c r="I4197" s="33"/>
    </row>
    <row r="4198" spans="9:9" x14ac:dyDescent="0.2">
      <c r="I4198" s="33"/>
    </row>
    <row r="4199" spans="9:9" x14ac:dyDescent="0.2">
      <c r="I4199" s="33"/>
    </row>
    <row r="4200" spans="9:9" x14ac:dyDescent="0.2">
      <c r="I4200" s="33"/>
    </row>
    <row r="4201" spans="9:9" x14ac:dyDescent="0.2">
      <c r="I4201" s="33"/>
    </row>
    <row r="4202" spans="9:9" x14ac:dyDescent="0.2">
      <c r="I4202" s="33"/>
    </row>
    <row r="4203" spans="9:9" x14ac:dyDescent="0.2">
      <c r="I4203" s="33"/>
    </row>
    <row r="4204" spans="9:9" x14ac:dyDescent="0.2">
      <c r="I4204" s="33"/>
    </row>
    <row r="4205" spans="9:9" x14ac:dyDescent="0.2">
      <c r="I4205" s="33"/>
    </row>
    <row r="4206" spans="9:9" x14ac:dyDescent="0.2">
      <c r="I4206" s="33"/>
    </row>
    <row r="4207" spans="9:9" x14ac:dyDescent="0.2">
      <c r="I4207" s="33"/>
    </row>
    <row r="4208" spans="9:9" x14ac:dyDescent="0.2">
      <c r="I4208" s="33"/>
    </row>
    <row r="4209" spans="9:9" x14ac:dyDescent="0.2">
      <c r="I4209" s="33"/>
    </row>
    <row r="4210" spans="9:9" x14ac:dyDescent="0.2">
      <c r="I4210" s="33"/>
    </row>
    <row r="4211" spans="9:9" x14ac:dyDescent="0.2">
      <c r="I4211" s="33"/>
    </row>
    <row r="4212" spans="9:9" x14ac:dyDescent="0.2">
      <c r="I4212" s="33"/>
    </row>
    <row r="4213" spans="9:9" x14ac:dyDescent="0.2">
      <c r="I4213" s="33"/>
    </row>
    <row r="4214" spans="9:9" x14ac:dyDescent="0.2">
      <c r="I4214" s="33"/>
    </row>
    <row r="4215" spans="9:9" x14ac:dyDescent="0.2">
      <c r="I4215" s="33"/>
    </row>
    <row r="4216" spans="9:9" x14ac:dyDescent="0.2">
      <c r="I4216" s="33"/>
    </row>
    <row r="4217" spans="9:9" x14ac:dyDescent="0.2">
      <c r="I4217" s="33"/>
    </row>
    <row r="4218" spans="9:9" x14ac:dyDescent="0.2">
      <c r="I4218" s="33"/>
    </row>
    <row r="4219" spans="9:9" x14ac:dyDescent="0.2">
      <c r="I4219" s="33"/>
    </row>
    <row r="4220" spans="9:9" x14ac:dyDescent="0.2">
      <c r="I4220" s="33"/>
    </row>
    <row r="4221" spans="9:9" x14ac:dyDescent="0.2">
      <c r="I4221" s="33"/>
    </row>
    <row r="4222" spans="9:9" x14ac:dyDescent="0.2">
      <c r="I4222" s="33"/>
    </row>
    <row r="4223" spans="9:9" x14ac:dyDescent="0.2">
      <c r="I4223" s="33"/>
    </row>
    <row r="4224" spans="9:9" x14ac:dyDescent="0.2">
      <c r="I4224" s="33"/>
    </row>
    <row r="4225" spans="9:9" x14ac:dyDescent="0.2">
      <c r="I4225" s="33"/>
    </row>
    <row r="4226" spans="9:9" x14ac:dyDescent="0.2">
      <c r="I4226" s="33"/>
    </row>
    <row r="4227" spans="9:9" x14ac:dyDescent="0.2">
      <c r="I4227" s="33"/>
    </row>
    <row r="4228" spans="9:9" x14ac:dyDescent="0.2">
      <c r="I4228" s="33"/>
    </row>
    <row r="4229" spans="9:9" x14ac:dyDescent="0.2">
      <c r="I4229" s="33"/>
    </row>
    <row r="4230" spans="9:9" x14ac:dyDescent="0.2">
      <c r="I4230" s="33"/>
    </row>
    <row r="4231" spans="9:9" x14ac:dyDescent="0.2">
      <c r="I4231" s="33"/>
    </row>
    <row r="4232" spans="9:9" x14ac:dyDescent="0.2">
      <c r="I4232" s="33"/>
    </row>
    <row r="4233" spans="9:9" x14ac:dyDescent="0.2">
      <c r="I4233" s="33"/>
    </row>
    <row r="4234" spans="9:9" x14ac:dyDescent="0.2">
      <c r="I4234" s="33"/>
    </row>
    <row r="4235" spans="9:9" x14ac:dyDescent="0.2">
      <c r="I4235" s="33"/>
    </row>
    <row r="4236" spans="9:9" x14ac:dyDescent="0.2">
      <c r="I4236" s="33"/>
    </row>
    <row r="4237" spans="9:9" x14ac:dyDescent="0.2">
      <c r="I4237" s="33"/>
    </row>
    <row r="4238" spans="9:9" x14ac:dyDescent="0.2">
      <c r="I4238" s="33"/>
    </row>
    <row r="4239" spans="9:9" x14ac:dyDescent="0.2">
      <c r="I4239" s="33"/>
    </row>
    <row r="4240" spans="9:9" x14ac:dyDescent="0.2">
      <c r="I4240" s="33"/>
    </row>
    <row r="4241" spans="9:9" x14ac:dyDescent="0.2">
      <c r="I4241" s="33"/>
    </row>
    <row r="4242" spans="9:9" x14ac:dyDescent="0.2">
      <c r="I4242" s="33"/>
    </row>
    <row r="4243" spans="9:9" x14ac:dyDescent="0.2">
      <c r="I4243" s="33"/>
    </row>
    <row r="4244" spans="9:9" x14ac:dyDescent="0.2">
      <c r="I4244" s="33"/>
    </row>
    <row r="4245" spans="9:9" x14ac:dyDescent="0.2">
      <c r="I4245" s="33"/>
    </row>
    <row r="4246" spans="9:9" x14ac:dyDescent="0.2">
      <c r="I4246" s="33"/>
    </row>
    <row r="4247" spans="9:9" x14ac:dyDescent="0.2">
      <c r="I4247" s="33"/>
    </row>
    <row r="4248" spans="9:9" x14ac:dyDescent="0.2">
      <c r="I4248" s="33"/>
    </row>
    <row r="4249" spans="9:9" x14ac:dyDescent="0.2">
      <c r="I4249" s="33"/>
    </row>
    <row r="4250" spans="9:9" x14ac:dyDescent="0.2">
      <c r="I4250" s="33"/>
    </row>
    <row r="4251" spans="9:9" x14ac:dyDescent="0.2">
      <c r="I4251" s="33"/>
    </row>
    <row r="4252" spans="9:9" x14ac:dyDescent="0.2">
      <c r="I4252" s="33"/>
    </row>
    <row r="4253" spans="9:9" x14ac:dyDescent="0.2">
      <c r="I4253" s="33"/>
    </row>
    <row r="4254" spans="9:9" x14ac:dyDescent="0.2">
      <c r="I4254" s="33"/>
    </row>
    <row r="4255" spans="9:9" x14ac:dyDescent="0.2">
      <c r="I4255" s="33"/>
    </row>
    <row r="4256" spans="9:9" x14ac:dyDescent="0.2">
      <c r="I4256" s="33"/>
    </row>
    <row r="4257" spans="9:9" x14ac:dyDescent="0.2">
      <c r="I4257" s="33"/>
    </row>
    <row r="4258" spans="9:9" x14ac:dyDescent="0.2">
      <c r="I4258" s="33"/>
    </row>
    <row r="4259" spans="9:9" x14ac:dyDescent="0.2">
      <c r="I4259" s="33"/>
    </row>
    <row r="4260" spans="9:9" x14ac:dyDescent="0.2">
      <c r="I4260" s="33"/>
    </row>
    <row r="4261" spans="9:9" x14ac:dyDescent="0.2">
      <c r="I4261" s="33"/>
    </row>
    <row r="4262" spans="9:9" x14ac:dyDescent="0.2">
      <c r="I4262" s="33"/>
    </row>
    <row r="4263" spans="9:9" x14ac:dyDescent="0.2">
      <c r="I4263" s="33"/>
    </row>
    <row r="4264" spans="9:9" x14ac:dyDescent="0.2">
      <c r="I4264" s="33"/>
    </row>
    <row r="4265" spans="9:9" x14ac:dyDescent="0.2">
      <c r="I4265" s="33"/>
    </row>
    <row r="4266" spans="9:9" x14ac:dyDescent="0.2">
      <c r="I4266" s="33"/>
    </row>
    <row r="4267" spans="9:9" x14ac:dyDescent="0.2">
      <c r="I4267" s="33"/>
    </row>
    <row r="4268" spans="9:9" x14ac:dyDescent="0.2">
      <c r="I4268" s="33"/>
    </row>
    <row r="4269" spans="9:9" x14ac:dyDescent="0.2">
      <c r="I4269" s="33"/>
    </row>
    <row r="4270" spans="9:9" x14ac:dyDescent="0.2">
      <c r="I4270" s="33"/>
    </row>
    <row r="4271" spans="9:9" x14ac:dyDescent="0.2">
      <c r="I4271" s="33"/>
    </row>
    <row r="4272" spans="9:9" x14ac:dyDescent="0.2">
      <c r="I4272" s="33"/>
    </row>
    <row r="4273" spans="9:9" x14ac:dyDescent="0.2">
      <c r="I4273" s="33"/>
    </row>
    <row r="4274" spans="9:9" x14ac:dyDescent="0.2">
      <c r="I4274" s="33"/>
    </row>
    <row r="4275" spans="9:9" x14ac:dyDescent="0.2">
      <c r="I4275" s="33"/>
    </row>
    <row r="4276" spans="9:9" x14ac:dyDescent="0.2">
      <c r="I4276" s="33"/>
    </row>
    <row r="4277" spans="9:9" x14ac:dyDescent="0.2">
      <c r="I4277" s="33"/>
    </row>
    <row r="4278" spans="9:9" x14ac:dyDescent="0.2">
      <c r="I4278" s="33"/>
    </row>
    <row r="4279" spans="9:9" x14ac:dyDescent="0.2">
      <c r="I4279" s="33"/>
    </row>
    <row r="4280" spans="9:9" x14ac:dyDescent="0.2">
      <c r="I4280" s="33"/>
    </row>
    <row r="4281" spans="9:9" x14ac:dyDescent="0.2">
      <c r="I4281" s="33"/>
    </row>
    <row r="4282" spans="9:9" x14ac:dyDescent="0.2">
      <c r="I4282" s="33"/>
    </row>
    <row r="4283" spans="9:9" x14ac:dyDescent="0.2">
      <c r="I4283" s="33"/>
    </row>
    <row r="4284" spans="9:9" x14ac:dyDescent="0.2">
      <c r="I4284" s="33"/>
    </row>
    <row r="4285" spans="9:9" x14ac:dyDescent="0.2">
      <c r="I4285" s="33"/>
    </row>
    <row r="4286" spans="9:9" x14ac:dyDescent="0.2">
      <c r="I4286" s="33"/>
    </row>
    <row r="4287" spans="9:9" x14ac:dyDescent="0.2">
      <c r="I4287" s="33"/>
    </row>
    <row r="4288" spans="9:9" x14ac:dyDescent="0.2">
      <c r="I4288" s="33"/>
    </row>
    <row r="4289" spans="9:9" x14ac:dyDescent="0.2">
      <c r="I4289" s="33"/>
    </row>
    <row r="4290" spans="9:9" x14ac:dyDescent="0.2">
      <c r="I4290" s="33"/>
    </row>
    <row r="4291" spans="9:9" x14ac:dyDescent="0.2">
      <c r="I4291" s="33"/>
    </row>
    <row r="4292" spans="9:9" x14ac:dyDescent="0.2">
      <c r="I4292" s="33"/>
    </row>
    <row r="4293" spans="9:9" x14ac:dyDescent="0.2">
      <c r="I4293" s="33"/>
    </row>
    <row r="4294" spans="9:9" x14ac:dyDescent="0.2">
      <c r="I4294" s="33"/>
    </row>
    <row r="4295" spans="9:9" x14ac:dyDescent="0.2">
      <c r="I4295" s="33"/>
    </row>
    <row r="4296" spans="9:9" x14ac:dyDescent="0.2">
      <c r="I4296" s="33"/>
    </row>
    <row r="4297" spans="9:9" x14ac:dyDescent="0.2">
      <c r="I4297" s="33"/>
    </row>
    <row r="4298" spans="9:9" x14ac:dyDescent="0.2">
      <c r="I4298" s="33"/>
    </row>
    <row r="4299" spans="9:9" x14ac:dyDescent="0.2">
      <c r="I4299" s="33"/>
    </row>
    <row r="4300" spans="9:9" x14ac:dyDescent="0.2">
      <c r="I4300" s="33"/>
    </row>
    <row r="4301" spans="9:9" x14ac:dyDescent="0.2">
      <c r="I4301" s="33"/>
    </row>
    <row r="4302" spans="9:9" x14ac:dyDescent="0.2">
      <c r="I4302" s="33"/>
    </row>
    <row r="4303" spans="9:9" x14ac:dyDescent="0.2">
      <c r="I4303" s="33"/>
    </row>
    <row r="4304" spans="9:9" x14ac:dyDescent="0.2">
      <c r="I4304" s="33"/>
    </row>
    <row r="4305" spans="9:9" x14ac:dyDescent="0.2">
      <c r="I4305" s="33"/>
    </row>
    <row r="4306" spans="9:9" x14ac:dyDescent="0.2">
      <c r="I4306" s="33"/>
    </row>
    <row r="4307" spans="9:9" x14ac:dyDescent="0.2">
      <c r="I4307" s="33"/>
    </row>
    <row r="4308" spans="9:9" x14ac:dyDescent="0.2">
      <c r="I4308" s="33"/>
    </row>
    <row r="4309" spans="9:9" x14ac:dyDescent="0.2">
      <c r="I4309" s="33"/>
    </row>
    <row r="4310" spans="9:9" x14ac:dyDescent="0.2">
      <c r="I4310" s="33"/>
    </row>
    <row r="4311" spans="9:9" x14ac:dyDescent="0.2">
      <c r="I4311" s="33"/>
    </row>
    <row r="4312" spans="9:9" x14ac:dyDescent="0.2">
      <c r="I4312" s="33"/>
    </row>
    <row r="4313" spans="9:9" x14ac:dyDescent="0.2">
      <c r="I4313" s="33"/>
    </row>
    <row r="4314" spans="9:9" x14ac:dyDescent="0.2">
      <c r="I4314" s="33"/>
    </row>
    <row r="4315" spans="9:9" x14ac:dyDescent="0.2">
      <c r="I4315" s="33"/>
    </row>
    <row r="4316" spans="9:9" x14ac:dyDescent="0.2">
      <c r="I4316" s="33"/>
    </row>
    <row r="4317" spans="9:9" x14ac:dyDescent="0.2">
      <c r="I4317" s="33"/>
    </row>
    <row r="4318" spans="9:9" x14ac:dyDescent="0.2">
      <c r="I4318" s="33"/>
    </row>
    <row r="4319" spans="9:9" x14ac:dyDescent="0.2">
      <c r="I4319" s="33"/>
    </row>
    <row r="4320" spans="9:9" x14ac:dyDescent="0.2">
      <c r="I4320" s="33"/>
    </row>
    <row r="4321" spans="9:9" x14ac:dyDescent="0.2">
      <c r="I4321" s="33"/>
    </row>
    <row r="4322" spans="9:9" x14ac:dyDescent="0.2">
      <c r="I4322" s="33"/>
    </row>
    <row r="4323" spans="9:9" x14ac:dyDescent="0.2">
      <c r="I4323" s="33"/>
    </row>
    <row r="4324" spans="9:9" x14ac:dyDescent="0.2">
      <c r="I4324" s="33"/>
    </row>
    <row r="4325" spans="9:9" x14ac:dyDescent="0.2">
      <c r="I4325" s="33"/>
    </row>
    <row r="4326" spans="9:9" x14ac:dyDescent="0.2">
      <c r="I4326" s="33"/>
    </row>
    <row r="4327" spans="9:9" x14ac:dyDescent="0.2">
      <c r="I4327" s="33"/>
    </row>
    <row r="4328" spans="9:9" x14ac:dyDescent="0.2">
      <c r="I4328" s="33"/>
    </row>
    <row r="4329" spans="9:9" x14ac:dyDescent="0.2">
      <c r="I4329" s="33"/>
    </row>
    <row r="4330" spans="9:9" x14ac:dyDescent="0.2">
      <c r="I4330" s="33"/>
    </row>
    <row r="4331" spans="9:9" x14ac:dyDescent="0.2">
      <c r="I4331" s="33"/>
    </row>
    <row r="4332" spans="9:9" x14ac:dyDescent="0.2">
      <c r="I4332" s="33"/>
    </row>
    <row r="4333" spans="9:9" x14ac:dyDescent="0.2">
      <c r="I4333" s="33"/>
    </row>
    <row r="4334" spans="9:9" x14ac:dyDescent="0.2">
      <c r="I4334" s="33"/>
    </row>
    <row r="4335" spans="9:9" x14ac:dyDescent="0.2">
      <c r="I4335" s="33"/>
    </row>
    <row r="4336" spans="9:9" x14ac:dyDescent="0.2">
      <c r="I4336" s="33"/>
    </row>
    <row r="4337" spans="9:9" x14ac:dyDescent="0.2">
      <c r="I4337" s="33"/>
    </row>
    <row r="4338" spans="9:9" x14ac:dyDescent="0.2">
      <c r="I4338" s="33"/>
    </row>
    <row r="4339" spans="9:9" x14ac:dyDescent="0.2">
      <c r="I4339" s="33"/>
    </row>
    <row r="4340" spans="9:9" x14ac:dyDescent="0.2">
      <c r="I4340" s="33"/>
    </row>
    <row r="4341" spans="9:9" x14ac:dyDescent="0.2">
      <c r="I4341" s="33"/>
    </row>
    <row r="4342" spans="9:9" x14ac:dyDescent="0.2">
      <c r="I4342" s="33"/>
    </row>
    <row r="4343" spans="9:9" x14ac:dyDescent="0.2">
      <c r="I4343" s="33"/>
    </row>
    <row r="4344" spans="9:9" x14ac:dyDescent="0.2">
      <c r="I4344" s="33"/>
    </row>
    <row r="4345" spans="9:9" x14ac:dyDescent="0.2">
      <c r="I4345" s="33"/>
    </row>
    <row r="4346" spans="9:9" x14ac:dyDescent="0.2">
      <c r="I4346" s="33"/>
    </row>
    <row r="4347" spans="9:9" x14ac:dyDescent="0.2">
      <c r="I4347" s="33"/>
    </row>
    <row r="4348" spans="9:9" x14ac:dyDescent="0.2">
      <c r="I4348" s="33"/>
    </row>
    <row r="4349" spans="9:9" x14ac:dyDescent="0.2">
      <c r="I4349" s="33"/>
    </row>
    <row r="4350" spans="9:9" x14ac:dyDescent="0.2">
      <c r="I4350" s="33"/>
    </row>
    <row r="4351" spans="9:9" x14ac:dyDescent="0.2">
      <c r="I4351" s="33"/>
    </row>
    <row r="4352" spans="9:9" x14ac:dyDescent="0.2">
      <c r="I4352" s="33"/>
    </row>
    <row r="4353" spans="9:9" x14ac:dyDescent="0.2">
      <c r="I4353" s="33"/>
    </row>
    <row r="4354" spans="9:9" x14ac:dyDescent="0.2">
      <c r="I4354" s="33"/>
    </row>
    <row r="4355" spans="9:9" x14ac:dyDescent="0.2">
      <c r="I4355" s="33"/>
    </row>
    <row r="4356" spans="9:9" x14ac:dyDescent="0.2">
      <c r="I4356" s="33"/>
    </row>
    <row r="4357" spans="9:9" x14ac:dyDescent="0.2">
      <c r="I4357" s="33"/>
    </row>
    <row r="4358" spans="9:9" x14ac:dyDescent="0.2">
      <c r="I4358" s="33"/>
    </row>
    <row r="4359" spans="9:9" x14ac:dyDescent="0.2">
      <c r="I4359" s="33"/>
    </row>
    <row r="4360" spans="9:9" x14ac:dyDescent="0.2">
      <c r="I4360" s="33"/>
    </row>
    <row r="4361" spans="9:9" x14ac:dyDescent="0.2">
      <c r="I4361" s="33"/>
    </row>
    <row r="4362" spans="9:9" x14ac:dyDescent="0.2">
      <c r="I4362" s="33"/>
    </row>
    <row r="4363" spans="9:9" x14ac:dyDescent="0.2">
      <c r="I4363" s="33"/>
    </row>
    <row r="4364" spans="9:9" x14ac:dyDescent="0.2">
      <c r="I4364" s="33"/>
    </row>
    <row r="4365" spans="9:9" x14ac:dyDescent="0.2">
      <c r="I4365" s="33"/>
    </row>
    <row r="4366" spans="9:9" x14ac:dyDescent="0.2">
      <c r="I4366" s="33"/>
    </row>
    <row r="4367" spans="9:9" x14ac:dyDescent="0.2">
      <c r="I4367" s="33"/>
    </row>
    <row r="4368" spans="9:9" x14ac:dyDescent="0.2">
      <c r="I4368" s="33"/>
    </row>
    <row r="4369" spans="9:9" x14ac:dyDescent="0.2">
      <c r="I4369" s="33"/>
    </row>
    <row r="4370" spans="9:9" x14ac:dyDescent="0.2">
      <c r="I4370" s="33"/>
    </row>
    <row r="4371" spans="9:9" x14ac:dyDescent="0.2">
      <c r="I4371" s="33"/>
    </row>
    <row r="4372" spans="9:9" x14ac:dyDescent="0.2">
      <c r="I4372" s="33"/>
    </row>
    <row r="4373" spans="9:9" x14ac:dyDescent="0.2">
      <c r="I4373" s="33"/>
    </row>
    <row r="4374" spans="9:9" x14ac:dyDescent="0.2">
      <c r="I4374" s="33"/>
    </row>
    <row r="4375" spans="9:9" x14ac:dyDescent="0.2">
      <c r="I4375" s="33"/>
    </row>
    <row r="4376" spans="9:9" x14ac:dyDescent="0.2">
      <c r="I4376" s="33"/>
    </row>
    <row r="4377" spans="9:9" x14ac:dyDescent="0.2">
      <c r="I4377" s="33"/>
    </row>
    <row r="4378" spans="9:9" x14ac:dyDescent="0.2">
      <c r="I4378" s="33"/>
    </row>
    <row r="4379" spans="9:9" x14ac:dyDescent="0.2">
      <c r="I4379" s="33"/>
    </row>
    <row r="4380" spans="9:9" x14ac:dyDescent="0.2">
      <c r="I4380" s="33"/>
    </row>
    <row r="4381" spans="9:9" x14ac:dyDescent="0.2">
      <c r="I4381" s="33"/>
    </row>
    <row r="4382" spans="9:9" x14ac:dyDescent="0.2">
      <c r="I4382" s="33"/>
    </row>
    <row r="4383" spans="9:9" x14ac:dyDescent="0.2">
      <c r="I4383" s="33"/>
    </row>
    <row r="4384" spans="9:9" x14ac:dyDescent="0.2">
      <c r="I4384" s="33"/>
    </row>
    <row r="4385" spans="9:9" x14ac:dyDescent="0.2">
      <c r="I4385" s="33"/>
    </row>
    <row r="4386" spans="9:9" x14ac:dyDescent="0.2">
      <c r="I4386" s="33"/>
    </row>
    <row r="4387" spans="9:9" x14ac:dyDescent="0.2">
      <c r="I4387" s="33"/>
    </row>
    <row r="4388" spans="9:9" x14ac:dyDescent="0.2">
      <c r="I4388" s="33"/>
    </row>
    <row r="4389" spans="9:9" x14ac:dyDescent="0.2">
      <c r="I4389" s="33"/>
    </row>
    <row r="4390" spans="9:9" x14ac:dyDescent="0.2">
      <c r="I4390" s="33"/>
    </row>
    <row r="4391" spans="9:9" x14ac:dyDescent="0.2">
      <c r="I4391" s="33"/>
    </row>
    <row r="4392" spans="9:9" x14ac:dyDescent="0.2">
      <c r="I4392" s="33"/>
    </row>
    <row r="4393" spans="9:9" x14ac:dyDescent="0.2">
      <c r="I4393" s="33"/>
    </row>
    <row r="4394" spans="9:9" x14ac:dyDescent="0.2">
      <c r="I4394" s="33"/>
    </row>
    <row r="4395" spans="9:9" x14ac:dyDescent="0.2">
      <c r="I4395" s="33"/>
    </row>
    <row r="4396" spans="9:9" x14ac:dyDescent="0.2">
      <c r="I4396" s="33"/>
    </row>
    <row r="4397" spans="9:9" x14ac:dyDescent="0.2">
      <c r="I4397" s="33"/>
    </row>
    <row r="4398" spans="9:9" x14ac:dyDescent="0.2">
      <c r="I4398" s="33"/>
    </row>
    <row r="4399" spans="9:9" x14ac:dyDescent="0.2">
      <c r="I4399" s="33"/>
    </row>
    <row r="4400" spans="9:9" x14ac:dyDescent="0.2">
      <c r="I4400" s="33"/>
    </row>
    <row r="4401" spans="9:9" x14ac:dyDescent="0.2">
      <c r="I4401" s="33"/>
    </row>
    <row r="4402" spans="9:9" x14ac:dyDescent="0.2">
      <c r="I4402" s="33"/>
    </row>
    <row r="4403" spans="9:9" x14ac:dyDescent="0.2">
      <c r="I4403" s="33"/>
    </row>
    <row r="4404" spans="9:9" x14ac:dyDescent="0.2">
      <c r="I4404" s="33"/>
    </row>
    <row r="4405" spans="9:9" x14ac:dyDescent="0.2">
      <c r="I4405" s="33"/>
    </row>
    <row r="4406" spans="9:9" x14ac:dyDescent="0.2">
      <c r="I4406" s="33"/>
    </row>
    <row r="4407" spans="9:9" x14ac:dyDescent="0.2">
      <c r="I4407" s="33"/>
    </row>
    <row r="4408" spans="9:9" x14ac:dyDescent="0.2">
      <c r="I4408" s="33"/>
    </row>
    <row r="4409" spans="9:9" x14ac:dyDescent="0.2">
      <c r="I4409" s="33"/>
    </row>
    <row r="4410" spans="9:9" x14ac:dyDescent="0.2">
      <c r="I4410" s="33"/>
    </row>
    <row r="4411" spans="9:9" x14ac:dyDescent="0.2">
      <c r="I4411" s="33"/>
    </row>
    <row r="4412" spans="9:9" x14ac:dyDescent="0.2">
      <c r="I4412" s="33"/>
    </row>
    <row r="4413" spans="9:9" x14ac:dyDescent="0.2">
      <c r="I4413" s="33"/>
    </row>
    <row r="4414" spans="9:9" x14ac:dyDescent="0.2">
      <c r="I4414" s="33"/>
    </row>
    <row r="4415" spans="9:9" x14ac:dyDescent="0.2">
      <c r="I4415" s="33"/>
    </row>
    <row r="4416" spans="9:9" x14ac:dyDescent="0.2">
      <c r="I4416" s="33"/>
    </row>
    <row r="4417" spans="9:9" x14ac:dyDescent="0.2">
      <c r="I4417" s="33"/>
    </row>
    <row r="4418" spans="9:9" x14ac:dyDescent="0.2">
      <c r="I4418" s="33"/>
    </row>
    <row r="4419" spans="9:9" x14ac:dyDescent="0.2">
      <c r="I4419" s="33"/>
    </row>
    <row r="4420" spans="9:9" x14ac:dyDescent="0.2">
      <c r="I4420" s="33"/>
    </row>
    <row r="4421" spans="9:9" x14ac:dyDescent="0.2">
      <c r="I4421" s="33"/>
    </row>
    <row r="4422" spans="9:9" x14ac:dyDescent="0.2">
      <c r="I4422" s="33"/>
    </row>
    <row r="4423" spans="9:9" x14ac:dyDescent="0.2">
      <c r="I4423" s="33"/>
    </row>
    <row r="4424" spans="9:9" x14ac:dyDescent="0.2">
      <c r="I4424" s="33"/>
    </row>
    <row r="4425" spans="9:9" x14ac:dyDescent="0.2">
      <c r="I4425" s="33"/>
    </row>
    <row r="4426" spans="9:9" x14ac:dyDescent="0.2">
      <c r="I4426" s="33"/>
    </row>
    <row r="4427" spans="9:9" x14ac:dyDescent="0.2">
      <c r="I4427" s="33"/>
    </row>
    <row r="4428" spans="9:9" x14ac:dyDescent="0.2">
      <c r="I4428" s="33"/>
    </row>
    <row r="4429" spans="9:9" x14ac:dyDescent="0.2">
      <c r="I4429" s="33"/>
    </row>
    <row r="4430" spans="9:9" x14ac:dyDescent="0.2">
      <c r="I4430" s="33"/>
    </row>
    <row r="4431" spans="9:9" x14ac:dyDescent="0.2">
      <c r="I4431" s="33"/>
    </row>
    <row r="4432" spans="9:9" x14ac:dyDescent="0.2">
      <c r="I4432" s="33"/>
    </row>
    <row r="4433" spans="9:9" x14ac:dyDescent="0.2">
      <c r="I4433" s="33"/>
    </row>
    <row r="4434" spans="9:9" x14ac:dyDescent="0.2">
      <c r="I4434" s="33"/>
    </row>
    <row r="4435" spans="9:9" x14ac:dyDescent="0.2">
      <c r="I4435" s="33"/>
    </row>
    <row r="4436" spans="9:9" x14ac:dyDescent="0.2">
      <c r="I4436" s="33"/>
    </row>
    <row r="4437" spans="9:9" x14ac:dyDescent="0.2">
      <c r="I4437" s="33"/>
    </row>
    <row r="4438" spans="9:9" x14ac:dyDescent="0.2">
      <c r="I4438" s="33"/>
    </row>
    <row r="4439" spans="9:9" x14ac:dyDescent="0.2">
      <c r="I4439" s="33"/>
    </row>
    <row r="4440" spans="9:9" x14ac:dyDescent="0.2">
      <c r="I4440" s="33"/>
    </row>
    <row r="4441" spans="9:9" x14ac:dyDescent="0.2">
      <c r="I4441" s="33"/>
    </row>
    <row r="4442" spans="9:9" x14ac:dyDescent="0.2">
      <c r="I4442" s="33"/>
    </row>
    <row r="4443" spans="9:9" x14ac:dyDescent="0.2">
      <c r="I4443" s="33"/>
    </row>
    <row r="4444" spans="9:9" x14ac:dyDescent="0.2">
      <c r="I4444" s="33"/>
    </row>
    <row r="4445" spans="9:9" x14ac:dyDescent="0.2">
      <c r="I4445" s="33"/>
    </row>
    <row r="4446" spans="9:9" x14ac:dyDescent="0.2">
      <c r="I4446" s="33"/>
    </row>
    <row r="4447" spans="9:9" x14ac:dyDescent="0.2">
      <c r="I4447" s="33"/>
    </row>
    <row r="4448" spans="9:9" x14ac:dyDescent="0.2">
      <c r="I4448" s="33"/>
    </row>
    <row r="4449" spans="9:9" x14ac:dyDescent="0.2">
      <c r="I4449" s="33"/>
    </row>
    <row r="4450" spans="9:9" x14ac:dyDescent="0.2">
      <c r="I4450" s="33"/>
    </row>
    <row r="4451" spans="9:9" x14ac:dyDescent="0.2">
      <c r="I4451" s="33"/>
    </row>
    <row r="4452" spans="9:9" x14ac:dyDescent="0.2">
      <c r="I4452" s="33"/>
    </row>
    <row r="4453" spans="9:9" x14ac:dyDescent="0.2">
      <c r="I4453" s="33"/>
    </row>
    <row r="4454" spans="9:9" x14ac:dyDescent="0.2">
      <c r="I4454" s="33"/>
    </row>
    <row r="4455" spans="9:9" x14ac:dyDescent="0.2">
      <c r="I4455" s="33"/>
    </row>
    <row r="4456" spans="9:9" x14ac:dyDescent="0.2">
      <c r="I4456" s="33"/>
    </row>
    <row r="4457" spans="9:9" x14ac:dyDescent="0.2">
      <c r="I4457" s="33"/>
    </row>
    <row r="4458" spans="9:9" x14ac:dyDescent="0.2">
      <c r="I4458" s="33"/>
    </row>
    <row r="4459" spans="9:9" x14ac:dyDescent="0.2">
      <c r="I4459" s="33"/>
    </row>
    <row r="4460" spans="9:9" x14ac:dyDescent="0.2">
      <c r="I4460" s="33"/>
    </row>
    <row r="4461" spans="9:9" x14ac:dyDescent="0.2">
      <c r="I4461" s="33"/>
    </row>
    <row r="4462" spans="9:9" x14ac:dyDescent="0.2">
      <c r="I4462" s="33"/>
    </row>
    <row r="4463" spans="9:9" x14ac:dyDescent="0.2">
      <c r="I4463" s="33"/>
    </row>
    <row r="4464" spans="9:9" x14ac:dyDescent="0.2">
      <c r="I4464" s="33"/>
    </row>
    <row r="4465" spans="9:9" x14ac:dyDescent="0.2">
      <c r="I4465" s="33"/>
    </row>
    <row r="4466" spans="9:9" x14ac:dyDescent="0.2">
      <c r="I4466" s="33"/>
    </row>
    <row r="4467" spans="9:9" x14ac:dyDescent="0.2">
      <c r="I4467" s="33"/>
    </row>
    <row r="4468" spans="9:9" x14ac:dyDescent="0.2">
      <c r="I4468" s="33"/>
    </row>
    <row r="4469" spans="9:9" x14ac:dyDescent="0.2">
      <c r="I4469" s="33"/>
    </row>
    <row r="4470" spans="9:9" x14ac:dyDescent="0.2">
      <c r="I4470" s="33"/>
    </row>
    <row r="4471" spans="9:9" x14ac:dyDescent="0.2">
      <c r="I4471" s="33"/>
    </row>
    <row r="4472" spans="9:9" x14ac:dyDescent="0.2">
      <c r="I4472" s="33"/>
    </row>
    <row r="4473" spans="9:9" x14ac:dyDescent="0.2">
      <c r="I4473" s="33"/>
    </row>
    <row r="4474" spans="9:9" x14ac:dyDescent="0.2">
      <c r="I4474" s="33"/>
    </row>
    <row r="4475" spans="9:9" x14ac:dyDescent="0.2">
      <c r="I4475" s="33"/>
    </row>
    <row r="4476" spans="9:9" x14ac:dyDescent="0.2">
      <c r="I4476" s="33"/>
    </row>
    <row r="4477" spans="9:9" x14ac:dyDescent="0.2">
      <c r="I4477" s="33"/>
    </row>
    <row r="4478" spans="9:9" x14ac:dyDescent="0.2">
      <c r="I4478" s="33"/>
    </row>
    <row r="4479" spans="9:9" x14ac:dyDescent="0.2">
      <c r="I4479" s="33"/>
    </row>
    <row r="4480" spans="9:9" x14ac:dyDescent="0.2">
      <c r="I4480" s="33"/>
    </row>
    <row r="4481" spans="9:9" x14ac:dyDescent="0.2">
      <c r="I4481" s="33"/>
    </row>
    <row r="4482" spans="9:9" x14ac:dyDescent="0.2">
      <c r="I4482" s="33"/>
    </row>
    <row r="4483" spans="9:9" x14ac:dyDescent="0.2">
      <c r="I4483" s="33"/>
    </row>
    <row r="4484" spans="9:9" x14ac:dyDescent="0.2">
      <c r="I4484" s="33"/>
    </row>
    <row r="4485" spans="9:9" x14ac:dyDescent="0.2">
      <c r="I4485" s="33"/>
    </row>
    <row r="4486" spans="9:9" x14ac:dyDescent="0.2">
      <c r="I4486" s="33"/>
    </row>
    <row r="4487" spans="9:9" x14ac:dyDescent="0.2">
      <c r="I4487" s="33"/>
    </row>
    <row r="4488" spans="9:9" x14ac:dyDescent="0.2">
      <c r="I4488" s="33"/>
    </row>
    <row r="4489" spans="9:9" x14ac:dyDescent="0.2">
      <c r="I4489" s="33"/>
    </row>
    <row r="4490" spans="9:9" x14ac:dyDescent="0.2">
      <c r="I4490" s="33"/>
    </row>
    <row r="4491" spans="9:9" x14ac:dyDescent="0.2">
      <c r="I4491" s="33"/>
    </row>
    <row r="4492" spans="9:9" x14ac:dyDescent="0.2">
      <c r="I4492" s="33"/>
    </row>
    <row r="4493" spans="9:9" x14ac:dyDescent="0.2">
      <c r="I4493" s="33"/>
    </row>
    <row r="4494" spans="9:9" x14ac:dyDescent="0.2">
      <c r="I4494" s="33"/>
    </row>
    <row r="4495" spans="9:9" x14ac:dyDescent="0.2">
      <c r="I4495" s="33"/>
    </row>
    <row r="4496" spans="9:9" x14ac:dyDescent="0.2">
      <c r="I4496" s="33"/>
    </row>
    <row r="4497" spans="9:9" x14ac:dyDescent="0.2">
      <c r="I4497" s="33"/>
    </row>
    <row r="4498" spans="9:9" x14ac:dyDescent="0.2">
      <c r="I4498" s="33"/>
    </row>
    <row r="4499" spans="9:9" x14ac:dyDescent="0.2">
      <c r="I4499" s="33"/>
    </row>
    <row r="4500" spans="9:9" x14ac:dyDescent="0.2">
      <c r="I4500" s="33"/>
    </row>
    <row r="4501" spans="9:9" x14ac:dyDescent="0.2">
      <c r="I4501" s="33"/>
    </row>
    <row r="4502" spans="9:9" x14ac:dyDescent="0.2">
      <c r="I4502" s="33"/>
    </row>
    <row r="4503" spans="9:9" x14ac:dyDescent="0.2">
      <c r="I4503" s="33"/>
    </row>
    <row r="4504" spans="9:9" x14ac:dyDescent="0.2">
      <c r="I4504" s="33"/>
    </row>
    <row r="4505" spans="9:9" x14ac:dyDescent="0.2">
      <c r="I4505" s="33"/>
    </row>
    <row r="4506" spans="9:9" x14ac:dyDescent="0.2">
      <c r="I4506" s="33"/>
    </row>
    <row r="4507" spans="9:9" x14ac:dyDescent="0.2">
      <c r="I4507" s="33"/>
    </row>
    <row r="4508" spans="9:9" x14ac:dyDescent="0.2">
      <c r="I4508" s="33"/>
    </row>
    <row r="4509" spans="9:9" x14ac:dyDescent="0.2">
      <c r="I4509" s="33"/>
    </row>
    <row r="4510" spans="9:9" x14ac:dyDescent="0.2">
      <c r="I4510" s="33"/>
    </row>
    <row r="4511" spans="9:9" x14ac:dyDescent="0.2">
      <c r="I4511" s="33"/>
    </row>
    <row r="4512" spans="9:9" x14ac:dyDescent="0.2">
      <c r="I4512" s="33"/>
    </row>
    <row r="4513" spans="9:9" x14ac:dyDescent="0.2">
      <c r="I4513" s="33"/>
    </row>
    <row r="4514" spans="9:9" x14ac:dyDescent="0.2">
      <c r="I4514" s="33"/>
    </row>
    <row r="4515" spans="9:9" x14ac:dyDescent="0.2">
      <c r="I4515" s="33"/>
    </row>
    <row r="4516" spans="9:9" x14ac:dyDescent="0.2">
      <c r="I4516" s="33"/>
    </row>
    <row r="4517" spans="9:9" x14ac:dyDescent="0.2">
      <c r="I4517" s="33"/>
    </row>
    <row r="4518" spans="9:9" x14ac:dyDescent="0.2">
      <c r="I4518" s="33"/>
    </row>
    <row r="4519" spans="9:9" x14ac:dyDescent="0.2">
      <c r="I4519" s="33"/>
    </row>
    <row r="4520" spans="9:9" x14ac:dyDescent="0.2">
      <c r="I4520" s="33"/>
    </row>
    <row r="4521" spans="9:9" x14ac:dyDescent="0.2">
      <c r="I4521" s="33"/>
    </row>
    <row r="4522" spans="9:9" x14ac:dyDescent="0.2">
      <c r="I4522" s="33"/>
    </row>
    <row r="4523" spans="9:9" x14ac:dyDescent="0.2">
      <c r="I4523" s="33"/>
    </row>
    <row r="4524" spans="9:9" x14ac:dyDescent="0.2">
      <c r="I4524" s="33"/>
    </row>
    <row r="4525" spans="9:9" x14ac:dyDescent="0.2">
      <c r="I4525" s="33"/>
    </row>
    <row r="4526" spans="9:9" x14ac:dyDescent="0.2">
      <c r="I4526" s="33"/>
    </row>
    <row r="4527" spans="9:9" x14ac:dyDescent="0.2">
      <c r="I4527" s="33"/>
    </row>
    <row r="4528" spans="9:9" x14ac:dyDescent="0.2">
      <c r="I4528" s="33"/>
    </row>
    <row r="4529" spans="9:9" x14ac:dyDescent="0.2">
      <c r="I4529" s="33"/>
    </row>
    <row r="4530" spans="9:9" x14ac:dyDescent="0.2">
      <c r="I4530" s="33"/>
    </row>
    <row r="4531" spans="9:9" x14ac:dyDescent="0.2">
      <c r="I4531" s="33"/>
    </row>
    <row r="4532" spans="9:9" x14ac:dyDescent="0.2">
      <c r="I4532" s="33"/>
    </row>
    <row r="4533" spans="9:9" x14ac:dyDescent="0.2">
      <c r="I4533" s="33"/>
    </row>
    <row r="4534" spans="9:9" x14ac:dyDescent="0.2">
      <c r="I4534" s="33"/>
    </row>
    <row r="4535" spans="9:9" x14ac:dyDescent="0.2">
      <c r="I4535" s="33"/>
    </row>
    <row r="4536" spans="9:9" x14ac:dyDescent="0.2">
      <c r="I4536" s="33"/>
    </row>
    <row r="4537" spans="9:9" x14ac:dyDescent="0.2">
      <c r="I4537" s="33"/>
    </row>
    <row r="4538" spans="9:9" x14ac:dyDescent="0.2">
      <c r="I4538" s="33"/>
    </row>
    <row r="4539" spans="9:9" x14ac:dyDescent="0.2">
      <c r="I4539" s="33"/>
    </row>
    <row r="4540" spans="9:9" x14ac:dyDescent="0.2">
      <c r="I4540" s="33"/>
    </row>
    <row r="4541" spans="9:9" x14ac:dyDescent="0.2">
      <c r="I4541" s="33"/>
    </row>
    <row r="4542" spans="9:9" x14ac:dyDescent="0.2">
      <c r="I4542" s="33"/>
    </row>
    <row r="4543" spans="9:9" x14ac:dyDescent="0.2">
      <c r="I4543" s="33"/>
    </row>
    <row r="4544" spans="9:9" x14ac:dyDescent="0.2">
      <c r="I4544" s="33"/>
    </row>
    <row r="4545" spans="9:9" x14ac:dyDescent="0.2">
      <c r="I4545" s="33"/>
    </row>
    <row r="4546" spans="9:9" x14ac:dyDescent="0.2">
      <c r="I4546" s="33"/>
    </row>
    <row r="4547" spans="9:9" x14ac:dyDescent="0.2">
      <c r="I4547" s="33"/>
    </row>
    <row r="4548" spans="9:9" x14ac:dyDescent="0.2">
      <c r="I4548" s="33"/>
    </row>
    <row r="4549" spans="9:9" x14ac:dyDescent="0.2">
      <c r="I4549" s="33"/>
    </row>
    <row r="4550" spans="9:9" x14ac:dyDescent="0.2">
      <c r="I4550" s="33"/>
    </row>
    <row r="4551" spans="9:9" x14ac:dyDescent="0.2">
      <c r="I4551" s="33"/>
    </row>
    <row r="4552" spans="9:9" x14ac:dyDescent="0.2">
      <c r="I4552" s="33"/>
    </row>
    <row r="4553" spans="9:9" x14ac:dyDescent="0.2">
      <c r="I4553" s="33"/>
    </row>
    <row r="4554" spans="9:9" x14ac:dyDescent="0.2">
      <c r="I4554" s="33"/>
    </row>
    <row r="4555" spans="9:9" x14ac:dyDescent="0.2">
      <c r="I4555" s="33"/>
    </row>
    <row r="4556" spans="9:9" x14ac:dyDescent="0.2">
      <c r="I4556" s="33"/>
    </row>
    <row r="4557" spans="9:9" x14ac:dyDescent="0.2">
      <c r="I4557" s="33"/>
    </row>
    <row r="4558" spans="9:9" x14ac:dyDescent="0.2">
      <c r="I4558" s="33"/>
    </row>
    <row r="4559" spans="9:9" x14ac:dyDescent="0.2">
      <c r="I4559" s="33"/>
    </row>
    <row r="4560" spans="9:9" x14ac:dyDescent="0.2">
      <c r="I4560" s="33"/>
    </row>
    <row r="4561" spans="9:9" x14ac:dyDescent="0.2">
      <c r="I4561" s="33"/>
    </row>
    <row r="4562" spans="9:9" x14ac:dyDescent="0.2">
      <c r="I4562" s="33"/>
    </row>
    <row r="4563" spans="9:9" x14ac:dyDescent="0.2">
      <c r="I4563" s="33"/>
    </row>
    <row r="4564" spans="9:9" x14ac:dyDescent="0.2">
      <c r="I4564" s="33"/>
    </row>
    <row r="4565" spans="9:9" x14ac:dyDescent="0.2">
      <c r="I4565" s="33"/>
    </row>
    <row r="4566" spans="9:9" x14ac:dyDescent="0.2">
      <c r="I4566" s="33"/>
    </row>
    <row r="4567" spans="9:9" x14ac:dyDescent="0.2">
      <c r="I4567" s="33"/>
    </row>
    <row r="4568" spans="9:9" x14ac:dyDescent="0.2">
      <c r="I4568" s="33"/>
    </row>
    <row r="4569" spans="9:9" x14ac:dyDescent="0.2">
      <c r="I4569" s="33"/>
    </row>
    <row r="4570" spans="9:9" x14ac:dyDescent="0.2">
      <c r="I4570" s="33"/>
    </row>
    <row r="4571" spans="9:9" x14ac:dyDescent="0.2">
      <c r="I4571" s="33"/>
    </row>
    <row r="4572" spans="9:9" x14ac:dyDescent="0.2">
      <c r="I4572" s="33"/>
    </row>
    <row r="4573" spans="9:9" x14ac:dyDescent="0.2">
      <c r="I4573" s="33"/>
    </row>
    <row r="4574" spans="9:9" x14ac:dyDescent="0.2">
      <c r="I4574" s="33"/>
    </row>
    <row r="4575" spans="9:9" x14ac:dyDescent="0.2">
      <c r="I4575" s="33"/>
    </row>
    <row r="4576" spans="9:9" x14ac:dyDescent="0.2">
      <c r="I4576" s="33"/>
    </row>
    <row r="4577" spans="9:9" x14ac:dyDescent="0.2">
      <c r="I4577" s="33"/>
    </row>
    <row r="4578" spans="9:9" x14ac:dyDescent="0.2">
      <c r="I4578" s="33"/>
    </row>
    <row r="4579" spans="9:9" x14ac:dyDescent="0.2">
      <c r="I4579" s="33"/>
    </row>
    <row r="4580" spans="9:9" x14ac:dyDescent="0.2">
      <c r="I4580" s="33"/>
    </row>
    <row r="4581" spans="9:9" x14ac:dyDescent="0.2">
      <c r="I4581" s="33"/>
    </row>
    <row r="4582" spans="9:9" x14ac:dyDescent="0.2">
      <c r="I4582" s="33"/>
    </row>
    <row r="4583" spans="9:9" x14ac:dyDescent="0.2">
      <c r="I4583" s="33"/>
    </row>
    <row r="4584" spans="9:9" x14ac:dyDescent="0.2">
      <c r="I4584" s="33"/>
    </row>
    <row r="4585" spans="9:9" x14ac:dyDescent="0.2">
      <c r="I4585" s="33"/>
    </row>
    <row r="4586" spans="9:9" x14ac:dyDescent="0.2">
      <c r="I4586" s="33"/>
    </row>
    <row r="4587" spans="9:9" x14ac:dyDescent="0.2">
      <c r="I4587" s="33"/>
    </row>
    <row r="4588" spans="9:9" x14ac:dyDescent="0.2">
      <c r="I4588" s="33"/>
    </row>
    <row r="4589" spans="9:9" x14ac:dyDescent="0.2">
      <c r="I4589" s="33"/>
    </row>
    <row r="4590" spans="9:9" x14ac:dyDescent="0.2">
      <c r="I4590" s="33"/>
    </row>
    <row r="4591" spans="9:9" x14ac:dyDescent="0.2">
      <c r="I4591" s="33"/>
    </row>
    <row r="4592" spans="9:9" x14ac:dyDescent="0.2">
      <c r="I4592" s="33"/>
    </row>
    <row r="4593" spans="9:9" x14ac:dyDescent="0.2">
      <c r="I4593" s="33"/>
    </row>
    <row r="4594" spans="9:9" x14ac:dyDescent="0.2">
      <c r="I4594" s="33"/>
    </row>
    <row r="4595" spans="9:9" x14ac:dyDescent="0.2">
      <c r="I4595" s="33"/>
    </row>
    <row r="4596" spans="9:9" x14ac:dyDescent="0.2">
      <c r="I4596" s="33"/>
    </row>
    <row r="4597" spans="9:9" x14ac:dyDescent="0.2">
      <c r="I4597" s="33"/>
    </row>
    <row r="4598" spans="9:9" x14ac:dyDescent="0.2">
      <c r="I4598" s="33"/>
    </row>
    <row r="4599" spans="9:9" x14ac:dyDescent="0.2">
      <c r="I4599" s="33"/>
    </row>
    <row r="4600" spans="9:9" x14ac:dyDescent="0.2">
      <c r="I4600" s="33"/>
    </row>
    <row r="4601" spans="9:9" x14ac:dyDescent="0.2">
      <c r="I4601" s="33"/>
    </row>
    <row r="4602" spans="9:9" x14ac:dyDescent="0.2">
      <c r="I4602" s="33"/>
    </row>
    <row r="4603" spans="9:9" x14ac:dyDescent="0.2">
      <c r="I4603" s="33"/>
    </row>
    <row r="4604" spans="9:9" x14ac:dyDescent="0.2">
      <c r="I4604" s="33"/>
    </row>
    <row r="4605" spans="9:9" x14ac:dyDescent="0.2">
      <c r="I4605" s="33"/>
    </row>
    <row r="4606" spans="9:9" x14ac:dyDescent="0.2">
      <c r="I4606" s="33"/>
    </row>
    <row r="4607" spans="9:9" x14ac:dyDescent="0.2">
      <c r="I4607" s="33"/>
    </row>
    <row r="4608" spans="9:9" x14ac:dyDescent="0.2">
      <c r="I4608" s="33"/>
    </row>
    <row r="4609" spans="9:9" x14ac:dyDescent="0.2">
      <c r="I4609" s="33"/>
    </row>
    <row r="4610" spans="9:9" x14ac:dyDescent="0.2">
      <c r="I4610" s="33"/>
    </row>
    <row r="4611" spans="9:9" x14ac:dyDescent="0.2">
      <c r="I4611" s="33"/>
    </row>
    <row r="4612" spans="9:9" x14ac:dyDescent="0.2">
      <c r="I4612" s="33"/>
    </row>
    <row r="4613" spans="9:9" x14ac:dyDescent="0.2">
      <c r="I4613" s="33"/>
    </row>
    <row r="4614" spans="9:9" x14ac:dyDescent="0.2">
      <c r="I4614" s="33"/>
    </row>
    <row r="4615" spans="9:9" x14ac:dyDescent="0.2">
      <c r="I4615" s="33"/>
    </row>
    <row r="4616" spans="9:9" x14ac:dyDescent="0.2">
      <c r="I4616" s="33"/>
    </row>
    <row r="4617" spans="9:9" x14ac:dyDescent="0.2">
      <c r="I4617" s="33"/>
    </row>
    <row r="4618" spans="9:9" x14ac:dyDescent="0.2">
      <c r="I4618" s="33"/>
    </row>
    <row r="4619" spans="9:9" x14ac:dyDescent="0.2">
      <c r="I4619" s="33"/>
    </row>
    <row r="4620" spans="9:9" x14ac:dyDescent="0.2">
      <c r="I4620" s="33"/>
    </row>
    <row r="4621" spans="9:9" x14ac:dyDescent="0.2">
      <c r="I4621" s="33"/>
    </row>
    <row r="4622" spans="9:9" x14ac:dyDescent="0.2">
      <c r="I4622" s="33"/>
    </row>
    <row r="4623" spans="9:9" x14ac:dyDescent="0.2">
      <c r="I4623" s="33"/>
    </row>
    <row r="4624" spans="9:9" x14ac:dyDescent="0.2">
      <c r="I4624" s="33"/>
    </row>
    <row r="4625" spans="9:9" x14ac:dyDescent="0.2">
      <c r="I4625" s="33"/>
    </row>
    <row r="4626" spans="9:9" x14ac:dyDescent="0.2">
      <c r="I4626" s="33"/>
    </row>
    <row r="4627" spans="9:9" x14ac:dyDescent="0.2">
      <c r="I4627" s="33"/>
    </row>
    <row r="4628" spans="9:9" x14ac:dyDescent="0.2">
      <c r="I4628" s="33"/>
    </row>
    <row r="4629" spans="9:9" x14ac:dyDescent="0.2">
      <c r="I4629" s="33"/>
    </row>
    <row r="4630" spans="9:9" x14ac:dyDescent="0.2">
      <c r="I4630" s="33"/>
    </row>
    <row r="4631" spans="9:9" x14ac:dyDescent="0.2">
      <c r="I4631" s="33"/>
    </row>
    <row r="4632" spans="9:9" x14ac:dyDescent="0.2">
      <c r="I4632" s="33"/>
    </row>
    <row r="4633" spans="9:9" x14ac:dyDescent="0.2">
      <c r="I4633" s="33"/>
    </row>
    <row r="4634" spans="9:9" x14ac:dyDescent="0.2">
      <c r="I4634" s="33"/>
    </row>
    <row r="4635" spans="9:9" x14ac:dyDescent="0.2">
      <c r="I4635" s="33"/>
    </row>
    <row r="4636" spans="9:9" x14ac:dyDescent="0.2">
      <c r="I4636" s="33"/>
    </row>
    <row r="4637" spans="9:9" x14ac:dyDescent="0.2">
      <c r="I4637" s="33"/>
    </row>
    <row r="4638" spans="9:9" x14ac:dyDescent="0.2">
      <c r="I4638" s="33"/>
    </row>
    <row r="4639" spans="9:9" x14ac:dyDescent="0.2">
      <c r="I4639" s="33"/>
    </row>
    <row r="4640" spans="9:9" x14ac:dyDescent="0.2">
      <c r="I4640" s="33"/>
    </row>
    <row r="4641" spans="9:9" x14ac:dyDescent="0.2">
      <c r="I4641" s="33"/>
    </row>
    <row r="4642" spans="9:9" x14ac:dyDescent="0.2">
      <c r="I4642" s="33"/>
    </row>
    <row r="4643" spans="9:9" x14ac:dyDescent="0.2">
      <c r="I4643" s="33"/>
    </row>
    <row r="4644" spans="9:9" x14ac:dyDescent="0.2">
      <c r="I4644" s="33"/>
    </row>
    <row r="4645" spans="9:9" x14ac:dyDescent="0.2">
      <c r="I4645" s="33"/>
    </row>
    <row r="4646" spans="9:9" x14ac:dyDescent="0.2">
      <c r="I4646" s="33"/>
    </row>
    <row r="4647" spans="9:9" x14ac:dyDescent="0.2">
      <c r="I4647" s="33"/>
    </row>
    <row r="4648" spans="9:9" x14ac:dyDescent="0.2">
      <c r="I4648" s="33"/>
    </row>
    <row r="4649" spans="9:9" x14ac:dyDescent="0.2">
      <c r="I4649" s="33"/>
    </row>
    <row r="4650" spans="9:9" x14ac:dyDescent="0.2">
      <c r="I4650" s="33"/>
    </row>
    <row r="4651" spans="9:9" x14ac:dyDescent="0.2">
      <c r="I4651" s="33"/>
    </row>
    <row r="4652" spans="9:9" x14ac:dyDescent="0.2">
      <c r="I4652" s="33"/>
    </row>
    <row r="4653" spans="9:9" x14ac:dyDescent="0.2">
      <c r="I4653" s="33"/>
    </row>
    <row r="4654" spans="9:9" x14ac:dyDescent="0.2">
      <c r="I4654" s="33"/>
    </row>
    <row r="4655" spans="9:9" x14ac:dyDescent="0.2">
      <c r="I4655" s="33"/>
    </row>
    <row r="4656" spans="9:9" x14ac:dyDescent="0.2">
      <c r="I4656" s="33"/>
    </row>
    <row r="4657" spans="9:9" x14ac:dyDescent="0.2">
      <c r="I4657" s="33"/>
    </row>
    <row r="4658" spans="9:9" x14ac:dyDescent="0.2">
      <c r="I4658" s="33"/>
    </row>
    <row r="4659" spans="9:9" x14ac:dyDescent="0.2">
      <c r="I4659" s="33"/>
    </row>
    <row r="4660" spans="9:9" x14ac:dyDescent="0.2">
      <c r="I4660" s="33"/>
    </row>
    <row r="4661" spans="9:9" x14ac:dyDescent="0.2">
      <c r="I4661" s="33"/>
    </row>
    <row r="4662" spans="9:9" x14ac:dyDescent="0.2">
      <c r="I4662" s="33"/>
    </row>
    <row r="4663" spans="9:9" x14ac:dyDescent="0.2">
      <c r="I4663" s="33"/>
    </row>
    <row r="4664" spans="9:9" x14ac:dyDescent="0.2">
      <c r="I4664" s="33"/>
    </row>
    <row r="4665" spans="9:9" x14ac:dyDescent="0.2">
      <c r="I4665" s="33"/>
    </row>
    <row r="4666" spans="9:9" x14ac:dyDescent="0.2">
      <c r="I4666" s="33"/>
    </row>
    <row r="4667" spans="9:9" x14ac:dyDescent="0.2">
      <c r="I4667" s="33"/>
    </row>
    <row r="4668" spans="9:9" x14ac:dyDescent="0.2">
      <c r="I4668" s="33"/>
    </row>
    <row r="4669" spans="9:9" x14ac:dyDescent="0.2">
      <c r="I4669" s="33"/>
    </row>
    <row r="4670" spans="9:9" x14ac:dyDescent="0.2">
      <c r="I4670" s="33"/>
    </row>
    <row r="4671" spans="9:9" x14ac:dyDescent="0.2">
      <c r="I4671" s="33"/>
    </row>
    <row r="4672" spans="9:9" x14ac:dyDescent="0.2">
      <c r="I4672" s="33"/>
    </row>
    <row r="4673" spans="9:9" x14ac:dyDescent="0.2">
      <c r="I4673" s="33"/>
    </row>
    <row r="4674" spans="9:9" x14ac:dyDescent="0.2">
      <c r="I4674" s="33"/>
    </row>
    <row r="4675" spans="9:9" x14ac:dyDescent="0.2">
      <c r="I4675" s="33"/>
    </row>
    <row r="4676" spans="9:9" x14ac:dyDescent="0.2">
      <c r="I4676" s="33"/>
    </row>
    <row r="4677" spans="9:9" x14ac:dyDescent="0.2">
      <c r="I4677" s="33"/>
    </row>
    <row r="4678" spans="9:9" x14ac:dyDescent="0.2">
      <c r="I4678" s="33"/>
    </row>
    <row r="4679" spans="9:9" x14ac:dyDescent="0.2">
      <c r="I4679" s="33"/>
    </row>
    <row r="4680" spans="9:9" x14ac:dyDescent="0.2">
      <c r="I4680" s="33"/>
    </row>
    <row r="4681" spans="9:9" x14ac:dyDescent="0.2">
      <c r="I4681" s="33"/>
    </row>
    <row r="4682" spans="9:9" x14ac:dyDescent="0.2">
      <c r="I4682" s="33"/>
    </row>
    <row r="4683" spans="9:9" x14ac:dyDescent="0.2">
      <c r="I4683" s="33"/>
    </row>
    <row r="4684" spans="9:9" x14ac:dyDescent="0.2">
      <c r="I4684" s="33"/>
    </row>
    <row r="4685" spans="9:9" x14ac:dyDescent="0.2">
      <c r="I4685" s="33"/>
    </row>
    <row r="4686" spans="9:9" x14ac:dyDescent="0.2">
      <c r="I4686" s="33"/>
    </row>
    <row r="4687" spans="9:9" x14ac:dyDescent="0.2">
      <c r="I4687" s="33"/>
    </row>
    <row r="4688" spans="9:9" x14ac:dyDescent="0.2">
      <c r="I4688" s="33"/>
    </row>
    <row r="4689" spans="9:9" x14ac:dyDescent="0.2">
      <c r="I4689" s="33"/>
    </row>
    <row r="4690" spans="9:9" x14ac:dyDescent="0.2">
      <c r="I4690" s="33"/>
    </row>
    <row r="4691" spans="9:9" x14ac:dyDescent="0.2">
      <c r="I4691" s="33"/>
    </row>
    <row r="4692" spans="9:9" x14ac:dyDescent="0.2">
      <c r="I4692" s="33"/>
    </row>
    <row r="4693" spans="9:9" x14ac:dyDescent="0.2">
      <c r="I4693" s="33"/>
    </row>
    <row r="4694" spans="9:9" x14ac:dyDescent="0.2">
      <c r="I4694" s="33"/>
    </row>
    <row r="4695" spans="9:9" x14ac:dyDescent="0.2">
      <c r="I4695" s="33"/>
    </row>
    <row r="4696" spans="9:9" x14ac:dyDescent="0.2">
      <c r="I4696" s="33"/>
    </row>
    <row r="4697" spans="9:9" x14ac:dyDescent="0.2">
      <c r="I4697" s="33"/>
    </row>
    <row r="4698" spans="9:9" x14ac:dyDescent="0.2">
      <c r="I4698" s="33"/>
    </row>
    <row r="4699" spans="9:9" x14ac:dyDescent="0.2">
      <c r="I4699" s="33"/>
    </row>
    <row r="4700" spans="9:9" x14ac:dyDescent="0.2">
      <c r="I4700" s="33"/>
    </row>
    <row r="4701" spans="9:9" x14ac:dyDescent="0.2">
      <c r="I4701" s="33"/>
    </row>
    <row r="4702" spans="9:9" x14ac:dyDescent="0.2">
      <c r="I4702" s="33"/>
    </row>
    <row r="4703" spans="9:9" x14ac:dyDescent="0.2">
      <c r="I4703" s="33"/>
    </row>
    <row r="4704" spans="9:9" x14ac:dyDescent="0.2">
      <c r="I4704" s="33"/>
    </row>
    <row r="4705" spans="9:9" x14ac:dyDescent="0.2">
      <c r="I4705" s="33"/>
    </row>
    <row r="4706" spans="9:9" x14ac:dyDescent="0.2">
      <c r="I4706" s="33"/>
    </row>
    <row r="4707" spans="9:9" x14ac:dyDescent="0.2">
      <c r="I4707" s="33"/>
    </row>
    <row r="4708" spans="9:9" x14ac:dyDescent="0.2">
      <c r="I4708" s="33"/>
    </row>
    <row r="4709" spans="9:9" x14ac:dyDescent="0.2">
      <c r="I4709" s="33"/>
    </row>
    <row r="4710" spans="9:9" x14ac:dyDescent="0.2">
      <c r="I4710" s="33"/>
    </row>
    <row r="4711" spans="9:9" x14ac:dyDescent="0.2">
      <c r="I4711" s="33"/>
    </row>
    <row r="4712" spans="9:9" x14ac:dyDescent="0.2">
      <c r="I4712" s="33"/>
    </row>
    <row r="4713" spans="9:9" x14ac:dyDescent="0.2">
      <c r="I4713" s="33"/>
    </row>
    <row r="4714" spans="9:9" x14ac:dyDescent="0.2">
      <c r="I4714" s="33"/>
    </row>
    <row r="4715" spans="9:9" x14ac:dyDescent="0.2">
      <c r="I4715" s="33"/>
    </row>
    <row r="4716" spans="9:9" x14ac:dyDescent="0.2">
      <c r="I4716" s="33"/>
    </row>
    <row r="4717" spans="9:9" x14ac:dyDescent="0.2">
      <c r="I4717" s="33"/>
    </row>
    <row r="4718" spans="9:9" x14ac:dyDescent="0.2">
      <c r="I4718" s="33"/>
    </row>
    <row r="4719" spans="9:9" x14ac:dyDescent="0.2">
      <c r="I4719" s="33"/>
    </row>
    <row r="4720" spans="9:9" x14ac:dyDescent="0.2">
      <c r="I4720" s="33"/>
    </row>
    <row r="4721" spans="9:9" x14ac:dyDescent="0.2">
      <c r="I4721" s="33"/>
    </row>
    <row r="4722" spans="9:9" x14ac:dyDescent="0.2">
      <c r="I4722" s="33"/>
    </row>
    <row r="4723" spans="9:9" x14ac:dyDescent="0.2">
      <c r="I4723" s="33"/>
    </row>
    <row r="4724" spans="9:9" x14ac:dyDescent="0.2">
      <c r="I4724" s="33"/>
    </row>
    <row r="4725" spans="9:9" x14ac:dyDescent="0.2">
      <c r="I4725" s="33"/>
    </row>
    <row r="4726" spans="9:9" x14ac:dyDescent="0.2">
      <c r="I4726" s="33"/>
    </row>
    <row r="4727" spans="9:9" x14ac:dyDescent="0.2">
      <c r="I4727" s="33"/>
    </row>
    <row r="4728" spans="9:9" x14ac:dyDescent="0.2">
      <c r="I4728" s="33"/>
    </row>
    <row r="4729" spans="9:9" x14ac:dyDescent="0.2">
      <c r="I4729" s="33"/>
    </row>
    <row r="4730" spans="9:9" x14ac:dyDescent="0.2">
      <c r="I4730" s="33"/>
    </row>
    <row r="4731" spans="9:9" x14ac:dyDescent="0.2">
      <c r="I4731" s="33"/>
    </row>
    <row r="4732" spans="9:9" x14ac:dyDescent="0.2">
      <c r="I4732" s="33"/>
    </row>
    <row r="4733" spans="9:9" x14ac:dyDescent="0.2">
      <c r="I4733" s="33"/>
    </row>
    <row r="4734" spans="9:9" x14ac:dyDescent="0.2">
      <c r="I4734" s="33"/>
    </row>
    <row r="4735" spans="9:9" x14ac:dyDescent="0.2">
      <c r="I4735" s="33"/>
    </row>
    <row r="4736" spans="9:9" x14ac:dyDescent="0.2">
      <c r="I4736" s="33"/>
    </row>
    <row r="4737" spans="9:9" x14ac:dyDescent="0.2">
      <c r="I4737" s="33"/>
    </row>
    <row r="4738" spans="9:9" x14ac:dyDescent="0.2">
      <c r="I4738" s="33"/>
    </row>
    <row r="4739" spans="9:9" x14ac:dyDescent="0.2">
      <c r="I4739" s="33"/>
    </row>
    <row r="4740" spans="9:9" x14ac:dyDescent="0.2">
      <c r="I4740" s="33"/>
    </row>
    <row r="4741" spans="9:9" x14ac:dyDescent="0.2">
      <c r="I4741" s="33"/>
    </row>
    <row r="4742" spans="9:9" x14ac:dyDescent="0.2">
      <c r="I4742" s="33"/>
    </row>
    <row r="4743" spans="9:9" x14ac:dyDescent="0.2">
      <c r="I4743" s="33"/>
    </row>
    <row r="4744" spans="9:9" x14ac:dyDescent="0.2">
      <c r="I4744" s="33"/>
    </row>
    <row r="4745" spans="9:9" x14ac:dyDescent="0.2">
      <c r="I4745" s="33"/>
    </row>
    <row r="4746" spans="9:9" x14ac:dyDescent="0.2">
      <c r="I4746" s="33"/>
    </row>
    <row r="4747" spans="9:9" x14ac:dyDescent="0.2">
      <c r="I4747" s="33"/>
    </row>
    <row r="4748" spans="9:9" x14ac:dyDescent="0.2">
      <c r="I4748" s="33"/>
    </row>
    <row r="4749" spans="9:9" x14ac:dyDescent="0.2">
      <c r="I4749" s="33"/>
    </row>
    <row r="4750" spans="9:9" x14ac:dyDescent="0.2">
      <c r="I4750" s="33"/>
    </row>
    <row r="4751" spans="9:9" x14ac:dyDescent="0.2">
      <c r="I4751" s="33"/>
    </row>
    <row r="4752" spans="9:9" x14ac:dyDescent="0.2">
      <c r="I4752" s="33"/>
    </row>
    <row r="4753" spans="9:9" x14ac:dyDescent="0.2">
      <c r="I4753" s="33"/>
    </row>
    <row r="4754" spans="9:9" x14ac:dyDescent="0.2">
      <c r="I4754" s="33"/>
    </row>
    <row r="4755" spans="9:9" x14ac:dyDescent="0.2">
      <c r="I4755" s="33"/>
    </row>
    <row r="4756" spans="9:9" x14ac:dyDescent="0.2">
      <c r="I4756" s="33"/>
    </row>
    <row r="4757" spans="9:9" x14ac:dyDescent="0.2">
      <c r="I4757" s="33"/>
    </row>
    <row r="4758" spans="9:9" x14ac:dyDescent="0.2">
      <c r="I4758" s="33"/>
    </row>
    <row r="4759" spans="9:9" x14ac:dyDescent="0.2">
      <c r="I4759" s="33"/>
    </row>
    <row r="4760" spans="9:9" x14ac:dyDescent="0.2">
      <c r="I4760" s="33"/>
    </row>
    <row r="4761" spans="9:9" x14ac:dyDescent="0.2">
      <c r="I4761" s="33"/>
    </row>
    <row r="4762" spans="9:9" x14ac:dyDescent="0.2">
      <c r="I4762" s="33"/>
    </row>
    <row r="4763" spans="9:9" x14ac:dyDescent="0.2">
      <c r="I4763" s="33"/>
    </row>
    <row r="4764" spans="9:9" x14ac:dyDescent="0.2">
      <c r="I4764" s="33"/>
    </row>
    <row r="4765" spans="9:9" x14ac:dyDescent="0.2">
      <c r="I4765" s="33"/>
    </row>
    <row r="4766" spans="9:9" x14ac:dyDescent="0.2">
      <c r="I4766" s="33"/>
    </row>
    <row r="4767" spans="9:9" x14ac:dyDescent="0.2">
      <c r="I4767" s="33"/>
    </row>
    <row r="4768" spans="9:9" x14ac:dyDescent="0.2">
      <c r="I4768" s="33"/>
    </row>
    <row r="4769" spans="9:9" x14ac:dyDescent="0.2">
      <c r="I4769" s="33"/>
    </row>
    <row r="4770" spans="9:9" x14ac:dyDescent="0.2">
      <c r="I4770" s="33"/>
    </row>
    <row r="4771" spans="9:9" x14ac:dyDescent="0.2">
      <c r="I4771" s="33"/>
    </row>
    <row r="4772" spans="9:9" x14ac:dyDescent="0.2">
      <c r="I4772" s="33"/>
    </row>
    <row r="4773" spans="9:9" x14ac:dyDescent="0.2">
      <c r="I4773" s="33"/>
    </row>
    <row r="4774" spans="9:9" x14ac:dyDescent="0.2">
      <c r="I4774" s="33"/>
    </row>
    <row r="4775" spans="9:9" x14ac:dyDescent="0.2">
      <c r="I4775" s="33"/>
    </row>
    <row r="4776" spans="9:9" x14ac:dyDescent="0.2">
      <c r="I4776" s="33"/>
    </row>
    <row r="4777" spans="9:9" x14ac:dyDescent="0.2">
      <c r="I4777" s="33"/>
    </row>
    <row r="4778" spans="9:9" x14ac:dyDescent="0.2">
      <c r="I4778" s="33"/>
    </row>
    <row r="4779" spans="9:9" x14ac:dyDescent="0.2">
      <c r="I4779" s="33"/>
    </row>
    <row r="4780" spans="9:9" x14ac:dyDescent="0.2">
      <c r="I4780" s="33"/>
    </row>
    <row r="4781" spans="9:9" x14ac:dyDescent="0.2">
      <c r="I4781" s="33"/>
    </row>
    <row r="4782" spans="9:9" x14ac:dyDescent="0.2">
      <c r="I4782" s="33"/>
    </row>
    <row r="4783" spans="9:9" x14ac:dyDescent="0.2">
      <c r="I4783" s="33"/>
    </row>
    <row r="4784" spans="9:9" x14ac:dyDescent="0.2">
      <c r="I4784" s="33"/>
    </row>
    <row r="4785" spans="9:9" x14ac:dyDescent="0.2">
      <c r="I4785" s="33"/>
    </row>
    <row r="4786" spans="9:9" x14ac:dyDescent="0.2">
      <c r="I4786" s="33"/>
    </row>
    <row r="4787" spans="9:9" x14ac:dyDescent="0.2">
      <c r="I4787" s="33"/>
    </row>
    <row r="4788" spans="9:9" x14ac:dyDescent="0.2">
      <c r="I4788" s="33"/>
    </row>
    <row r="4789" spans="9:9" x14ac:dyDescent="0.2">
      <c r="I4789" s="33"/>
    </row>
    <row r="4790" spans="9:9" x14ac:dyDescent="0.2">
      <c r="I4790" s="33"/>
    </row>
    <row r="4791" spans="9:9" x14ac:dyDescent="0.2">
      <c r="I4791" s="33"/>
    </row>
    <row r="4792" spans="9:9" x14ac:dyDescent="0.2">
      <c r="I4792" s="33"/>
    </row>
    <row r="4793" spans="9:9" x14ac:dyDescent="0.2">
      <c r="I4793" s="33"/>
    </row>
    <row r="4794" spans="9:9" x14ac:dyDescent="0.2">
      <c r="I4794" s="33"/>
    </row>
    <row r="4795" spans="9:9" x14ac:dyDescent="0.2">
      <c r="I4795" s="33"/>
    </row>
    <row r="4796" spans="9:9" x14ac:dyDescent="0.2">
      <c r="I4796" s="33"/>
    </row>
    <row r="4797" spans="9:9" x14ac:dyDescent="0.2">
      <c r="I4797" s="33"/>
    </row>
    <row r="4798" spans="9:9" x14ac:dyDescent="0.2">
      <c r="I4798" s="33"/>
    </row>
    <row r="4799" spans="9:9" x14ac:dyDescent="0.2">
      <c r="I4799" s="33"/>
    </row>
    <row r="4800" spans="9:9" x14ac:dyDescent="0.2">
      <c r="I4800" s="33"/>
    </row>
    <row r="4801" spans="9:9" x14ac:dyDescent="0.2">
      <c r="I4801" s="33"/>
    </row>
    <row r="4802" spans="9:9" x14ac:dyDescent="0.2">
      <c r="I4802" s="33"/>
    </row>
    <row r="4803" spans="9:9" x14ac:dyDescent="0.2">
      <c r="I4803" s="33"/>
    </row>
    <row r="4804" spans="9:9" x14ac:dyDescent="0.2">
      <c r="I4804" s="33"/>
    </row>
    <row r="4805" spans="9:9" x14ac:dyDescent="0.2">
      <c r="I4805" s="33"/>
    </row>
    <row r="4806" spans="9:9" x14ac:dyDescent="0.2">
      <c r="I4806" s="33"/>
    </row>
    <row r="4807" spans="9:9" x14ac:dyDescent="0.2">
      <c r="I4807" s="33"/>
    </row>
    <row r="4808" spans="9:9" x14ac:dyDescent="0.2">
      <c r="I4808" s="33"/>
    </row>
    <row r="4809" spans="9:9" x14ac:dyDescent="0.2">
      <c r="I4809" s="33"/>
    </row>
    <row r="4810" spans="9:9" x14ac:dyDescent="0.2">
      <c r="I4810" s="33"/>
    </row>
    <row r="4811" spans="9:9" x14ac:dyDescent="0.2">
      <c r="I4811" s="33"/>
    </row>
    <row r="4812" spans="9:9" x14ac:dyDescent="0.2">
      <c r="I4812" s="33"/>
    </row>
    <row r="4813" spans="9:9" x14ac:dyDescent="0.2">
      <c r="I4813" s="33"/>
    </row>
    <row r="4814" spans="9:9" x14ac:dyDescent="0.2">
      <c r="I4814" s="33"/>
    </row>
    <row r="4815" spans="9:9" x14ac:dyDescent="0.2">
      <c r="I4815" s="33"/>
    </row>
    <row r="4816" spans="9:9" x14ac:dyDescent="0.2">
      <c r="I4816" s="33"/>
    </row>
    <row r="4817" spans="9:9" x14ac:dyDescent="0.2">
      <c r="I4817" s="33"/>
    </row>
    <row r="4818" spans="9:9" x14ac:dyDescent="0.2">
      <c r="I4818" s="33"/>
    </row>
    <row r="4819" spans="9:9" x14ac:dyDescent="0.2">
      <c r="I4819" s="33"/>
    </row>
    <row r="4820" spans="9:9" x14ac:dyDescent="0.2">
      <c r="I4820" s="33"/>
    </row>
    <row r="4821" spans="9:9" x14ac:dyDescent="0.2">
      <c r="I4821" s="33"/>
    </row>
    <row r="4822" spans="9:9" x14ac:dyDescent="0.2">
      <c r="I4822" s="33"/>
    </row>
    <row r="4823" spans="9:9" x14ac:dyDescent="0.2">
      <c r="I4823" s="33"/>
    </row>
    <row r="4824" spans="9:9" x14ac:dyDescent="0.2">
      <c r="I4824" s="33"/>
    </row>
    <row r="4825" spans="9:9" x14ac:dyDescent="0.2">
      <c r="I4825" s="33"/>
    </row>
    <row r="4826" spans="9:9" x14ac:dyDescent="0.2">
      <c r="I4826" s="33"/>
    </row>
    <row r="4827" spans="9:9" x14ac:dyDescent="0.2">
      <c r="I4827" s="33"/>
    </row>
    <row r="4828" spans="9:9" x14ac:dyDescent="0.2">
      <c r="I4828" s="33"/>
    </row>
    <row r="4829" spans="9:9" x14ac:dyDescent="0.2">
      <c r="I4829" s="33"/>
    </row>
    <row r="4830" spans="9:9" x14ac:dyDescent="0.2">
      <c r="I4830" s="33"/>
    </row>
    <row r="4831" spans="9:9" x14ac:dyDescent="0.2">
      <c r="I4831" s="33"/>
    </row>
    <row r="4832" spans="9:9" x14ac:dyDescent="0.2">
      <c r="I4832" s="33"/>
    </row>
    <row r="4833" spans="9:9" x14ac:dyDescent="0.2">
      <c r="I4833" s="33"/>
    </row>
    <row r="4834" spans="9:9" x14ac:dyDescent="0.2">
      <c r="I4834" s="33"/>
    </row>
    <row r="4835" spans="9:9" x14ac:dyDescent="0.2">
      <c r="I4835" s="33"/>
    </row>
    <row r="4836" spans="9:9" x14ac:dyDescent="0.2">
      <c r="I4836" s="33"/>
    </row>
    <row r="4837" spans="9:9" x14ac:dyDescent="0.2">
      <c r="I4837" s="33"/>
    </row>
    <row r="4838" spans="9:9" x14ac:dyDescent="0.2">
      <c r="I4838" s="33"/>
    </row>
    <row r="4839" spans="9:9" x14ac:dyDescent="0.2">
      <c r="I4839" s="33"/>
    </row>
    <row r="4840" spans="9:9" x14ac:dyDescent="0.2">
      <c r="I4840" s="33"/>
    </row>
    <row r="4841" spans="9:9" x14ac:dyDescent="0.2">
      <c r="I4841" s="33"/>
    </row>
    <row r="4842" spans="9:9" x14ac:dyDescent="0.2">
      <c r="I4842" s="33"/>
    </row>
    <row r="4843" spans="9:9" x14ac:dyDescent="0.2">
      <c r="I4843" s="33"/>
    </row>
    <row r="4844" spans="9:9" x14ac:dyDescent="0.2">
      <c r="I4844" s="33"/>
    </row>
    <row r="4845" spans="9:9" x14ac:dyDescent="0.2">
      <c r="I4845" s="33"/>
    </row>
    <row r="4846" spans="9:9" x14ac:dyDescent="0.2">
      <c r="I4846" s="33"/>
    </row>
    <row r="4847" spans="9:9" x14ac:dyDescent="0.2">
      <c r="I4847" s="33"/>
    </row>
    <row r="4848" spans="9:9" x14ac:dyDescent="0.2">
      <c r="I4848" s="33"/>
    </row>
    <row r="4849" spans="9:9" x14ac:dyDescent="0.2">
      <c r="I4849" s="33"/>
    </row>
    <row r="4850" spans="9:9" x14ac:dyDescent="0.2">
      <c r="I4850" s="33"/>
    </row>
    <row r="4851" spans="9:9" x14ac:dyDescent="0.2">
      <c r="I4851" s="33"/>
    </row>
    <row r="4852" spans="9:9" x14ac:dyDescent="0.2">
      <c r="I4852" s="33"/>
    </row>
    <row r="4853" spans="9:9" x14ac:dyDescent="0.2">
      <c r="I4853" s="33"/>
    </row>
    <row r="4854" spans="9:9" x14ac:dyDescent="0.2">
      <c r="I4854" s="33"/>
    </row>
    <row r="4855" spans="9:9" x14ac:dyDescent="0.2">
      <c r="I4855" s="33"/>
    </row>
    <row r="4856" spans="9:9" x14ac:dyDescent="0.2">
      <c r="I4856" s="33"/>
    </row>
    <row r="4857" spans="9:9" x14ac:dyDescent="0.2">
      <c r="I4857" s="33"/>
    </row>
    <row r="4858" spans="9:9" x14ac:dyDescent="0.2">
      <c r="I4858" s="33"/>
    </row>
    <row r="4859" spans="9:9" x14ac:dyDescent="0.2">
      <c r="I4859" s="33"/>
    </row>
    <row r="4860" spans="9:9" x14ac:dyDescent="0.2">
      <c r="I4860" s="33"/>
    </row>
    <row r="4861" spans="9:9" x14ac:dyDescent="0.2">
      <c r="I4861" s="33"/>
    </row>
    <row r="4862" spans="9:9" x14ac:dyDescent="0.2">
      <c r="I4862" s="33"/>
    </row>
    <row r="4863" spans="9:9" x14ac:dyDescent="0.2">
      <c r="I4863" s="33"/>
    </row>
    <row r="4864" spans="9:9" x14ac:dyDescent="0.2">
      <c r="I4864" s="33"/>
    </row>
    <row r="4865" spans="9:9" x14ac:dyDescent="0.2">
      <c r="I4865" s="33"/>
    </row>
    <row r="4866" spans="9:9" x14ac:dyDescent="0.2">
      <c r="I4866" s="33"/>
    </row>
    <row r="4867" spans="9:9" x14ac:dyDescent="0.2">
      <c r="I4867" s="33"/>
    </row>
    <row r="4868" spans="9:9" x14ac:dyDescent="0.2">
      <c r="I4868" s="33"/>
    </row>
    <row r="4869" spans="9:9" x14ac:dyDescent="0.2">
      <c r="I4869" s="33"/>
    </row>
    <row r="4870" spans="9:9" x14ac:dyDescent="0.2">
      <c r="I4870" s="33"/>
    </row>
    <row r="4871" spans="9:9" x14ac:dyDescent="0.2">
      <c r="I4871" s="33"/>
    </row>
    <row r="4872" spans="9:9" x14ac:dyDescent="0.2">
      <c r="I4872" s="33"/>
    </row>
    <row r="4873" spans="9:9" x14ac:dyDescent="0.2">
      <c r="I4873" s="33"/>
    </row>
    <row r="4874" spans="9:9" x14ac:dyDescent="0.2">
      <c r="I4874" s="33"/>
    </row>
    <row r="4875" spans="9:9" x14ac:dyDescent="0.2">
      <c r="I4875" s="33"/>
    </row>
    <row r="4876" spans="9:9" x14ac:dyDescent="0.2">
      <c r="I4876" s="33"/>
    </row>
    <row r="4877" spans="9:9" x14ac:dyDescent="0.2">
      <c r="I4877" s="33"/>
    </row>
    <row r="4878" spans="9:9" x14ac:dyDescent="0.2">
      <c r="I4878" s="33"/>
    </row>
    <row r="4879" spans="9:9" x14ac:dyDescent="0.2">
      <c r="I4879" s="33"/>
    </row>
    <row r="4880" spans="9:9" x14ac:dyDescent="0.2">
      <c r="I4880" s="33"/>
    </row>
    <row r="4881" spans="9:9" x14ac:dyDescent="0.2">
      <c r="I4881" s="33"/>
    </row>
    <row r="4882" spans="9:9" x14ac:dyDescent="0.2">
      <c r="I4882" s="33"/>
    </row>
    <row r="4883" spans="9:9" x14ac:dyDescent="0.2">
      <c r="I4883" s="33"/>
    </row>
    <row r="4884" spans="9:9" x14ac:dyDescent="0.2">
      <c r="I4884" s="33"/>
    </row>
    <row r="4885" spans="9:9" x14ac:dyDescent="0.2">
      <c r="I4885" s="33"/>
    </row>
    <row r="4886" spans="9:9" x14ac:dyDescent="0.2">
      <c r="I4886" s="33"/>
    </row>
    <row r="4887" spans="9:9" x14ac:dyDescent="0.2">
      <c r="I4887" s="33"/>
    </row>
    <row r="4888" spans="9:9" x14ac:dyDescent="0.2">
      <c r="I4888" s="33"/>
    </row>
    <row r="4889" spans="9:9" x14ac:dyDescent="0.2">
      <c r="I4889" s="33"/>
    </row>
    <row r="4890" spans="9:9" x14ac:dyDescent="0.2">
      <c r="I4890" s="33"/>
    </row>
    <row r="4891" spans="9:9" x14ac:dyDescent="0.2">
      <c r="I4891" s="33"/>
    </row>
    <row r="4892" spans="9:9" x14ac:dyDescent="0.2">
      <c r="I4892" s="33"/>
    </row>
    <row r="4893" spans="9:9" x14ac:dyDescent="0.2">
      <c r="I4893" s="33"/>
    </row>
    <row r="4894" spans="9:9" x14ac:dyDescent="0.2">
      <c r="I4894" s="33"/>
    </row>
    <row r="4895" spans="9:9" x14ac:dyDescent="0.2">
      <c r="I4895" s="33"/>
    </row>
    <row r="4896" spans="9:9" x14ac:dyDescent="0.2">
      <c r="I4896" s="33"/>
    </row>
    <row r="4897" spans="9:9" x14ac:dyDescent="0.2">
      <c r="I4897" s="33"/>
    </row>
    <row r="4898" spans="9:9" x14ac:dyDescent="0.2">
      <c r="I4898" s="33"/>
    </row>
    <row r="4899" spans="9:9" x14ac:dyDescent="0.2">
      <c r="I4899" s="33"/>
    </row>
    <row r="4900" spans="9:9" x14ac:dyDescent="0.2">
      <c r="I4900" s="33"/>
    </row>
    <row r="4901" spans="9:9" x14ac:dyDescent="0.2">
      <c r="I4901" s="33"/>
    </row>
    <row r="4902" spans="9:9" x14ac:dyDescent="0.2">
      <c r="I4902" s="33"/>
    </row>
    <row r="4903" spans="9:9" x14ac:dyDescent="0.2">
      <c r="I4903" s="33"/>
    </row>
    <row r="4904" spans="9:9" x14ac:dyDescent="0.2">
      <c r="I4904" s="33"/>
    </row>
    <row r="4905" spans="9:9" x14ac:dyDescent="0.2">
      <c r="I4905" s="33"/>
    </row>
    <row r="4906" spans="9:9" x14ac:dyDescent="0.2">
      <c r="I4906" s="33"/>
    </row>
    <row r="4907" spans="9:9" x14ac:dyDescent="0.2">
      <c r="I4907" s="33"/>
    </row>
    <row r="4908" spans="9:9" x14ac:dyDescent="0.2">
      <c r="I4908" s="33"/>
    </row>
    <row r="4909" spans="9:9" x14ac:dyDescent="0.2">
      <c r="I4909" s="33"/>
    </row>
    <row r="4910" spans="9:9" x14ac:dyDescent="0.2">
      <c r="I4910" s="33"/>
    </row>
    <row r="4911" spans="9:9" x14ac:dyDescent="0.2">
      <c r="I4911" s="33"/>
    </row>
    <row r="4912" spans="9:9" x14ac:dyDescent="0.2">
      <c r="I4912" s="33"/>
    </row>
    <row r="4913" spans="9:9" x14ac:dyDescent="0.2">
      <c r="I4913" s="33"/>
    </row>
    <row r="4914" spans="9:9" x14ac:dyDescent="0.2">
      <c r="I4914" s="33"/>
    </row>
    <row r="4915" spans="9:9" x14ac:dyDescent="0.2">
      <c r="I4915" s="33"/>
    </row>
    <row r="4916" spans="9:9" x14ac:dyDescent="0.2">
      <c r="I4916" s="33"/>
    </row>
    <row r="4917" spans="9:9" x14ac:dyDescent="0.2">
      <c r="I4917" s="33"/>
    </row>
    <row r="4918" spans="9:9" x14ac:dyDescent="0.2">
      <c r="I4918" s="33"/>
    </row>
    <row r="4919" spans="9:9" x14ac:dyDescent="0.2">
      <c r="I4919" s="33"/>
    </row>
    <row r="4920" spans="9:9" x14ac:dyDescent="0.2">
      <c r="I4920" s="33"/>
    </row>
    <row r="4921" spans="9:9" x14ac:dyDescent="0.2">
      <c r="I4921" s="33"/>
    </row>
    <row r="4922" spans="9:9" x14ac:dyDescent="0.2">
      <c r="I4922" s="33"/>
    </row>
    <row r="4923" spans="9:9" x14ac:dyDescent="0.2">
      <c r="I4923" s="33"/>
    </row>
    <row r="4924" spans="9:9" x14ac:dyDescent="0.2">
      <c r="I4924" s="33"/>
    </row>
    <row r="4925" spans="9:9" x14ac:dyDescent="0.2">
      <c r="I4925" s="33"/>
    </row>
    <row r="4926" spans="9:9" x14ac:dyDescent="0.2">
      <c r="I4926" s="33"/>
    </row>
    <row r="4927" spans="9:9" x14ac:dyDescent="0.2">
      <c r="I4927" s="33"/>
    </row>
    <row r="4928" spans="9:9" x14ac:dyDescent="0.2">
      <c r="I4928" s="33"/>
    </row>
    <row r="4929" spans="9:9" x14ac:dyDescent="0.2">
      <c r="I4929" s="33"/>
    </row>
    <row r="4930" spans="9:9" x14ac:dyDescent="0.2">
      <c r="I4930" s="33"/>
    </row>
    <row r="4931" spans="9:9" x14ac:dyDescent="0.2">
      <c r="I4931" s="33"/>
    </row>
    <row r="4932" spans="9:9" x14ac:dyDescent="0.2">
      <c r="I4932" s="33"/>
    </row>
    <row r="4933" spans="9:9" x14ac:dyDescent="0.2">
      <c r="I4933" s="33"/>
    </row>
    <row r="4934" spans="9:9" x14ac:dyDescent="0.2">
      <c r="I4934" s="33"/>
    </row>
    <row r="4935" spans="9:9" x14ac:dyDescent="0.2">
      <c r="I4935" s="33"/>
    </row>
    <row r="4936" spans="9:9" x14ac:dyDescent="0.2">
      <c r="I4936" s="33"/>
    </row>
    <row r="4937" spans="9:9" x14ac:dyDescent="0.2">
      <c r="I4937" s="33"/>
    </row>
    <row r="4938" spans="9:9" x14ac:dyDescent="0.2">
      <c r="I4938" s="33"/>
    </row>
    <row r="4939" spans="9:9" x14ac:dyDescent="0.2">
      <c r="I4939" s="33"/>
    </row>
    <row r="4940" spans="9:9" x14ac:dyDescent="0.2">
      <c r="I4940" s="33"/>
    </row>
    <row r="4941" spans="9:9" x14ac:dyDescent="0.2">
      <c r="I4941" s="33"/>
    </row>
    <row r="4942" spans="9:9" x14ac:dyDescent="0.2">
      <c r="I4942" s="33"/>
    </row>
    <row r="4943" spans="9:9" x14ac:dyDescent="0.2">
      <c r="I4943" s="33"/>
    </row>
    <row r="4944" spans="9:9" x14ac:dyDescent="0.2">
      <c r="I4944" s="33"/>
    </row>
    <row r="4945" spans="9:9" x14ac:dyDescent="0.2">
      <c r="I4945" s="33"/>
    </row>
    <row r="4946" spans="9:9" x14ac:dyDescent="0.2">
      <c r="I4946" s="33"/>
    </row>
    <row r="4947" spans="9:9" x14ac:dyDescent="0.2">
      <c r="I4947" s="33"/>
    </row>
    <row r="4948" spans="9:9" x14ac:dyDescent="0.2">
      <c r="I4948" s="33"/>
    </row>
    <row r="4949" spans="9:9" x14ac:dyDescent="0.2">
      <c r="I4949" s="33"/>
    </row>
    <row r="4950" spans="9:9" x14ac:dyDescent="0.2">
      <c r="I4950" s="33"/>
    </row>
    <row r="4951" spans="9:9" x14ac:dyDescent="0.2">
      <c r="I4951" s="33"/>
    </row>
    <row r="4952" spans="9:9" x14ac:dyDescent="0.2">
      <c r="I4952" s="33"/>
    </row>
    <row r="4953" spans="9:9" x14ac:dyDescent="0.2">
      <c r="I4953" s="33"/>
    </row>
    <row r="4954" spans="9:9" x14ac:dyDescent="0.2">
      <c r="I4954" s="33"/>
    </row>
    <row r="4955" spans="9:9" x14ac:dyDescent="0.2">
      <c r="I4955" s="33"/>
    </row>
    <row r="4956" spans="9:9" x14ac:dyDescent="0.2">
      <c r="I4956" s="33"/>
    </row>
    <row r="4957" spans="9:9" x14ac:dyDescent="0.2">
      <c r="I4957" s="33"/>
    </row>
    <row r="4958" spans="9:9" x14ac:dyDescent="0.2">
      <c r="I4958" s="33"/>
    </row>
    <row r="4959" spans="9:9" x14ac:dyDescent="0.2">
      <c r="I4959" s="33"/>
    </row>
    <row r="4960" spans="9:9" x14ac:dyDescent="0.2">
      <c r="I4960" s="33"/>
    </row>
    <row r="4961" spans="9:9" x14ac:dyDescent="0.2">
      <c r="I4961" s="33"/>
    </row>
    <row r="4962" spans="9:9" x14ac:dyDescent="0.2">
      <c r="I4962" s="33"/>
    </row>
    <row r="4963" spans="9:9" x14ac:dyDescent="0.2">
      <c r="I4963" s="33"/>
    </row>
    <row r="4964" spans="9:9" x14ac:dyDescent="0.2">
      <c r="I4964" s="33"/>
    </row>
    <row r="4965" spans="9:9" x14ac:dyDescent="0.2">
      <c r="I4965" s="33"/>
    </row>
    <row r="4966" spans="9:9" x14ac:dyDescent="0.2">
      <c r="I4966" s="33"/>
    </row>
    <row r="4967" spans="9:9" x14ac:dyDescent="0.2">
      <c r="I4967" s="33"/>
    </row>
    <row r="4968" spans="9:9" x14ac:dyDescent="0.2">
      <c r="I4968" s="33"/>
    </row>
    <row r="4969" spans="9:9" x14ac:dyDescent="0.2">
      <c r="I4969" s="33"/>
    </row>
    <row r="4970" spans="9:9" x14ac:dyDescent="0.2">
      <c r="I4970" s="33"/>
    </row>
    <row r="4971" spans="9:9" x14ac:dyDescent="0.2">
      <c r="I4971" s="33"/>
    </row>
    <row r="4972" spans="9:9" x14ac:dyDescent="0.2">
      <c r="I4972" s="33"/>
    </row>
    <row r="4973" spans="9:9" x14ac:dyDescent="0.2">
      <c r="I4973" s="33"/>
    </row>
    <row r="4974" spans="9:9" x14ac:dyDescent="0.2">
      <c r="I4974" s="33"/>
    </row>
    <row r="4975" spans="9:9" x14ac:dyDescent="0.2">
      <c r="I4975" s="33"/>
    </row>
    <row r="4976" spans="9:9" x14ac:dyDescent="0.2">
      <c r="I4976" s="33"/>
    </row>
    <row r="4977" spans="9:9" x14ac:dyDescent="0.2">
      <c r="I4977" s="33"/>
    </row>
    <row r="4978" spans="9:9" x14ac:dyDescent="0.2">
      <c r="I4978" s="33"/>
    </row>
    <row r="4979" spans="9:9" x14ac:dyDescent="0.2">
      <c r="I4979" s="33"/>
    </row>
    <row r="4980" spans="9:9" x14ac:dyDescent="0.2">
      <c r="I4980" s="33"/>
    </row>
    <row r="4981" spans="9:9" x14ac:dyDescent="0.2">
      <c r="I4981" s="33"/>
    </row>
    <row r="4982" spans="9:9" x14ac:dyDescent="0.2">
      <c r="I4982" s="33"/>
    </row>
    <row r="4983" spans="9:9" x14ac:dyDescent="0.2">
      <c r="I4983" s="33"/>
    </row>
    <row r="4984" spans="9:9" x14ac:dyDescent="0.2">
      <c r="I4984" s="33"/>
    </row>
    <row r="4985" spans="9:9" x14ac:dyDescent="0.2">
      <c r="I4985" s="33"/>
    </row>
    <row r="4986" spans="9:9" x14ac:dyDescent="0.2">
      <c r="I4986" s="33"/>
    </row>
    <row r="4987" spans="9:9" x14ac:dyDescent="0.2">
      <c r="I4987" s="33"/>
    </row>
    <row r="4988" spans="9:9" x14ac:dyDescent="0.2">
      <c r="I4988" s="33"/>
    </row>
    <row r="4989" spans="9:9" x14ac:dyDescent="0.2">
      <c r="I4989" s="33"/>
    </row>
    <row r="4990" spans="9:9" x14ac:dyDescent="0.2">
      <c r="I4990" s="33"/>
    </row>
    <row r="4991" spans="9:9" x14ac:dyDescent="0.2">
      <c r="I4991" s="33"/>
    </row>
    <row r="4992" spans="9:9" x14ac:dyDescent="0.2">
      <c r="I4992" s="33"/>
    </row>
    <row r="4993" spans="9:9" x14ac:dyDescent="0.2">
      <c r="I4993" s="33"/>
    </row>
    <row r="4994" spans="9:9" x14ac:dyDescent="0.2">
      <c r="I4994" s="33"/>
    </row>
    <row r="4995" spans="9:9" x14ac:dyDescent="0.2">
      <c r="I4995" s="33"/>
    </row>
    <row r="4996" spans="9:9" x14ac:dyDescent="0.2">
      <c r="I4996" s="33"/>
    </row>
    <row r="4997" spans="9:9" x14ac:dyDescent="0.2">
      <c r="I4997" s="33"/>
    </row>
    <row r="4998" spans="9:9" x14ac:dyDescent="0.2">
      <c r="I4998" s="33"/>
    </row>
    <row r="4999" spans="9:9" x14ac:dyDescent="0.2">
      <c r="I4999" s="33"/>
    </row>
    <row r="5000" spans="9:9" x14ac:dyDescent="0.2">
      <c r="I5000" s="33"/>
    </row>
    <row r="5001" spans="9:9" x14ac:dyDescent="0.2">
      <c r="I5001" s="33"/>
    </row>
    <row r="5002" spans="9:9" x14ac:dyDescent="0.2">
      <c r="I5002" s="33"/>
    </row>
    <row r="5003" spans="9:9" x14ac:dyDescent="0.2">
      <c r="I5003" s="33"/>
    </row>
    <row r="5004" spans="9:9" x14ac:dyDescent="0.2">
      <c r="I5004" s="33"/>
    </row>
    <row r="5005" spans="9:9" x14ac:dyDescent="0.2">
      <c r="I5005" s="33"/>
    </row>
    <row r="5006" spans="9:9" x14ac:dyDescent="0.2">
      <c r="I5006" s="33"/>
    </row>
    <row r="5007" spans="9:9" x14ac:dyDescent="0.2">
      <c r="I5007" s="33"/>
    </row>
    <row r="5008" spans="9:9" x14ac:dyDescent="0.2">
      <c r="I5008" s="33"/>
    </row>
    <row r="5009" spans="9:9" x14ac:dyDescent="0.2">
      <c r="I5009" s="33"/>
    </row>
    <row r="5010" spans="9:9" x14ac:dyDescent="0.2">
      <c r="I5010" s="33"/>
    </row>
    <row r="5011" spans="9:9" x14ac:dyDescent="0.2">
      <c r="I5011" s="33"/>
    </row>
    <row r="5012" spans="9:9" x14ac:dyDescent="0.2">
      <c r="I5012" s="33"/>
    </row>
    <row r="5013" spans="9:9" x14ac:dyDescent="0.2">
      <c r="I5013" s="33"/>
    </row>
    <row r="5014" spans="9:9" x14ac:dyDescent="0.2">
      <c r="I5014" s="33"/>
    </row>
    <row r="5015" spans="9:9" x14ac:dyDescent="0.2">
      <c r="I5015" s="33"/>
    </row>
    <row r="5016" spans="9:9" x14ac:dyDescent="0.2">
      <c r="I5016" s="33"/>
    </row>
    <row r="5017" spans="9:9" x14ac:dyDescent="0.2">
      <c r="I5017" s="33"/>
    </row>
    <row r="5018" spans="9:9" x14ac:dyDescent="0.2">
      <c r="I5018" s="33"/>
    </row>
    <row r="5019" spans="9:9" x14ac:dyDescent="0.2">
      <c r="I5019" s="33"/>
    </row>
    <row r="5020" spans="9:9" x14ac:dyDescent="0.2">
      <c r="I5020" s="33"/>
    </row>
    <row r="5021" spans="9:9" x14ac:dyDescent="0.2">
      <c r="I5021" s="33"/>
    </row>
    <row r="5022" spans="9:9" x14ac:dyDescent="0.2">
      <c r="I5022" s="33"/>
    </row>
    <row r="5023" spans="9:9" x14ac:dyDescent="0.2">
      <c r="I5023" s="33"/>
    </row>
    <row r="5024" spans="9:9" x14ac:dyDescent="0.2">
      <c r="I5024" s="33"/>
    </row>
    <row r="5025" spans="9:9" x14ac:dyDescent="0.2">
      <c r="I5025" s="33"/>
    </row>
    <row r="5026" spans="9:9" x14ac:dyDescent="0.2">
      <c r="I5026" s="33"/>
    </row>
    <row r="5027" spans="9:9" x14ac:dyDescent="0.2">
      <c r="I5027" s="33"/>
    </row>
    <row r="5028" spans="9:9" x14ac:dyDescent="0.2">
      <c r="I5028" s="33"/>
    </row>
    <row r="5029" spans="9:9" x14ac:dyDescent="0.2">
      <c r="I5029" s="33"/>
    </row>
    <row r="5030" spans="9:9" x14ac:dyDescent="0.2">
      <c r="I5030" s="33"/>
    </row>
    <row r="5031" spans="9:9" x14ac:dyDescent="0.2">
      <c r="I5031" s="33"/>
    </row>
    <row r="5032" spans="9:9" x14ac:dyDescent="0.2">
      <c r="I5032" s="33"/>
    </row>
    <row r="5033" spans="9:9" x14ac:dyDescent="0.2">
      <c r="I5033" s="33"/>
    </row>
    <row r="5034" spans="9:9" x14ac:dyDescent="0.2">
      <c r="I5034" s="33"/>
    </row>
    <row r="5035" spans="9:9" x14ac:dyDescent="0.2">
      <c r="I5035" s="33"/>
    </row>
    <row r="5036" spans="9:9" x14ac:dyDescent="0.2">
      <c r="I5036" s="33"/>
    </row>
    <row r="5037" spans="9:9" x14ac:dyDescent="0.2">
      <c r="I5037" s="33"/>
    </row>
    <row r="5038" spans="9:9" x14ac:dyDescent="0.2">
      <c r="I5038" s="33"/>
    </row>
    <row r="5039" spans="9:9" x14ac:dyDescent="0.2">
      <c r="I5039" s="33"/>
    </row>
    <row r="5040" spans="9:9" x14ac:dyDescent="0.2">
      <c r="I5040" s="33"/>
    </row>
    <row r="5041" spans="9:9" x14ac:dyDescent="0.2">
      <c r="I5041" s="33"/>
    </row>
    <row r="5042" spans="9:9" x14ac:dyDescent="0.2">
      <c r="I5042" s="33"/>
    </row>
    <row r="5043" spans="9:9" x14ac:dyDescent="0.2">
      <c r="I5043" s="33"/>
    </row>
    <row r="5044" spans="9:9" x14ac:dyDescent="0.2">
      <c r="I5044" s="33"/>
    </row>
    <row r="5045" spans="9:9" x14ac:dyDescent="0.2">
      <c r="I5045" s="33"/>
    </row>
    <row r="5046" spans="9:9" x14ac:dyDescent="0.2">
      <c r="I5046" s="33"/>
    </row>
    <row r="5047" spans="9:9" x14ac:dyDescent="0.2">
      <c r="I5047" s="33"/>
    </row>
    <row r="5048" spans="9:9" x14ac:dyDescent="0.2">
      <c r="I5048" s="33"/>
    </row>
    <row r="5049" spans="9:9" x14ac:dyDescent="0.2">
      <c r="I5049" s="33"/>
    </row>
    <row r="5050" spans="9:9" x14ac:dyDescent="0.2">
      <c r="I5050" s="33"/>
    </row>
    <row r="5051" spans="9:9" x14ac:dyDescent="0.2">
      <c r="I5051" s="33"/>
    </row>
    <row r="5052" spans="9:9" x14ac:dyDescent="0.2">
      <c r="I5052" s="33"/>
    </row>
    <row r="5053" spans="9:9" x14ac:dyDescent="0.2">
      <c r="I5053" s="33"/>
    </row>
    <row r="5054" spans="9:9" x14ac:dyDescent="0.2">
      <c r="I5054" s="33"/>
    </row>
    <row r="5055" spans="9:9" x14ac:dyDescent="0.2">
      <c r="I5055" s="33"/>
    </row>
    <row r="5056" spans="9:9" x14ac:dyDescent="0.2">
      <c r="I5056" s="33"/>
    </row>
    <row r="5057" spans="9:9" x14ac:dyDescent="0.2">
      <c r="I5057" s="33"/>
    </row>
    <row r="5058" spans="9:9" x14ac:dyDescent="0.2">
      <c r="I5058" s="33"/>
    </row>
    <row r="5059" spans="9:9" x14ac:dyDescent="0.2">
      <c r="I5059" s="33"/>
    </row>
    <row r="5060" spans="9:9" x14ac:dyDescent="0.2">
      <c r="I5060" s="33"/>
    </row>
    <row r="5061" spans="9:9" x14ac:dyDescent="0.2">
      <c r="I5061" s="33"/>
    </row>
    <row r="5062" spans="9:9" x14ac:dyDescent="0.2">
      <c r="I5062" s="33"/>
    </row>
    <row r="5063" spans="9:9" x14ac:dyDescent="0.2">
      <c r="I5063" s="33"/>
    </row>
    <row r="5064" spans="9:9" x14ac:dyDescent="0.2">
      <c r="I5064" s="33"/>
    </row>
    <row r="5065" spans="9:9" x14ac:dyDescent="0.2">
      <c r="I5065" s="33"/>
    </row>
    <row r="5066" spans="9:9" x14ac:dyDescent="0.2">
      <c r="I5066" s="33"/>
    </row>
    <row r="5067" spans="9:9" x14ac:dyDescent="0.2">
      <c r="I5067" s="33"/>
    </row>
    <row r="5068" spans="9:9" x14ac:dyDescent="0.2">
      <c r="I5068" s="33"/>
    </row>
    <row r="5069" spans="9:9" x14ac:dyDescent="0.2">
      <c r="I5069" s="33"/>
    </row>
    <row r="5070" spans="9:9" x14ac:dyDescent="0.2">
      <c r="I5070" s="33"/>
    </row>
    <row r="5071" spans="9:9" x14ac:dyDescent="0.2">
      <c r="I5071" s="33"/>
    </row>
    <row r="5072" spans="9:9" x14ac:dyDescent="0.2">
      <c r="I5072" s="33"/>
    </row>
    <row r="5073" spans="9:9" x14ac:dyDescent="0.2">
      <c r="I5073" s="33"/>
    </row>
    <row r="5074" spans="9:9" x14ac:dyDescent="0.2">
      <c r="I5074" s="33"/>
    </row>
    <row r="5075" spans="9:9" x14ac:dyDescent="0.2">
      <c r="I5075" s="33"/>
    </row>
    <row r="5076" spans="9:9" x14ac:dyDescent="0.2">
      <c r="I5076" s="33"/>
    </row>
    <row r="5077" spans="9:9" x14ac:dyDescent="0.2">
      <c r="I5077" s="33"/>
    </row>
    <row r="5078" spans="9:9" x14ac:dyDescent="0.2">
      <c r="I5078" s="33"/>
    </row>
    <row r="5079" spans="9:9" x14ac:dyDescent="0.2">
      <c r="I5079" s="33"/>
    </row>
    <row r="5080" spans="9:9" x14ac:dyDescent="0.2">
      <c r="I5080" s="33"/>
    </row>
    <row r="5081" spans="9:9" x14ac:dyDescent="0.2">
      <c r="I5081" s="33"/>
    </row>
    <row r="5082" spans="9:9" x14ac:dyDescent="0.2">
      <c r="I5082" s="33"/>
    </row>
    <row r="5083" spans="9:9" x14ac:dyDescent="0.2">
      <c r="I5083" s="33"/>
    </row>
    <row r="5084" spans="9:9" x14ac:dyDescent="0.2">
      <c r="I5084" s="33"/>
    </row>
    <row r="5085" spans="9:9" x14ac:dyDescent="0.2">
      <c r="I5085" s="33"/>
    </row>
    <row r="5086" spans="9:9" x14ac:dyDescent="0.2">
      <c r="I5086" s="33"/>
    </row>
    <row r="5087" spans="9:9" x14ac:dyDescent="0.2">
      <c r="I5087" s="33"/>
    </row>
    <row r="5088" spans="9:9" x14ac:dyDescent="0.2">
      <c r="I5088" s="33"/>
    </row>
    <row r="5089" spans="9:9" x14ac:dyDescent="0.2">
      <c r="I5089" s="33"/>
    </row>
    <row r="5090" spans="9:9" x14ac:dyDescent="0.2">
      <c r="I5090" s="33"/>
    </row>
    <row r="5091" spans="9:9" x14ac:dyDescent="0.2">
      <c r="I5091" s="33"/>
    </row>
    <row r="5092" spans="9:9" x14ac:dyDescent="0.2">
      <c r="I5092" s="33"/>
    </row>
    <row r="5093" spans="9:9" x14ac:dyDescent="0.2">
      <c r="I5093" s="33"/>
    </row>
    <row r="5094" spans="9:9" x14ac:dyDescent="0.2">
      <c r="I5094" s="33"/>
    </row>
    <row r="5095" spans="9:9" x14ac:dyDescent="0.2">
      <c r="I5095" s="33"/>
    </row>
    <row r="5096" spans="9:9" x14ac:dyDescent="0.2">
      <c r="I5096" s="33"/>
    </row>
    <row r="5097" spans="9:9" x14ac:dyDescent="0.2">
      <c r="I5097" s="33"/>
    </row>
    <row r="5098" spans="9:9" x14ac:dyDescent="0.2">
      <c r="I5098" s="33"/>
    </row>
    <row r="5099" spans="9:9" x14ac:dyDescent="0.2">
      <c r="I5099" s="33"/>
    </row>
    <row r="5100" spans="9:9" x14ac:dyDescent="0.2">
      <c r="I5100" s="33"/>
    </row>
    <row r="5101" spans="9:9" x14ac:dyDescent="0.2">
      <c r="I5101" s="33"/>
    </row>
    <row r="5102" spans="9:9" x14ac:dyDescent="0.2">
      <c r="I5102" s="33"/>
    </row>
    <row r="5103" spans="9:9" x14ac:dyDescent="0.2">
      <c r="I5103" s="33"/>
    </row>
    <row r="5104" spans="9:9" x14ac:dyDescent="0.2">
      <c r="I5104" s="33"/>
    </row>
    <row r="5105" spans="9:9" x14ac:dyDescent="0.2">
      <c r="I5105" s="33"/>
    </row>
    <row r="5106" spans="9:9" x14ac:dyDescent="0.2">
      <c r="I5106" s="33"/>
    </row>
    <row r="5107" spans="9:9" x14ac:dyDescent="0.2">
      <c r="I5107" s="33"/>
    </row>
    <row r="5108" spans="9:9" x14ac:dyDescent="0.2">
      <c r="I5108" s="33"/>
    </row>
    <row r="5109" spans="9:9" x14ac:dyDescent="0.2">
      <c r="I5109" s="33"/>
    </row>
    <row r="5110" spans="9:9" x14ac:dyDescent="0.2">
      <c r="I5110" s="33"/>
    </row>
    <row r="5111" spans="9:9" x14ac:dyDescent="0.2">
      <c r="I5111" s="33"/>
    </row>
    <row r="5112" spans="9:9" x14ac:dyDescent="0.2">
      <c r="I5112" s="33"/>
    </row>
    <row r="5113" spans="9:9" x14ac:dyDescent="0.2">
      <c r="I5113" s="33"/>
    </row>
    <row r="5114" spans="9:9" x14ac:dyDescent="0.2">
      <c r="I5114" s="33"/>
    </row>
    <row r="5115" spans="9:9" x14ac:dyDescent="0.2">
      <c r="I5115" s="33"/>
    </row>
    <row r="5116" spans="9:9" x14ac:dyDescent="0.2">
      <c r="I5116" s="33"/>
    </row>
    <row r="5117" spans="9:9" x14ac:dyDescent="0.2">
      <c r="I5117" s="33"/>
    </row>
    <row r="5118" spans="9:9" x14ac:dyDescent="0.2">
      <c r="I5118" s="33"/>
    </row>
    <row r="5119" spans="9:9" x14ac:dyDescent="0.2">
      <c r="I5119" s="33"/>
    </row>
    <row r="5120" spans="9:9" x14ac:dyDescent="0.2">
      <c r="I5120" s="33"/>
    </row>
    <row r="5121" spans="9:9" x14ac:dyDescent="0.2">
      <c r="I5121" s="33"/>
    </row>
    <row r="5122" spans="9:9" x14ac:dyDescent="0.2">
      <c r="I5122" s="33"/>
    </row>
    <row r="5123" spans="9:9" x14ac:dyDescent="0.2">
      <c r="I5123" s="33"/>
    </row>
    <row r="5124" spans="9:9" x14ac:dyDescent="0.2">
      <c r="I5124" s="33"/>
    </row>
    <row r="5125" spans="9:9" x14ac:dyDescent="0.2">
      <c r="I5125" s="33"/>
    </row>
    <row r="5126" spans="9:9" x14ac:dyDescent="0.2">
      <c r="I5126" s="33"/>
    </row>
    <row r="5127" spans="9:9" x14ac:dyDescent="0.2">
      <c r="I5127" s="33"/>
    </row>
    <row r="5128" spans="9:9" x14ac:dyDescent="0.2">
      <c r="I5128" s="33"/>
    </row>
    <row r="5129" spans="9:9" x14ac:dyDescent="0.2">
      <c r="I5129" s="33"/>
    </row>
    <row r="5130" spans="9:9" x14ac:dyDescent="0.2">
      <c r="I5130" s="33"/>
    </row>
    <row r="5131" spans="9:9" x14ac:dyDescent="0.2">
      <c r="I5131" s="33"/>
    </row>
    <row r="5132" spans="9:9" x14ac:dyDescent="0.2">
      <c r="I5132" s="33"/>
    </row>
    <row r="5133" spans="9:9" x14ac:dyDescent="0.2">
      <c r="I5133" s="33"/>
    </row>
    <row r="5134" spans="9:9" x14ac:dyDescent="0.2">
      <c r="I5134" s="33"/>
    </row>
    <row r="5135" spans="9:9" x14ac:dyDescent="0.2">
      <c r="I5135" s="33"/>
    </row>
    <row r="5136" spans="9:9" x14ac:dyDescent="0.2">
      <c r="I5136" s="33"/>
    </row>
    <row r="5137" spans="9:9" x14ac:dyDescent="0.2">
      <c r="I5137" s="33"/>
    </row>
    <row r="5138" spans="9:9" x14ac:dyDescent="0.2">
      <c r="I5138" s="33"/>
    </row>
    <row r="5139" spans="9:9" x14ac:dyDescent="0.2">
      <c r="I5139" s="33"/>
    </row>
    <row r="5140" spans="9:9" x14ac:dyDescent="0.2">
      <c r="I5140" s="33"/>
    </row>
    <row r="5141" spans="9:9" x14ac:dyDescent="0.2">
      <c r="I5141" s="33"/>
    </row>
    <row r="5142" spans="9:9" x14ac:dyDescent="0.2">
      <c r="I5142" s="33"/>
    </row>
    <row r="5143" spans="9:9" x14ac:dyDescent="0.2">
      <c r="I5143" s="33"/>
    </row>
    <row r="5144" spans="9:9" x14ac:dyDescent="0.2">
      <c r="I5144" s="33"/>
    </row>
    <row r="5145" spans="9:9" x14ac:dyDescent="0.2">
      <c r="I5145" s="33"/>
    </row>
    <row r="5146" spans="9:9" x14ac:dyDescent="0.2">
      <c r="I5146" s="33"/>
    </row>
    <row r="5147" spans="9:9" x14ac:dyDescent="0.2">
      <c r="I5147" s="33"/>
    </row>
    <row r="5148" spans="9:9" x14ac:dyDescent="0.2">
      <c r="I5148" s="33"/>
    </row>
    <row r="5149" spans="9:9" x14ac:dyDescent="0.2">
      <c r="I5149" s="33"/>
    </row>
    <row r="5150" spans="9:9" x14ac:dyDescent="0.2">
      <c r="I5150" s="33"/>
    </row>
    <row r="5151" spans="9:9" x14ac:dyDescent="0.2">
      <c r="I5151" s="33"/>
    </row>
    <row r="5152" spans="9:9" x14ac:dyDescent="0.2">
      <c r="I5152" s="33"/>
    </row>
    <row r="5153" spans="9:9" x14ac:dyDescent="0.2">
      <c r="I5153" s="33"/>
    </row>
    <row r="5154" spans="9:9" x14ac:dyDescent="0.2">
      <c r="I5154" s="33"/>
    </row>
    <row r="5155" spans="9:9" x14ac:dyDescent="0.2">
      <c r="I5155" s="33"/>
    </row>
    <row r="5156" spans="9:9" x14ac:dyDescent="0.2">
      <c r="I5156" s="33"/>
    </row>
    <row r="5157" spans="9:9" x14ac:dyDescent="0.2">
      <c r="I5157" s="33"/>
    </row>
    <row r="5158" spans="9:9" x14ac:dyDescent="0.2">
      <c r="I5158" s="33"/>
    </row>
    <row r="5159" spans="9:9" x14ac:dyDescent="0.2">
      <c r="I5159" s="33"/>
    </row>
    <row r="5160" spans="9:9" x14ac:dyDescent="0.2">
      <c r="I5160" s="33"/>
    </row>
    <row r="5161" spans="9:9" x14ac:dyDescent="0.2">
      <c r="I5161" s="33"/>
    </row>
    <row r="5162" spans="9:9" x14ac:dyDescent="0.2">
      <c r="I5162" s="33"/>
    </row>
    <row r="5163" spans="9:9" x14ac:dyDescent="0.2">
      <c r="I5163" s="33"/>
    </row>
    <row r="5164" spans="9:9" x14ac:dyDescent="0.2">
      <c r="I5164" s="33"/>
    </row>
    <row r="5165" spans="9:9" x14ac:dyDescent="0.2">
      <c r="I5165" s="33"/>
    </row>
    <row r="5166" spans="9:9" x14ac:dyDescent="0.2">
      <c r="I5166" s="33"/>
    </row>
    <row r="5167" spans="9:9" x14ac:dyDescent="0.2">
      <c r="I5167" s="33"/>
    </row>
    <row r="5168" spans="9:9" x14ac:dyDescent="0.2">
      <c r="I5168" s="33"/>
    </row>
    <row r="5169" spans="9:9" x14ac:dyDescent="0.2">
      <c r="I5169" s="33"/>
    </row>
    <row r="5170" spans="9:9" x14ac:dyDescent="0.2">
      <c r="I5170" s="33"/>
    </row>
    <row r="5171" spans="9:9" x14ac:dyDescent="0.2">
      <c r="I5171" s="33"/>
    </row>
    <row r="5172" spans="9:9" x14ac:dyDescent="0.2">
      <c r="I5172" s="33"/>
    </row>
    <row r="5173" spans="9:9" x14ac:dyDescent="0.2">
      <c r="I5173" s="33"/>
    </row>
    <row r="5174" spans="9:9" x14ac:dyDescent="0.2">
      <c r="I5174" s="33"/>
    </row>
    <row r="5175" spans="9:9" x14ac:dyDescent="0.2">
      <c r="I5175" s="33"/>
    </row>
    <row r="5176" spans="9:9" x14ac:dyDescent="0.2">
      <c r="I5176" s="33"/>
    </row>
    <row r="5177" spans="9:9" x14ac:dyDescent="0.2">
      <c r="I5177" s="33"/>
    </row>
    <row r="5178" spans="9:9" x14ac:dyDescent="0.2">
      <c r="I5178" s="33"/>
    </row>
    <row r="5179" spans="9:9" x14ac:dyDescent="0.2">
      <c r="I5179" s="33"/>
    </row>
    <row r="5180" spans="9:9" x14ac:dyDescent="0.2">
      <c r="I5180" s="33"/>
    </row>
    <row r="5181" spans="9:9" x14ac:dyDescent="0.2">
      <c r="I5181" s="33"/>
    </row>
    <row r="5182" spans="9:9" x14ac:dyDescent="0.2">
      <c r="I5182" s="33"/>
    </row>
    <row r="5183" spans="9:9" x14ac:dyDescent="0.2">
      <c r="I5183" s="33"/>
    </row>
    <row r="5184" spans="9:9" x14ac:dyDescent="0.2">
      <c r="I5184" s="33"/>
    </row>
    <row r="5185" spans="9:9" x14ac:dyDescent="0.2">
      <c r="I5185" s="33"/>
    </row>
    <row r="5186" spans="9:9" x14ac:dyDescent="0.2">
      <c r="I5186" s="33"/>
    </row>
    <row r="5187" spans="9:9" x14ac:dyDescent="0.2">
      <c r="I5187" s="33"/>
    </row>
    <row r="5188" spans="9:9" x14ac:dyDescent="0.2">
      <c r="I5188" s="33"/>
    </row>
    <row r="5189" spans="9:9" x14ac:dyDescent="0.2">
      <c r="I5189" s="33"/>
    </row>
    <row r="5190" spans="9:9" x14ac:dyDescent="0.2">
      <c r="I5190" s="33"/>
    </row>
    <row r="5191" spans="9:9" x14ac:dyDescent="0.2">
      <c r="I5191" s="33"/>
    </row>
    <row r="5192" spans="9:9" x14ac:dyDescent="0.2">
      <c r="I5192" s="33"/>
    </row>
    <row r="5193" spans="9:9" x14ac:dyDescent="0.2">
      <c r="I5193" s="33"/>
    </row>
    <row r="5194" spans="9:9" x14ac:dyDescent="0.2">
      <c r="I5194" s="33"/>
    </row>
    <row r="5195" spans="9:9" x14ac:dyDescent="0.2">
      <c r="I5195" s="33"/>
    </row>
    <row r="5196" spans="9:9" x14ac:dyDescent="0.2">
      <c r="I5196" s="33"/>
    </row>
    <row r="5197" spans="9:9" x14ac:dyDescent="0.2">
      <c r="I5197" s="33"/>
    </row>
    <row r="5198" spans="9:9" x14ac:dyDescent="0.2">
      <c r="I5198" s="33"/>
    </row>
    <row r="5199" spans="9:9" x14ac:dyDescent="0.2">
      <c r="I5199" s="33"/>
    </row>
    <row r="5200" spans="9:9" x14ac:dyDescent="0.2">
      <c r="I5200" s="33"/>
    </row>
    <row r="5201" spans="9:9" x14ac:dyDescent="0.2">
      <c r="I5201" s="33"/>
    </row>
    <row r="5202" spans="9:9" x14ac:dyDescent="0.2">
      <c r="I5202" s="33"/>
    </row>
    <row r="5203" spans="9:9" x14ac:dyDescent="0.2">
      <c r="I5203" s="33"/>
    </row>
    <row r="5204" spans="9:9" x14ac:dyDescent="0.2">
      <c r="I5204" s="33"/>
    </row>
    <row r="5205" spans="9:9" x14ac:dyDescent="0.2">
      <c r="I5205" s="33"/>
    </row>
    <row r="5206" spans="9:9" x14ac:dyDescent="0.2">
      <c r="I5206" s="33"/>
    </row>
    <row r="5207" spans="9:9" x14ac:dyDescent="0.2">
      <c r="I5207" s="33"/>
    </row>
    <row r="5208" spans="9:9" x14ac:dyDescent="0.2">
      <c r="I5208" s="33"/>
    </row>
    <row r="5209" spans="9:9" x14ac:dyDescent="0.2">
      <c r="I5209" s="33"/>
    </row>
    <row r="5210" spans="9:9" x14ac:dyDescent="0.2">
      <c r="I5210" s="33"/>
    </row>
    <row r="5211" spans="9:9" x14ac:dyDescent="0.2">
      <c r="I5211" s="33"/>
    </row>
    <row r="5212" spans="9:9" x14ac:dyDescent="0.2">
      <c r="I5212" s="33"/>
    </row>
    <row r="5213" spans="9:9" x14ac:dyDescent="0.2">
      <c r="I5213" s="33"/>
    </row>
    <row r="5214" spans="9:9" x14ac:dyDescent="0.2">
      <c r="I5214" s="33"/>
    </row>
    <row r="5215" spans="9:9" x14ac:dyDescent="0.2">
      <c r="I5215" s="33"/>
    </row>
    <row r="5216" spans="9:9" x14ac:dyDescent="0.2">
      <c r="I5216" s="33"/>
    </row>
    <row r="5217" spans="9:9" x14ac:dyDescent="0.2">
      <c r="I5217" s="33"/>
    </row>
    <row r="5218" spans="9:9" x14ac:dyDescent="0.2">
      <c r="I5218" s="33"/>
    </row>
    <row r="5219" spans="9:9" x14ac:dyDescent="0.2">
      <c r="I5219" s="33"/>
    </row>
    <row r="5220" spans="9:9" x14ac:dyDescent="0.2">
      <c r="I5220" s="33"/>
    </row>
    <row r="5221" spans="9:9" x14ac:dyDescent="0.2">
      <c r="I5221" s="33"/>
    </row>
    <row r="5222" spans="9:9" x14ac:dyDescent="0.2">
      <c r="I5222" s="33"/>
    </row>
    <row r="5223" spans="9:9" x14ac:dyDescent="0.2">
      <c r="I5223" s="33"/>
    </row>
    <row r="5224" spans="9:9" x14ac:dyDescent="0.2">
      <c r="I5224" s="33"/>
    </row>
    <row r="5225" spans="9:9" x14ac:dyDescent="0.2">
      <c r="I5225" s="33"/>
    </row>
    <row r="5226" spans="9:9" x14ac:dyDescent="0.2">
      <c r="I5226" s="33"/>
    </row>
    <row r="5227" spans="9:9" x14ac:dyDescent="0.2">
      <c r="I5227" s="33"/>
    </row>
    <row r="5228" spans="9:9" x14ac:dyDescent="0.2">
      <c r="I5228" s="33"/>
    </row>
    <row r="5229" spans="9:9" x14ac:dyDescent="0.2">
      <c r="I5229" s="33"/>
    </row>
    <row r="5230" spans="9:9" x14ac:dyDescent="0.2">
      <c r="I5230" s="33"/>
    </row>
    <row r="5231" spans="9:9" x14ac:dyDescent="0.2">
      <c r="I5231" s="33"/>
    </row>
    <row r="5232" spans="9:9" x14ac:dyDescent="0.2">
      <c r="I5232" s="33"/>
    </row>
    <row r="5233" spans="9:9" x14ac:dyDescent="0.2">
      <c r="I5233" s="33"/>
    </row>
    <row r="5234" spans="9:9" x14ac:dyDescent="0.2">
      <c r="I5234" s="33"/>
    </row>
    <row r="5235" spans="9:9" x14ac:dyDescent="0.2">
      <c r="I5235" s="33"/>
    </row>
    <row r="5236" spans="9:9" x14ac:dyDescent="0.2">
      <c r="I5236" s="33"/>
    </row>
    <row r="5237" spans="9:9" x14ac:dyDescent="0.2">
      <c r="I5237" s="33"/>
    </row>
    <row r="5238" spans="9:9" x14ac:dyDescent="0.2">
      <c r="I5238" s="33"/>
    </row>
    <row r="5239" spans="9:9" x14ac:dyDescent="0.2">
      <c r="I5239" s="33"/>
    </row>
    <row r="5240" spans="9:9" x14ac:dyDescent="0.2">
      <c r="I5240" s="33"/>
    </row>
    <row r="5241" spans="9:9" x14ac:dyDescent="0.2">
      <c r="I5241" s="33"/>
    </row>
    <row r="5242" spans="9:9" x14ac:dyDescent="0.2">
      <c r="I5242" s="33"/>
    </row>
    <row r="5243" spans="9:9" x14ac:dyDescent="0.2">
      <c r="I5243" s="33"/>
    </row>
    <row r="5244" spans="9:9" x14ac:dyDescent="0.2">
      <c r="I5244" s="33"/>
    </row>
    <row r="5245" spans="9:9" x14ac:dyDescent="0.2">
      <c r="I5245" s="33"/>
    </row>
    <row r="5246" spans="9:9" x14ac:dyDescent="0.2">
      <c r="I5246" s="33"/>
    </row>
    <row r="5247" spans="9:9" x14ac:dyDescent="0.2">
      <c r="I5247" s="33"/>
    </row>
    <row r="5248" spans="9:9" x14ac:dyDescent="0.2">
      <c r="I5248" s="33"/>
    </row>
    <row r="5249" spans="9:9" x14ac:dyDescent="0.2">
      <c r="I5249" s="33"/>
    </row>
    <row r="5250" spans="9:9" x14ac:dyDescent="0.2">
      <c r="I5250" s="33"/>
    </row>
    <row r="5251" spans="9:9" x14ac:dyDescent="0.2">
      <c r="I5251" s="33"/>
    </row>
    <row r="5252" spans="9:9" x14ac:dyDescent="0.2">
      <c r="I5252" s="33"/>
    </row>
    <row r="5253" spans="9:9" x14ac:dyDescent="0.2">
      <c r="I5253" s="33"/>
    </row>
    <row r="5254" spans="9:9" x14ac:dyDescent="0.2">
      <c r="I5254" s="33"/>
    </row>
    <row r="5255" spans="9:9" x14ac:dyDescent="0.2">
      <c r="I5255" s="33"/>
    </row>
    <row r="5256" spans="9:9" x14ac:dyDescent="0.2">
      <c r="I5256" s="33"/>
    </row>
    <row r="5257" spans="9:9" x14ac:dyDescent="0.2">
      <c r="I5257" s="33"/>
    </row>
    <row r="5258" spans="9:9" x14ac:dyDescent="0.2">
      <c r="I5258" s="33"/>
    </row>
    <row r="5259" spans="9:9" x14ac:dyDescent="0.2">
      <c r="I5259" s="33"/>
    </row>
    <row r="5260" spans="9:9" x14ac:dyDescent="0.2">
      <c r="I5260" s="33"/>
    </row>
    <row r="5261" spans="9:9" x14ac:dyDescent="0.2">
      <c r="I5261" s="33"/>
    </row>
    <row r="5262" spans="9:9" x14ac:dyDescent="0.2">
      <c r="I5262" s="33"/>
    </row>
    <row r="5263" spans="9:9" x14ac:dyDescent="0.2">
      <c r="I5263" s="33"/>
    </row>
    <row r="5264" spans="9:9" x14ac:dyDescent="0.2">
      <c r="I5264" s="33"/>
    </row>
    <row r="5265" spans="9:9" x14ac:dyDescent="0.2">
      <c r="I5265" s="33"/>
    </row>
    <row r="5266" spans="9:9" x14ac:dyDescent="0.2">
      <c r="I5266" s="33"/>
    </row>
    <row r="5267" spans="9:9" x14ac:dyDescent="0.2">
      <c r="I5267" s="33"/>
    </row>
    <row r="5268" spans="9:9" x14ac:dyDescent="0.2">
      <c r="I5268" s="33"/>
    </row>
    <row r="5269" spans="9:9" x14ac:dyDescent="0.2">
      <c r="I5269" s="33"/>
    </row>
    <row r="5270" spans="9:9" x14ac:dyDescent="0.2">
      <c r="I5270" s="33"/>
    </row>
    <row r="5271" spans="9:9" x14ac:dyDescent="0.2">
      <c r="I5271" s="33"/>
    </row>
    <row r="5272" spans="9:9" x14ac:dyDescent="0.2">
      <c r="I5272" s="33"/>
    </row>
    <row r="5273" spans="9:9" x14ac:dyDescent="0.2">
      <c r="I5273" s="33"/>
    </row>
    <row r="5274" spans="9:9" x14ac:dyDescent="0.2">
      <c r="I5274" s="33"/>
    </row>
    <row r="5275" spans="9:9" x14ac:dyDescent="0.2">
      <c r="I5275" s="33"/>
    </row>
    <row r="5276" spans="9:9" x14ac:dyDescent="0.2">
      <c r="I5276" s="33"/>
    </row>
    <row r="5277" spans="9:9" x14ac:dyDescent="0.2">
      <c r="I5277" s="33"/>
    </row>
    <row r="5278" spans="9:9" x14ac:dyDescent="0.2">
      <c r="I5278" s="33"/>
    </row>
    <row r="5279" spans="9:9" x14ac:dyDescent="0.2">
      <c r="I5279" s="33"/>
    </row>
    <row r="5280" spans="9:9" x14ac:dyDescent="0.2">
      <c r="I5280" s="33"/>
    </row>
    <row r="5281" spans="9:9" x14ac:dyDescent="0.2">
      <c r="I5281" s="33"/>
    </row>
    <row r="5282" spans="9:9" x14ac:dyDescent="0.2">
      <c r="I5282" s="33"/>
    </row>
    <row r="5283" spans="9:9" x14ac:dyDescent="0.2">
      <c r="I5283" s="33"/>
    </row>
    <row r="5284" spans="9:9" x14ac:dyDescent="0.2">
      <c r="I5284" s="33"/>
    </row>
    <row r="5285" spans="9:9" x14ac:dyDescent="0.2">
      <c r="I5285" s="33"/>
    </row>
    <row r="5286" spans="9:9" x14ac:dyDescent="0.2">
      <c r="I5286" s="33"/>
    </row>
    <row r="5287" spans="9:9" x14ac:dyDescent="0.2">
      <c r="I5287" s="33"/>
    </row>
    <row r="5288" spans="9:9" x14ac:dyDescent="0.2">
      <c r="I5288" s="33"/>
    </row>
    <row r="5289" spans="9:9" x14ac:dyDescent="0.2">
      <c r="I5289" s="33"/>
    </row>
    <row r="5290" spans="9:9" x14ac:dyDescent="0.2">
      <c r="I5290" s="33"/>
    </row>
    <row r="5291" spans="9:9" x14ac:dyDescent="0.2">
      <c r="I5291" s="33"/>
    </row>
    <row r="5292" spans="9:9" x14ac:dyDescent="0.2">
      <c r="I5292" s="33"/>
    </row>
    <row r="5293" spans="9:9" x14ac:dyDescent="0.2">
      <c r="I5293" s="33"/>
    </row>
    <row r="5294" spans="9:9" x14ac:dyDescent="0.2">
      <c r="I5294" s="33"/>
    </row>
    <row r="5295" spans="9:9" x14ac:dyDescent="0.2">
      <c r="I5295" s="33"/>
    </row>
    <row r="5296" spans="9:9" x14ac:dyDescent="0.2">
      <c r="I5296" s="33"/>
    </row>
    <row r="5297" spans="9:9" x14ac:dyDescent="0.2">
      <c r="I5297" s="33"/>
    </row>
    <row r="5298" spans="9:9" x14ac:dyDescent="0.2">
      <c r="I5298" s="33"/>
    </row>
    <row r="5299" spans="9:9" x14ac:dyDescent="0.2">
      <c r="I5299" s="33"/>
    </row>
    <row r="5300" spans="9:9" x14ac:dyDescent="0.2">
      <c r="I5300" s="33"/>
    </row>
    <row r="5301" spans="9:9" x14ac:dyDescent="0.2">
      <c r="I5301" s="33"/>
    </row>
    <row r="5302" spans="9:9" x14ac:dyDescent="0.2">
      <c r="I5302" s="33"/>
    </row>
    <row r="5303" spans="9:9" x14ac:dyDescent="0.2">
      <c r="I5303" s="33"/>
    </row>
    <row r="5304" spans="9:9" x14ac:dyDescent="0.2">
      <c r="I5304" s="33"/>
    </row>
    <row r="5305" spans="9:9" x14ac:dyDescent="0.2">
      <c r="I5305" s="33"/>
    </row>
    <row r="5306" spans="9:9" x14ac:dyDescent="0.2">
      <c r="I5306" s="33"/>
    </row>
    <row r="5307" spans="9:9" x14ac:dyDescent="0.2">
      <c r="I5307" s="33"/>
    </row>
    <row r="5308" spans="9:9" x14ac:dyDescent="0.2">
      <c r="I5308" s="33"/>
    </row>
    <row r="5309" spans="9:9" x14ac:dyDescent="0.2">
      <c r="I5309" s="33"/>
    </row>
    <row r="5310" spans="9:9" x14ac:dyDescent="0.2">
      <c r="I5310" s="33"/>
    </row>
    <row r="5311" spans="9:9" x14ac:dyDescent="0.2">
      <c r="I5311" s="33"/>
    </row>
    <row r="5312" spans="9:9" x14ac:dyDescent="0.2">
      <c r="I5312" s="33"/>
    </row>
    <row r="5313" spans="9:9" x14ac:dyDescent="0.2">
      <c r="I5313" s="33"/>
    </row>
    <row r="5314" spans="9:9" x14ac:dyDescent="0.2">
      <c r="I5314" s="33"/>
    </row>
    <row r="5315" spans="9:9" x14ac:dyDescent="0.2">
      <c r="I5315" s="33"/>
    </row>
    <row r="5316" spans="9:9" x14ac:dyDescent="0.2">
      <c r="I5316" s="33"/>
    </row>
    <row r="5317" spans="9:9" x14ac:dyDescent="0.2">
      <c r="I5317" s="33"/>
    </row>
    <row r="5318" spans="9:9" x14ac:dyDescent="0.2">
      <c r="I5318" s="33"/>
    </row>
    <row r="5319" spans="9:9" x14ac:dyDescent="0.2">
      <c r="I5319" s="33"/>
    </row>
    <row r="5320" spans="9:9" x14ac:dyDescent="0.2">
      <c r="I5320" s="33"/>
    </row>
    <row r="5321" spans="9:9" x14ac:dyDescent="0.2">
      <c r="I5321" s="33"/>
    </row>
    <row r="5322" spans="9:9" x14ac:dyDescent="0.2">
      <c r="I5322" s="33"/>
    </row>
    <row r="5323" spans="9:9" x14ac:dyDescent="0.2">
      <c r="I5323" s="33"/>
    </row>
    <row r="5324" spans="9:9" x14ac:dyDescent="0.2">
      <c r="I5324" s="33"/>
    </row>
    <row r="5325" spans="9:9" x14ac:dyDescent="0.2">
      <c r="I5325" s="33"/>
    </row>
    <row r="5326" spans="9:9" x14ac:dyDescent="0.2">
      <c r="I5326" s="33"/>
    </row>
    <row r="5327" spans="9:9" x14ac:dyDescent="0.2">
      <c r="I5327" s="33"/>
    </row>
    <row r="5328" spans="9:9" x14ac:dyDescent="0.2">
      <c r="I5328" s="33"/>
    </row>
    <row r="5329" spans="9:9" x14ac:dyDescent="0.2">
      <c r="I5329" s="33"/>
    </row>
    <row r="5330" spans="9:9" x14ac:dyDescent="0.2">
      <c r="I5330" s="33"/>
    </row>
    <row r="5331" spans="9:9" x14ac:dyDescent="0.2">
      <c r="I5331" s="33"/>
    </row>
    <row r="5332" spans="9:9" x14ac:dyDescent="0.2">
      <c r="I5332" s="33"/>
    </row>
    <row r="5333" spans="9:9" x14ac:dyDescent="0.2">
      <c r="I5333" s="33"/>
    </row>
    <row r="5334" spans="9:9" x14ac:dyDescent="0.2">
      <c r="I5334" s="33"/>
    </row>
    <row r="5335" spans="9:9" x14ac:dyDescent="0.2">
      <c r="I5335" s="33"/>
    </row>
    <row r="5336" spans="9:9" x14ac:dyDescent="0.2">
      <c r="I5336" s="33"/>
    </row>
    <row r="5337" spans="9:9" x14ac:dyDescent="0.2">
      <c r="I5337" s="33"/>
    </row>
    <row r="5338" spans="9:9" x14ac:dyDescent="0.2">
      <c r="I5338" s="33"/>
    </row>
    <row r="5339" spans="9:9" x14ac:dyDescent="0.2">
      <c r="I5339" s="33"/>
    </row>
    <row r="5340" spans="9:9" x14ac:dyDescent="0.2">
      <c r="I5340" s="33"/>
    </row>
    <row r="5341" spans="9:9" x14ac:dyDescent="0.2">
      <c r="I5341" s="33"/>
    </row>
    <row r="5342" spans="9:9" x14ac:dyDescent="0.2">
      <c r="I5342" s="33"/>
    </row>
    <row r="5343" spans="9:9" x14ac:dyDescent="0.2">
      <c r="I5343" s="33"/>
    </row>
    <row r="5344" spans="9:9" x14ac:dyDescent="0.2">
      <c r="I5344" s="33"/>
    </row>
    <row r="5345" spans="9:9" x14ac:dyDescent="0.2">
      <c r="I5345" s="33"/>
    </row>
    <row r="5346" spans="9:9" x14ac:dyDescent="0.2">
      <c r="I5346" s="33"/>
    </row>
    <row r="5347" spans="9:9" x14ac:dyDescent="0.2">
      <c r="I5347" s="33"/>
    </row>
    <row r="5348" spans="9:9" x14ac:dyDescent="0.2">
      <c r="I5348" s="33"/>
    </row>
    <row r="5349" spans="9:9" x14ac:dyDescent="0.2">
      <c r="I5349" s="33"/>
    </row>
    <row r="5350" spans="9:9" x14ac:dyDescent="0.2">
      <c r="I5350" s="33"/>
    </row>
    <row r="5351" spans="9:9" x14ac:dyDescent="0.2">
      <c r="I5351" s="33"/>
    </row>
    <row r="5352" spans="9:9" x14ac:dyDescent="0.2">
      <c r="I5352" s="33"/>
    </row>
    <row r="5353" spans="9:9" x14ac:dyDescent="0.2">
      <c r="I5353" s="33"/>
    </row>
    <row r="5354" spans="9:9" x14ac:dyDescent="0.2">
      <c r="I5354" s="33"/>
    </row>
    <row r="5355" spans="9:9" x14ac:dyDescent="0.2">
      <c r="I5355" s="33"/>
    </row>
    <row r="5356" spans="9:9" x14ac:dyDescent="0.2">
      <c r="I5356" s="33"/>
    </row>
    <row r="5357" spans="9:9" x14ac:dyDescent="0.2">
      <c r="I5357" s="33"/>
    </row>
    <row r="5358" spans="9:9" x14ac:dyDescent="0.2">
      <c r="I5358" s="33"/>
    </row>
    <row r="5359" spans="9:9" x14ac:dyDescent="0.2">
      <c r="I5359" s="33"/>
    </row>
    <row r="5360" spans="9:9" x14ac:dyDescent="0.2">
      <c r="I5360" s="33"/>
    </row>
    <row r="5361" spans="9:9" x14ac:dyDescent="0.2">
      <c r="I5361" s="33"/>
    </row>
    <row r="5362" spans="9:9" x14ac:dyDescent="0.2">
      <c r="I5362" s="33"/>
    </row>
    <row r="5363" spans="9:9" x14ac:dyDescent="0.2">
      <c r="I5363" s="33"/>
    </row>
    <row r="5364" spans="9:9" x14ac:dyDescent="0.2">
      <c r="I5364" s="33"/>
    </row>
    <row r="5365" spans="9:9" x14ac:dyDescent="0.2">
      <c r="I5365" s="33"/>
    </row>
    <row r="5366" spans="9:9" x14ac:dyDescent="0.2">
      <c r="I5366" s="33"/>
    </row>
    <row r="5367" spans="9:9" x14ac:dyDescent="0.2">
      <c r="I5367" s="33"/>
    </row>
    <row r="5368" spans="9:9" x14ac:dyDescent="0.2">
      <c r="I5368" s="33"/>
    </row>
    <row r="5369" spans="9:9" x14ac:dyDescent="0.2">
      <c r="I5369" s="33"/>
    </row>
    <row r="5370" spans="9:9" x14ac:dyDescent="0.2">
      <c r="I5370" s="33"/>
    </row>
    <row r="5371" spans="9:9" x14ac:dyDescent="0.2">
      <c r="I5371" s="33"/>
    </row>
    <row r="5372" spans="9:9" x14ac:dyDescent="0.2">
      <c r="I5372" s="33"/>
    </row>
    <row r="5373" spans="9:9" x14ac:dyDescent="0.2">
      <c r="I5373" s="33"/>
    </row>
    <row r="5374" spans="9:9" x14ac:dyDescent="0.2">
      <c r="I5374" s="33"/>
    </row>
    <row r="5375" spans="9:9" x14ac:dyDescent="0.2">
      <c r="I5375" s="33"/>
    </row>
    <row r="5376" spans="9:9" x14ac:dyDescent="0.2">
      <c r="I5376" s="33"/>
    </row>
    <row r="5377" spans="9:9" x14ac:dyDescent="0.2">
      <c r="I5377" s="33"/>
    </row>
    <row r="5378" spans="9:9" x14ac:dyDescent="0.2">
      <c r="I5378" s="33"/>
    </row>
    <row r="5379" spans="9:9" x14ac:dyDescent="0.2">
      <c r="I5379" s="33"/>
    </row>
    <row r="5380" spans="9:9" x14ac:dyDescent="0.2">
      <c r="I5380" s="33"/>
    </row>
    <row r="5381" spans="9:9" x14ac:dyDescent="0.2">
      <c r="I5381" s="33"/>
    </row>
    <row r="5382" spans="9:9" x14ac:dyDescent="0.2">
      <c r="I5382" s="33"/>
    </row>
    <row r="5383" spans="9:9" x14ac:dyDescent="0.2">
      <c r="I5383" s="33"/>
    </row>
    <row r="5384" spans="9:9" x14ac:dyDescent="0.2">
      <c r="I5384" s="33"/>
    </row>
    <row r="5385" spans="9:9" x14ac:dyDescent="0.2">
      <c r="I5385" s="33"/>
    </row>
    <row r="5386" spans="9:9" x14ac:dyDescent="0.2">
      <c r="I5386" s="33"/>
    </row>
    <row r="5387" spans="9:9" x14ac:dyDescent="0.2">
      <c r="I5387" s="33"/>
    </row>
    <row r="5388" spans="9:9" x14ac:dyDescent="0.2">
      <c r="I5388" s="33"/>
    </row>
    <row r="5389" spans="9:9" x14ac:dyDescent="0.2">
      <c r="I5389" s="33"/>
    </row>
    <row r="5390" spans="9:9" x14ac:dyDescent="0.2">
      <c r="I5390" s="33"/>
    </row>
    <row r="5391" spans="9:9" x14ac:dyDescent="0.2">
      <c r="I5391" s="33"/>
    </row>
    <row r="5392" spans="9:9" x14ac:dyDescent="0.2">
      <c r="I5392" s="33"/>
    </row>
    <row r="5393" spans="9:9" x14ac:dyDescent="0.2">
      <c r="I5393" s="33"/>
    </row>
    <row r="5394" spans="9:9" x14ac:dyDescent="0.2">
      <c r="I5394" s="33"/>
    </row>
    <row r="5395" spans="9:9" x14ac:dyDescent="0.2">
      <c r="I5395" s="33"/>
    </row>
    <row r="5396" spans="9:9" x14ac:dyDescent="0.2">
      <c r="I5396" s="33"/>
    </row>
    <row r="5397" spans="9:9" x14ac:dyDescent="0.2">
      <c r="I5397" s="33"/>
    </row>
    <row r="5398" spans="9:9" x14ac:dyDescent="0.2">
      <c r="I5398" s="33"/>
    </row>
    <row r="5399" spans="9:9" x14ac:dyDescent="0.2">
      <c r="I5399" s="33"/>
    </row>
    <row r="5400" spans="9:9" x14ac:dyDescent="0.2">
      <c r="I5400" s="33"/>
    </row>
    <row r="5401" spans="9:9" x14ac:dyDescent="0.2">
      <c r="I5401" s="33"/>
    </row>
    <row r="5402" spans="9:9" x14ac:dyDescent="0.2">
      <c r="I5402" s="33"/>
    </row>
    <row r="5403" spans="9:9" x14ac:dyDescent="0.2">
      <c r="I5403" s="33"/>
    </row>
    <row r="5404" spans="9:9" x14ac:dyDescent="0.2">
      <c r="I5404" s="33"/>
    </row>
    <row r="5405" spans="9:9" x14ac:dyDescent="0.2">
      <c r="I5405" s="33"/>
    </row>
    <row r="5406" spans="9:9" x14ac:dyDescent="0.2">
      <c r="I5406" s="33"/>
    </row>
    <row r="5407" spans="9:9" x14ac:dyDescent="0.2">
      <c r="I5407" s="33"/>
    </row>
    <row r="5408" spans="9:9" x14ac:dyDescent="0.2">
      <c r="I5408" s="33"/>
    </row>
    <row r="5409" spans="9:9" x14ac:dyDescent="0.2">
      <c r="I5409" s="33"/>
    </row>
    <row r="5410" spans="9:9" x14ac:dyDescent="0.2">
      <c r="I5410" s="33"/>
    </row>
    <row r="5411" spans="9:9" x14ac:dyDescent="0.2">
      <c r="I5411" s="33"/>
    </row>
    <row r="5412" spans="9:9" x14ac:dyDescent="0.2">
      <c r="I5412" s="33"/>
    </row>
    <row r="5413" spans="9:9" x14ac:dyDescent="0.2">
      <c r="I5413" s="33"/>
    </row>
    <row r="5414" spans="9:9" x14ac:dyDescent="0.2">
      <c r="I5414" s="33"/>
    </row>
    <row r="5415" spans="9:9" x14ac:dyDescent="0.2">
      <c r="I5415" s="33"/>
    </row>
    <row r="5416" spans="9:9" x14ac:dyDescent="0.2">
      <c r="I5416" s="33"/>
    </row>
    <row r="5417" spans="9:9" x14ac:dyDescent="0.2">
      <c r="I5417" s="33"/>
    </row>
    <row r="5418" spans="9:9" x14ac:dyDescent="0.2">
      <c r="I5418" s="33"/>
    </row>
    <row r="5419" spans="9:9" x14ac:dyDescent="0.2">
      <c r="I5419" s="33"/>
    </row>
    <row r="5420" spans="9:9" x14ac:dyDescent="0.2">
      <c r="I5420" s="33"/>
    </row>
    <row r="5421" spans="9:9" x14ac:dyDescent="0.2">
      <c r="I5421" s="33"/>
    </row>
    <row r="5422" spans="9:9" x14ac:dyDescent="0.2">
      <c r="I5422" s="33"/>
    </row>
    <row r="5423" spans="9:9" x14ac:dyDescent="0.2">
      <c r="I5423" s="33"/>
    </row>
    <row r="5424" spans="9:9" x14ac:dyDescent="0.2">
      <c r="I5424" s="33"/>
    </row>
    <row r="5425" spans="9:9" x14ac:dyDescent="0.2">
      <c r="I5425" s="33"/>
    </row>
    <row r="5426" spans="9:9" x14ac:dyDescent="0.2">
      <c r="I5426" s="33"/>
    </row>
    <row r="5427" spans="9:9" x14ac:dyDescent="0.2">
      <c r="I5427" s="33"/>
    </row>
    <row r="5428" spans="9:9" x14ac:dyDescent="0.2">
      <c r="I5428" s="33"/>
    </row>
    <row r="5429" spans="9:9" x14ac:dyDescent="0.2">
      <c r="I5429" s="33"/>
    </row>
    <row r="5430" spans="9:9" x14ac:dyDescent="0.2">
      <c r="I5430" s="33"/>
    </row>
    <row r="5431" spans="9:9" x14ac:dyDescent="0.2">
      <c r="I5431" s="33"/>
    </row>
    <row r="5432" spans="9:9" x14ac:dyDescent="0.2">
      <c r="I5432" s="33"/>
    </row>
    <row r="5433" spans="9:9" x14ac:dyDescent="0.2">
      <c r="I5433" s="33"/>
    </row>
    <row r="5434" spans="9:9" x14ac:dyDescent="0.2">
      <c r="I5434" s="33"/>
    </row>
    <row r="5435" spans="9:9" x14ac:dyDescent="0.2">
      <c r="I5435" s="33"/>
    </row>
    <row r="5436" spans="9:9" x14ac:dyDescent="0.2">
      <c r="I5436" s="33"/>
    </row>
    <row r="5437" spans="9:9" x14ac:dyDescent="0.2">
      <c r="I5437" s="33"/>
    </row>
    <row r="5438" spans="9:9" x14ac:dyDescent="0.2">
      <c r="I5438" s="33"/>
    </row>
    <row r="5439" spans="9:9" x14ac:dyDescent="0.2">
      <c r="I5439" s="33"/>
    </row>
    <row r="5440" spans="9:9" x14ac:dyDescent="0.2">
      <c r="I5440" s="33"/>
    </row>
    <row r="5441" spans="9:9" x14ac:dyDescent="0.2">
      <c r="I5441" s="33"/>
    </row>
    <row r="5442" spans="9:9" x14ac:dyDescent="0.2">
      <c r="I5442" s="33"/>
    </row>
    <row r="5443" spans="9:9" x14ac:dyDescent="0.2">
      <c r="I5443" s="33"/>
    </row>
    <row r="5444" spans="9:9" x14ac:dyDescent="0.2">
      <c r="I5444" s="33"/>
    </row>
    <row r="5445" spans="9:9" x14ac:dyDescent="0.2">
      <c r="I5445" s="33"/>
    </row>
    <row r="5446" spans="9:9" x14ac:dyDescent="0.2">
      <c r="I5446" s="33"/>
    </row>
    <row r="5447" spans="9:9" x14ac:dyDescent="0.2">
      <c r="I5447" s="33"/>
    </row>
    <row r="5448" spans="9:9" x14ac:dyDescent="0.2">
      <c r="I5448" s="33"/>
    </row>
    <row r="5449" spans="9:9" x14ac:dyDescent="0.2">
      <c r="I5449" s="33"/>
    </row>
    <row r="5450" spans="9:9" x14ac:dyDescent="0.2">
      <c r="I5450" s="33"/>
    </row>
    <row r="5451" spans="9:9" x14ac:dyDescent="0.2">
      <c r="I5451" s="33"/>
    </row>
    <row r="5452" spans="9:9" x14ac:dyDescent="0.2">
      <c r="I5452" s="33"/>
    </row>
    <row r="5453" spans="9:9" x14ac:dyDescent="0.2">
      <c r="I5453" s="33"/>
    </row>
    <row r="5454" spans="9:9" x14ac:dyDescent="0.2">
      <c r="I5454" s="33"/>
    </row>
    <row r="5455" spans="9:9" x14ac:dyDescent="0.2">
      <c r="I5455" s="33"/>
    </row>
    <row r="5456" spans="9:9" x14ac:dyDescent="0.2">
      <c r="I5456" s="33"/>
    </row>
    <row r="5457" spans="9:9" x14ac:dyDescent="0.2">
      <c r="I5457" s="33"/>
    </row>
    <row r="5458" spans="9:9" x14ac:dyDescent="0.2">
      <c r="I5458" s="33"/>
    </row>
    <row r="5459" spans="9:9" x14ac:dyDescent="0.2">
      <c r="I5459" s="33"/>
    </row>
    <row r="5460" spans="9:9" x14ac:dyDescent="0.2">
      <c r="I5460" s="33"/>
    </row>
    <row r="5461" spans="9:9" x14ac:dyDescent="0.2">
      <c r="I5461" s="33"/>
    </row>
    <row r="5462" spans="9:9" x14ac:dyDescent="0.2">
      <c r="I5462" s="33"/>
    </row>
    <row r="5463" spans="9:9" x14ac:dyDescent="0.2">
      <c r="I5463" s="33"/>
    </row>
    <row r="5464" spans="9:9" x14ac:dyDescent="0.2">
      <c r="I5464" s="33"/>
    </row>
    <row r="5465" spans="9:9" x14ac:dyDescent="0.2">
      <c r="I5465" s="33"/>
    </row>
    <row r="5466" spans="9:9" x14ac:dyDescent="0.2">
      <c r="I5466" s="33"/>
    </row>
    <row r="5467" spans="9:9" x14ac:dyDescent="0.2">
      <c r="I5467" s="33"/>
    </row>
    <row r="5468" spans="9:9" x14ac:dyDescent="0.2">
      <c r="I5468" s="33"/>
    </row>
    <row r="5469" spans="9:9" x14ac:dyDescent="0.2">
      <c r="I5469" s="33"/>
    </row>
    <row r="5470" spans="9:9" x14ac:dyDescent="0.2">
      <c r="I5470" s="33"/>
    </row>
    <row r="5471" spans="9:9" x14ac:dyDescent="0.2">
      <c r="I5471" s="33"/>
    </row>
    <row r="5472" spans="9:9" x14ac:dyDescent="0.2">
      <c r="I5472" s="33"/>
    </row>
    <row r="5473" spans="9:9" x14ac:dyDescent="0.2">
      <c r="I5473" s="33"/>
    </row>
    <row r="5474" spans="9:9" x14ac:dyDescent="0.2">
      <c r="I5474" s="33"/>
    </row>
    <row r="5475" spans="9:9" x14ac:dyDescent="0.2">
      <c r="I5475" s="33"/>
    </row>
    <row r="5476" spans="9:9" x14ac:dyDescent="0.2">
      <c r="I5476" s="33"/>
    </row>
    <row r="5477" spans="9:9" x14ac:dyDescent="0.2">
      <c r="I5477" s="33"/>
    </row>
    <row r="5478" spans="9:9" x14ac:dyDescent="0.2">
      <c r="I5478" s="33"/>
    </row>
    <row r="5479" spans="9:9" x14ac:dyDescent="0.2">
      <c r="I5479" s="33"/>
    </row>
    <row r="5480" spans="9:9" x14ac:dyDescent="0.2">
      <c r="I5480" s="33"/>
    </row>
    <row r="5481" spans="9:9" x14ac:dyDescent="0.2">
      <c r="I5481" s="33"/>
    </row>
    <row r="5482" spans="9:9" x14ac:dyDescent="0.2">
      <c r="I5482" s="33"/>
    </row>
    <row r="5483" spans="9:9" x14ac:dyDescent="0.2">
      <c r="I5483" s="33"/>
    </row>
    <row r="5484" spans="9:9" x14ac:dyDescent="0.2">
      <c r="I5484" s="33"/>
    </row>
    <row r="5485" spans="9:9" x14ac:dyDescent="0.2">
      <c r="I5485" s="33"/>
    </row>
    <row r="5486" spans="9:9" x14ac:dyDescent="0.2">
      <c r="I5486" s="33"/>
    </row>
    <row r="5487" spans="9:9" x14ac:dyDescent="0.2">
      <c r="I5487" s="33"/>
    </row>
    <row r="5488" spans="9:9" x14ac:dyDescent="0.2">
      <c r="I5488" s="33"/>
    </row>
    <row r="5489" spans="9:9" x14ac:dyDescent="0.2">
      <c r="I5489" s="33"/>
    </row>
    <row r="5490" spans="9:9" x14ac:dyDescent="0.2">
      <c r="I5490" s="33"/>
    </row>
    <row r="5491" spans="9:9" x14ac:dyDescent="0.2">
      <c r="I5491" s="33"/>
    </row>
    <row r="5492" spans="9:9" x14ac:dyDescent="0.2">
      <c r="I5492" s="33"/>
    </row>
    <row r="5493" spans="9:9" x14ac:dyDescent="0.2">
      <c r="I5493" s="33"/>
    </row>
    <row r="5494" spans="9:9" x14ac:dyDescent="0.2">
      <c r="I5494" s="33"/>
    </row>
    <row r="5495" spans="9:9" x14ac:dyDescent="0.2">
      <c r="I5495" s="33"/>
    </row>
    <row r="5496" spans="9:9" x14ac:dyDescent="0.2">
      <c r="I5496" s="33"/>
    </row>
    <row r="5497" spans="9:9" x14ac:dyDescent="0.2">
      <c r="I5497" s="33"/>
    </row>
    <row r="5498" spans="9:9" x14ac:dyDescent="0.2">
      <c r="I5498" s="33"/>
    </row>
    <row r="5499" spans="9:9" x14ac:dyDescent="0.2">
      <c r="I5499" s="33"/>
    </row>
    <row r="5500" spans="9:9" x14ac:dyDescent="0.2">
      <c r="I5500" s="33"/>
    </row>
    <row r="5501" spans="9:9" x14ac:dyDescent="0.2">
      <c r="I5501" s="33"/>
    </row>
    <row r="5502" spans="9:9" x14ac:dyDescent="0.2">
      <c r="I5502" s="33"/>
    </row>
    <row r="5503" spans="9:9" x14ac:dyDescent="0.2">
      <c r="I5503" s="33"/>
    </row>
    <row r="5504" spans="9:9" x14ac:dyDescent="0.2">
      <c r="I5504" s="33"/>
    </row>
    <row r="5505" spans="9:9" x14ac:dyDescent="0.2">
      <c r="I5505" s="33"/>
    </row>
    <row r="5506" spans="9:9" x14ac:dyDescent="0.2">
      <c r="I5506" s="33"/>
    </row>
    <row r="5507" spans="9:9" x14ac:dyDescent="0.2">
      <c r="I5507" s="33"/>
    </row>
    <row r="5508" spans="9:9" x14ac:dyDescent="0.2">
      <c r="I5508" s="33"/>
    </row>
    <row r="5509" spans="9:9" x14ac:dyDescent="0.2">
      <c r="I5509" s="33"/>
    </row>
    <row r="5510" spans="9:9" x14ac:dyDescent="0.2">
      <c r="I5510" s="33"/>
    </row>
    <row r="5511" spans="9:9" x14ac:dyDescent="0.2">
      <c r="I5511" s="33"/>
    </row>
    <row r="5512" spans="9:9" x14ac:dyDescent="0.2">
      <c r="I5512" s="33"/>
    </row>
    <row r="5513" spans="9:9" x14ac:dyDescent="0.2">
      <c r="I5513" s="33"/>
    </row>
    <row r="5514" spans="9:9" x14ac:dyDescent="0.2">
      <c r="I5514" s="33"/>
    </row>
    <row r="5515" spans="9:9" x14ac:dyDescent="0.2">
      <c r="I5515" s="33"/>
    </row>
    <row r="5516" spans="9:9" x14ac:dyDescent="0.2">
      <c r="I5516" s="33"/>
    </row>
    <row r="5517" spans="9:9" x14ac:dyDescent="0.2">
      <c r="I5517" s="33"/>
    </row>
    <row r="5518" spans="9:9" x14ac:dyDescent="0.2">
      <c r="I5518" s="33"/>
    </row>
    <row r="5519" spans="9:9" x14ac:dyDescent="0.2">
      <c r="I5519" s="33"/>
    </row>
    <row r="5520" spans="9:9" x14ac:dyDescent="0.2">
      <c r="I5520" s="33"/>
    </row>
    <row r="5521" spans="9:9" x14ac:dyDescent="0.2">
      <c r="I5521" s="33"/>
    </row>
    <row r="5522" spans="9:9" x14ac:dyDescent="0.2">
      <c r="I5522" s="33"/>
    </row>
    <row r="5523" spans="9:9" x14ac:dyDescent="0.2">
      <c r="I5523" s="33"/>
    </row>
    <row r="5524" spans="9:9" x14ac:dyDescent="0.2">
      <c r="I5524" s="33"/>
    </row>
    <row r="5525" spans="9:9" x14ac:dyDescent="0.2">
      <c r="I5525" s="33"/>
    </row>
    <row r="5526" spans="9:9" x14ac:dyDescent="0.2">
      <c r="I5526" s="33"/>
    </row>
    <row r="5527" spans="9:9" x14ac:dyDescent="0.2">
      <c r="I5527" s="33"/>
    </row>
    <row r="5528" spans="9:9" x14ac:dyDescent="0.2">
      <c r="I5528" s="33"/>
    </row>
    <row r="5529" spans="9:9" x14ac:dyDescent="0.2">
      <c r="I5529" s="33"/>
    </row>
    <row r="5530" spans="9:9" x14ac:dyDescent="0.2">
      <c r="I5530" s="33"/>
    </row>
    <row r="5531" spans="9:9" x14ac:dyDescent="0.2">
      <c r="I5531" s="33"/>
    </row>
    <row r="5532" spans="9:9" x14ac:dyDescent="0.2">
      <c r="I5532" s="33"/>
    </row>
    <row r="5533" spans="9:9" x14ac:dyDescent="0.2">
      <c r="I5533" s="33"/>
    </row>
    <row r="5534" spans="9:9" x14ac:dyDescent="0.2">
      <c r="I5534" s="33"/>
    </row>
    <row r="5535" spans="9:9" x14ac:dyDescent="0.2">
      <c r="I5535" s="33"/>
    </row>
    <row r="5536" spans="9:9" x14ac:dyDescent="0.2">
      <c r="I5536" s="33"/>
    </row>
    <row r="5537" spans="9:9" x14ac:dyDescent="0.2">
      <c r="I5537" s="33"/>
    </row>
    <row r="5538" spans="9:9" x14ac:dyDescent="0.2">
      <c r="I5538" s="33"/>
    </row>
    <row r="5539" spans="9:9" x14ac:dyDescent="0.2">
      <c r="I5539" s="33"/>
    </row>
    <row r="5540" spans="9:9" x14ac:dyDescent="0.2">
      <c r="I5540" s="33"/>
    </row>
    <row r="5541" spans="9:9" x14ac:dyDescent="0.2">
      <c r="I5541" s="33"/>
    </row>
    <row r="5542" spans="9:9" x14ac:dyDescent="0.2">
      <c r="I5542" s="33"/>
    </row>
    <row r="5543" spans="9:9" x14ac:dyDescent="0.2">
      <c r="I5543" s="33"/>
    </row>
    <row r="5544" spans="9:9" x14ac:dyDescent="0.2">
      <c r="I5544" s="33"/>
    </row>
    <row r="5545" spans="9:9" x14ac:dyDescent="0.2">
      <c r="I5545" s="33"/>
    </row>
    <row r="5546" spans="9:9" x14ac:dyDescent="0.2">
      <c r="I5546" s="33"/>
    </row>
    <row r="5547" spans="9:9" x14ac:dyDescent="0.2">
      <c r="I5547" s="33"/>
    </row>
    <row r="5548" spans="9:9" x14ac:dyDescent="0.2">
      <c r="I5548" s="33"/>
    </row>
    <row r="5549" spans="9:9" x14ac:dyDescent="0.2">
      <c r="I5549" s="33"/>
    </row>
    <row r="5550" spans="9:9" x14ac:dyDescent="0.2">
      <c r="I5550" s="33"/>
    </row>
    <row r="5551" spans="9:9" x14ac:dyDescent="0.2">
      <c r="I5551" s="33"/>
    </row>
    <row r="5552" spans="9:9" x14ac:dyDescent="0.2">
      <c r="I5552" s="33"/>
    </row>
    <row r="5553" spans="9:9" x14ac:dyDescent="0.2">
      <c r="I5553" s="33"/>
    </row>
    <row r="5554" spans="9:9" x14ac:dyDescent="0.2">
      <c r="I5554" s="33"/>
    </row>
    <row r="5555" spans="9:9" x14ac:dyDescent="0.2">
      <c r="I5555" s="33"/>
    </row>
    <row r="5556" spans="9:9" x14ac:dyDescent="0.2">
      <c r="I5556" s="33"/>
    </row>
    <row r="5557" spans="9:9" x14ac:dyDescent="0.2">
      <c r="I5557" s="33"/>
    </row>
    <row r="5558" spans="9:9" x14ac:dyDescent="0.2">
      <c r="I5558" s="33"/>
    </row>
    <row r="5559" spans="9:9" x14ac:dyDescent="0.2">
      <c r="I5559" s="33"/>
    </row>
    <row r="5560" spans="9:9" x14ac:dyDescent="0.2">
      <c r="I5560" s="33"/>
    </row>
    <row r="5561" spans="9:9" x14ac:dyDescent="0.2">
      <c r="I5561" s="33"/>
    </row>
    <row r="5562" spans="9:9" x14ac:dyDescent="0.2">
      <c r="I5562" s="33"/>
    </row>
    <row r="5563" spans="9:9" x14ac:dyDescent="0.2">
      <c r="I5563" s="33"/>
    </row>
    <row r="5564" spans="9:9" x14ac:dyDescent="0.2">
      <c r="I5564" s="33"/>
    </row>
    <row r="5565" spans="9:9" x14ac:dyDescent="0.2">
      <c r="I5565" s="33"/>
    </row>
    <row r="5566" spans="9:9" x14ac:dyDescent="0.2">
      <c r="I5566" s="33"/>
    </row>
    <row r="5567" spans="9:9" x14ac:dyDescent="0.2">
      <c r="I5567" s="33"/>
    </row>
    <row r="5568" spans="9:9" x14ac:dyDescent="0.2">
      <c r="I5568" s="33"/>
    </row>
    <row r="5569" spans="9:9" x14ac:dyDescent="0.2">
      <c r="I5569" s="33"/>
    </row>
    <row r="5570" spans="9:9" x14ac:dyDescent="0.2">
      <c r="I5570" s="33"/>
    </row>
    <row r="5571" spans="9:9" x14ac:dyDescent="0.2">
      <c r="I5571" s="33"/>
    </row>
    <row r="5572" spans="9:9" x14ac:dyDescent="0.2">
      <c r="I5572" s="33"/>
    </row>
    <row r="5573" spans="9:9" x14ac:dyDescent="0.2">
      <c r="I5573" s="33"/>
    </row>
    <row r="5574" spans="9:9" x14ac:dyDescent="0.2">
      <c r="I5574" s="33"/>
    </row>
    <row r="5575" spans="9:9" x14ac:dyDescent="0.2">
      <c r="I5575" s="33"/>
    </row>
    <row r="5576" spans="9:9" x14ac:dyDescent="0.2">
      <c r="I5576" s="33"/>
    </row>
    <row r="5577" spans="9:9" x14ac:dyDescent="0.2">
      <c r="I5577" s="33"/>
    </row>
    <row r="5578" spans="9:9" x14ac:dyDescent="0.2">
      <c r="I5578" s="33"/>
    </row>
    <row r="5579" spans="9:9" x14ac:dyDescent="0.2">
      <c r="I5579" s="33"/>
    </row>
    <row r="5580" spans="9:9" x14ac:dyDescent="0.2">
      <c r="I5580" s="33"/>
    </row>
    <row r="5581" spans="9:9" x14ac:dyDescent="0.2">
      <c r="I5581" s="33"/>
    </row>
    <row r="5582" spans="9:9" x14ac:dyDescent="0.2">
      <c r="I5582" s="33"/>
    </row>
    <row r="5583" spans="9:9" x14ac:dyDescent="0.2">
      <c r="I5583" s="33"/>
    </row>
    <row r="5584" spans="9:9" x14ac:dyDescent="0.2">
      <c r="I5584" s="33"/>
    </row>
    <row r="5585" spans="9:9" x14ac:dyDescent="0.2">
      <c r="I5585" s="33"/>
    </row>
    <row r="5586" spans="9:9" x14ac:dyDescent="0.2">
      <c r="I5586" s="33"/>
    </row>
    <row r="5587" spans="9:9" x14ac:dyDescent="0.2">
      <c r="I5587" s="33"/>
    </row>
    <row r="5588" spans="9:9" x14ac:dyDescent="0.2">
      <c r="I5588" s="33"/>
    </row>
    <row r="5589" spans="9:9" x14ac:dyDescent="0.2">
      <c r="I5589" s="33"/>
    </row>
    <row r="5590" spans="9:9" x14ac:dyDescent="0.2">
      <c r="I5590" s="33"/>
    </row>
    <row r="5591" spans="9:9" x14ac:dyDescent="0.2">
      <c r="I5591" s="33"/>
    </row>
    <row r="5592" spans="9:9" x14ac:dyDescent="0.2">
      <c r="I5592" s="33"/>
    </row>
    <row r="5593" spans="9:9" x14ac:dyDescent="0.2">
      <c r="I5593" s="33"/>
    </row>
    <row r="5594" spans="9:9" x14ac:dyDescent="0.2">
      <c r="I5594" s="33"/>
    </row>
    <row r="5595" spans="9:9" x14ac:dyDescent="0.2">
      <c r="I5595" s="33"/>
    </row>
    <row r="5596" spans="9:9" x14ac:dyDescent="0.2">
      <c r="I5596" s="33"/>
    </row>
    <row r="5597" spans="9:9" x14ac:dyDescent="0.2">
      <c r="I5597" s="33"/>
    </row>
    <row r="5598" spans="9:9" x14ac:dyDescent="0.2">
      <c r="I5598" s="33"/>
    </row>
    <row r="5599" spans="9:9" x14ac:dyDescent="0.2">
      <c r="I5599" s="33"/>
    </row>
    <row r="5600" spans="9:9" x14ac:dyDescent="0.2">
      <c r="I5600" s="33"/>
    </row>
    <row r="5601" spans="9:9" x14ac:dyDescent="0.2">
      <c r="I5601" s="33"/>
    </row>
    <row r="5602" spans="9:9" x14ac:dyDescent="0.2">
      <c r="I5602" s="33"/>
    </row>
    <row r="5603" spans="9:9" x14ac:dyDescent="0.2">
      <c r="I5603" s="33"/>
    </row>
    <row r="5604" spans="9:9" x14ac:dyDescent="0.2">
      <c r="I5604" s="33"/>
    </row>
    <row r="5605" spans="9:9" x14ac:dyDescent="0.2">
      <c r="I5605" s="33"/>
    </row>
    <row r="5606" spans="9:9" x14ac:dyDescent="0.2">
      <c r="I5606" s="33"/>
    </row>
    <row r="5607" spans="9:9" x14ac:dyDescent="0.2">
      <c r="I5607" s="33"/>
    </row>
    <row r="5608" spans="9:9" x14ac:dyDescent="0.2">
      <c r="I5608" s="33"/>
    </row>
    <row r="5609" spans="9:9" x14ac:dyDescent="0.2">
      <c r="I5609" s="33"/>
    </row>
    <row r="5610" spans="9:9" x14ac:dyDescent="0.2">
      <c r="I5610" s="33"/>
    </row>
    <row r="5611" spans="9:9" x14ac:dyDescent="0.2">
      <c r="I5611" s="33"/>
    </row>
    <row r="5612" spans="9:9" x14ac:dyDescent="0.2">
      <c r="I5612" s="33"/>
    </row>
    <row r="5613" spans="9:9" x14ac:dyDescent="0.2">
      <c r="I5613" s="33"/>
    </row>
    <row r="5614" spans="9:9" x14ac:dyDescent="0.2">
      <c r="I5614" s="33"/>
    </row>
    <row r="5615" spans="9:9" x14ac:dyDescent="0.2">
      <c r="I5615" s="33"/>
    </row>
    <row r="5616" spans="9:9" x14ac:dyDescent="0.2">
      <c r="I5616" s="33"/>
    </row>
    <row r="5617" spans="9:9" x14ac:dyDescent="0.2">
      <c r="I5617" s="33"/>
    </row>
    <row r="5618" spans="9:9" x14ac:dyDescent="0.2">
      <c r="I5618" s="33"/>
    </row>
    <row r="5619" spans="9:9" x14ac:dyDescent="0.2">
      <c r="I5619" s="33"/>
    </row>
    <row r="5620" spans="9:9" x14ac:dyDescent="0.2">
      <c r="I5620" s="33"/>
    </row>
    <row r="5621" spans="9:9" x14ac:dyDescent="0.2">
      <c r="I5621" s="33"/>
    </row>
    <row r="5622" spans="9:9" x14ac:dyDescent="0.2">
      <c r="I5622" s="33"/>
    </row>
    <row r="5623" spans="9:9" x14ac:dyDescent="0.2">
      <c r="I5623" s="33"/>
    </row>
    <row r="5624" spans="9:9" x14ac:dyDescent="0.2">
      <c r="I5624" s="33"/>
    </row>
    <row r="5625" spans="9:9" x14ac:dyDescent="0.2">
      <c r="I5625" s="33"/>
    </row>
    <row r="5626" spans="9:9" x14ac:dyDescent="0.2">
      <c r="I5626" s="33"/>
    </row>
    <row r="5627" spans="9:9" x14ac:dyDescent="0.2">
      <c r="I5627" s="33"/>
    </row>
    <row r="5628" spans="9:9" x14ac:dyDescent="0.2">
      <c r="I5628" s="33"/>
    </row>
    <row r="5629" spans="9:9" x14ac:dyDescent="0.2">
      <c r="I5629" s="33"/>
    </row>
    <row r="5630" spans="9:9" x14ac:dyDescent="0.2">
      <c r="I5630" s="33"/>
    </row>
    <row r="5631" spans="9:9" x14ac:dyDescent="0.2">
      <c r="I5631" s="33"/>
    </row>
    <row r="5632" spans="9:9" x14ac:dyDescent="0.2">
      <c r="I5632" s="33"/>
    </row>
    <row r="5633" spans="9:9" x14ac:dyDescent="0.2">
      <c r="I5633" s="33"/>
    </row>
    <row r="5634" spans="9:9" x14ac:dyDescent="0.2">
      <c r="I5634" s="33"/>
    </row>
    <row r="5635" spans="9:9" x14ac:dyDescent="0.2">
      <c r="I5635" s="33"/>
    </row>
    <row r="5636" spans="9:9" x14ac:dyDescent="0.2">
      <c r="I5636" s="33"/>
    </row>
    <row r="5637" spans="9:9" x14ac:dyDescent="0.2">
      <c r="I5637" s="33"/>
    </row>
    <row r="5638" spans="9:9" x14ac:dyDescent="0.2">
      <c r="I5638" s="33"/>
    </row>
    <row r="5639" spans="9:9" x14ac:dyDescent="0.2">
      <c r="I5639" s="33"/>
    </row>
    <row r="5640" spans="9:9" x14ac:dyDescent="0.2">
      <c r="I5640" s="33"/>
    </row>
    <row r="5641" spans="9:9" x14ac:dyDescent="0.2">
      <c r="I5641" s="33"/>
    </row>
    <row r="5642" spans="9:9" x14ac:dyDescent="0.2">
      <c r="I5642" s="33"/>
    </row>
    <row r="5643" spans="9:9" x14ac:dyDescent="0.2">
      <c r="I5643" s="33"/>
    </row>
    <row r="5644" spans="9:9" x14ac:dyDescent="0.2">
      <c r="I5644" s="33"/>
    </row>
    <row r="5645" spans="9:9" x14ac:dyDescent="0.2">
      <c r="I5645" s="33"/>
    </row>
    <row r="5646" spans="9:9" x14ac:dyDescent="0.2">
      <c r="I5646" s="33"/>
    </row>
    <row r="5647" spans="9:9" x14ac:dyDescent="0.2">
      <c r="I5647" s="33"/>
    </row>
    <row r="5648" spans="9:9" x14ac:dyDescent="0.2">
      <c r="I5648" s="33"/>
    </row>
    <row r="5649" spans="9:9" x14ac:dyDescent="0.2">
      <c r="I5649" s="33"/>
    </row>
    <row r="5650" spans="9:9" x14ac:dyDescent="0.2">
      <c r="I5650" s="33"/>
    </row>
    <row r="5651" spans="9:9" x14ac:dyDescent="0.2">
      <c r="I5651" s="33"/>
    </row>
    <row r="5652" spans="9:9" x14ac:dyDescent="0.2">
      <c r="I5652" s="33"/>
    </row>
    <row r="5653" spans="9:9" x14ac:dyDescent="0.2">
      <c r="I5653" s="33"/>
    </row>
    <row r="5654" spans="9:9" x14ac:dyDescent="0.2">
      <c r="I5654" s="33"/>
    </row>
    <row r="5655" spans="9:9" x14ac:dyDescent="0.2">
      <c r="I5655" s="33"/>
    </row>
    <row r="5656" spans="9:9" x14ac:dyDescent="0.2">
      <c r="I5656" s="33"/>
    </row>
    <row r="5657" spans="9:9" x14ac:dyDescent="0.2">
      <c r="I5657" s="33"/>
    </row>
    <row r="5658" spans="9:9" x14ac:dyDescent="0.2">
      <c r="I5658" s="33"/>
    </row>
    <row r="5659" spans="9:9" x14ac:dyDescent="0.2">
      <c r="I5659" s="33"/>
    </row>
    <row r="5660" spans="9:9" x14ac:dyDescent="0.2">
      <c r="I5660" s="33"/>
    </row>
    <row r="5661" spans="9:9" x14ac:dyDescent="0.2">
      <c r="I5661" s="33"/>
    </row>
    <row r="5662" spans="9:9" x14ac:dyDescent="0.2">
      <c r="I5662" s="33"/>
    </row>
    <row r="5663" spans="9:9" x14ac:dyDescent="0.2">
      <c r="I5663" s="33"/>
    </row>
    <row r="5664" spans="9:9" x14ac:dyDescent="0.2">
      <c r="I5664" s="33"/>
    </row>
    <row r="5665" spans="9:9" x14ac:dyDescent="0.2">
      <c r="I5665" s="33"/>
    </row>
    <row r="5666" spans="9:9" x14ac:dyDescent="0.2">
      <c r="I5666" s="33"/>
    </row>
    <row r="5667" spans="9:9" x14ac:dyDescent="0.2">
      <c r="I5667" s="33"/>
    </row>
    <row r="5668" spans="9:9" x14ac:dyDescent="0.2">
      <c r="I5668" s="33"/>
    </row>
    <row r="5669" spans="9:9" x14ac:dyDescent="0.2">
      <c r="I5669" s="33"/>
    </row>
    <row r="5670" spans="9:9" x14ac:dyDescent="0.2">
      <c r="I5670" s="33"/>
    </row>
    <row r="5671" spans="9:9" x14ac:dyDescent="0.2">
      <c r="I5671" s="33"/>
    </row>
    <row r="5672" spans="9:9" x14ac:dyDescent="0.2">
      <c r="I5672" s="33"/>
    </row>
    <row r="5673" spans="9:9" x14ac:dyDescent="0.2">
      <c r="I5673" s="33"/>
    </row>
    <row r="5674" spans="9:9" x14ac:dyDescent="0.2">
      <c r="I5674" s="33"/>
    </row>
    <row r="5675" spans="9:9" x14ac:dyDescent="0.2">
      <c r="I5675" s="33"/>
    </row>
    <row r="5676" spans="9:9" x14ac:dyDescent="0.2">
      <c r="I5676" s="33"/>
    </row>
    <row r="5677" spans="9:9" x14ac:dyDescent="0.2">
      <c r="I5677" s="33"/>
    </row>
    <row r="5678" spans="9:9" x14ac:dyDescent="0.2">
      <c r="I5678" s="33"/>
    </row>
    <row r="5679" spans="9:9" x14ac:dyDescent="0.2">
      <c r="I5679" s="33"/>
    </row>
    <row r="5680" spans="9:9" x14ac:dyDescent="0.2">
      <c r="I5680" s="33"/>
    </row>
    <row r="5681" spans="9:9" x14ac:dyDescent="0.2">
      <c r="I5681" s="33"/>
    </row>
    <row r="5682" spans="9:9" x14ac:dyDescent="0.2">
      <c r="I5682" s="33"/>
    </row>
    <row r="5683" spans="9:9" x14ac:dyDescent="0.2">
      <c r="I5683" s="33"/>
    </row>
    <row r="5684" spans="9:9" x14ac:dyDescent="0.2">
      <c r="I5684" s="33"/>
    </row>
    <row r="5685" spans="9:9" x14ac:dyDescent="0.2">
      <c r="I5685" s="33"/>
    </row>
    <row r="5686" spans="9:9" x14ac:dyDescent="0.2">
      <c r="I5686" s="33"/>
    </row>
    <row r="5687" spans="9:9" x14ac:dyDescent="0.2">
      <c r="I5687" s="33"/>
    </row>
    <row r="5688" spans="9:9" x14ac:dyDescent="0.2">
      <c r="I5688" s="33"/>
    </row>
    <row r="5689" spans="9:9" x14ac:dyDescent="0.2">
      <c r="I5689" s="33"/>
    </row>
    <row r="5690" spans="9:9" x14ac:dyDescent="0.2">
      <c r="I5690" s="33"/>
    </row>
    <row r="5691" spans="9:9" x14ac:dyDescent="0.2">
      <c r="I5691" s="33"/>
    </row>
    <row r="5692" spans="9:9" x14ac:dyDescent="0.2">
      <c r="I5692" s="33"/>
    </row>
    <row r="5693" spans="9:9" x14ac:dyDescent="0.2">
      <c r="I5693" s="33"/>
    </row>
    <row r="5694" spans="9:9" x14ac:dyDescent="0.2">
      <c r="I5694" s="33"/>
    </row>
    <row r="5695" spans="9:9" x14ac:dyDescent="0.2">
      <c r="I5695" s="33"/>
    </row>
    <row r="5696" spans="9:9" x14ac:dyDescent="0.2">
      <c r="I5696" s="33"/>
    </row>
    <row r="5697" spans="9:9" x14ac:dyDescent="0.2">
      <c r="I5697" s="33"/>
    </row>
    <row r="5698" spans="9:9" x14ac:dyDescent="0.2">
      <c r="I5698" s="33"/>
    </row>
    <row r="5699" spans="9:9" x14ac:dyDescent="0.2">
      <c r="I5699" s="33"/>
    </row>
    <row r="5700" spans="9:9" x14ac:dyDescent="0.2">
      <c r="I5700" s="33"/>
    </row>
    <row r="5701" spans="9:9" x14ac:dyDescent="0.2">
      <c r="I5701" s="33"/>
    </row>
    <row r="5702" spans="9:9" x14ac:dyDescent="0.2">
      <c r="I5702" s="33"/>
    </row>
    <row r="5703" spans="9:9" x14ac:dyDescent="0.2">
      <c r="I5703" s="33"/>
    </row>
    <row r="5704" spans="9:9" x14ac:dyDescent="0.2">
      <c r="I5704" s="33"/>
    </row>
    <row r="5705" spans="9:9" x14ac:dyDescent="0.2">
      <c r="I5705" s="33"/>
    </row>
    <row r="5706" spans="9:9" x14ac:dyDescent="0.2">
      <c r="I5706" s="33"/>
    </row>
    <row r="5707" spans="9:9" x14ac:dyDescent="0.2">
      <c r="I5707" s="33"/>
    </row>
    <row r="5708" spans="9:9" x14ac:dyDescent="0.2">
      <c r="I5708" s="33"/>
    </row>
    <row r="5709" spans="9:9" x14ac:dyDescent="0.2">
      <c r="I5709" s="33"/>
    </row>
    <row r="5710" spans="9:9" x14ac:dyDescent="0.2">
      <c r="I5710" s="33"/>
    </row>
    <row r="5711" spans="9:9" x14ac:dyDescent="0.2">
      <c r="I5711" s="33"/>
    </row>
    <row r="5712" spans="9:9" x14ac:dyDescent="0.2">
      <c r="I5712" s="33"/>
    </row>
    <row r="5713" spans="9:9" x14ac:dyDescent="0.2">
      <c r="I5713" s="33"/>
    </row>
    <row r="5714" spans="9:9" x14ac:dyDescent="0.2">
      <c r="I5714" s="33"/>
    </row>
    <row r="5715" spans="9:9" x14ac:dyDescent="0.2">
      <c r="I5715" s="33"/>
    </row>
    <row r="5716" spans="9:9" x14ac:dyDescent="0.2">
      <c r="I5716" s="33"/>
    </row>
    <row r="5717" spans="9:9" x14ac:dyDescent="0.2">
      <c r="I5717" s="33"/>
    </row>
    <row r="5718" spans="9:9" x14ac:dyDescent="0.2">
      <c r="I5718" s="33"/>
    </row>
    <row r="5719" spans="9:9" x14ac:dyDescent="0.2">
      <c r="I5719" s="33"/>
    </row>
    <row r="5720" spans="9:9" x14ac:dyDescent="0.2">
      <c r="I5720" s="33"/>
    </row>
    <row r="5721" spans="9:9" x14ac:dyDescent="0.2">
      <c r="I5721" s="33"/>
    </row>
    <row r="5722" spans="9:9" x14ac:dyDescent="0.2">
      <c r="I5722" s="33"/>
    </row>
    <row r="5723" spans="9:9" x14ac:dyDescent="0.2">
      <c r="I5723" s="33"/>
    </row>
    <row r="5724" spans="9:9" x14ac:dyDescent="0.2">
      <c r="I5724" s="33"/>
    </row>
    <row r="5725" spans="9:9" x14ac:dyDescent="0.2">
      <c r="I5725" s="33"/>
    </row>
    <row r="5726" spans="9:9" x14ac:dyDescent="0.2">
      <c r="I5726" s="33"/>
    </row>
    <row r="5727" spans="9:9" x14ac:dyDescent="0.2">
      <c r="I5727" s="33"/>
    </row>
    <row r="5728" spans="9:9" x14ac:dyDescent="0.2">
      <c r="I5728" s="33"/>
    </row>
    <row r="5729" spans="9:9" x14ac:dyDescent="0.2">
      <c r="I5729" s="33"/>
    </row>
    <row r="5730" spans="9:9" x14ac:dyDescent="0.2">
      <c r="I5730" s="33"/>
    </row>
    <row r="5731" spans="9:9" x14ac:dyDescent="0.2">
      <c r="I5731" s="33"/>
    </row>
    <row r="5732" spans="9:9" x14ac:dyDescent="0.2">
      <c r="I5732" s="33"/>
    </row>
    <row r="5733" spans="9:9" x14ac:dyDescent="0.2">
      <c r="I5733" s="33"/>
    </row>
    <row r="5734" spans="9:9" x14ac:dyDescent="0.2">
      <c r="I5734" s="33"/>
    </row>
    <row r="5735" spans="9:9" x14ac:dyDescent="0.2">
      <c r="I5735" s="33"/>
    </row>
    <row r="5736" spans="9:9" x14ac:dyDescent="0.2">
      <c r="I5736" s="33"/>
    </row>
    <row r="5737" spans="9:9" x14ac:dyDescent="0.2">
      <c r="I5737" s="33"/>
    </row>
    <row r="5738" spans="9:9" x14ac:dyDescent="0.2">
      <c r="I5738" s="33"/>
    </row>
    <row r="5739" spans="9:9" x14ac:dyDescent="0.2">
      <c r="I5739" s="33"/>
    </row>
    <row r="5740" spans="9:9" x14ac:dyDescent="0.2">
      <c r="I5740" s="33"/>
    </row>
    <row r="5741" spans="9:9" x14ac:dyDescent="0.2">
      <c r="I5741" s="33"/>
    </row>
    <row r="5742" spans="9:9" x14ac:dyDescent="0.2">
      <c r="I5742" s="33"/>
    </row>
    <row r="5743" spans="9:9" x14ac:dyDescent="0.2">
      <c r="I5743" s="33"/>
    </row>
    <row r="5744" spans="9:9" x14ac:dyDescent="0.2">
      <c r="I5744" s="33"/>
    </row>
    <row r="5745" spans="9:9" x14ac:dyDescent="0.2">
      <c r="I5745" s="33"/>
    </row>
    <row r="5746" spans="9:9" x14ac:dyDescent="0.2">
      <c r="I5746" s="33"/>
    </row>
    <row r="5747" spans="9:9" x14ac:dyDescent="0.2">
      <c r="I5747" s="33"/>
    </row>
    <row r="5748" spans="9:9" x14ac:dyDescent="0.2">
      <c r="I5748" s="33"/>
    </row>
    <row r="5749" spans="9:9" x14ac:dyDescent="0.2">
      <c r="I5749" s="33"/>
    </row>
    <row r="5750" spans="9:9" x14ac:dyDescent="0.2">
      <c r="I5750" s="33"/>
    </row>
    <row r="5751" spans="9:9" x14ac:dyDescent="0.2">
      <c r="I5751" s="33"/>
    </row>
    <row r="5752" spans="9:9" x14ac:dyDescent="0.2">
      <c r="I5752" s="33"/>
    </row>
    <row r="5753" spans="9:9" x14ac:dyDescent="0.2">
      <c r="I5753" s="33"/>
    </row>
    <row r="5754" spans="9:9" x14ac:dyDescent="0.2">
      <c r="I5754" s="33"/>
    </row>
    <row r="5755" spans="9:9" x14ac:dyDescent="0.2">
      <c r="I5755" s="33"/>
    </row>
    <row r="5756" spans="9:9" x14ac:dyDescent="0.2">
      <c r="I5756" s="33"/>
    </row>
    <row r="5757" spans="9:9" x14ac:dyDescent="0.2">
      <c r="I5757" s="33"/>
    </row>
    <row r="5758" spans="9:9" x14ac:dyDescent="0.2">
      <c r="I5758" s="33"/>
    </row>
    <row r="5759" spans="9:9" x14ac:dyDescent="0.2">
      <c r="I5759" s="33"/>
    </row>
    <row r="5760" spans="9:9" x14ac:dyDescent="0.2">
      <c r="I5760" s="33"/>
    </row>
    <row r="5761" spans="9:9" x14ac:dyDescent="0.2">
      <c r="I5761" s="33"/>
    </row>
    <row r="5762" spans="9:9" x14ac:dyDescent="0.2">
      <c r="I5762" s="33"/>
    </row>
    <row r="5763" spans="9:9" x14ac:dyDescent="0.2">
      <c r="I5763" s="33"/>
    </row>
    <row r="5764" spans="9:9" x14ac:dyDescent="0.2">
      <c r="I5764" s="33"/>
    </row>
    <row r="5765" spans="9:9" x14ac:dyDescent="0.2">
      <c r="I5765" s="33"/>
    </row>
    <row r="5766" spans="9:9" x14ac:dyDescent="0.2">
      <c r="I5766" s="33"/>
    </row>
    <row r="5767" spans="9:9" x14ac:dyDescent="0.2">
      <c r="I5767" s="33"/>
    </row>
    <row r="5768" spans="9:9" x14ac:dyDescent="0.2">
      <c r="I5768" s="33"/>
    </row>
    <row r="5769" spans="9:9" x14ac:dyDescent="0.2">
      <c r="I5769" s="33"/>
    </row>
    <row r="5770" spans="9:9" x14ac:dyDescent="0.2">
      <c r="I5770" s="33"/>
    </row>
    <row r="5771" spans="9:9" x14ac:dyDescent="0.2">
      <c r="I5771" s="33"/>
    </row>
    <row r="5772" spans="9:9" x14ac:dyDescent="0.2">
      <c r="I5772" s="33"/>
    </row>
    <row r="5773" spans="9:9" x14ac:dyDescent="0.2">
      <c r="I5773" s="33"/>
    </row>
    <row r="5774" spans="9:9" x14ac:dyDescent="0.2">
      <c r="I5774" s="33"/>
    </row>
    <row r="5775" spans="9:9" x14ac:dyDescent="0.2">
      <c r="I5775" s="33"/>
    </row>
    <row r="5776" spans="9:9" x14ac:dyDescent="0.2">
      <c r="I5776" s="33"/>
    </row>
    <row r="5777" spans="9:9" x14ac:dyDescent="0.2">
      <c r="I5777" s="33"/>
    </row>
    <row r="5778" spans="9:9" x14ac:dyDescent="0.2">
      <c r="I5778" s="33"/>
    </row>
    <row r="5779" spans="9:9" x14ac:dyDescent="0.2">
      <c r="I5779" s="33"/>
    </row>
    <row r="5780" spans="9:9" x14ac:dyDescent="0.2">
      <c r="I5780" s="33"/>
    </row>
    <row r="5781" spans="9:9" x14ac:dyDescent="0.2">
      <c r="I5781" s="33"/>
    </row>
    <row r="5782" spans="9:9" x14ac:dyDescent="0.2">
      <c r="I5782" s="33"/>
    </row>
    <row r="5783" spans="9:9" x14ac:dyDescent="0.2">
      <c r="I5783" s="33"/>
    </row>
    <row r="5784" spans="9:9" x14ac:dyDescent="0.2">
      <c r="I5784" s="33"/>
    </row>
    <row r="5785" spans="9:9" x14ac:dyDescent="0.2">
      <c r="I5785" s="33"/>
    </row>
    <row r="5786" spans="9:9" x14ac:dyDescent="0.2">
      <c r="I5786" s="33"/>
    </row>
    <row r="5787" spans="9:9" x14ac:dyDescent="0.2">
      <c r="I5787" s="33"/>
    </row>
    <row r="5788" spans="9:9" x14ac:dyDescent="0.2">
      <c r="I5788" s="33"/>
    </row>
    <row r="5789" spans="9:9" x14ac:dyDescent="0.2">
      <c r="I5789" s="33"/>
    </row>
    <row r="5790" spans="9:9" x14ac:dyDescent="0.2">
      <c r="I5790" s="33"/>
    </row>
    <row r="5791" spans="9:9" x14ac:dyDescent="0.2">
      <c r="I5791" s="33"/>
    </row>
    <row r="5792" spans="9:9" x14ac:dyDescent="0.2">
      <c r="I5792" s="33"/>
    </row>
    <row r="5793" spans="9:9" x14ac:dyDescent="0.2">
      <c r="I5793" s="33"/>
    </row>
    <row r="5794" spans="9:9" x14ac:dyDescent="0.2">
      <c r="I5794" s="33"/>
    </row>
    <row r="5795" spans="9:9" x14ac:dyDescent="0.2">
      <c r="I5795" s="33"/>
    </row>
    <row r="5796" spans="9:9" x14ac:dyDescent="0.2">
      <c r="I5796" s="33"/>
    </row>
    <row r="5797" spans="9:9" x14ac:dyDescent="0.2">
      <c r="I5797" s="33"/>
    </row>
    <row r="5798" spans="9:9" x14ac:dyDescent="0.2">
      <c r="I5798" s="33"/>
    </row>
    <row r="5799" spans="9:9" x14ac:dyDescent="0.2">
      <c r="I5799" s="33"/>
    </row>
    <row r="5800" spans="9:9" x14ac:dyDescent="0.2">
      <c r="I5800" s="33"/>
    </row>
    <row r="5801" spans="9:9" x14ac:dyDescent="0.2">
      <c r="I5801" s="33"/>
    </row>
    <row r="5802" spans="9:9" x14ac:dyDescent="0.2">
      <c r="I5802" s="33"/>
    </row>
    <row r="5803" spans="9:9" x14ac:dyDescent="0.2">
      <c r="I5803" s="33"/>
    </row>
    <row r="5804" spans="9:9" x14ac:dyDescent="0.2">
      <c r="I5804" s="33"/>
    </row>
    <row r="5805" spans="9:9" x14ac:dyDescent="0.2">
      <c r="I5805" s="33"/>
    </row>
    <row r="5806" spans="9:9" x14ac:dyDescent="0.2">
      <c r="I5806" s="33"/>
    </row>
    <row r="5807" spans="9:9" x14ac:dyDescent="0.2">
      <c r="I5807" s="33"/>
    </row>
    <row r="5808" spans="9:9" x14ac:dyDescent="0.2">
      <c r="I5808" s="33"/>
    </row>
    <row r="5809" spans="9:9" x14ac:dyDescent="0.2">
      <c r="I5809" s="33"/>
    </row>
    <row r="5810" spans="9:9" x14ac:dyDescent="0.2">
      <c r="I5810" s="33"/>
    </row>
    <row r="5811" spans="9:9" x14ac:dyDescent="0.2">
      <c r="I5811" s="33"/>
    </row>
    <row r="5812" spans="9:9" x14ac:dyDescent="0.2">
      <c r="I5812" s="33"/>
    </row>
    <row r="5813" spans="9:9" x14ac:dyDescent="0.2">
      <c r="I5813" s="33"/>
    </row>
    <row r="5814" spans="9:9" x14ac:dyDescent="0.2">
      <c r="I5814" s="33"/>
    </row>
    <row r="5815" spans="9:9" x14ac:dyDescent="0.2">
      <c r="I5815" s="33"/>
    </row>
    <row r="5816" spans="9:9" x14ac:dyDescent="0.2">
      <c r="I5816" s="33"/>
    </row>
    <row r="5817" spans="9:9" x14ac:dyDescent="0.2">
      <c r="I5817" s="33"/>
    </row>
    <row r="5818" spans="9:9" x14ac:dyDescent="0.2">
      <c r="I5818" s="33"/>
    </row>
    <row r="5819" spans="9:9" x14ac:dyDescent="0.2">
      <c r="I5819" s="33"/>
    </row>
    <row r="5820" spans="9:9" x14ac:dyDescent="0.2">
      <c r="I5820" s="33"/>
    </row>
    <row r="5821" spans="9:9" x14ac:dyDescent="0.2">
      <c r="I5821" s="33"/>
    </row>
    <row r="5822" spans="9:9" x14ac:dyDescent="0.2">
      <c r="I5822" s="33"/>
    </row>
    <row r="5823" spans="9:9" x14ac:dyDescent="0.2">
      <c r="I5823" s="33"/>
    </row>
    <row r="5824" spans="9:9" x14ac:dyDescent="0.2">
      <c r="I5824" s="33"/>
    </row>
    <row r="5825" spans="9:9" x14ac:dyDescent="0.2">
      <c r="I5825" s="33"/>
    </row>
    <row r="5826" spans="9:9" x14ac:dyDescent="0.2">
      <c r="I5826" s="33"/>
    </row>
    <row r="5827" spans="9:9" x14ac:dyDescent="0.2">
      <c r="I5827" s="33"/>
    </row>
    <row r="5828" spans="9:9" x14ac:dyDescent="0.2">
      <c r="I5828" s="33"/>
    </row>
    <row r="5829" spans="9:9" x14ac:dyDescent="0.2">
      <c r="I5829" s="33"/>
    </row>
    <row r="5830" spans="9:9" x14ac:dyDescent="0.2">
      <c r="I5830" s="33"/>
    </row>
    <row r="5831" spans="9:9" x14ac:dyDescent="0.2">
      <c r="I5831" s="33"/>
    </row>
    <row r="5832" spans="9:9" x14ac:dyDescent="0.2">
      <c r="I5832" s="33"/>
    </row>
    <row r="5833" spans="9:9" x14ac:dyDescent="0.2">
      <c r="I5833" s="33"/>
    </row>
    <row r="5834" spans="9:9" x14ac:dyDescent="0.2">
      <c r="I5834" s="33"/>
    </row>
    <row r="5835" spans="9:9" x14ac:dyDescent="0.2">
      <c r="I5835" s="33"/>
    </row>
    <row r="5836" spans="9:9" x14ac:dyDescent="0.2">
      <c r="I5836" s="33"/>
    </row>
    <row r="5837" spans="9:9" x14ac:dyDescent="0.2">
      <c r="I5837" s="33"/>
    </row>
    <row r="5838" spans="9:9" x14ac:dyDescent="0.2">
      <c r="I5838" s="33"/>
    </row>
    <row r="5839" spans="9:9" x14ac:dyDescent="0.2">
      <c r="I5839" s="33"/>
    </row>
    <row r="5840" spans="9:9" x14ac:dyDescent="0.2">
      <c r="I5840" s="33"/>
    </row>
    <row r="5841" spans="9:9" x14ac:dyDescent="0.2">
      <c r="I5841" s="33"/>
    </row>
    <row r="5842" spans="9:9" x14ac:dyDescent="0.2">
      <c r="I5842" s="33"/>
    </row>
    <row r="5843" spans="9:9" x14ac:dyDescent="0.2">
      <c r="I5843" s="33"/>
    </row>
    <row r="5844" spans="9:9" x14ac:dyDescent="0.2">
      <c r="I5844" s="33"/>
    </row>
    <row r="5845" spans="9:9" x14ac:dyDescent="0.2">
      <c r="I5845" s="33"/>
    </row>
    <row r="5846" spans="9:9" x14ac:dyDescent="0.2">
      <c r="I5846" s="33"/>
    </row>
    <row r="5847" spans="9:9" x14ac:dyDescent="0.2">
      <c r="I5847" s="33"/>
    </row>
    <row r="5848" spans="9:9" x14ac:dyDescent="0.2">
      <c r="I5848" s="33"/>
    </row>
    <row r="5849" spans="9:9" x14ac:dyDescent="0.2">
      <c r="I5849" s="33"/>
    </row>
    <row r="5850" spans="9:9" x14ac:dyDescent="0.2">
      <c r="I5850" s="33"/>
    </row>
    <row r="5851" spans="9:9" x14ac:dyDescent="0.2">
      <c r="I5851" s="33"/>
    </row>
    <row r="5852" spans="9:9" x14ac:dyDescent="0.2">
      <c r="I5852" s="33"/>
    </row>
    <row r="5853" spans="9:9" x14ac:dyDescent="0.2">
      <c r="I5853" s="33"/>
    </row>
    <row r="5854" spans="9:9" x14ac:dyDescent="0.2">
      <c r="I5854" s="33"/>
    </row>
    <row r="5855" spans="9:9" x14ac:dyDescent="0.2">
      <c r="I5855" s="33"/>
    </row>
    <row r="5856" spans="9:9" x14ac:dyDescent="0.2">
      <c r="I5856" s="33"/>
    </row>
    <row r="5857" spans="9:9" x14ac:dyDescent="0.2">
      <c r="I5857" s="33"/>
    </row>
    <row r="5858" spans="9:9" x14ac:dyDescent="0.2">
      <c r="I5858" s="33"/>
    </row>
    <row r="5859" spans="9:9" x14ac:dyDescent="0.2">
      <c r="I5859" s="33"/>
    </row>
    <row r="5860" spans="9:9" x14ac:dyDescent="0.2">
      <c r="I5860" s="33"/>
    </row>
    <row r="5861" spans="9:9" x14ac:dyDescent="0.2">
      <c r="I5861" s="33"/>
    </row>
    <row r="5862" spans="9:9" x14ac:dyDescent="0.2">
      <c r="I5862" s="33"/>
    </row>
    <row r="5863" spans="9:9" x14ac:dyDescent="0.2">
      <c r="I5863" s="33"/>
    </row>
    <row r="5864" spans="9:9" x14ac:dyDescent="0.2">
      <c r="I5864" s="33"/>
    </row>
    <row r="5865" spans="9:9" x14ac:dyDescent="0.2">
      <c r="I5865" s="33"/>
    </row>
    <row r="5866" spans="9:9" x14ac:dyDescent="0.2">
      <c r="I5866" s="33"/>
    </row>
    <row r="5867" spans="9:9" x14ac:dyDescent="0.2">
      <c r="I5867" s="33"/>
    </row>
    <row r="5868" spans="9:9" x14ac:dyDescent="0.2">
      <c r="I5868" s="33"/>
    </row>
    <row r="5869" spans="9:9" x14ac:dyDescent="0.2">
      <c r="I5869" s="33"/>
    </row>
    <row r="5870" spans="9:9" x14ac:dyDescent="0.2">
      <c r="I5870" s="33"/>
    </row>
    <row r="5871" spans="9:9" x14ac:dyDescent="0.2">
      <c r="I5871" s="33"/>
    </row>
    <row r="5872" spans="9:9" x14ac:dyDescent="0.2">
      <c r="I5872" s="33"/>
    </row>
    <row r="5873" spans="9:9" x14ac:dyDescent="0.2">
      <c r="I5873" s="33"/>
    </row>
    <row r="5874" spans="9:9" x14ac:dyDescent="0.2">
      <c r="I5874" s="33"/>
    </row>
    <row r="5875" spans="9:9" x14ac:dyDescent="0.2">
      <c r="I5875" s="33"/>
    </row>
    <row r="5876" spans="9:9" x14ac:dyDescent="0.2">
      <c r="I5876" s="33"/>
    </row>
    <row r="5877" spans="9:9" x14ac:dyDescent="0.2">
      <c r="I5877" s="33"/>
    </row>
    <row r="5878" spans="9:9" x14ac:dyDescent="0.2">
      <c r="I5878" s="33"/>
    </row>
    <row r="5879" spans="9:9" x14ac:dyDescent="0.2">
      <c r="I5879" s="33"/>
    </row>
    <row r="5880" spans="9:9" x14ac:dyDescent="0.2">
      <c r="I5880" s="33"/>
    </row>
    <row r="5881" spans="9:9" x14ac:dyDescent="0.2">
      <c r="I5881" s="33"/>
    </row>
    <row r="5882" spans="9:9" x14ac:dyDescent="0.2">
      <c r="I5882" s="33"/>
    </row>
    <row r="5883" spans="9:9" x14ac:dyDescent="0.2">
      <c r="I5883" s="33"/>
    </row>
    <row r="5884" spans="9:9" x14ac:dyDescent="0.2">
      <c r="I5884" s="33"/>
    </row>
    <row r="5885" spans="9:9" x14ac:dyDescent="0.2">
      <c r="I5885" s="33"/>
    </row>
    <row r="5886" spans="9:9" x14ac:dyDescent="0.2">
      <c r="I5886" s="33"/>
    </row>
    <row r="5887" spans="9:9" x14ac:dyDescent="0.2">
      <c r="I5887" s="33"/>
    </row>
    <row r="5888" spans="9:9" x14ac:dyDescent="0.2">
      <c r="I5888" s="33"/>
    </row>
    <row r="5889" spans="9:9" x14ac:dyDescent="0.2">
      <c r="I5889" s="33"/>
    </row>
    <row r="5890" spans="9:9" x14ac:dyDescent="0.2">
      <c r="I5890" s="33"/>
    </row>
    <row r="5891" spans="9:9" x14ac:dyDescent="0.2">
      <c r="I5891" s="33"/>
    </row>
    <row r="5892" spans="9:9" x14ac:dyDescent="0.2">
      <c r="I5892" s="33"/>
    </row>
    <row r="5893" spans="9:9" x14ac:dyDescent="0.2">
      <c r="I5893" s="33"/>
    </row>
    <row r="5894" spans="9:9" x14ac:dyDescent="0.2">
      <c r="I5894" s="33"/>
    </row>
    <row r="5895" spans="9:9" x14ac:dyDescent="0.2">
      <c r="I5895" s="33"/>
    </row>
    <row r="5896" spans="9:9" x14ac:dyDescent="0.2">
      <c r="I5896" s="33"/>
    </row>
    <row r="5897" spans="9:9" x14ac:dyDescent="0.2">
      <c r="I5897" s="33"/>
    </row>
    <row r="5898" spans="9:9" x14ac:dyDescent="0.2">
      <c r="I5898" s="33"/>
    </row>
    <row r="5899" spans="9:9" x14ac:dyDescent="0.2">
      <c r="I5899" s="33"/>
    </row>
    <row r="5900" spans="9:9" x14ac:dyDescent="0.2">
      <c r="I5900" s="33"/>
    </row>
    <row r="5901" spans="9:9" x14ac:dyDescent="0.2">
      <c r="I5901" s="33"/>
    </row>
    <row r="5902" spans="9:9" x14ac:dyDescent="0.2">
      <c r="I5902" s="33"/>
    </row>
    <row r="5903" spans="9:9" x14ac:dyDescent="0.2">
      <c r="I5903" s="33"/>
    </row>
    <row r="5904" spans="9:9" x14ac:dyDescent="0.2">
      <c r="I5904" s="33"/>
    </row>
    <row r="5905" spans="9:9" x14ac:dyDescent="0.2">
      <c r="I5905" s="33"/>
    </row>
    <row r="5906" spans="9:9" x14ac:dyDescent="0.2">
      <c r="I5906" s="33"/>
    </row>
    <row r="5907" spans="9:9" x14ac:dyDescent="0.2">
      <c r="I5907" s="33"/>
    </row>
    <row r="5908" spans="9:9" x14ac:dyDescent="0.2">
      <c r="I5908" s="33"/>
    </row>
    <row r="5909" spans="9:9" x14ac:dyDescent="0.2">
      <c r="I5909" s="33"/>
    </row>
    <row r="5910" spans="9:9" x14ac:dyDescent="0.2">
      <c r="I5910" s="33"/>
    </row>
    <row r="5911" spans="9:9" x14ac:dyDescent="0.2">
      <c r="I5911" s="33"/>
    </row>
    <row r="5912" spans="9:9" x14ac:dyDescent="0.2">
      <c r="I5912" s="33"/>
    </row>
    <row r="5913" spans="9:9" x14ac:dyDescent="0.2">
      <c r="I5913" s="33"/>
    </row>
    <row r="5914" spans="9:9" x14ac:dyDescent="0.2">
      <c r="I5914" s="33"/>
    </row>
    <row r="5915" spans="9:9" x14ac:dyDescent="0.2">
      <c r="I5915" s="33"/>
    </row>
    <row r="5916" spans="9:9" x14ac:dyDescent="0.2">
      <c r="I5916" s="33"/>
    </row>
    <row r="5917" spans="9:9" x14ac:dyDescent="0.2">
      <c r="I5917" s="33"/>
    </row>
    <row r="5918" spans="9:9" x14ac:dyDescent="0.2">
      <c r="I5918" s="33"/>
    </row>
    <row r="5919" spans="9:9" x14ac:dyDescent="0.2">
      <c r="I5919" s="33"/>
    </row>
    <row r="5920" spans="9:9" x14ac:dyDescent="0.2">
      <c r="I5920" s="33"/>
    </row>
    <row r="5921" spans="9:9" x14ac:dyDescent="0.2">
      <c r="I5921" s="33"/>
    </row>
    <row r="5922" spans="9:9" x14ac:dyDescent="0.2">
      <c r="I5922" s="33"/>
    </row>
    <row r="5923" spans="9:9" x14ac:dyDescent="0.2">
      <c r="I5923" s="33"/>
    </row>
    <row r="5924" spans="9:9" x14ac:dyDescent="0.2">
      <c r="I5924" s="33"/>
    </row>
    <row r="5925" spans="9:9" x14ac:dyDescent="0.2">
      <c r="I5925" s="33"/>
    </row>
    <row r="5926" spans="9:9" x14ac:dyDescent="0.2">
      <c r="I5926" s="33"/>
    </row>
    <row r="5927" spans="9:9" x14ac:dyDescent="0.2">
      <c r="I5927" s="33"/>
    </row>
    <row r="5928" spans="9:9" x14ac:dyDescent="0.2">
      <c r="I5928" s="33"/>
    </row>
    <row r="5929" spans="9:9" x14ac:dyDescent="0.2">
      <c r="I5929" s="33"/>
    </row>
    <row r="5930" spans="9:9" x14ac:dyDescent="0.2">
      <c r="I5930" s="33"/>
    </row>
    <row r="5931" spans="9:9" x14ac:dyDescent="0.2">
      <c r="I5931" s="33"/>
    </row>
    <row r="5932" spans="9:9" x14ac:dyDescent="0.2">
      <c r="I5932" s="33"/>
    </row>
    <row r="5933" spans="9:9" x14ac:dyDescent="0.2">
      <c r="I5933" s="33"/>
    </row>
    <row r="5934" spans="9:9" x14ac:dyDescent="0.2">
      <c r="I5934" s="33"/>
    </row>
    <row r="5935" spans="9:9" x14ac:dyDescent="0.2">
      <c r="I5935" s="33"/>
    </row>
    <row r="5936" spans="9:9" x14ac:dyDescent="0.2">
      <c r="I5936" s="33"/>
    </row>
    <row r="5937" spans="9:9" x14ac:dyDescent="0.2">
      <c r="I5937" s="33"/>
    </row>
    <row r="5938" spans="9:9" x14ac:dyDescent="0.2">
      <c r="I5938" s="33"/>
    </row>
    <row r="5939" spans="9:9" x14ac:dyDescent="0.2">
      <c r="I5939" s="33"/>
    </row>
    <row r="5940" spans="9:9" x14ac:dyDescent="0.2">
      <c r="I5940" s="33"/>
    </row>
    <row r="5941" spans="9:9" x14ac:dyDescent="0.2">
      <c r="I5941" s="33"/>
    </row>
    <row r="5942" spans="9:9" x14ac:dyDescent="0.2">
      <c r="I5942" s="33"/>
    </row>
    <row r="5943" spans="9:9" x14ac:dyDescent="0.2">
      <c r="I5943" s="33"/>
    </row>
    <row r="5944" spans="9:9" x14ac:dyDescent="0.2">
      <c r="I5944" s="33"/>
    </row>
    <row r="5945" spans="9:9" x14ac:dyDescent="0.2">
      <c r="I5945" s="33"/>
    </row>
    <row r="5946" spans="9:9" x14ac:dyDescent="0.2">
      <c r="I5946" s="33"/>
    </row>
    <row r="5947" spans="9:9" x14ac:dyDescent="0.2">
      <c r="I5947" s="33"/>
    </row>
    <row r="5948" spans="9:9" x14ac:dyDescent="0.2">
      <c r="I5948" s="33"/>
    </row>
    <row r="5949" spans="9:9" x14ac:dyDescent="0.2">
      <c r="I5949" s="33"/>
    </row>
    <row r="5950" spans="9:9" x14ac:dyDescent="0.2">
      <c r="I5950" s="33"/>
    </row>
    <row r="5951" spans="9:9" x14ac:dyDescent="0.2">
      <c r="I5951" s="33"/>
    </row>
    <row r="5952" spans="9:9" x14ac:dyDescent="0.2">
      <c r="I5952" s="33"/>
    </row>
    <row r="5953" spans="9:9" x14ac:dyDescent="0.2">
      <c r="I5953" s="33"/>
    </row>
    <row r="5954" spans="9:9" x14ac:dyDescent="0.2">
      <c r="I5954" s="33"/>
    </row>
    <row r="5955" spans="9:9" x14ac:dyDescent="0.2">
      <c r="I5955" s="33"/>
    </row>
    <row r="5956" spans="9:9" x14ac:dyDescent="0.2">
      <c r="I5956" s="33"/>
    </row>
    <row r="5957" spans="9:9" x14ac:dyDescent="0.2">
      <c r="I5957" s="33"/>
    </row>
    <row r="5958" spans="9:9" x14ac:dyDescent="0.2">
      <c r="I5958" s="33"/>
    </row>
    <row r="5959" spans="9:9" x14ac:dyDescent="0.2">
      <c r="I5959" s="33"/>
    </row>
    <row r="5960" spans="9:9" x14ac:dyDescent="0.2">
      <c r="I5960" s="33"/>
    </row>
    <row r="5961" spans="9:9" x14ac:dyDescent="0.2">
      <c r="I5961" s="33"/>
    </row>
    <row r="5962" spans="9:9" x14ac:dyDescent="0.2">
      <c r="I5962" s="33"/>
    </row>
    <row r="5963" spans="9:9" x14ac:dyDescent="0.2">
      <c r="I5963" s="33"/>
    </row>
    <row r="5964" spans="9:9" x14ac:dyDescent="0.2">
      <c r="I5964" s="33"/>
    </row>
    <row r="5965" spans="9:9" x14ac:dyDescent="0.2">
      <c r="I5965" s="33"/>
    </row>
    <row r="5966" spans="9:9" x14ac:dyDescent="0.2">
      <c r="I5966" s="33"/>
    </row>
    <row r="5967" spans="9:9" x14ac:dyDescent="0.2">
      <c r="I5967" s="33"/>
    </row>
    <row r="5968" spans="9:9" x14ac:dyDescent="0.2">
      <c r="I5968" s="33"/>
    </row>
    <row r="5969" spans="9:9" x14ac:dyDescent="0.2">
      <c r="I5969" s="33"/>
    </row>
    <row r="5970" spans="9:9" x14ac:dyDescent="0.2">
      <c r="I5970" s="33"/>
    </row>
    <row r="5971" spans="9:9" x14ac:dyDescent="0.2">
      <c r="I5971" s="33"/>
    </row>
    <row r="5972" spans="9:9" x14ac:dyDescent="0.2">
      <c r="I5972" s="33"/>
    </row>
    <row r="5973" spans="9:9" x14ac:dyDescent="0.2">
      <c r="I5973" s="33"/>
    </row>
    <row r="5974" spans="9:9" x14ac:dyDescent="0.2">
      <c r="I5974" s="33"/>
    </row>
    <row r="5975" spans="9:9" x14ac:dyDescent="0.2">
      <c r="I5975" s="33"/>
    </row>
    <row r="5976" spans="9:9" x14ac:dyDescent="0.2">
      <c r="I5976" s="33"/>
    </row>
    <row r="5977" spans="9:9" x14ac:dyDescent="0.2">
      <c r="I5977" s="33"/>
    </row>
    <row r="5978" spans="9:9" x14ac:dyDescent="0.2">
      <c r="I5978" s="33"/>
    </row>
    <row r="5979" spans="9:9" x14ac:dyDescent="0.2">
      <c r="I5979" s="33"/>
    </row>
    <row r="5980" spans="9:9" x14ac:dyDescent="0.2">
      <c r="I5980" s="33"/>
    </row>
    <row r="5981" spans="9:9" x14ac:dyDescent="0.2">
      <c r="I5981" s="33"/>
    </row>
    <row r="5982" spans="9:9" x14ac:dyDescent="0.2">
      <c r="I5982" s="33"/>
    </row>
    <row r="5983" spans="9:9" x14ac:dyDescent="0.2">
      <c r="I5983" s="33"/>
    </row>
    <row r="5984" spans="9:9" x14ac:dyDescent="0.2">
      <c r="I5984" s="33"/>
    </row>
    <row r="5985" spans="9:9" x14ac:dyDescent="0.2">
      <c r="I5985" s="33"/>
    </row>
    <row r="5986" spans="9:9" x14ac:dyDescent="0.2">
      <c r="I5986" s="33"/>
    </row>
    <row r="5987" spans="9:9" x14ac:dyDescent="0.2">
      <c r="I5987" s="33"/>
    </row>
    <row r="5988" spans="9:9" x14ac:dyDescent="0.2">
      <c r="I5988" s="33"/>
    </row>
    <row r="5989" spans="9:9" x14ac:dyDescent="0.2">
      <c r="I5989" s="33"/>
    </row>
    <row r="5990" spans="9:9" x14ac:dyDescent="0.2">
      <c r="I5990" s="33"/>
    </row>
    <row r="5991" spans="9:9" x14ac:dyDescent="0.2">
      <c r="I5991" s="33"/>
    </row>
    <row r="5992" spans="9:9" x14ac:dyDescent="0.2">
      <c r="I5992" s="33"/>
    </row>
    <row r="5993" spans="9:9" x14ac:dyDescent="0.2">
      <c r="I5993" s="33"/>
    </row>
    <row r="5994" spans="9:9" x14ac:dyDescent="0.2">
      <c r="I5994" s="33"/>
    </row>
    <row r="5995" spans="9:9" x14ac:dyDescent="0.2">
      <c r="I5995" s="33"/>
    </row>
    <row r="5996" spans="9:9" x14ac:dyDescent="0.2">
      <c r="I5996" s="33"/>
    </row>
    <row r="5997" spans="9:9" x14ac:dyDescent="0.2">
      <c r="I5997" s="33"/>
    </row>
    <row r="5998" spans="9:9" x14ac:dyDescent="0.2">
      <c r="I5998" s="33"/>
    </row>
    <row r="5999" spans="9:9" x14ac:dyDescent="0.2">
      <c r="I5999" s="33"/>
    </row>
    <row r="6000" spans="9:9" x14ac:dyDescent="0.2">
      <c r="I6000" s="33"/>
    </row>
    <row r="6001" spans="9:9" x14ac:dyDescent="0.2">
      <c r="I6001" s="33"/>
    </row>
    <row r="6002" spans="9:9" x14ac:dyDescent="0.2">
      <c r="I6002" s="33"/>
    </row>
    <row r="6003" spans="9:9" x14ac:dyDescent="0.2">
      <c r="I6003" s="33"/>
    </row>
    <row r="6004" spans="9:9" x14ac:dyDescent="0.2">
      <c r="I6004" s="33"/>
    </row>
    <row r="6005" spans="9:9" x14ac:dyDescent="0.2">
      <c r="I6005" s="33"/>
    </row>
    <row r="6006" spans="9:9" x14ac:dyDescent="0.2">
      <c r="I6006" s="33"/>
    </row>
    <row r="6007" spans="9:9" x14ac:dyDescent="0.2">
      <c r="I6007" s="33"/>
    </row>
    <row r="6008" spans="9:9" x14ac:dyDescent="0.2">
      <c r="I6008" s="33"/>
    </row>
    <row r="6009" spans="9:9" x14ac:dyDescent="0.2">
      <c r="I6009" s="33"/>
    </row>
    <row r="6010" spans="9:9" x14ac:dyDescent="0.2">
      <c r="I6010" s="33"/>
    </row>
    <row r="6011" spans="9:9" x14ac:dyDescent="0.2">
      <c r="I6011" s="33"/>
    </row>
    <row r="6012" spans="9:9" x14ac:dyDescent="0.2">
      <c r="I6012" s="33"/>
    </row>
    <row r="6013" spans="9:9" x14ac:dyDescent="0.2">
      <c r="I6013" s="33"/>
    </row>
    <row r="6014" spans="9:9" x14ac:dyDescent="0.2">
      <c r="I6014" s="33"/>
    </row>
    <row r="6015" spans="9:9" x14ac:dyDescent="0.2">
      <c r="I6015" s="33"/>
    </row>
    <row r="6016" spans="9:9" x14ac:dyDescent="0.2">
      <c r="I6016" s="33"/>
    </row>
    <row r="6017" spans="9:9" x14ac:dyDescent="0.2">
      <c r="I6017" s="33"/>
    </row>
    <row r="6018" spans="9:9" x14ac:dyDescent="0.2">
      <c r="I6018" s="33"/>
    </row>
    <row r="6019" spans="9:9" x14ac:dyDescent="0.2">
      <c r="I6019" s="33"/>
    </row>
    <row r="6020" spans="9:9" x14ac:dyDescent="0.2">
      <c r="I6020" s="33"/>
    </row>
    <row r="6021" spans="9:9" x14ac:dyDescent="0.2">
      <c r="I6021" s="33"/>
    </row>
    <row r="6022" spans="9:9" x14ac:dyDescent="0.2">
      <c r="I6022" s="33"/>
    </row>
    <row r="6023" spans="9:9" x14ac:dyDescent="0.2">
      <c r="I6023" s="33"/>
    </row>
    <row r="6024" spans="9:9" x14ac:dyDescent="0.2">
      <c r="I6024" s="33"/>
    </row>
    <row r="6025" spans="9:9" x14ac:dyDescent="0.2">
      <c r="I6025" s="33"/>
    </row>
    <row r="6026" spans="9:9" x14ac:dyDescent="0.2">
      <c r="I6026" s="33"/>
    </row>
    <row r="6027" spans="9:9" x14ac:dyDescent="0.2">
      <c r="I6027" s="33"/>
    </row>
    <row r="6028" spans="9:9" x14ac:dyDescent="0.2">
      <c r="I6028" s="33"/>
    </row>
    <row r="6029" spans="9:9" x14ac:dyDescent="0.2">
      <c r="I6029" s="33"/>
    </row>
    <row r="6030" spans="9:9" x14ac:dyDescent="0.2">
      <c r="I6030" s="33"/>
    </row>
    <row r="6031" spans="9:9" x14ac:dyDescent="0.2">
      <c r="I6031" s="33"/>
    </row>
    <row r="6032" spans="9:9" x14ac:dyDescent="0.2">
      <c r="I6032" s="33"/>
    </row>
    <row r="6033" spans="9:9" x14ac:dyDescent="0.2">
      <c r="I6033" s="33"/>
    </row>
    <row r="6034" spans="9:9" x14ac:dyDescent="0.2">
      <c r="I6034" s="33"/>
    </row>
    <row r="6035" spans="9:9" x14ac:dyDescent="0.2">
      <c r="I6035" s="33"/>
    </row>
    <row r="6036" spans="9:9" x14ac:dyDescent="0.2">
      <c r="I6036" s="33"/>
    </row>
    <row r="6037" spans="9:9" x14ac:dyDescent="0.2">
      <c r="I6037" s="33"/>
    </row>
    <row r="6038" spans="9:9" x14ac:dyDescent="0.2">
      <c r="I6038" s="33"/>
    </row>
    <row r="6039" spans="9:9" x14ac:dyDescent="0.2">
      <c r="I6039" s="33"/>
    </row>
    <row r="6040" spans="9:9" x14ac:dyDescent="0.2">
      <c r="I6040" s="33"/>
    </row>
    <row r="6041" spans="9:9" x14ac:dyDescent="0.2">
      <c r="I6041" s="33"/>
    </row>
    <row r="6042" spans="9:9" x14ac:dyDescent="0.2">
      <c r="I6042" s="33"/>
    </row>
    <row r="6043" spans="9:9" x14ac:dyDescent="0.2">
      <c r="I6043" s="33"/>
    </row>
    <row r="6044" spans="9:9" x14ac:dyDescent="0.2">
      <c r="I6044" s="33"/>
    </row>
    <row r="6045" spans="9:9" x14ac:dyDescent="0.2">
      <c r="I6045" s="33"/>
    </row>
    <row r="6046" spans="9:9" x14ac:dyDescent="0.2">
      <c r="I6046" s="33"/>
    </row>
    <row r="6047" spans="9:9" x14ac:dyDescent="0.2">
      <c r="I6047" s="33"/>
    </row>
    <row r="6048" spans="9:9" x14ac:dyDescent="0.2">
      <c r="I6048" s="33"/>
    </row>
    <row r="6049" spans="9:9" x14ac:dyDescent="0.2">
      <c r="I6049" s="33"/>
    </row>
    <row r="6050" spans="9:9" x14ac:dyDescent="0.2">
      <c r="I6050" s="33"/>
    </row>
    <row r="6051" spans="9:9" x14ac:dyDescent="0.2">
      <c r="I6051" s="33"/>
    </row>
    <row r="6052" spans="9:9" x14ac:dyDescent="0.2">
      <c r="I6052" s="33"/>
    </row>
    <row r="6053" spans="9:9" x14ac:dyDescent="0.2">
      <c r="I6053" s="33"/>
    </row>
    <row r="6054" spans="9:9" x14ac:dyDescent="0.2">
      <c r="I6054" s="33"/>
    </row>
    <row r="6055" spans="9:9" x14ac:dyDescent="0.2">
      <c r="I6055" s="33"/>
    </row>
    <row r="6056" spans="9:9" x14ac:dyDescent="0.2">
      <c r="I6056" s="33"/>
    </row>
    <row r="6057" spans="9:9" x14ac:dyDescent="0.2">
      <c r="I6057" s="33"/>
    </row>
    <row r="6058" spans="9:9" x14ac:dyDescent="0.2">
      <c r="I6058" s="33"/>
    </row>
    <row r="6059" spans="9:9" x14ac:dyDescent="0.2">
      <c r="I6059" s="33"/>
    </row>
    <row r="6060" spans="9:9" x14ac:dyDescent="0.2">
      <c r="I6060" s="33"/>
    </row>
    <row r="6061" spans="9:9" x14ac:dyDescent="0.2">
      <c r="I6061" s="33"/>
    </row>
    <row r="6062" spans="9:9" x14ac:dyDescent="0.2">
      <c r="I6062" s="33"/>
    </row>
    <row r="6063" spans="9:9" x14ac:dyDescent="0.2">
      <c r="I6063" s="33"/>
    </row>
    <row r="6064" spans="9:9" x14ac:dyDescent="0.2">
      <c r="I6064" s="33"/>
    </row>
    <row r="6065" spans="9:9" x14ac:dyDescent="0.2">
      <c r="I6065" s="33"/>
    </row>
    <row r="6066" spans="9:9" x14ac:dyDescent="0.2">
      <c r="I6066" s="33"/>
    </row>
    <row r="6067" spans="9:9" x14ac:dyDescent="0.2">
      <c r="I6067" s="33"/>
    </row>
    <row r="6068" spans="9:9" x14ac:dyDescent="0.2">
      <c r="I6068" s="33"/>
    </row>
    <row r="6069" spans="9:9" x14ac:dyDescent="0.2">
      <c r="I6069" s="33"/>
    </row>
    <row r="6070" spans="9:9" x14ac:dyDescent="0.2">
      <c r="I6070" s="33"/>
    </row>
    <row r="6071" spans="9:9" x14ac:dyDescent="0.2">
      <c r="I6071" s="33"/>
    </row>
    <row r="6072" spans="9:9" x14ac:dyDescent="0.2">
      <c r="I6072" s="33"/>
    </row>
    <row r="6073" spans="9:9" x14ac:dyDescent="0.2">
      <c r="I6073" s="33"/>
    </row>
    <row r="6074" spans="9:9" x14ac:dyDescent="0.2">
      <c r="I6074" s="33"/>
    </row>
    <row r="6075" spans="9:9" x14ac:dyDescent="0.2">
      <c r="I6075" s="33"/>
    </row>
    <row r="6076" spans="9:9" x14ac:dyDescent="0.2">
      <c r="I6076" s="33"/>
    </row>
    <row r="6077" spans="9:9" x14ac:dyDescent="0.2">
      <c r="I6077" s="33"/>
    </row>
    <row r="6078" spans="9:9" x14ac:dyDescent="0.2">
      <c r="I6078" s="33"/>
    </row>
    <row r="6079" spans="9:9" x14ac:dyDescent="0.2">
      <c r="I6079" s="33"/>
    </row>
    <row r="6080" spans="9:9" x14ac:dyDescent="0.2">
      <c r="I6080" s="33"/>
    </row>
    <row r="6081" spans="9:9" x14ac:dyDescent="0.2">
      <c r="I6081" s="33"/>
    </row>
    <row r="6082" spans="9:9" x14ac:dyDescent="0.2">
      <c r="I6082" s="33"/>
    </row>
    <row r="6083" spans="9:9" x14ac:dyDescent="0.2">
      <c r="I6083" s="33"/>
    </row>
    <row r="6084" spans="9:9" x14ac:dyDescent="0.2">
      <c r="I6084" s="33"/>
    </row>
    <row r="6085" spans="9:9" x14ac:dyDescent="0.2">
      <c r="I6085" s="33"/>
    </row>
    <row r="6086" spans="9:9" x14ac:dyDescent="0.2">
      <c r="I6086" s="33"/>
    </row>
    <row r="6087" spans="9:9" x14ac:dyDescent="0.2">
      <c r="I6087" s="33"/>
    </row>
    <row r="6088" spans="9:9" x14ac:dyDescent="0.2">
      <c r="I6088" s="33"/>
    </row>
    <row r="6089" spans="9:9" x14ac:dyDescent="0.2">
      <c r="I6089" s="33"/>
    </row>
    <row r="6090" spans="9:9" x14ac:dyDescent="0.2">
      <c r="I6090" s="33"/>
    </row>
    <row r="6091" spans="9:9" x14ac:dyDescent="0.2">
      <c r="I6091" s="33"/>
    </row>
    <row r="6092" spans="9:9" x14ac:dyDescent="0.2">
      <c r="I6092" s="33"/>
    </row>
    <row r="6093" spans="9:9" x14ac:dyDescent="0.2">
      <c r="I6093" s="33"/>
    </row>
    <row r="6094" spans="9:9" x14ac:dyDescent="0.2">
      <c r="I6094" s="33"/>
    </row>
    <row r="6095" spans="9:9" x14ac:dyDescent="0.2">
      <c r="I6095" s="33"/>
    </row>
    <row r="6096" spans="9:9" x14ac:dyDescent="0.2">
      <c r="I6096" s="33"/>
    </row>
    <row r="6097" spans="9:9" x14ac:dyDescent="0.2">
      <c r="I6097" s="33"/>
    </row>
    <row r="6098" spans="9:9" x14ac:dyDescent="0.2">
      <c r="I6098" s="33"/>
    </row>
    <row r="6099" spans="9:9" x14ac:dyDescent="0.2">
      <c r="I6099" s="33"/>
    </row>
    <row r="6100" spans="9:9" x14ac:dyDescent="0.2">
      <c r="I6100" s="33"/>
    </row>
    <row r="6101" spans="9:9" x14ac:dyDescent="0.2">
      <c r="I6101" s="33"/>
    </row>
    <row r="6102" spans="9:9" x14ac:dyDescent="0.2">
      <c r="I6102" s="33"/>
    </row>
    <row r="6103" spans="9:9" x14ac:dyDescent="0.2">
      <c r="I6103" s="33"/>
    </row>
    <row r="6104" spans="9:9" x14ac:dyDescent="0.2">
      <c r="I6104" s="33"/>
    </row>
    <row r="6105" spans="9:9" x14ac:dyDescent="0.2">
      <c r="I6105" s="33"/>
    </row>
    <row r="6106" spans="9:9" x14ac:dyDescent="0.2">
      <c r="I6106" s="33"/>
    </row>
    <row r="6107" spans="9:9" x14ac:dyDescent="0.2">
      <c r="I6107" s="33"/>
    </row>
    <row r="6108" spans="9:9" x14ac:dyDescent="0.2">
      <c r="I6108" s="33"/>
    </row>
    <row r="6109" spans="9:9" x14ac:dyDescent="0.2">
      <c r="I6109" s="33"/>
    </row>
    <row r="6110" spans="9:9" x14ac:dyDescent="0.2">
      <c r="I6110" s="33"/>
    </row>
    <row r="6111" spans="9:9" x14ac:dyDescent="0.2">
      <c r="I6111" s="33"/>
    </row>
    <row r="6112" spans="9:9" x14ac:dyDescent="0.2">
      <c r="I6112" s="33"/>
    </row>
    <row r="6113" spans="9:9" x14ac:dyDescent="0.2">
      <c r="I6113" s="33"/>
    </row>
    <row r="6114" spans="9:9" x14ac:dyDescent="0.2">
      <c r="I6114" s="33"/>
    </row>
    <row r="6115" spans="9:9" x14ac:dyDescent="0.2">
      <c r="I6115" s="33"/>
    </row>
    <row r="6116" spans="9:9" x14ac:dyDescent="0.2">
      <c r="I6116" s="33"/>
    </row>
    <row r="6117" spans="9:9" x14ac:dyDescent="0.2">
      <c r="I6117" s="33"/>
    </row>
    <row r="6118" spans="9:9" x14ac:dyDescent="0.2">
      <c r="I6118" s="33"/>
    </row>
    <row r="6119" spans="9:9" x14ac:dyDescent="0.2">
      <c r="I6119" s="33"/>
    </row>
    <row r="6120" spans="9:9" x14ac:dyDescent="0.2">
      <c r="I6120" s="33"/>
    </row>
    <row r="6121" spans="9:9" x14ac:dyDescent="0.2">
      <c r="I6121" s="33"/>
    </row>
    <row r="6122" spans="9:9" x14ac:dyDescent="0.2">
      <c r="I6122" s="33"/>
    </row>
    <row r="6123" spans="9:9" x14ac:dyDescent="0.2">
      <c r="I6123" s="33"/>
    </row>
    <row r="6124" spans="9:9" x14ac:dyDescent="0.2">
      <c r="I6124" s="33"/>
    </row>
    <row r="6125" spans="9:9" x14ac:dyDescent="0.2">
      <c r="I6125" s="33"/>
    </row>
    <row r="6126" spans="9:9" x14ac:dyDescent="0.2">
      <c r="I6126" s="33"/>
    </row>
    <row r="6127" spans="9:9" x14ac:dyDescent="0.2">
      <c r="I6127" s="33"/>
    </row>
    <row r="6128" spans="9:9" x14ac:dyDescent="0.2">
      <c r="I6128" s="33"/>
    </row>
    <row r="6129" spans="9:9" x14ac:dyDescent="0.2">
      <c r="I6129" s="33"/>
    </row>
    <row r="6130" spans="9:9" x14ac:dyDescent="0.2">
      <c r="I6130" s="33"/>
    </row>
    <row r="6131" spans="9:9" x14ac:dyDescent="0.2">
      <c r="I6131" s="33"/>
    </row>
    <row r="6132" spans="9:9" x14ac:dyDescent="0.2">
      <c r="I6132" s="33"/>
    </row>
    <row r="6133" spans="9:9" x14ac:dyDescent="0.2">
      <c r="I6133" s="33"/>
    </row>
    <row r="6134" spans="9:9" x14ac:dyDescent="0.2">
      <c r="I6134" s="33"/>
    </row>
    <row r="6135" spans="9:9" x14ac:dyDescent="0.2">
      <c r="I6135" s="33"/>
    </row>
    <row r="6136" spans="9:9" x14ac:dyDescent="0.2">
      <c r="I6136" s="33"/>
    </row>
    <row r="6137" spans="9:9" x14ac:dyDescent="0.2">
      <c r="I6137" s="33"/>
    </row>
    <row r="6138" spans="9:9" x14ac:dyDescent="0.2">
      <c r="I6138" s="33"/>
    </row>
    <row r="6139" spans="9:9" x14ac:dyDescent="0.2">
      <c r="I6139" s="33"/>
    </row>
    <row r="6140" spans="9:9" x14ac:dyDescent="0.2">
      <c r="I6140" s="33"/>
    </row>
    <row r="6141" spans="9:9" x14ac:dyDescent="0.2">
      <c r="I6141" s="33"/>
    </row>
    <row r="6142" spans="9:9" x14ac:dyDescent="0.2">
      <c r="I6142" s="33"/>
    </row>
    <row r="6143" spans="9:9" x14ac:dyDescent="0.2">
      <c r="I6143" s="33"/>
    </row>
    <row r="6144" spans="9:9" x14ac:dyDescent="0.2">
      <c r="I6144" s="33"/>
    </row>
    <row r="6145" spans="9:9" x14ac:dyDescent="0.2">
      <c r="I6145" s="33"/>
    </row>
    <row r="6146" spans="9:9" x14ac:dyDescent="0.2">
      <c r="I6146" s="33"/>
    </row>
    <row r="6147" spans="9:9" x14ac:dyDescent="0.2">
      <c r="I6147" s="33"/>
    </row>
    <row r="6148" spans="9:9" x14ac:dyDescent="0.2">
      <c r="I6148" s="33"/>
    </row>
    <row r="6149" spans="9:9" x14ac:dyDescent="0.2">
      <c r="I6149" s="33"/>
    </row>
    <row r="6150" spans="9:9" x14ac:dyDescent="0.2">
      <c r="I6150" s="33"/>
    </row>
    <row r="6151" spans="9:9" x14ac:dyDescent="0.2">
      <c r="I6151" s="33"/>
    </row>
    <row r="6152" spans="9:9" x14ac:dyDescent="0.2">
      <c r="I6152" s="33"/>
    </row>
    <row r="6153" spans="9:9" x14ac:dyDescent="0.2">
      <c r="I6153" s="33"/>
    </row>
    <row r="6154" spans="9:9" x14ac:dyDescent="0.2">
      <c r="I6154" s="33"/>
    </row>
    <row r="6155" spans="9:9" x14ac:dyDescent="0.2">
      <c r="I6155" s="33"/>
    </row>
    <row r="6156" spans="9:9" x14ac:dyDescent="0.2">
      <c r="I6156" s="33"/>
    </row>
    <row r="6157" spans="9:9" x14ac:dyDescent="0.2">
      <c r="I6157" s="33"/>
    </row>
    <row r="6158" spans="9:9" x14ac:dyDescent="0.2">
      <c r="I6158" s="33"/>
    </row>
    <row r="6159" spans="9:9" x14ac:dyDescent="0.2">
      <c r="I6159" s="33"/>
    </row>
    <row r="6160" spans="9:9" x14ac:dyDescent="0.2">
      <c r="I6160" s="33"/>
    </row>
    <row r="6161" spans="9:9" x14ac:dyDescent="0.2">
      <c r="I6161" s="33"/>
    </row>
    <row r="6162" spans="9:9" x14ac:dyDescent="0.2">
      <c r="I6162" s="33"/>
    </row>
    <row r="6163" spans="9:9" x14ac:dyDescent="0.2">
      <c r="I6163" s="33"/>
    </row>
    <row r="6164" spans="9:9" x14ac:dyDescent="0.2">
      <c r="I6164" s="33"/>
    </row>
    <row r="6165" spans="9:9" x14ac:dyDescent="0.2">
      <c r="I6165" s="33"/>
    </row>
    <row r="6166" spans="9:9" x14ac:dyDescent="0.2">
      <c r="I6166" s="33"/>
    </row>
    <row r="6167" spans="9:9" x14ac:dyDescent="0.2">
      <c r="I6167" s="33"/>
    </row>
    <row r="6168" spans="9:9" x14ac:dyDescent="0.2">
      <c r="I6168" s="33"/>
    </row>
    <row r="6169" spans="9:9" x14ac:dyDescent="0.2">
      <c r="I6169" s="33"/>
    </row>
    <row r="6170" spans="9:9" x14ac:dyDescent="0.2">
      <c r="I6170" s="33"/>
    </row>
    <row r="6171" spans="9:9" x14ac:dyDescent="0.2">
      <c r="I6171" s="33"/>
    </row>
    <row r="6172" spans="9:9" x14ac:dyDescent="0.2">
      <c r="I6172" s="33"/>
    </row>
    <row r="6173" spans="9:9" x14ac:dyDescent="0.2">
      <c r="I6173" s="33"/>
    </row>
    <row r="6174" spans="9:9" x14ac:dyDescent="0.2">
      <c r="I6174" s="33"/>
    </row>
    <row r="6175" spans="9:9" x14ac:dyDescent="0.2">
      <c r="I6175" s="33"/>
    </row>
    <row r="6176" spans="9:9" x14ac:dyDescent="0.2">
      <c r="I6176" s="33"/>
    </row>
    <row r="6177" spans="9:9" x14ac:dyDescent="0.2">
      <c r="I6177" s="33"/>
    </row>
    <row r="6178" spans="9:9" x14ac:dyDescent="0.2">
      <c r="I6178" s="33"/>
    </row>
    <row r="6179" spans="9:9" x14ac:dyDescent="0.2">
      <c r="I6179" s="33"/>
    </row>
    <row r="6180" spans="9:9" x14ac:dyDescent="0.2">
      <c r="I6180" s="33"/>
    </row>
    <row r="6181" spans="9:9" x14ac:dyDescent="0.2">
      <c r="I6181" s="33"/>
    </row>
    <row r="6182" spans="9:9" x14ac:dyDescent="0.2">
      <c r="I6182" s="33"/>
    </row>
    <row r="6183" spans="9:9" x14ac:dyDescent="0.2">
      <c r="I6183" s="33"/>
    </row>
    <row r="6184" spans="9:9" x14ac:dyDescent="0.2">
      <c r="I6184" s="33"/>
    </row>
    <row r="6185" spans="9:9" x14ac:dyDescent="0.2">
      <c r="I6185" s="33"/>
    </row>
    <row r="6186" spans="9:9" x14ac:dyDescent="0.2">
      <c r="I6186" s="33"/>
    </row>
    <row r="6187" spans="9:9" x14ac:dyDescent="0.2">
      <c r="I6187" s="33"/>
    </row>
    <row r="6188" spans="9:9" x14ac:dyDescent="0.2">
      <c r="I6188" s="33"/>
    </row>
    <row r="6189" spans="9:9" x14ac:dyDescent="0.2">
      <c r="I6189" s="33"/>
    </row>
    <row r="6190" spans="9:9" x14ac:dyDescent="0.2">
      <c r="I6190" s="33"/>
    </row>
    <row r="6191" spans="9:9" x14ac:dyDescent="0.2">
      <c r="I6191" s="33"/>
    </row>
    <row r="6192" spans="9:9" x14ac:dyDescent="0.2">
      <c r="I6192" s="33"/>
    </row>
    <row r="6193" spans="9:9" x14ac:dyDescent="0.2">
      <c r="I6193" s="33"/>
    </row>
    <row r="6194" spans="9:9" x14ac:dyDescent="0.2">
      <c r="I6194" s="33"/>
    </row>
    <row r="6195" spans="9:9" x14ac:dyDescent="0.2">
      <c r="I6195" s="33"/>
    </row>
    <row r="6196" spans="9:9" x14ac:dyDescent="0.2">
      <c r="I6196" s="33"/>
    </row>
    <row r="6197" spans="9:9" x14ac:dyDescent="0.2">
      <c r="I6197" s="33"/>
    </row>
    <row r="6198" spans="9:9" x14ac:dyDescent="0.2">
      <c r="I6198" s="33"/>
    </row>
    <row r="6199" spans="9:9" x14ac:dyDescent="0.2">
      <c r="I6199" s="33"/>
    </row>
    <row r="6200" spans="9:9" x14ac:dyDescent="0.2">
      <c r="I6200" s="33"/>
    </row>
    <row r="6201" spans="9:9" x14ac:dyDescent="0.2">
      <c r="I6201" s="33"/>
    </row>
    <row r="6202" spans="9:9" x14ac:dyDescent="0.2">
      <c r="I6202" s="33"/>
    </row>
    <row r="6203" spans="9:9" x14ac:dyDescent="0.2">
      <c r="I6203" s="33"/>
    </row>
    <row r="6204" spans="9:9" x14ac:dyDescent="0.2">
      <c r="I6204" s="33"/>
    </row>
    <row r="6205" spans="9:9" x14ac:dyDescent="0.2">
      <c r="I6205" s="33"/>
    </row>
    <row r="6206" spans="9:9" x14ac:dyDescent="0.2">
      <c r="I6206" s="33"/>
    </row>
    <row r="6207" spans="9:9" x14ac:dyDescent="0.2">
      <c r="I6207" s="33"/>
    </row>
    <row r="6208" spans="9:9" x14ac:dyDescent="0.2">
      <c r="I6208" s="33"/>
    </row>
    <row r="6209" spans="9:9" x14ac:dyDescent="0.2">
      <c r="I6209" s="33"/>
    </row>
    <row r="6210" spans="9:9" x14ac:dyDescent="0.2">
      <c r="I6210" s="33"/>
    </row>
    <row r="6211" spans="9:9" x14ac:dyDescent="0.2">
      <c r="I6211" s="33"/>
    </row>
    <row r="6212" spans="9:9" x14ac:dyDescent="0.2">
      <c r="I6212" s="33"/>
    </row>
    <row r="6213" spans="9:9" x14ac:dyDescent="0.2">
      <c r="I6213" s="33"/>
    </row>
    <row r="6214" spans="9:9" x14ac:dyDescent="0.2">
      <c r="I6214" s="33"/>
    </row>
    <row r="6215" spans="9:9" x14ac:dyDescent="0.2">
      <c r="I6215" s="33"/>
    </row>
    <row r="6216" spans="9:9" x14ac:dyDescent="0.2">
      <c r="I6216" s="33"/>
    </row>
    <row r="6217" spans="9:9" x14ac:dyDescent="0.2">
      <c r="I6217" s="33"/>
    </row>
    <row r="6218" spans="9:9" x14ac:dyDescent="0.2">
      <c r="I6218" s="33"/>
    </row>
    <row r="6219" spans="9:9" x14ac:dyDescent="0.2">
      <c r="I6219" s="33"/>
    </row>
    <row r="6220" spans="9:9" x14ac:dyDescent="0.2">
      <c r="I6220" s="33"/>
    </row>
    <row r="6221" spans="9:9" x14ac:dyDescent="0.2">
      <c r="I6221" s="33"/>
    </row>
    <row r="6222" spans="9:9" x14ac:dyDescent="0.2">
      <c r="I6222" s="33"/>
    </row>
    <row r="6223" spans="9:9" x14ac:dyDescent="0.2">
      <c r="I6223" s="33"/>
    </row>
    <row r="6224" spans="9:9" x14ac:dyDescent="0.2">
      <c r="I6224" s="33"/>
    </row>
    <row r="6225" spans="9:9" x14ac:dyDescent="0.2">
      <c r="I6225" s="33"/>
    </row>
    <row r="6226" spans="9:9" x14ac:dyDescent="0.2">
      <c r="I6226" s="33"/>
    </row>
    <row r="6227" spans="9:9" x14ac:dyDescent="0.2">
      <c r="I6227" s="33"/>
    </row>
    <row r="6228" spans="9:9" x14ac:dyDescent="0.2">
      <c r="I6228" s="33"/>
    </row>
    <row r="6229" spans="9:9" x14ac:dyDescent="0.2">
      <c r="I6229" s="33"/>
    </row>
    <row r="6230" spans="9:9" x14ac:dyDescent="0.2">
      <c r="I6230" s="33"/>
    </row>
    <row r="6231" spans="9:9" x14ac:dyDescent="0.2">
      <c r="I6231" s="33"/>
    </row>
    <row r="6232" spans="9:9" x14ac:dyDescent="0.2">
      <c r="I6232" s="33"/>
    </row>
    <row r="6233" spans="9:9" x14ac:dyDescent="0.2">
      <c r="I6233" s="33"/>
    </row>
    <row r="6234" spans="9:9" x14ac:dyDescent="0.2">
      <c r="I6234" s="33"/>
    </row>
    <row r="6235" spans="9:9" x14ac:dyDescent="0.2">
      <c r="I6235" s="33"/>
    </row>
    <row r="6236" spans="9:9" x14ac:dyDescent="0.2">
      <c r="I6236" s="33"/>
    </row>
    <row r="6237" spans="9:9" x14ac:dyDescent="0.2">
      <c r="I6237" s="33"/>
    </row>
    <row r="6238" spans="9:9" x14ac:dyDescent="0.2">
      <c r="I6238" s="33"/>
    </row>
    <row r="6239" spans="9:9" x14ac:dyDescent="0.2">
      <c r="I6239" s="33"/>
    </row>
    <row r="6240" spans="9:9" x14ac:dyDescent="0.2">
      <c r="I6240" s="33"/>
    </row>
    <row r="6241" spans="9:9" x14ac:dyDescent="0.2">
      <c r="I6241" s="33"/>
    </row>
    <row r="6242" spans="9:9" x14ac:dyDescent="0.2">
      <c r="I6242" s="33"/>
    </row>
    <row r="6243" spans="9:9" x14ac:dyDescent="0.2">
      <c r="I6243" s="33"/>
    </row>
    <row r="6244" spans="9:9" x14ac:dyDescent="0.2">
      <c r="I6244" s="33"/>
    </row>
    <row r="6245" spans="9:9" x14ac:dyDescent="0.2">
      <c r="I6245" s="33"/>
    </row>
    <row r="6246" spans="9:9" x14ac:dyDescent="0.2">
      <c r="I6246" s="33"/>
    </row>
    <row r="6247" spans="9:9" x14ac:dyDescent="0.2">
      <c r="I6247" s="33"/>
    </row>
    <row r="6248" spans="9:9" x14ac:dyDescent="0.2">
      <c r="I6248" s="33"/>
    </row>
    <row r="6249" spans="9:9" x14ac:dyDescent="0.2">
      <c r="I6249" s="33"/>
    </row>
    <row r="6250" spans="9:9" x14ac:dyDescent="0.2">
      <c r="I6250" s="33"/>
    </row>
    <row r="6251" spans="9:9" x14ac:dyDescent="0.2">
      <c r="I6251" s="33"/>
    </row>
    <row r="6252" spans="9:9" x14ac:dyDescent="0.2">
      <c r="I6252" s="33"/>
    </row>
    <row r="6253" spans="9:9" x14ac:dyDescent="0.2">
      <c r="I6253" s="33"/>
    </row>
    <row r="6254" spans="9:9" x14ac:dyDescent="0.2">
      <c r="I6254" s="33"/>
    </row>
    <row r="6255" spans="9:9" x14ac:dyDescent="0.2">
      <c r="I6255" s="33"/>
    </row>
    <row r="6256" spans="9:9" x14ac:dyDescent="0.2">
      <c r="I6256" s="33"/>
    </row>
    <row r="6257" spans="9:9" x14ac:dyDescent="0.2">
      <c r="I6257" s="33"/>
    </row>
    <row r="6258" spans="9:9" x14ac:dyDescent="0.2">
      <c r="I6258" s="33"/>
    </row>
    <row r="6259" spans="9:9" x14ac:dyDescent="0.2">
      <c r="I6259" s="33"/>
    </row>
    <row r="6260" spans="9:9" x14ac:dyDescent="0.2">
      <c r="I6260" s="33"/>
    </row>
    <row r="6261" spans="9:9" x14ac:dyDescent="0.2">
      <c r="I6261" s="33"/>
    </row>
    <row r="6262" spans="9:9" x14ac:dyDescent="0.2">
      <c r="I6262" s="33"/>
    </row>
    <row r="6263" spans="9:9" x14ac:dyDescent="0.2">
      <c r="I6263" s="33"/>
    </row>
    <row r="6264" spans="9:9" x14ac:dyDescent="0.2">
      <c r="I6264" s="33"/>
    </row>
    <row r="6265" spans="9:9" x14ac:dyDescent="0.2">
      <c r="I6265" s="33"/>
    </row>
    <row r="6266" spans="9:9" x14ac:dyDescent="0.2">
      <c r="I6266" s="33"/>
    </row>
    <row r="6267" spans="9:9" x14ac:dyDescent="0.2">
      <c r="I6267" s="33"/>
    </row>
    <row r="6268" spans="9:9" x14ac:dyDescent="0.2">
      <c r="I6268" s="33"/>
    </row>
    <row r="6269" spans="9:9" x14ac:dyDescent="0.2">
      <c r="I6269" s="33"/>
    </row>
    <row r="6270" spans="9:9" x14ac:dyDescent="0.2">
      <c r="I6270" s="33"/>
    </row>
    <row r="6271" spans="9:9" x14ac:dyDescent="0.2">
      <c r="I6271" s="33"/>
    </row>
    <row r="6272" spans="9:9" x14ac:dyDescent="0.2">
      <c r="I6272" s="33"/>
    </row>
    <row r="6273" spans="9:9" x14ac:dyDescent="0.2">
      <c r="I6273" s="33"/>
    </row>
    <row r="6274" spans="9:9" x14ac:dyDescent="0.2">
      <c r="I6274" s="33"/>
    </row>
    <row r="6275" spans="9:9" x14ac:dyDescent="0.2">
      <c r="I6275" s="33"/>
    </row>
    <row r="6276" spans="9:9" x14ac:dyDescent="0.2">
      <c r="I6276" s="33"/>
    </row>
    <row r="6277" spans="9:9" x14ac:dyDescent="0.2">
      <c r="I6277" s="33"/>
    </row>
    <row r="6278" spans="9:9" x14ac:dyDescent="0.2">
      <c r="I6278" s="33"/>
    </row>
    <row r="6279" spans="9:9" x14ac:dyDescent="0.2">
      <c r="I6279" s="33"/>
    </row>
    <row r="6280" spans="9:9" x14ac:dyDescent="0.2">
      <c r="I6280" s="33"/>
    </row>
    <row r="6281" spans="9:9" x14ac:dyDescent="0.2">
      <c r="I6281" s="33"/>
    </row>
    <row r="6282" spans="9:9" x14ac:dyDescent="0.2">
      <c r="I6282" s="33"/>
    </row>
    <row r="6283" spans="9:9" x14ac:dyDescent="0.2">
      <c r="I6283" s="33"/>
    </row>
    <row r="6284" spans="9:9" x14ac:dyDescent="0.2">
      <c r="I6284" s="33"/>
    </row>
    <row r="6285" spans="9:9" x14ac:dyDescent="0.2">
      <c r="I6285" s="33"/>
    </row>
    <row r="6286" spans="9:9" x14ac:dyDescent="0.2">
      <c r="I6286" s="33"/>
    </row>
    <row r="6287" spans="9:9" x14ac:dyDescent="0.2">
      <c r="I6287" s="33"/>
    </row>
    <row r="6288" spans="9:9" x14ac:dyDescent="0.2">
      <c r="I6288" s="33"/>
    </row>
    <row r="6289" spans="9:9" x14ac:dyDescent="0.2">
      <c r="I6289" s="33"/>
    </row>
    <row r="6290" spans="9:9" x14ac:dyDescent="0.2">
      <c r="I6290" s="33"/>
    </row>
    <row r="6291" spans="9:9" x14ac:dyDescent="0.2">
      <c r="I6291" s="33"/>
    </row>
    <row r="6292" spans="9:9" x14ac:dyDescent="0.2">
      <c r="I6292" s="33"/>
    </row>
    <row r="6293" spans="9:9" x14ac:dyDescent="0.2">
      <c r="I6293" s="33"/>
    </row>
    <row r="6294" spans="9:9" x14ac:dyDescent="0.2">
      <c r="I6294" s="33"/>
    </row>
    <row r="6295" spans="9:9" x14ac:dyDescent="0.2">
      <c r="I6295" s="33"/>
    </row>
    <row r="6296" spans="9:9" x14ac:dyDescent="0.2">
      <c r="I6296" s="33"/>
    </row>
    <row r="6297" spans="9:9" x14ac:dyDescent="0.2">
      <c r="I6297" s="33"/>
    </row>
    <row r="6298" spans="9:9" x14ac:dyDescent="0.2">
      <c r="I6298" s="33"/>
    </row>
    <row r="6299" spans="9:9" x14ac:dyDescent="0.2">
      <c r="I6299" s="33"/>
    </row>
    <row r="6300" spans="9:9" x14ac:dyDescent="0.2">
      <c r="I6300" s="33"/>
    </row>
    <row r="6301" spans="9:9" x14ac:dyDescent="0.2">
      <c r="I6301" s="33"/>
    </row>
    <row r="6302" spans="9:9" x14ac:dyDescent="0.2">
      <c r="I6302" s="33"/>
    </row>
    <row r="6303" spans="9:9" x14ac:dyDescent="0.2">
      <c r="I6303" s="33"/>
    </row>
    <row r="6304" spans="9:9" x14ac:dyDescent="0.2">
      <c r="I6304" s="33"/>
    </row>
    <row r="6305" spans="9:9" x14ac:dyDescent="0.2">
      <c r="I6305" s="33"/>
    </row>
    <row r="6306" spans="9:9" x14ac:dyDescent="0.2">
      <c r="I6306" s="33"/>
    </row>
    <row r="6307" spans="9:9" x14ac:dyDescent="0.2">
      <c r="I6307" s="33"/>
    </row>
    <row r="6308" spans="9:9" x14ac:dyDescent="0.2">
      <c r="I6308" s="33"/>
    </row>
    <row r="6309" spans="9:9" x14ac:dyDescent="0.2">
      <c r="I6309" s="33"/>
    </row>
    <row r="6310" spans="9:9" x14ac:dyDescent="0.2">
      <c r="I6310" s="33"/>
    </row>
    <row r="6311" spans="9:9" x14ac:dyDescent="0.2">
      <c r="I6311" s="33"/>
    </row>
    <row r="6312" spans="9:9" x14ac:dyDescent="0.2">
      <c r="I6312" s="33"/>
    </row>
    <row r="6313" spans="9:9" x14ac:dyDescent="0.2">
      <c r="I6313" s="33"/>
    </row>
    <row r="6314" spans="9:9" x14ac:dyDescent="0.2">
      <c r="I6314" s="33"/>
    </row>
    <row r="6315" spans="9:9" x14ac:dyDescent="0.2">
      <c r="I6315" s="33"/>
    </row>
    <row r="6316" spans="9:9" x14ac:dyDescent="0.2">
      <c r="I6316" s="33"/>
    </row>
    <row r="6317" spans="9:9" x14ac:dyDescent="0.2">
      <c r="I6317" s="33"/>
    </row>
    <row r="6318" spans="9:9" x14ac:dyDescent="0.2">
      <c r="I6318" s="33"/>
    </row>
    <row r="6319" spans="9:9" x14ac:dyDescent="0.2">
      <c r="I6319" s="33"/>
    </row>
    <row r="6320" spans="9:9" x14ac:dyDescent="0.2">
      <c r="I6320" s="33"/>
    </row>
    <row r="6321" spans="9:9" x14ac:dyDescent="0.2">
      <c r="I6321" s="33"/>
    </row>
    <row r="6322" spans="9:9" x14ac:dyDescent="0.2">
      <c r="I6322" s="33"/>
    </row>
    <row r="6323" spans="9:9" x14ac:dyDescent="0.2">
      <c r="I6323" s="33"/>
    </row>
    <row r="6324" spans="9:9" x14ac:dyDescent="0.2">
      <c r="I6324" s="33"/>
    </row>
    <row r="6325" spans="9:9" x14ac:dyDescent="0.2">
      <c r="I6325" s="33"/>
    </row>
    <row r="6326" spans="9:9" x14ac:dyDescent="0.2">
      <c r="I6326" s="33"/>
    </row>
    <row r="6327" spans="9:9" x14ac:dyDescent="0.2">
      <c r="I6327" s="33"/>
    </row>
    <row r="6328" spans="9:9" x14ac:dyDescent="0.2">
      <c r="I6328" s="33"/>
    </row>
    <row r="6329" spans="9:9" x14ac:dyDescent="0.2">
      <c r="I6329" s="33"/>
    </row>
    <row r="6330" spans="9:9" x14ac:dyDescent="0.2">
      <c r="I6330" s="33"/>
    </row>
    <row r="6331" spans="9:9" x14ac:dyDescent="0.2">
      <c r="I6331" s="33"/>
    </row>
    <row r="6332" spans="9:9" x14ac:dyDescent="0.2">
      <c r="I6332" s="33"/>
    </row>
    <row r="6333" spans="9:9" x14ac:dyDescent="0.2">
      <c r="I6333" s="33"/>
    </row>
    <row r="6334" spans="9:9" x14ac:dyDescent="0.2">
      <c r="I6334" s="33"/>
    </row>
    <row r="6335" spans="9:9" x14ac:dyDescent="0.2">
      <c r="I6335" s="33"/>
    </row>
    <row r="6336" spans="9:9" x14ac:dyDescent="0.2">
      <c r="I6336" s="33"/>
    </row>
    <row r="6337" spans="9:9" x14ac:dyDescent="0.2">
      <c r="I6337" s="33"/>
    </row>
    <row r="6338" spans="9:9" x14ac:dyDescent="0.2">
      <c r="I6338" s="33"/>
    </row>
    <row r="6339" spans="9:9" x14ac:dyDescent="0.2">
      <c r="I6339" s="33"/>
    </row>
    <row r="6340" spans="9:9" x14ac:dyDescent="0.2">
      <c r="I6340" s="33"/>
    </row>
    <row r="6341" spans="9:9" x14ac:dyDescent="0.2">
      <c r="I6341" s="33"/>
    </row>
    <row r="6342" spans="9:9" x14ac:dyDescent="0.2">
      <c r="I6342" s="33"/>
    </row>
    <row r="6343" spans="9:9" x14ac:dyDescent="0.2">
      <c r="I6343" s="33"/>
    </row>
    <row r="6344" spans="9:9" x14ac:dyDescent="0.2">
      <c r="I6344" s="33"/>
    </row>
    <row r="6345" spans="9:9" x14ac:dyDescent="0.2">
      <c r="I6345" s="33"/>
    </row>
    <row r="6346" spans="9:9" x14ac:dyDescent="0.2">
      <c r="I6346" s="33"/>
    </row>
    <row r="6347" spans="9:9" x14ac:dyDescent="0.2">
      <c r="I6347" s="33"/>
    </row>
    <row r="6348" spans="9:9" x14ac:dyDescent="0.2">
      <c r="I6348" s="33"/>
    </row>
    <row r="6349" spans="9:9" x14ac:dyDescent="0.2">
      <c r="I6349" s="33"/>
    </row>
    <row r="6350" spans="9:9" x14ac:dyDescent="0.2">
      <c r="I6350" s="33"/>
    </row>
    <row r="6351" spans="9:9" x14ac:dyDescent="0.2">
      <c r="I6351" s="33"/>
    </row>
    <row r="6352" spans="9:9" x14ac:dyDescent="0.2">
      <c r="I6352" s="33"/>
    </row>
    <row r="6353" spans="9:9" x14ac:dyDescent="0.2">
      <c r="I6353" s="33"/>
    </row>
    <row r="6354" spans="9:9" x14ac:dyDescent="0.2">
      <c r="I6354" s="33"/>
    </row>
    <row r="6355" spans="9:9" x14ac:dyDescent="0.2">
      <c r="I6355" s="33"/>
    </row>
    <row r="6356" spans="9:9" x14ac:dyDescent="0.2">
      <c r="I6356" s="33"/>
    </row>
    <row r="6357" spans="9:9" x14ac:dyDescent="0.2">
      <c r="I6357" s="33"/>
    </row>
    <row r="6358" spans="9:9" x14ac:dyDescent="0.2">
      <c r="I6358" s="33"/>
    </row>
    <row r="6359" spans="9:9" x14ac:dyDescent="0.2">
      <c r="I6359" s="33"/>
    </row>
    <row r="6360" spans="9:9" x14ac:dyDescent="0.2">
      <c r="I6360" s="33"/>
    </row>
    <row r="6361" spans="9:9" x14ac:dyDescent="0.2">
      <c r="I6361" s="33"/>
    </row>
    <row r="6362" spans="9:9" x14ac:dyDescent="0.2">
      <c r="I6362" s="33"/>
    </row>
    <row r="6363" spans="9:9" x14ac:dyDescent="0.2">
      <c r="I6363" s="33"/>
    </row>
    <row r="6364" spans="9:9" x14ac:dyDescent="0.2">
      <c r="I6364" s="33"/>
    </row>
    <row r="6365" spans="9:9" x14ac:dyDescent="0.2">
      <c r="I6365" s="33"/>
    </row>
    <row r="6366" spans="9:9" x14ac:dyDescent="0.2">
      <c r="I6366" s="33"/>
    </row>
    <row r="6367" spans="9:9" x14ac:dyDescent="0.2">
      <c r="I6367" s="33"/>
    </row>
    <row r="6368" spans="9:9" x14ac:dyDescent="0.2">
      <c r="I6368" s="33"/>
    </row>
    <row r="6369" spans="9:9" x14ac:dyDescent="0.2">
      <c r="I6369" s="33"/>
    </row>
    <row r="6370" spans="9:9" x14ac:dyDescent="0.2">
      <c r="I6370" s="33"/>
    </row>
    <row r="6371" spans="9:9" x14ac:dyDescent="0.2">
      <c r="I6371" s="33"/>
    </row>
    <row r="6372" spans="9:9" x14ac:dyDescent="0.2">
      <c r="I6372" s="33"/>
    </row>
    <row r="6373" spans="9:9" x14ac:dyDescent="0.2">
      <c r="I6373" s="33"/>
    </row>
    <row r="6374" spans="9:9" x14ac:dyDescent="0.2">
      <c r="I6374" s="33"/>
    </row>
    <row r="6375" spans="9:9" x14ac:dyDescent="0.2">
      <c r="I6375" s="33"/>
    </row>
    <row r="6376" spans="9:9" x14ac:dyDescent="0.2">
      <c r="I6376" s="33"/>
    </row>
    <row r="6377" spans="9:9" x14ac:dyDescent="0.2">
      <c r="I6377" s="33"/>
    </row>
    <row r="6378" spans="9:9" x14ac:dyDescent="0.2">
      <c r="I6378" s="33"/>
    </row>
    <row r="6379" spans="9:9" x14ac:dyDescent="0.2">
      <c r="I6379" s="33"/>
    </row>
    <row r="6380" spans="9:9" x14ac:dyDescent="0.2">
      <c r="I6380" s="33"/>
    </row>
    <row r="6381" spans="9:9" x14ac:dyDescent="0.2">
      <c r="I6381" s="33"/>
    </row>
    <row r="6382" spans="9:9" x14ac:dyDescent="0.2">
      <c r="I6382" s="33"/>
    </row>
    <row r="6383" spans="9:9" x14ac:dyDescent="0.2">
      <c r="I6383" s="33"/>
    </row>
    <row r="6384" spans="9:9" x14ac:dyDescent="0.2">
      <c r="I6384" s="33"/>
    </row>
    <row r="6385" spans="9:9" x14ac:dyDescent="0.2">
      <c r="I6385" s="33"/>
    </row>
    <row r="6386" spans="9:9" x14ac:dyDescent="0.2">
      <c r="I6386" s="33"/>
    </row>
    <row r="6387" spans="9:9" x14ac:dyDescent="0.2">
      <c r="I6387" s="33"/>
    </row>
    <row r="6388" spans="9:9" x14ac:dyDescent="0.2">
      <c r="I6388" s="33"/>
    </row>
    <row r="6389" spans="9:9" x14ac:dyDescent="0.2">
      <c r="I6389" s="33"/>
    </row>
    <row r="6390" spans="9:9" x14ac:dyDescent="0.2">
      <c r="I6390" s="33"/>
    </row>
    <row r="6391" spans="9:9" x14ac:dyDescent="0.2">
      <c r="I6391" s="33"/>
    </row>
    <row r="6392" spans="9:9" x14ac:dyDescent="0.2">
      <c r="I6392" s="33"/>
    </row>
    <row r="6393" spans="9:9" x14ac:dyDescent="0.2">
      <c r="I6393" s="33"/>
    </row>
    <row r="6394" spans="9:9" x14ac:dyDescent="0.2">
      <c r="I6394" s="33"/>
    </row>
    <row r="6395" spans="9:9" x14ac:dyDescent="0.2">
      <c r="I6395" s="33"/>
    </row>
    <row r="6396" spans="9:9" x14ac:dyDescent="0.2">
      <c r="I6396" s="33"/>
    </row>
    <row r="6397" spans="9:9" x14ac:dyDescent="0.2">
      <c r="I6397" s="33"/>
    </row>
    <row r="6398" spans="9:9" x14ac:dyDescent="0.2">
      <c r="I6398" s="33"/>
    </row>
    <row r="6399" spans="9:9" x14ac:dyDescent="0.2">
      <c r="I6399" s="33"/>
    </row>
    <row r="6400" spans="9:9" x14ac:dyDescent="0.2">
      <c r="I6400" s="33"/>
    </row>
    <row r="6401" spans="9:9" x14ac:dyDescent="0.2">
      <c r="I6401" s="33"/>
    </row>
    <row r="6402" spans="9:9" x14ac:dyDescent="0.2">
      <c r="I6402" s="33"/>
    </row>
    <row r="6403" spans="9:9" x14ac:dyDescent="0.2">
      <c r="I6403" s="33"/>
    </row>
    <row r="6404" spans="9:9" x14ac:dyDescent="0.2">
      <c r="I6404" s="33"/>
    </row>
    <row r="6405" spans="9:9" x14ac:dyDescent="0.2">
      <c r="I6405" s="33"/>
    </row>
    <row r="6406" spans="9:9" x14ac:dyDescent="0.2">
      <c r="I6406" s="33"/>
    </row>
    <row r="6407" spans="9:9" x14ac:dyDescent="0.2">
      <c r="I6407" s="33"/>
    </row>
    <row r="6408" spans="9:9" x14ac:dyDescent="0.2">
      <c r="I6408" s="33"/>
    </row>
    <row r="6409" spans="9:9" x14ac:dyDescent="0.2">
      <c r="I6409" s="33"/>
    </row>
    <row r="6410" spans="9:9" x14ac:dyDescent="0.2">
      <c r="I6410" s="33"/>
    </row>
    <row r="6411" spans="9:9" x14ac:dyDescent="0.2">
      <c r="I6411" s="33"/>
    </row>
    <row r="6412" spans="9:9" x14ac:dyDescent="0.2">
      <c r="I6412" s="33"/>
    </row>
    <row r="6413" spans="9:9" x14ac:dyDescent="0.2">
      <c r="I6413" s="33"/>
    </row>
    <row r="6414" spans="9:9" x14ac:dyDescent="0.2">
      <c r="I6414" s="33"/>
    </row>
    <row r="6415" spans="9:9" x14ac:dyDescent="0.2">
      <c r="I6415" s="33"/>
    </row>
    <row r="6416" spans="9:9" x14ac:dyDescent="0.2">
      <c r="I6416" s="33"/>
    </row>
    <row r="6417" spans="9:9" x14ac:dyDescent="0.2">
      <c r="I6417" s="33"/>
    </row>
    <row r="6418" spans="9:9" x14ac:dyDescent="0.2">
      <c r="I6418" s="33"/>
    </row>
    <row r="6419" spans="9:9" x14ac:dyDescent="0.2">
      <c r="I6419" s="33"/>
    </row>
    <row r="6420" spans="9:9" x14ac:dyDescent="0.2">
      <c r="I6420" s="33"/>
    </row>
    <row r="6421" spans="9:9" x14ac:dyDescent="0.2">
      <c r="I6421" s="33"/>
    </row>
    <row r="6422" spans="9:9" x14ac:dyDescent="0.2">
      <c r="I6422" s="33"/>
    </row>
    <row r="6423" spans="9:9" x14ac:dyDescent="0.2">
      <c r="I6423" s="33"/>
    </row>
    <row r="6424" spans="9:9" x14ac:dyDescent="0.2">
      <c r="I6424" s="33"/>
    </row>
    <row r="6425" spans="9:9" x14ac:dyDescent="0.2">
      <c r="I6425" s="33"/>
    </row>
    <row r="6426" spans="9:9" x14ac:dyDescent="0.2">
      <c r="I6426" s="33"/>
    </row>
    <row r="6427" spans="9:9" x14ac:dyDescent="0.2">
      <c r="I6427" s="33"/>
    </row>
    <row r="6428" spans="9:9" x14ac:dyDescent="0.2">
      <c r="I6428" s="33"/>
    </row>
    <row r="6429" spans="9:9" x14ac:dyDescent="0.2">
      <c r="I6429" s="33"/>
    </row>
    <row r="6430" spans="9:9" x14ac:dyDescent="0.2">
      <c r="I6430" s="33"/>
    </row>
    <row r="6431" spans="9:9" x14ac:dyDescent="0.2">
      <c r="I6431" s="33"/>
    </row>
    <row r="6432" spans="9:9" x14ac:dyDescent="0.2">
      <c r="I6432" s="33"/>
    </row>
    <row r="6433" spans="9:9" x14ac:dyDescent="0.2">
      <c r="I6433" s="33"/>
    </row>
    <row r="6434" spans="9:9" x14ac:dyDescent="0.2">
      <c r="I6434" s="33"/>
    </row>
    <row r="6435" spans="9:9" x14ac:dyDescent="0.2">
      <c r="I6435" s="33"/>
    </row>
    <row r="6436" spans="9:9" x14ac:dyDescent="0.2">
      <c r="I6436" s="33"/>
    </row>
    <row r="6437" spans="9:9" x14ac:dyDescent="0.2">
      <c r="I6437" s="33"/>
    </row>
    <row r="6438" spans="9:9" x14ac:dyDescent="0.2">
      <c r="I6438" s="33"/>
    </row>
    <row r="6439" spans="9:9" x14ac:dyDescent="0.2">
      <c r="I6439" s="33"/>
    </row>
    <row r="6440" spans="9:9" x14ac:dyDescent="0.2">
      <c r="I6440" s="33"/>
    </row>
    <row r="6441" spans="9:9" x14ac:dyDescent="0.2">
      <c r="I6441" s="33"/>
    </row>
    <row r="6442" spans="9:9" x14ac:dyDescent="0.2">
      <c r="I6442" s="33"/>
    </row>
    <row r="6443" spans="9:9" x14ac:dyDescent="0.2">
      <c r="I6443" s="33"/>
    </row>
    <row r="6444" spans="9:9" x14ac:dyDescent="0.2">
      <c r="I6444" s="33"/>
    </row>
    <row r="6445" spans="9:9" x14ac:dyDescent="0.2">
      <c r="I6445" s="33"/>
    </row>
    <row r="6446" spans="9:9" x14ac:dyDescent="0.2">
      <c r="I6446" s="33"/>
    </row>
    <row r="6447" spans="9:9" x14ac:dyDescent="0.2">
      <c r="I6447" s="33"/>
    </row>
    <row r="6448" spans="9:9" x14ac:dyDescent="0.2">
      <c r="I6448" s="33"/>
    </row>
    <row r="6449" spans="9:9" x14ac:dyDescent="0.2">
      <c r="I6449" s="33"/>
    </row>
    <row r="6450" spans="9:9" x14ac:dyDescent="0.2">
      <c r="I6450" s="33"/>
    </row>
    <row r="6451" spans="9:9" x14ac:dyDescent="0.2">
      <c r="I6451" s="33"/>
    </row>
    <row r="6452" spans="9:9" x14ac:dyDescent="0.2">
      <c r="I6452" s="33"/>
    </row>
    <row r="6453" spans="9:9" x14ac:dyDescent="0.2">
      <c r="I6453" s="33"/>
    </row>
    <row r="6454" spans="9:9" x14ac:dyDescent="0.2">
      <c r="I6454" s="33"/>
    </row>
    <row r="6455" spans="9:9" x14ac:dyDescent="0.2">
      <c r="I6455" s="33"/>
    </row>
    <row r="6456" spans="9:9" x14ac:dyDescent="0.2">
      <c r="I6456" s="33"/>
    </row>
    <row r="6457" spans="9:9" x14ac:dyDescent="0.2">
      <c r="I6457" s="33"/>
    </row>
    <row r="6458" spans="9:9" x14ac:dyDescent="0.2">
      <c r="I6458" s="33"/>
    </row>
    <row r="6459" spans="9:9" x14ac:dyDescent="0.2">
      <c r="I6459" s="33"/>
    </row>
    <row r="6460" spans="9:9" x14ac:dyDescent="0.2">
      <c r="I6460" s="33"/>
    </row>
    <row r="6461" spans="9:9" x14ac:dyDescent="0.2">
      <c r="I6461" s="33"/>
    </row>
    <row r="6462" spans="9:9" x14ac:dyDescent="0.2">
      <c r="I6462" s="33"/>
    </row>
    <row r="6463" spans="9:9" x14ac:dyDescent="0.2">
      <c r="I6463" s="33"/>
    </row>
    <row r="6464" spans="9:9" x14ac:dyDescent="0.2">
      <c r="I6464" s="33"/>
    </row>
    <row r="6465" spans="9:9" x14ac:dyDescent="0.2">
      <c r="I6465" s="33"/>
    </row>
    <row r="6466" spans="9:9" x14ac:dyDescent="0.2">
      <c r="I6466" s="33"/>
    </row>
    <row r="6467" spans="9:9" x14ac:dyDescent="0.2">
      <c r="I6467" s="33"/>
    </row>
    <row r="6468" spans="9:9" x14ac:dyDescent="0.2">
      <c r="I6468" s="33"/>
    </row>
    <row r="6469" spans="9:9" x14ac:dyDescent="0.2">
      <c r="I6469" s="33"/>
    </row>
    <row r="6470" spans="9:9" x14ac:dyDescent="0.2">
      <c r="I6470" s="33"/>
    </row>
    <row r="6471" spans="9:9" x14ac:dyDescent="0.2">
      <c r="I6471" s="33"/>
    </row>
    <row r="6472" spans="9:9" x14ac:dyDescent="0.2">
      <c r="I6472" s="33"/>
    </row>
    <row r="6473" spans="9:9" x14ac:dyDescent="0.2">
      <c r="I6473" s="33"/>
    </row>
    <row r="6474" spans="9:9" x14ac:dyDescent="0.2">
      <c r="I6474" s="33"/>
    </row>
    <row r="6475" spans="9:9" x14ac:dyDescent="0.2">
      <c r="I6475" s="33"/>
    </row>
    <row r="6476" spans="9:9" x14ac:dyDescent="0.2">
      <c r="I6476" s="33"/>
    </row>
    <row r="6477" spans="9:9" x14ac:dyDescent="0.2">
      <c r="I6477" s="33"/>
    </row>
    <row r="6478" spans="9:9" x14ac:dyDescent="0.2">
      <c r="I6478" s="33"/>
    </row>
    <row r="6479" spans="9:9" x14ac:dyDescent="0.2">
      <c r="I6479" s="33"/>
    </row>
    <row r="6480" spans="9:9" x14ac:dyDescent="0.2">
      <c r="I6480" s="33"/>
    </row>
    <row r="6481" spans="9:9" x14ac:dyDescent="0.2">
      <c r="I6481" s="33"/>
    </row>
    <row r="6482" spans="9:9" x14ac:dyDescent="0.2">
      <c r="I6482" s="33"/>
    </row>
    <row r="6483" spans="9:9" x14ac:dyDescent="0.2">
      <c r="I6483" s="33"/>
    </row>
    <row r="6484" spans="9:9" x14ac:dyDescent="0.2">
      <c r="I6484" s="33"/>
    </row>
    <row r="6485" spans="9:9" x14ac:dyDescent="0.2">
      <c r="I6485" s="33"/>
    </row>
    <row r="6486" spans="9:9" x14ac:dyDescent="0.2">
      <c r="I6486" s="33"/>
    </row>
    <row r="6487" spans="9:9" x14ac:dyDescent="0.2">
      <c r="I6487" s="33"/>
    </row>
    <row r="6488" spans="9:9" x14ac:dyDescent="0.2">
      <c r="I6488" s="33"/>
    </row>
    <row r="6489" spans="9:9" x14ac:dyDescent="0.2">
      <c r="I6489" s="33"/>
    </row>
    <row r="6490" spans="9:9" x14ac:dyDescent="0.2">
      <c r="I6490" s="33"/>
    </row>
    <row r="6491" spans="9:9" x14ac:dyDescent="0.2">
      <c r="I6491" s="33"/>
    </row>
    <row r="6492" spans="9:9" x14ac:dyDescent="0.2">
      <c r="I6492" s="33"/>
    </row>
    <row r="6493" spans="9:9" x14ac:dyDescent="0.2">
      <c r="I6493" s="33"/>
    </row>
    <row r="6494" spans="9:9" x14ac:dyDescent="0.2">
      <c r="I6494" s="33"/>
    </row>
    <row r="6495" spans="9:9" x14ac:dyDescent="0.2">
      <c r="I6495" s="33"/>
    </row>
    <row r="6496" spans="9:9" x14ac:dyDescent="0.2">
      <c r="I6496" s="33"/>
    </row>
    <row r="6497" spans="9:9" x14ac:dyDescent="0.2">
      <c r="I6497" s="33"/>
    </row>
    <row r="6498" spans="9:9" x14ac:dyDescent="0.2">
      <c r="I6498" s="33"/>
    </row>
    <row r="6499" spans="9:9" x14ac:dyDescent="0.2">
      <c r="I6499" s="33"/>
    </row>
    <row r="6500" spans="9:9" x14ac:dyDescent="0.2">
      <c r="I6500" s="33"/>
    </row>
    <row r="6501" spans="9:9" x14ac:dyDescent="0.2">
      <c r="I6501" s="33"/>
    </row>
    <row r="6502" spans="9:9" x14ac:dyDescent="0.2">
      <c r="I6502" s="33"/>
    </row>
    <row r="6503" spans="9:9" x14ac:dyDescent="0.2">
      <c r="I6503" s="33"/>
    </row>
    <row r="6504" spans="9:9" x14ac:dyDescent="0.2">
      <c r="I6504" s="33"/>
    </row>
    <row r="6505" spans="9:9" x14ac:dyDescent="0.2">
      <c r="I6505" s="33"/>
    </row>
    <row r="6506" spans="9:9" x14ac:dyDescent="0.2">
      <c r="I6506" s="33"/>
    </row>
    <row r="6507" spans="9:9" x14ac:dyDescent="0.2">
      <c r="I6507" s="33"/>
    </row>
    <row r="6508" spans="9:9" x14ac:dyDescent="0.2">
      <c r="I6508" s="33"/>
    </row>
    <row r="6509" spans="9:9" x14ac:dyDescent="0.2">
      <c r="I6509" s="33"/>
    </row>
    <row r="6510" spans="9:9" x14ac:dyDescent="0.2">
      <c r="I6510" s="33"/>
    </row>
    <row r="6511" spans="9:9" x14ac:dyDescent="0.2">
      <c r="I6511" s="33"/>
    </row>
    <row r="6512" spans="9:9" x14ac:dyDescent="0.2">
      <c r="I6512" s="33"/>
    </row>
    <row r="6513" spans="9:9" x14ac:dyDescent="0.2">
      <c r="I6513" s="33"/>
    </row>
    <row r="6514" spans="9:9" x14ac:dyDescent="0.2">
      <c r="I6514" s="33"/>
    </row>
    <row r="6515" spans="9:9" x14ac:dyDescent="0.2">
      <c r="I6515" s="33"/>
    </row>
    <row r="6516" spans="9:9" x14ac:dyDescent="0.2">
      <c r="I6516" s="33"/>
    </row>
    <row r="6517" spans="9:9" x14ac:dyDescent="0.2">
      <c r="I6517" s="33"/>
    </row>
    <row r="6518" spans="9:9" x14ac:dyDescent="0.2">
      <c r="I6518" s="33"/>
    </row>
    <row r="6519" spans="9:9" x14ac:dyDescent="0.2">
      <c r="I6519" s="33"/>
    </row>
    <row r="6520" spans="9:9" x14ac:dyDescent="0.2">
      <c r="I6520" s="33"/>
    </row>
    <row r="6521" spans="9:9" x14ac:dyDescent="0.2">
      <c r="I6521" s="33"/>
    </row>
    <row r="6522" spans="9:9" x14ac:dyDescent="0.2">
      <c r="I6522" s="33"/>
    </row>
    <row r="6523" spans="9:9" x14ac:dyDescent="0.2">
      <c r="I6523" s="33"/>
    </row>
    <row r="6524" spans="9:9" x14ac:dyDescent="0.2">
      <c r="I6524" s="33"/>
    </row>
    <row r="6525" spans="9:9" x14ac:dyDescent="0.2">
      <c r="I6525" s="33"/>
    </row>
    <row r="6526" spans="9:9" x14ac:dyDescent="0.2">
      <c r="I6526" s="33"/>
    </row>
    <row r="6527" spans="9:9" x14ac:dyDescent="0.2">
      <c r="I6527" s="33"/>
    </row>
    <row r="6528" spans="9:9" x14ac:dyDescent="0.2">
      <c r="I6528" s="33"/>
    </row>
    <row r="6529" spans="9:9" x14ac:dyDescent="0.2">
      <c r="I6529" s="33"/>
    </row>
    <row r="6530" spans="9:9" x14ac:dyDescent="0.2">
      <c r="I6530" s="33"/>
    </row>
    <row r="6531" spans="9:9" x14ac:dyDescent="0.2">
      <c r="I6531" s="33"/>
    </row>
    <row r="6532" spans="9:9" x14ac:dyDescent="0.2">
      <c r="I6532" s="33"/>
    </row>
    <row r="6533" spans="9:9" x14ac:dyDescent="0.2">
      <c r="I6533" s="33"/>
    </row>
    <row r="6534" spans="9:9" x14ac:dyDescent="0.2">
      <c r="I6534" s="33"/>
    </row>
    <row r="6535" spans="9:9" x14ac:dyDescent="0.2">
      <c r="I6535" s="33"/>
    </row>
    <row r="6536" spans="9:9" x14ac:dyDescent="0.2">
      <c r="I6536" s="33"/>
    </row>
    <row r="6537" spans="9:9" x14ac:dyDescent="0.2">
      <c r="I6537" s="33"/>
    </row>
    <row r="6538" spans="9:9" x14ac:dyDescent="0.2">
      <c r="I6538" s="33"/>
    </row>
    <row r="6539" spans="9:9" x14ac:dyDescent="0.2">
      <c r="I6539" s="33"/>
    </row>
    <row r="6540" spans="9:9" x14ac:dyDescent="0.2">
      <c r="I6540" s="33"/>
    </row>
    <row r="6541" spans="9:9" x14ac:dyDescent="0.2">
      <c r="I6541" s="33"/>
    </row>
    <row r="6542" spans="9:9" x14ac:dyDescent="0.2">
      <c r="I6542" s="33"/>
    </row>
    <row r="6543" spans="9:9" x14ac:dyDescent="0.2">
      <c r="I6543" s="33"/>
    </row>
    <row r="6544" spans="9:9" x14ac:dyDescent="0.2">
      <c r="I6544" s="33"/>
    </row>
    <row r="6545" spans="9:9" x14ac:dyDescent="0.2">
      <c r="I6545" s="33"/>
    </row>
    <row r="6546" spans="9:9" x14ac:dyDescent="0.2">
      <c r="I6546" s="33"/>
    </row>
    <row r="6547" spans="9:9" x14ac:dyDescent="0.2">
      <c r="I6547" s="33"/>
    </row>
    <row r="6548" spans="9:9" x14ac:dyDescent="0.2">
      <c r="I6548" s="33"/>
    </row>
    <row r="6549" spans="9:9" x14ac:dyDescent="0.2">
      <c r="I6549" s="33"/>
    </row>
    <row r="6550" spans="9:9" x14ac:dyDescent="0.2">
      <c r="I6550" s="33"/>
    </row>
    <row r="6551" spans="9:9" x14ac:dyDescent="0.2">
      <c r="I6551" s="33"/>
    </row>
    <row r="6552" spans="9:9" x14ac:dyDescent="0.2">
      <c r="I6552" s="33"/>
    </row>
    <row r="6553" spans="9:9" x14ac:dyDescent="0.2">
      <c r="I6553" s="33"/>
    </row>
    <row r="6554" spans="9:9" x14ac:dyDescent="0.2">
      <c r="I6554" s="33"/>
    </row>
    <row r="6555" spans="9:9" x14ac:dyDescent="0.2">
      <c r="I6555" s="33"/>
    </row>
    <row r="6556" spans="9:9" x14ac:dyDescent="0.2">
      <c r="I6556" s="33"/>
    </row>
    <row r="6557" spans="9:9" x14ac:dyDescent="0.2">
      <c r="I6557" s="33"/>
    </row>
    <row r="6558" spans="9:9" x14ac:dyDescent="0.2">
      <c r="I6558" s="33"/>
    </row>
    <row r="6559" spans="9:9" x14ac:dyDescent="0.2">
      <c r="I6559" s="33"/>
    </row>
    <row r="6560" spans="9:9" x14ac:dyDescent="0.2">
      <c r="I6560" s="33"/>
    </row>
    <row r="6561" spans="9:9" x14ac:dyDescent="0.2">
      <c r="I6561" s="33"/>
    </row>
    <row r="6562" spans="9:9" x14ac:dyDescent="0.2">
      <c r="I6562" s="33"/>
    </row>
    <row r="6563" spans="9:9" x14ac:dyDescent="0.2">
      <c r="I6563" s="33"/>
    </row>
    <row r="6564" spans="9:9" x14ac:dyDescent="0.2">
      <c r="I6564" s="33"/>
    </row>
    <row r="6565" spans="9:9" x14ac:dyDescent="0.2">
      <c r="I6565" s="33"/>
    </row>
    <row r="6566" spans="9:9" x14ac:dyDescent="0.2">
      <c r="I6566" s="33"/>
    </row>
    <row r="6567" spans="9:9" x14ac:dyDescent="0.2">
      <c r="I6567" s="33"/>
    </row>
    <row r="6568" spans="9:9" x14ac:dyDescent="0.2">
      <c r="I6568" s="33"/>
    </row>
    <row r="6569" spans="9:9" x14ac:dyDescent="0.2">
      <c r="I6569" s="33"/>
    </row>
    <row r="6570" spans="9:9" x14ac:dyDescent="0.2">
      <c r="I6570" s="33"/>
    </row>
    <row r="6571" spans="9:9" x14ac:dyDescent="0.2">
      <c r="I6571" s="33"/>
    </row>
    <row r="6572" spans="9:9" x14ac:dyDescent="0.2">
      <c r="I6572" s="33"/>
    </row>
    <row r="6573" spans="9:9" x14ac:dyDescent="0.2">
      <c r="I6573" s="33"/>
    </row>
    <row r="6574" spans="9:9" x14ac:dyDescent="0.2">
      <c r="I6574" s="33"/>
    </row>
    <row r="6575" spans="9:9" x14ac:dyDescent="0.2">
      <c r="I6575" s="33"/>
    </row>
    <row r="6576" spans="9:9" x14ac:dyDescent="0.2">
      <c r="I6576" s="33"/>
    </row>
    <row r="6577" spans="9:9" x14ac:dyDescent="0.2">
      <c r="I6577" s="33"/>
    </row>
    <row r="6578" spans="9:9" x14ac:dyDescent="0.2">
      <c r="I6578" s="33"/>
    </row>
    <row r="6579" spans="9:9" x14ac:dyDescent="0.2">
      <c r="I6579" s="33"/>
    </row>
    <row r="6580" spans="9:9" x14ac:dyDescent="0.2">
      <c r="I6580" s="33"/>
    </row>
    <row r="6581" spans="9:9" x14ac:dyDescent="0.2">
      <c r="I6581" s="33"/>
    </row>
    <row r="6582" spans="9:9" x14ac:dyDescent="0.2">
      <c r="I6582" s="33"/>
    </row>
    <row r="6583" spans="9:9" x14ac:dyDescent="0.2">
      <c r="I6583" s="33"/>
    </row>
    <row r="6584" spans="9:9" x14ac:dyDescent="0.2">
      <c r="I6584" s="33"/>
    </row>
    <row r="6585" spans="9:9" x14ac:dyDescent="0.2">
      <c r="I6585" s="33"/>
    </row>
    <row r="6586" spans="9:9" x14ac:dyDescent="0.2">
      <c r="I6586" s="33"/>
    </row>
    <row r="6587" spans="9:9" x14ac:dyDescent="0.2">
      <c r="I6587" s="33"/>
    </row>
    <row r="6588" spans="9:9" x14ac:dyDescent="0.2">
      <c r="I6588" s="33"/>
    </row>
    <row r="6589" spans="9:9" x14ac:dyDescent="0.2">
      <c r="I6589" s="33"/>
    </row>
    <row r="6590" spans="9:9" x14ac:dyDescent="0.2">
      <c r="I6590" s="33"/>
    </row>
    <row r="6591" spans="9:9" x14ac:dyDescent="0.2">
      <c r="I6591" s="33"/>
    </row>
    <row r="6592" spans="9:9" x14ac:dyDescent="0.2">
      <c r="I6592" s="33"/>
    </row>
    <row r="6593" spans="9:9" x14ac:dyDescent="0.2">
      <c r="I6593" s="33"/>
    </row>
    <row r="6594" spans="9:9" x14ac:dyDescent="0.2">
      <c r="I6594" s="33"/>
    </row>
    <row r="6595" spans="9:9" x14ac:dyDescent="0.2">
      <c r="I6595" s="33"/>
    </row>
    <row r="6596" spans="9:9" x14ac:dyDescent="0.2">
      <c r="I6596" s="33"/>
    </row>
    <row r="6597" spans="9:9" x14ac:dyDescent="0.2">
      <c r="I6597" s="33"/>
    </row>
    <row r="6598" spans="9:9" x14ac:dyDescent="0.2">
      <c r="I6598" s="33"/>
    </row>
    <row r="6599" spans="9:9" x14ac:dyDescent="0.2">
      <c r="I6599" s="33"/>
    </row>
    <row r="6600" spans="9:9" x14ac:dyDescent="0.2">
      <c r="I6600" s="33"/>
    </row>
    <row r="6601" spans="9:9" x14ac:dyDescent="0.2">
      <c r="I6601" s="33"/>
    </row>
    <row r="6602" spans="9:9" x14ac:dyDescent="0.2">
      <c r="I6602" s="33"/>
    </row>
    <row r="6603" spans="9:9" x14ac:dyDescent="0.2">
      <c r="I6603" s="33"/>
    </row>
    <row r="6604" spans="9:9" x14ac:dyDescent="0.2">
      <c r="I6604" s="33"/>
    </row>
    <row r="6605" spans="9:9" x14ac:dyDescent="0.2">
      <c r="I6605" s="33"/>
    </row>
    <row r="6606" spans="9:9" x14ac:dyDescent="0.2">
      <c r="I6606" s="33"/>
    </row>
    <row r="6607" spans="9:9" x14ac:dyDescent="0.2">
      <c r="I6607" s="33"/>
    </row>
    <row r="6608" spans="9:9" x14ac:dyDescent="0.2">
      <c r="I6608" s="33"/>
    </row>
    <row r="6609" spans="9:9" x14ac:dyDescent="0.2">
      <c r="I6609" s="33"/>
    </row>
    <row r="6610" spans="9:9" x14ac:dyDescent="0.2">
      <c r="I6610" s="33"/>
    </row>
    <row r="6611" spans="9:9" x14ac:dyDescent="0.2">
      <c r="I6611" s="33"/>
    </row>
    <row r="6612" spans="9:9" x14ac:dyDescent="0.2">
      <c r="I6612" s="33"/>
    </row>
    <row r="6613" spans="9:9" x14ac:dyDescent="0.2">
      <c r="I6613" s="33"/>
    </row>
    <row r="6614" spans="9:9" x14ac:dyDescent="0.2">
      <c r="I6614" s="33"/>
    </row>
    <row r="6615" spans="9:9" x14ac:dyDescent="0.2">
      <c r="I6615" s="33"/>
    </row>
    <row r="6616" spans="9:9" x14ac:dyDescent="0.2">
      <c r="I6616" s="33"/>
    </row>
    <row r="6617" spans="9:9" x14ac:dyDescent="0.2">
      <c r="I6617" s="33"/>
    </row>
    <row r="6618" spans="9:9" x14ac:dyDescent="0.2">
      <c r="I6618" s="33"/>
    </row>
    <row r="6619" spans="9:9" x14ac:dyDescent="0.2">
      <c r="I6619" s="33"/>
    </row>
    <row r="6620" spans="9:9" x14ac:dyDescent="0.2">
      <c r="I6620" s="33"/>
    </row>
    <row r="6621" spans="9:9" x14ac:dyDescent="0.2">
      <c r="I6621" s="33"/>
    </row>
    <row r="6622" spans="9:9" x14ac:dyDescent="0.2">
      <c r="I6622" s="33"/>
    </row>
    <row r="6623" spans="9:9" x14ac:dyDescent="0.2">
      <c r="I6623" s="33"/>
    </row>
    <row r="6624" spans="9:9" x14ac:dyDescent="0.2">
      <c r="I6624" s="33"/>
    </row>
    <row r="6625" spans="9:9" x14ac:dyDescent="0.2">
      <c r="I6625" s="33"/>
    </row>
    <row r="6626" spans="9:9" x14ac:dyDescent="0.2">
      <c r="I6626" s="33"/>
    </row>
    <row r="6627" spans="9:9" x14ac:dyDescent="0.2">
      <c r="I6627" s="33"/>
    </row>
    <row r="6628" spans="9:9" x14ac:dyDescent="0.2">
      <c r="I6628" s="33"/>
    </row>
    <row r="6629" spans="9:9" x14ac:dyDescent="0.2">
      <c r="I6629" s="33"/>
    </row>
    <row r="6630" spans="9:9" x14ac:dyDescent="0.2">
      <c r="I6630" s="33"/>
    </row>
    <row r="6631" spans="9:9" x14ac:dyDescent="0.2">
      <c r="I6631" s="33"/>
    </row>
    <row r="6632" spans="9:9" x14ac:dyDescent="0.2">
      <c r="I6632" s="33"/>
    </row>
    <row r="6633" spans="9:9" x14ac:dyDescent="0.2">
      <c r="I6633" s="33"/>
    </row>
    <row r="6634" spans="9:9" x14ac:dyDescent="0.2">
      <c r="I6634" s="33"/>
    </row>
    <row r="6635" spans="9:9" x14ac:dyDescent="0.2">
      <c r="I6635" s="33"/>
    </row>
    <row r="6636" spans="9:9" x14ac:dyDescent="0.2">
      <c r="I6636" s="33"/>
    </row>
    <row r="6637" spans="9:9" x14ac:dyDescent="0.2">
      <c r="I6637" s="33"/>
    </row>
    <row r="6638" spans="9:9" x14ac:dyDescent="0.2">
      <c r="I6638" s="33"/>
    </row>
    <row r="6639" spans="9:9" x14ac:dyDescent="0.2">
      <c r="I6639" s="33"/>
    </row>
    <row r="6640" spans="9:9" x14ac:dyDescent="0.2">
      <c r="I6640" s="33"/>
    </row>
    <row r="6641" spans="9:9" x14ac:dyDescent="0.2">
      <c r="I6641" s="33"/>
    </row>
    <row r="6642" spans="9:9" x14ac:dyDescent="0.2">
      <c r="I6642" s="33"/>
    </row>
    <row r="6643" spans="9:9" x14ac:dyDescent="0.2">
      <c r="I6643" s="33"/>
    </row>
    <row r="6644" spans="9:9" x14ac:dyDescent="0.2">
      <c r="I6644" s="33"/>
    </row>
    <row r="6645" spans="9:9" x14ac:dyDescent="0.2">
      <c r="I6645" s="33"/>
    </row>
    <row r="6646" spans="9:9" x14ac:dyDescent="0.2">
      <c r="I6646" s="33"/>
    </row>
    <row r="6647" spans="9:9" x14ac:dyDescent="0.2">
      <c r="I6647" s="33"/>
    </row>
    <row r="6648" spans="9:9" x14ac:dyDescent="0.2">
      <c r="I6648" s="33"/>
    </row>
    <row r="6649" spans="9:9" x14ac:dyDescent="0.2">
      <c r="I6649" s="33"/>
    </row>
    <row r="6650" spans="9:9" x14ac:dyDescent="0.2">
      <c r="I6650" s="33"/>
    </row>
    <row r="6651" spans="9:9" x14ac:dyDescent="0.2">
      <c r="I6651" s="33"/>
    </row>
    <row r="6652" spans="9:9" x14ac:dyDescent="0.2">
      <c r="I6652" s="33"/>
    </row>
    <row r="6653" spans="9:9" x14ac:dyDescent="0.2">
      <c r="I6653" s="33"/>
    </row>
    <row r="6654" spans="9:9" x14ac:dyDescent="0.2">
      <c r="I6654" s="33"/>
    </row>
    <row r="6655" spans="9:9" x14ac:dyDescent="0.2">
      <c r="I6655" s="33"/>
    </row>
    <row r="6656" spans="9:9" x14ac:dyDescent="0.2">
      <c r="I6656" s="33"/>
    </row>
    <row r="6657" spans="9:9" x14ac:dyDescent="0.2">
      <c r="I6657" s="33"/>
    </row>
    <row r="6658" spans="9:9" x14ac:dyDescent="0.2">
      <c r="I6658" s="33"/>
    </row>
    <row r="6659" spans="9:9" x14ac:dyDescent="0.2">
      <c r="I6659" s="33"/>
    </row>
    <row r="6660" spans="9:9" x14ac:dyDescent="0.2">
      <c r="I6660" s="33"/>
    </row>
    <row r="6661" spans="9:9" x14ac:dyDescent="0.2">
      <c r="I6661" s="33"/>
    </row>
    <row r="6662" spans="9:9" x14ac:dyDescent="0.2">
      <c r="I6662" s="33"/>
    </row>
    <row r="6663" spans="9:9" x14ac:dyDescent="0.2">
      <c r="I6663" s="33"/>
    </row>
    <row r="6664" spans="9:9" x14ac:dyDescent="0.2">
      <c r="I6664" s="33"/>
    </row>
    <row r="6665" spans="9:9" x14ac:dyDescent="0.2">
      <c r="I6665" s="33"/>
    </row>
    <row r="6666" spans="9:9" x14ac:dyDescent="0.2">
      <c r="I6666" s="33"/>
    </row>
    <row r="6667" spans="9:9" x14ac:dyDescent="0.2">
      <c r="I6667" s="33"/>
    </row>
    <row r="6668" spans="9:9" x14ac:dyDescent="0.2">
      <c r="I6668" s="33"/>
    </row>
    <row r="6669" spans="9:9" x14ac:dyDescent="0.2">
      <c r="I6669" s="33"/>
    </row>
    <row r="6670" spans="9:9" x14ac:dyDescent="0.2">
      <c r="I6670" s="33"/>
    </row>
    <row r="6671" spans="9:9" x14ac:dyDescent="0.2">
      <c r="I6671" s="33"/>
    </row>
    <row r="6672" spans="9:9" x14ac:dyDescent="0.2">
      <c r="I6672" s="33"/>
    </row>
    <row r="6673" spans="9:9" x14ac:dyDescent="0.2">
      <c r="I6673" s="33"/>
    </row>
    <row r="6674" spans="9:9" x14ac:dyDescent="0.2">
      <c r="I6674" s="33"/>
    </row>
    <row r="6675" spans="9:9" x14ac:dyDescent="0.2">
      <c r="I6675" s="33"/>
    </row>
    <row r="6676" spans="9:9" x14ac:dyDescent="0.2">
      <c r="I6676" s="33"/>
    </row>
    <row r="6677" spans="9:9" x14ac:dyDescent="0.2">
      <c r="I6677" s="33"/>
    </row>
    <row r="6678" spans="9:9" x14ac:dyDescent="0.2">
      <c r="I6678" s="33"/>
    </row>
    <row r="6679" spans="9:9" x14ac:dyDescent="0.2">
      <c r="I6679" s="33"/>
    </row>
    <row r="6680" spans="9:9" x14ac:dyDescent="0.2">
      <c r="I6680" s="33"/>
    </row>
    <row r="6681" spans="9:9" x14ac:dyDescent="0.2">
      <c r="I6681" s="33"/>
    </row>
    <row r="6682" spans="9:9" x14ac:dyDescent="0.2">
      <c r="I6682" s="33"/>
    </row>
    <row r="6683" spans="9:9" x14ac:dyDescent="0.2">
      <c r="I6683" s="33"/>
    </row>
    <row r="6684" spans="9:9" x14ac:dyDescent="0.2">
      <c r="I6684" s="33"/>
    </row>
    <row r="6685" spans="9:9" x14ac:dyDescent="0.2">
      <c r="I6685" s="33"/>
    </row>
    <row r="6686" spans="9:9" x14ac:dyDescent="0.2">
      <c r="I6686" s="33"/>
    </row>
    <row r="6687" spans="9:9" x14ac:dyDescent="0.2">
      <c r="I6687" s="33"/>
    </row>
    <row r="6688" spans="9:9" x14ac:dyDescent="0.2">
      <c r="I6688" s="33"/>
    </row>
    <row r="6689" spans="9:9" x14ac:dyDescent="0.2">
      <c r="I6689" s="33"/>
    </row>
    <row r="6690" spans="9:9" x14ac:dyDescent="0.2">
      <c r="I6690" s="33"/>
    </row>
    <row r="6691" spans="9:9" x14ac:dyDescent="0.2">
      <c r="I6691" s="33"/>
    </row>
    <row r="6692" spans="9:9" x14ac:dyDescent="0.2">
      <c r="I6692" s="33"/>
    </row>
    <row r="6693" spans="9:9" x14ac:dyDescent="0.2">
      <c r="I6693" s="33"/>
    </row>
    <row r="6694" spans="9:9" x14ac:dyDescent="0.2">
      <c r="I6694" s="33"/>
    </row>
    <row r="6695" spans="9:9" x14ac:dyDescent="0.2">
      <c r="I6695" s="33"/>
    </row>
    <row r="6696" spans="9:9" x14ac:dyDescent="0.2">
      <c r="I6696" s="33"/>
    </row>
    <row r="6697" spans="9:9" x14ac:dyDescent="0.2">
      <c r="I6697" s="33"/>
    </row>
    <row r="6698" spans="9:9" x14ac:dyDescent="0.2">
      <c r="I6698" s="33"/>
    </row>
    <row r="6699" spans="9:9" x14ac:dyDescent="0.2">
      <c r="I6699" s="33"/>
    </row>
    <row r="6700" spans="9:9" x14ac:dyDescent="0.2">
      <c r="I6700" s="33"/>
    </row>
    <row r="6701" spans="9:9" x14ac:dyDescent="0.2">
      <c r="I6701" s="33"/>
    </row>
    <row r="6702" spans="9:9" x14ac:dyDescent="0.2">
      <c r="I6702" s="33"/>
    </row>
    <row r="6703" spans="9:9" x14ac:dyDescent="0.2">
      <c r="I6703" s="33"/>
    </row>
    <row r="6704" spans="9:9" x14ac:dyDescent="0.2">
      <c r="I6704" s="33"/>
    </row>
    <row r="6705" spans="9:9" x14ac:dyDescent="0.2">
      <c r="I6705" s="33"/>
    </row>
    <row r="6706" spans="9:9" x14ac:dyDescent="0.2">
      <c r="I6706" s="33"/>
    </row>
    <row r="6707" spans="9:9" x14ac:dyDescent="0.2">
      <c r="I6707" s="33"/>
    </row>
    <row r="6708" spans="9:9" x14ac:dyDescent="0.2">
      <c r="I6708" s="33"/>
    </row>
    <row r="6709" spans="9:9" x14ac:dyDescent="0.2">
      <c r="I6709" s="33"/>
    </row>
    <row r="6710" spans="9:9" x14ac:dyDescent="0.2">
      <c r="I6710" s="33"/>
    </row>
    <row r="6711" spans="9:9" x14ac:dyDescent="0.2">
      <c r="I6711" s="33"/>
    </row>
    <row r="6712" spans="9:9" x14ac:dyDescent="0.2">
      <c r="I6712" s="33"/>
    </row>
    <row r="6713" spans="9:9" x14ac:dyDescent="0.2">
      <c r="I6713" s="33"/>
    </row>
    <row r="6714" spans="9:9" x14ac:dyDescent="0.2">
      <c r="I6714" s="33"/>
    </row>
    <row r="6715" spans="9:9" x14ac:dyDescent="0.2">
      <c r="I6715" s="33"/>
    </row>
    <row r="6716" spans="9:9" x14ac:dyDescent="0.2">
      <c r="I6716" s="33"/>
    </row>
    <row r="6717" spans="9:9" x14ac:dyDescent="0.2">
      <c r="I6717" s="33"/>
    </row>
    <row r="6718" spans="9:9" x14ac:dyDescent="0.2">
      <c r="I6718" s="33"/>
    </row>
    <row r="6719" spans="9:9" x14ac:dyDescent="0.2">
      <c r="I6719" s="33"/>
    </row>
    <row r="6720" spans="9:9" x14ac:dyDescent="0.2">
      <c r="I6720" s="33"/>
    </row>
    <row r="6721" spans="9:9" x14ac:dyDescent="0.2">
      <c r="I6721" s="33"/>
    </row>
    <row r="6722" spans="9:9" x14ac:dyDescent="0.2">
      <c r="I6722" s="33"/>
    </row>
    <row r="6723" spans="9:9" x14ac:dyDescent="0.2">
      <c r="I6723" s="33"/>
    </row>
    <row r="6724" spans="9:9" x14ac:dyDescent="0.2">
      <c r="I6724" s="33"/>
    </row>
    <row r="6725" spans="9:9" x14ac:dyDescent="0.2">
      <c r="I6725" s="33"/>
    </row>
    <row r="6726" spans="9:9" x14ac:dyDescent="0.2">
      <c r="I6726" s="33"/>
    </row>
    <row r="6727" spans="9:9" x14ac:dyDescent="0.2">
      <c r="I6727" s="33"/>
    </row>
    <row r="6728" spans="9:9" x14ac:dyDescent="0.2">
      <c r="I6728" s="33"/>
    </row>
    <row r="6729" spans="9:9" x14ac:dyDescent="0.2">
      <c r="I6729" s="33"/>
    </row>
    <row r="6730" spans="9:9" x14ac:dyDescent="0.2">
      <c r="I6730" s="33"/>
    </row>
    <row r="6731" spans="9:9" x14ac:dyDescent="0.2">
      <c r="I6731" s="33"/>
    </row>
    <row r="6732" spans="9:9" x14ac:dyDescent="0.2">
      <c r="I6732" s="33"/>
    </row>
    <row r="6733" spans="9:9" x14ac:dyDescent="0.2">
      <c r="I6733" s="33"/>
    </row>
    <row r="6734" spans="9:9" x14ac:dyDescent="0.2">
      <c r="I6734" s="33"/>
    </row>
    <row r="6735" spans="9:9" x14ac:dyDescent="0.2">
      <c r="I6735" s="33"/>
    </row>
    <row r="6736" spans="9:9" x14ac:dyDescent="0.2">
      <c r="I6736" s="33"/>
    </row>
    <row r="6737" spans="9:9" x14ac:dyDescent="0.2">
      <c r="I6737" s="33"/>
    </row>
    <row r="6738" spans="9:9" x14ac:dyDescent="0.2">
      <c r="I6738" s="33"/>
    </row>
    <row r="6739" spans="9:9" x14ac:dyDescent="0.2">
      <c r="I6739" s="33"/>
    </row>
    <row r="6740" spans="9:9" x14ac:dyDescent="0.2">
      <c r="I6740" s="33"/>
    </row>
    <row r="6741" spans="9:9" x14ac:dyDescent="0.2">
      <c r="I6741" s="33"/>
    </row>
    <row r="6742" spans="9:9" x14ac:dyDescent="0.2">
      <c r="I6742" s="33"/>
    </row>
    <row r="6743" spans="9:9" x14ac:dyDescent="0.2">
      <c r="I6743" s="33"/>
    </row>
    <row r="6744" spans="9:9" x14ac:dyDescent="0.2">
      <c r="I6744" s="33"/>
    </row>
    <row r="6745" spans="9:9" x14ac:dyDescent="0.2">
      <c r="I6745" s="33"/>
    </row>
    <row r="6746" spans="9:9" x14ac:dyDescent="0.2">
      <c r="I6746" s="33"/>
    </row>
    <row r="6747" spans="9:9" x14ac:dyDescent="0.2">
      <c r="I6747" s="33"/>
    </row>
    <row r="6748" spans="9:9" x14ac:dyDescent="0.2">
      <c r="I6748" s="33"/>
    </row>
    <row r="6749" spans="9:9" x14ac:dyDescent="0.2">
      <c r="I6749" s="33"/>
    </row>
    <row r="6750" spans="9:9" x14ac:dyDescent="0.2">
      <c r="I6750" s="33"/>
    </row>
    <row r="6751" spans="9:9" x14ac:dyDescent="0.2">
      <c r="I6751" s="33"/>
    </row>
    <row r="6752" spans="9:9" x14ac:dyDescent="0.2">
      <c r="I6752" s="33"/>
    </row>
    <row r="6753" spans="9:9" x14ac:dyDescent="0.2">
      <c r="I6753" s="33"/>
    </row>
    <row r="6754" spans="9:9" x14ac:dyDescent="0.2">
      <c r="I6754" s="33"/>
    </row>
    <row r="6755" spans="9:9" x14ac:dyDescent="0.2">
      <c r="I6755" s="33"/>
    </row>
    <row r="6756" spans="9:9" x14ac:dyDescent="0.2">
      <c r="I6756" s="33"/>
    </row>
    <row r="6757" spans="9:9" x14ac:dyDescent="0.2">
      <c r="I6757" s="33"/>
    </row>
    <row r="6758" spans="9:9" x14ac:dyDescent="0.2">
      <c r="I6758" s="33"/>
    </row>
    <row r="6759" spans="9:9" x14ac:dyDescent="0.2">
      <c r="I6759" s="33"/>
    </row>
    <row r="6760" spans="9:9" x14ac:dyDescent="0.2">
      <c r="I6760" s="33"/>
    </row>
    <row r="6761" spans="9:9" x14ac:dyDescent="0.2">
      <c r="I6761" s="33"/>
    </row>
    <row r="6762" spans="9:9" x14ac:dyDescent="0.2">
      <c r="I6762" s="33"/>
    </row>
    <row r="6763" spans="9:9" x14ac:dyDescent="0.2">
      <c r="I6763" s="33"/>
    </row>
    <row r="6764" spans="9:9" x14ac:dyDescent="0.2">
      <c r="I6764" s="33"/>
    </row>
    <row r="6765" spans="9:9" x14ac:dyDescent="0.2">
      <c r="I6765" s="33"/>
    </row>
    <row r="6766" spans="9:9" x14ac:dyDescent="0.2">
      <c r="I6766" s="33"/>
    </row>
    <row r="6767" spans="9:9" x14ac:dyDescent="0.2">
      <c r="I6767" s="33"/>
    </row>
    <row r="6768" spans="9:9" x14ac:dyDescent="0.2">
      <c r="I6768" s="33"/>
    </row>
    <row r="6769" spans="9:9" x14ac:dyDescent="0.2">
      <c r="I6769" s="33"/>
    </row>
    <row r="6770" spans="9:9" x14ac:dyDescent="0.2">
      <c r="I6770" s="33"/>
    </row>
    <row r="6771" spans="9:9" x14ac:dyDescent="0.2">
      <c r="I6771" s="33"/>
    </row>
    <row r="6772" spans="9:9" x14ac:dyDescent="0.2">
      <c r="I6772" s="33"/>
    </row>
    <row r="6773" spans="9:9" x14ac:dyDescent="0.2">
      <c r="I6773" s="33"/>
    </row>
    <row r="6774" spans="9:9" x14ac:dyDescent="0.2">
      <c r="I6774" s="33"/>
    </row>
    <row r="6775" spans="9:9" x14ac:dyDescent="0.2">
      <c r="I6775" s="33"/>
    </row>
    <row r="6776" spans="9:9" x14ac:dyDescent="0.2">
      <c r="I6776" s="33"/>
    </row>
    <row r="6777" spans="9:9" x14ac:dyDescent="0.2">
      <c r="I6777" s="33"/>
    </row>
    <row r="6778" spans="9:9" x14ac:dyDescent="0.2">
      <c r="I6778" s="33"/>
    </row>
    <row r="6779" spans="9:9" x14ac:dyDescent="0.2">
      <c r="I6779" s="33"/>
    </row>
    <row r="6780" spans="9:9" x14ac:dyDescent="0.2">
      <c r="I6780" s="33"/>
    </row>
    <row r="6781" spans="9:9" x14ac:dyDescent="0.2">
      <c r="I6781" s="33"/>
    </row>
    <row r="6782" spans="9:9" x14ac:dyDescent="0.2">
      <c r="I6782" s="33"/>
    </row>
    <row r="6783" spans="9:9" x14ac:dyDescent="0.2">
      <c r="I6783" s="33"/>
    </row>
    <row r="6784" spans="9:9" x14ac:dyDescent="0.2">
      <c r="I6784" s="33"/>
    </row>
    <row r="6785" spans="9:9" x14ac:dyDescent="0.2">
      <c r="I6785" s="33"/>
    </row>
    <row r="6786" spans="9:9" x14ac:dyDescent="0.2">
      <c r="I6786" s="33"/>
    </row>
    <row r="6787" spans="9:9" x14ac:dyDescent="0.2">
      <c r="I6787" s="33"/>
    </row>
    <row r="6788" spans="9:9" x14ac:dyDescent="0.2">
      <c r="I6788" s="33"/>
    </row>
    <row r="6789" spans="9:9" x14ac:dyDescent="0.2">
      <c r="I6789" s="33"/>
    </row>
    <row r="6790" spans="9:9" x14ac:dyDescent="0.2">
      <c r="I6790" s="33"/>
    </row>
    <row r="6791" spans="9:9" x14ac:dyDescent="0.2">
      <c r="I6791" s="33"/>
    </row>
    <row r="6792" spans="9:9" x14ac:dyDescent="0.2">
      <c r="I6792" s="33"/>
    </row>
    <row r="6793" spans="9:9" x14ac:dyDescent="0.2">
      <c r="I6793" s="33"/>
    </row>
    <row r="6794" spans="9:9" x14ac:dyDescent="0.2">
      <c r="I6794" s="33"/>
    </row>
    <row r="6795" spans="9:9" x14ac:dyDescent="0.2">
      <c r="I6795" s="33"/>
    </row>
    <row r="6796" spans="9:9" x14ac:dyDescent="0.2">
      <c r="I6796" s="33"/>
    </row>
    <row r="6797" spans="9:9" x14ac:dyDescent="0.2">
      <c r="I6797" s="33"/>
    </row>
    <row r="6798" spans="9:9" x14ac:dyDescent="0.2">
      <c r="I6798" s="33"/>
    </row>
    <row r="6799" spans="9:9" x14ac:dyDescent="0.2">
      <c r="I6799" s="33"/>
    </row>
    <row r="6800" spans="9:9" x14ac:dyDescent="0.2">
      <c r="I6800" s="33"/>
    </row>
    <row r="6801" spans="9:9" x14ac:dyDescent="0.2">
      <c r="I6801" s="33"/>
    </row>
    <row r="6802" spans="9:9" x14ac:dyDescent="0.2">
      <c r="I6802" s="33"/>
    </row>
    <row r="6803" spans="9:9" x14ac:dyDescent="0.2">
      <c r="I6803" s="33"/>
    </row>
    <row r="6804" spans="9:9" x14ac:dyDescent="0.2">
      <c r="I6804" s="33"/>
    </row>
    <row r="6805" spans="9:9" x14ac:dyDescent="0.2">
      <c r="I6805" s="33"/>
    </row>
    <row r="6806" spans="9:9" x14ac:dyDescent="0.2">
      <c r="I6806" s="33"/>
    </row>
    <row r="6807" spans="9:9" x14ac:dyDescent="0.2">
      <c r="I6807" s="33"/>
    </row>
    <row r="6808" spans="9:9" x14ac:dyDescent="0.2">
      <c r="I6808" s="33"/>
    </row>
    <row r="6809" spans="9:9" x14ac:dyDescent="0.2">
      <c r="I6809" s="33"/>
    </row>
    <row r="6810" spans="9:9" x14ac:dyDescent="0.2">
      <c r="I6810" s="33"/>
    </row>
    <row r="6811" spans="9:9" x14ac:dyDescent="0.2">
      <c r="I6811" s="33"/>
    </row>
    <row r="6812" spans="9:9" x14ac:dyDescent="0.2">
      <c r="I6812" s="33"/>
    </row>
    <row r="6813" spans="9:9" x14ac:dyDescent="0.2">
      <c r="I6813" s="33"/>
    </row>
    <row r="6814" spans="9:9" x14ac:dyDescent="0.2">
      <c r="I6814" s="33"/>
    </row>
    <row r="6815" spans="9:9" x14ac:dyDescent="0.2">
      <c r="I6815" s="33"/>
    </row>
    <row r="6816" spans="9:9" x14ac:dyDescent="0.2">
      <c r="I6816" s="33"/>
    </row>
    <row r="6817" spans="9:9" x14ac:dyDescent="0.2">
      <c r="I6817" s="33"/>
    </row>
    <row r="6818" spans="9:9" x14ac:dyDescent="0.2">
      <c r="I6818" s="33"/>
    </row>
    <row r="6819" spans="9:9" x14ac:dyDescent="0.2">
      <c r="I6819" s="33"/>
    </row>
    <row r="6820" spans="9:9" x14ac:dyDescent="0.2">
      <c r="I6820" s="33"/>
    </row>
    <row r="6821" spans="9:9" x14ac:dyDescent="0.2">
      <c r="I6821" s="33"/>
    </row>
    <row r="6822" spans="9:9" x14ac:dyDescent="0.2">
      <c r="I6822" s="33"/>
    </row>
    <row r="6823" spans="9:9" x14ac:dyDescent="0.2">
      <c r="I6823" s="33"/>
    </row>
    <row r="6824" spans="9:9" x14ac:dyDescent="0.2">
      <c r="I6824" s="33"/>
    </row>
    <row r="6825" spans="9:9" x14ac:dyDescent="0.2">
      <c r="I6825" s="33"/>
    </row>
    <row r="6826" spans="9:9" x14ac:dyDescent="0.2">
      <c r="I6826" s="33"/>
    </row>
    <row r="6827" spans="9:9" x14ac:dyDescent="0.2">
      <c r="I6827" s="33"/>
    </row>
    <row r="6828" spans="9:9" x14ac:dyDescent="0.2">
      <c r="I6828" s="33"/>
    </row>
    <row r="6829" spans="9:9" x14ac:dyDescent="0.2">
      <c r="I6829" s="33"/>
    </row>
    <row r="6830" spans="9:9" x14ac:dyDescent="0.2">
      <c r="I6830" s="33"/>
    </row>
    <row r="6831" spans="9:9" x14ac:dyDescent="0.2">
      <c r="I6831" s="33"/>
    </row>
    <row r="6832" spans="9:9" x14ac:dyDescent="0.2">
      <c r="I6832" s="33"/>
    </row>
    <row r="6833" spans="9:9" x14ac:dyDescent="0.2">
      <c r="I6833" s="33"/>
    </row>
    <row r="6834" spans="9:9" x14ac:dyDescent="0.2">
      <c r="I6834" s="33"/>
    </row>
    <row r="6835" spans="9:9" x14ac:dyDescent="0.2">
      <c r="I6835" s="33"/>
    </row>
    <row r="6836" spans="9:9" x14ac:dyDescent="0.2">
      <c r="I6836" s="33"/>
    </row>
    <row r="6837" spans="9:9" x14ac:dyDescent="0.2">
      <c r="I6837" s="33"/>
    </row>
    <row r="6838" spans="9:9" x14ac:dyDescent="0.2">
      <c r="I6838" s="33"/>
    </row>
    <row r="6839" spans="9:9" x14ac:dyDescent="0.2">
      <c r="I6839" s="33"/>
    </row>
    <row r="6840" spans="9:9" x14ac:dyDescent="0.2">
      <c r="I6840" s="33"/>
    </row>
    <row r="6841" spans="9:9" x14ac:dyDescent="0.2">
      <c r="I6841" s="33"/>
    </row>
    <row r="6842" spans="9:9" x14ac:dyDescent="0.2">
      <c r="I6842" s="33"/>
    </row>
    <row r="6843" spans="9:9" x14ac:dyDescent="0.2">
      <c r="I6843" s="33"/>
    </row>
    <row r="6844" spans="9:9" x14ac:dyDescent="0.2">
      <c r="I6844" s="33"/>
    </row>
    <row r="6845" spans="9:9" x14ac:dyDescent="0.2">
      <c r="I6845" s="33"/>
    </row>
    <row r="6846" spans="9:9" x14ac:dyDescent="0.2">
      <c r="I6846" s="33"/>
    </row>
    <row r="6847" spans="9:9" x14ac:dyDescent="0.2">
      <c r="I6847" s="33"/>
    </row>
    <row r="6848" spans="9:9" x14ac:dyDescent="0.2">
      <c r="I6848" s="33"/>
    </row>
    <row r="6849" spans="9:9" x14ac:dyDescent="0.2">
      <c r="I6849" s="33"/>
    </row>
    <row r="6850" spans="9:9" x14ac:dyDescent="0.2">
      <c r="I6850" s="33"/>
    </row>
    <row r="6851" spans="9:9" x14ac:dyDescent="0.2">
      <c r="I6851" s="33"/>
    </row>
    <row r="6852" spans="9:9" x14ac:dyDescent="0.2">
      <c r="I6852" s="33"/>
    </row>
    <row r="6853" spans="9:9" x14ac:dyDescent="0.2">
      <c r="I6853" s="33"/>
    </row>
    <row r="6854" spans="9:9" x14ac:dyDescent="0.2">
      <c r="I6854" s="33"/>
    </row>
    <row r="6855" spans="9:9" x14ac:dyDescent="0.2">
      <c r="I6855" s="33"/>
    </row>
    <row r="6856" spans="9:9" x14ac:dyDescent="0.2">
      <c r="I6856" s="33"/>
    </row>
    <row r="6857" spans="9:9" x14ac:dyDescent="0.2">
      <c r="I6857" s="33"/>
    </row>
    <row r="6858" spans="9:9" x14ac:dyDescent="0.2">
      <c r="I6858" s="33"/>
    </row>
    <row r="6859" spans="9:9" x14ac:dyDescent="0.2">
      <c r="I6859" s="33"/>
    </row>
    <row r="6860" spans="9:9" x14ac:dyDescent="0.2">
      <c r="I6860" s="33"/>
    </row>
    <row r="6861" spans="9:9" x14ac:dyDescent="0.2">
      <c r="I6861" s="33"/>
    </row>
    <row r="6862" spans="9:9" x14ac:dyDescent="0.2">
      <c r="I6862" s="33"/>
    </row>
    <row r="6863" spans="9:9" x14ac:dyDescent="0.2">
      <c r="I6863" s="33"/>
    </row>
    <row r="6864" spans="9:9" x14ac:dyDescent="0.2">
      <c r="I6864" s="33"/>
    </row>
    <row r="6865" spans="9:9" x14ac:dyDescent="0.2">
      <c r="I6865" s="33"/>
    </row>
    <row r="6866" spans="9:9" x14ac:dyDescent="0.2">
      <c r="I6866" s="33"/>
    </row>
    <row r="6867" spans="9:9" x14ac:dyDescent="0.2">
      <c r="I6867" s="33"/>
    </row>
    <row r="6868" spans="9:9" x14ac:dyDescent="0.2">
      <c r="I6868" s="33"/>
    </row>
    <row r="6869" spans="9:9" x14ac:dyDescent="0.2">
      <c r="I6869" s="33"/>
    </row>
    <row r="6870" spans="9:9" x14ac:dyDescent="0.2">
      <c r="I6870" s="33"/>
    </row>
    <row r="6871" spans="9:9" x14ac:dyDescent="0.2">
      <c r="I6871" s="33"/>
    </row>
    <row r="6872" spans="9:9" x14ac:dyDescent="0.2">
      <c r="I6872" s="33"/>
    </row>
    <row r="6873" spans="9:9" x14ac:dyDescent="0.2">
      <c r="I6873" s="33"/>
    </row>
    <row r="6874" spans="9:9" x14ac:dyDescent="0.2">
      <c r="I6874" s="33"/>
    </row>
    <row r="6875" spans="9:9" x14ac:dyDescent="0.2">
      <c r="I6875" s="33"/>
    </row>
    <row r="6876" spans="9:9" x14ac:dyDescent="0.2">
      <c r="I6876" s="33"/>
    </row>
    <row r="6877" spans="9:9" x14ac:dyDescent="0.2">
      <c r="I6877" s="33"/>
    </row>
    <row r="6878" spans="9:9" x14ac:dyDescent="0.2">
      <c r="I6878" s="33"/>
    </row>
    <row r="6879" spans="9:9" x14ac:dyDescent="0.2">
      <c r="I6879" s="33"/>
    </row>
    <row r="6880" spans="9:9" x14ac:dyDescent="0.2">
      <c r="I6880" s="33"/>
    </row>
    <row r="6881" spans="9:9" x14ac:dyDescent="0.2">
      <c r="I6881" s="33"/>
    </row>
    <row r="6882" spans="9:9" x14ac:dyDescent="0.2">
      <c r="I6882" s="33"/>
    </row>
    <row r="6883" spans="9:9" x14ac:dyDescent="0.2">
      <c r="I6883" s="33"/>
    </row>
    <row r="6884" spans="9:9" x14ac:dyDescent="0.2">
      <c r="I6884" s="33"/>
    </row>
    <row r="6885" spans="9:9" x14ac:dyDescent="0.2">
      <c r="I6885" s="33"/>
    </row>
    <row r="6886" spans="9:9" x14ac:dyDescent="0.2">
      <c r="I6886" s="33"/>
    </row>
    <row r="6887" spans="9:9" x14ac:dyDescent="0.2">
      <c r="I6887" s="33"/>
    </row>
    <row r="6888" spans="9:9" x14ac:dyDescent="0.2">
      <c r="I6888" s="33"/>
    </row>
    <row r="6889" spans="9:9" x14ac:dyDescent="0.2">
      <c r="I6889" s="33"/>
    </row>
    <row r="6890" spans="9:9" x14ac:dyDescent="0.2">
      <c r="I6890" s="33"/>
    </row>
    <row r="6891" spans="9:9" x14ac:dyDescent="0.2">
      <c r="I6891" s="33"/>
    </row>
    <row r="6892" spans="9:9" x14ac:dyDescent="0.2">
      <c r="I6892" s="33"/>
    </row>
    <row r="6893" spans="9:9" x14ac:dyDescent="0.2">
      <c r="I6893" s="33"/>
    </row>
    <row r="6894" spans="9:9" x14ac:dyDescent="0.2">
      <c r="I6894" s="33"/>
    </row>
    <row r="6895" spans="9:9" x14ac:dyDescent="0.2">
      <c r="I6895" s="33"/>
    </row>
    <row r="6896" spans="9:9" x14ac:dyDescent="0.2">
      <c r="I6896" s="33"/>
    </row>
    <row r="6897" spans="9:9" x14ac:dyDescent="0.2">
      <c r="I6897" s="33"/>
    </row>
    <row r="6898" spans="9:9" x14ac:dyDescent="0.2">
      <c r="I6898" s="33"/>
    </row>
    <row r="6899" spans="9:9" x14ac:dyDescent="0.2">
      <c r="I6899" s="33"/>
    </row>
    <row r="6900" spans="9:9" x14ac:dyDescent="0.2">
      <c r="I6900" s="33"/>
    </row>
    <row r="6901" spans="9:9" x14ac:dyDescent="0.2">
      <c r="I6901" s="33"/>
    </row>
    <row r="6902" spans="9:9" x14ac:dyDescent="0.2">
      <c r="I6902" s="33"/>
    </row>
    <row r="6903" spans="9:9" x14ac:dyDescent="0.2">
      <c r="I6903" s="33"/>
    </row>
    <row r="6904" spans="9:9" x14ac:dyDescent="0.2">
      <c r="I6904" s="33"/>
    </row>
    <row r="6905" spans="9:9" x14ac:dyDescent="0.2">
      <c r="I6905" s="33"/>
    </row>
    <row r="6906" spans="9:9" x14ac:dyDescent="0.2">
      <c r="I6906" s="33"/>
    </row>
    <row r="6907" spans="9:9" x14ac:dyDescent="0.2">
      <c r="I6907" s="33"/>
    </row>
    <row r="6908" spans="9:9" x14ac:dyDescent="0.2">
      <c r="I6908" s="33"/>
    </row>
    <row r="6909" spans="9:9" x14ac:dyDescent="0.2">
      <c r="I6909" s="33"/>
    </row>
    <row r="6910" spans="9:9" x14ac:dyDescent="0.2">
      <c r="I6910" s="33"/>
    </row>
    <row r="6911" spans="9:9" x14ac:dyDescent="0.2">
      <c r="I6911" s="33"/>
    </row>
    <row r="6912" spans="9:9" x14ac:dyDescent="0.2">
      <c r="I6912" s="33"/>
    </row>
    <row r="6913" spans="9:9" x14ac:dyDescent="0.2">
      <c r="I6913" s="33"/>
    </row>
    <row r="6914" spans="9:9" x14ac:dyDescent="0.2">
      <c r="I6914" s="33"/>
    </row>
    <row r="6915" spans="9:9" x14ac:dyDescent="0.2">
      <c r="I6915" s="33"/>
    </row>
    <row r="6916" spans="9:9" x14ac:dyDescent="0.2">
      <c r="I6916" s="33"/>
    </row>
    <row r="6917" spans="9:9" x14ac:dyDescent="0.2">
      <c r="I6917" s="33"/>
    </row>
    <row r="6918" spans="9:9" x14ac:dyDescent="0.2">
      <c r="I6918" s="33"/>
    </row>
    <row r="6919" spans="9:9" x14ac:dyDescent="0.2">
      <c r="I6919" s="33"/>
    </row>
    <row r="6920" spans="9:9" x14ac:dyDescent="0.2">
      <c r="I6920" s="33"/>
    </row>
    <row r="6921" spans="9:9" x14ac:dyDescent="0.2">
      <c r="I6921" s="33"/>
    </row>
    <row r="6922" spans="9:9" x14ac:dyDescent="0.2">
      <c r="I6922" s="33"/>
    </row>
    <row r="6923" spans="9:9" x14ac:dyDescent="0.2">
      <c r="I6923" s="33"/>
    </row>
    <row r="6924" spans="9:9" x14ac:dyDescent="0.2">
      <c r="I6924" s="33"/>
    </row>
    <row r="6925" spans="9:9" x14ac:dyDescent="0.2">
      <c r="I6925" s="33"/>
    </row>
    <row r="6926" spans="9:9" x14ac:dyDescent="0.2">
      <c r="I6926" s="33"/>
    </row>
    <row r="6927" spans="9:9" x14ac:dyDescent="0.2">
      <c r="I6927" s="33"/>
    </row>
    <row r="6928" spans="9:9" x14ac:dyDescent="0.2">
      <c r="I6928" s="33"/>
    </row>
    <row r="6929" spans="9:9" x14ac:dyDescent="0.2">
      <c r="I6929" s="33"/>
    </row>
    <row r="6930" spans="9:9" x14ac:dyDescent="0.2">
      <c r="I6930" s="33"/>
    </row>
    <row r="6931" spans="9:9" x14ac:dyDescent="0.2">
      <c r="I6931" s="33"/>
    </row>
    <row r="6932" spans="9:9" x14ac:dyDescent="0.2">
      <c r="I6932" s="33"/>
    </row>
    <row r="6933" spans="9:9" x14ac:dyDescent="0.2">
      <c r="I6933" s="33"/>
    </row>
    <row r="6934" spans="9:9" x14ac:dyDescent="0.2">
      <c r="I6934" s="33"/>
    </row>
    <row r="6935" spans="9:9" x14ac:dyDescent="0.2">
      <c r="I6935" s="33"/>
    </row>
    <row r="6936" spans="9:9" x14ac:dyDescent="0.2">
      <c r="I6936" s="33"/>
    </row>
    <row r="6937" spans="9:9" x14ac:dyDescent="0.2">
      <c r="I6937" s="33"/>
    </row>
    <row r="6938" spans="9:9" x14ac:dyDescent="0.2">
      <c r="I6938" s="33"/>
    </row>
    <row r="6939" spans="9:9" x14ac:dyDescent="0.2">
      <c r="I6939" s="33"/>
    </row>
    <row r="6940" spans="9:9" x14ac:dyDescent="0.2">
      <c r="I6940" s="33"/>
    </row>
    <row r="6941" spans="9:9" x14ac:dyDescent="0.2">
      <c r="I6941" s="33"/>
    </row>
    <row r="6942" spans="9:9" x14ac:dyDescent="0.2">
      <c r="I6942" s="33"/>
    </row>
    <row r="6943" spans="9:9" x14ac:dyDescent="0.2">
      <c r="I6943" s="33"/>
    </row>
    <row r="6944" spans="9:9" x14ac:dyDescent="0.2">
      <c r="I6944" s="33"/>
    </row>
    <row r="6945" spans="9:9" x14ac:dyDescent="0.2">
      <c r="I6945" s="33"/>
    </row>
    <row r="6946" spans="9:9" x14ac:dyDescent="0.2">
      <c r="I6946" s="33"/>
    </row>
    <row r="6947" spans="9:9" x14ac:dyDescent="0.2">
      <c r="I6947" s="33"/>
    </row>
    <row r="6948" spans="9:9" x14ac:dyDescent="0.2">
      <c r="I6948" s="33"/>
    </row>
    <row r="6949" spans="9:9" x14ac:dyDescent="0.2">
      <c r="I6949" s="33"/>
    </row>
    <row r="6950" spans="9:9" x14ac:dyDescent="0.2">
      <c r="I6950" s="33"/>
    </row>
    <row r="6951" spans="9:9" x14ac:dyDescent="0.2">
      <c r="I6951" s="33"/>
    </row>
    <row r="6952" spans="9:9" x14ac:dyDescent="0.2">
      <c r="I6952" s="33"/>
    </row>
    <row r="6953" spans="9:9" x14ac:dyDescent="0.2">
      <c r="I6953" s="33"/>
    </row>
    <row r="6954" spans="9:9" x14ac:dyDescent="0.2">
      <c r="I6954" s="33"/>
    </row>
    <row r="6955" spans="9:9" x14ac:dyDescent="0.2">
      <c r="I6955" s="33"/>
    </row>
    <row r="6956" spans="9:9" x14ac:dyDescent="0.2">
      <c r="I6956" s="33"/>
    </row>
    <row r="6957" spans="9:9" x14ac:dyDescent="0.2">
      <c r="I6957" s="33"/>
    </row>
    <row r="6958" spans="9:9" x14ac:dyDescent="0.2">
      <c r="I6958" s="33"/>
    </row>
    <row r="6959" spans="9:9" x14ac:dyDescent="0.2">
      <c r="I6959" s="33"/>
    </row>
    <row r="6960" spans="9:9" x14ac:dyDescent="0.2">
      <c r="I6960" s="33"/>
    </row>
    <row r="6961" spans="9:9" x14ac:dyDescent="0.2">
      <c r="I6961" s="33"/>
    </row>
    <row r="6962" spans="9:9" x14ac:dyDescent="0.2">
      <c r="I6962" s="33"/>
    </row>
    <row r="6963" spans="9:9" x14ac:dyDescent="0.2">
      <c r="I6963" s="33"/>
    </row>
    <row r="6964" spans="9:9" x14ac:dyDescent="0.2">
      <c r="I6964" s="33"/>
    </row>
    <row r="6965" spans="9:9" x14ac:dyDescent="0.2">
      <c r="I6965" s="33"/>
    </row>
    <row r="6966" spans="9:9" x14ac:dyDescent="0.2">
      <c r="I6966" s="33"/>
    </row>
    <row r="6967" spans="9:9" x14ac:dyDescent="0.2">
      <c r="I6967" s="33"/>
    </row>
    <row r="6968" spans="9:9" x14ac:dyDescent="0.2">
      <c r="I6968" s="33"/>
    </row>
    <row r="6969" spans="9:9" x14ac:dyDescent="0.2">
      <c r="I6969" s="33"/>
    </row>
    <row r="6970" spans="9:9" x14ac:dyDescent="0.2">
      <c r="I6970" s="33"/>
    </row>
    <row r="6971" spans="9:9" x14ac:dyDescent="0.2">
      <c r="I6971" s="33"/>
    </row>
    <row r="6972" spans="9:9" x14ac:dyDescent="0.2">
      <c r="I6972" s="33"/>
    </row>
    <row r="6973" spans="9:9" x14ac:dyDescent="0.2">
      <c r="I6973" s="33"/>
    </row>
    <row r="6974" spans="9:9" x14ac:dyDescent="0.2">
      <c r="I6974" s="33"/>
    </row>
    <row r="6975" spans="9:9" x14ac:dyDescent="0.2">
      <c r="I6975" s="33"/>
    </row>
    <row r="6976" spans="9:9" x14ac:dyDescent="0.2">
      <c r="I6976" s="33"/>
    </row>
    <row r="6977" spans="9:9" x14ac:dyDescent="0.2">
      <c r="I6977" s="33"/>
    </row>
    <row r="6978" spans="9:9" x14ac:dyDescent="0.2">
      <c r="I6978" s="33"/>
    </row>
    <row r="6979" spans="9:9" x14ac:dyDescent="0.2">
      <c r="I6979" s="33"/>
    </row>
    <row r="6980" spans="9:9" x14ac:dyDescent="0.2">
      <c r="I6980" s="33"/>
    </row>
    <row r="6981" spans="9:9" x14ac:dyDescent="0.2">
      <c r="I6981" s="33"/>
    </row>
    <row r="6982" spans="9:9" x14ac:dyDescent="0.2">
      <c r="I6982" s="33"/>
    </row>
    <row r="6983" spans="9:9" x14ac:dyDescent="0.2">
      <c r="I6983" s="33"/>
    </row>
    <row r="6984" spans="9:9" x14ac:dyDescent="0.2">
      <c r="I6984" s="33"/>
    </row>
    <row r="6985" spans="9:9" x14ac:dyDescent="0.2">
      <c r="I6985" s="33"/>
    </row>
    <row r="6986" spans="9:9" x14ac:dyDescent="0.2">
      <c r="I6986" s="33"/>
    </row>
    <row r="6987" spans="9:9" x14ac:dyDescent="0.2">
      <c r="I6987" s="33"/>
    </row>
    <row r="6988" spans="9:9" x14ac:dyDescent="0.2">
      <c r="I6988" s="33"/>
    </row>
    <row r="6989" spans="9:9" x14ac:dyDescent="0.2">
      <c r="I6989" s="33"/>
    </row>
    <row r="6990" spans="9:9" x14ac:dyDescent="0.2">
      <c r="I6990" s="33"/>
    </row>
    <row r="6991" spans="9:9" x14ac:dyDescent="0.2">
      <c r="I6991" s="33"/>
    </row>
    <row r="6992" spans="9:9" x14ac:dyDescent="0.2">
      <c r="I6992" s="33"/>
    </row>
    <row r="6993" spans="9:9" x14ac:dyDescent="0.2">
      <c r="I6993" s="33"/>
    </row>
    <row r="6994" spans="9:9" x14ac:dyDescent="0.2">
      <c r="I6994" s="33"/>
    </row>
    <row r="6995" spans="9:9" x14ac:dyDescent="0.2">
      <c r="I6995" s="33"/>
    </row>
    <row r="6996" spans="9:9" x14ac:dyDescent="0.2">
      <c r="I6996" s="33"/>
    </row>
    <row r="6997" spans="9:9" x14ac:dyDescent="0.2">
      <c r="I6997" s="33"/>
    </row>
    <row r="6998" spans="9:9" x14ac:dyDescent="0.2">
      <c r="I6998" s="33"/>
    </row>
    <row r="6999" spans="9:9" x14ac:dyDescent="0.2">
      <c r="I6999" s="33"/>
    </row>
    <row r="7000" spans="9:9" x14ac:dyDescent="0.2">
      <c r="I7000" s="33"/>
    </row>
    <row r="7001" spans="9:9" x14ac:dyDescent="0.2">
      <c r="I7001" s="33"/>
    </row>
    <row r="7002" spans="9:9" x14ac:dyDescent="0.2">
      <c r="I7002" s="33"/>
    </row>
    <row r="7003" spans="9:9" x14ac:dyDescent="0.2">
      <c r="I7003" s="33"/>
    </row>
    <row r="7004" spans="9:9" x14ac:dyDescent="0.2">
      <c r="I7004" s="33"/>
    </row>
    <row r="7005" spans="9:9" x14ac:dyDescent="0.2">
      <c r="I7005" s="33"/>
    </row>
  </sheetData>
  <sheetProtection selectLockedCells="1"/>
  <mergeCells count="1">
    <mergeCell ref="C4:P4"/>
  </mergeCells>
  <conditionalFormatting sqref="B7:B507">
    <cfRule type="cellIs" dxfId="2" priority="5" stopIfTrue="1" operator="equal">
      <formula>0</formula>
    </cfRule>
  </conditionalFormatting>
  <conditionalFormatting sqref="C7:E506">
    <cfRule type="expression" dxfId="1" priority="1" stopIfTrue="1">
      <formula>$A7=""</formula>
    </cfRule>
    <cfRule type="expression" dxfId="0" priority="2" stopIfTrue="1">
      <formula>C7=MIN(IF($C7:$E7&gt;0,$C7:$E7))</formula>
    </cfRule>
  </conditionalFormatting>
  <dataValidations disablePrompts="1" count="1">
    <dataValidation type="list" allowBlank="1" showInputMessage="1" showErrorMessage="1" sqref="A6 A507">
      <formula1>articles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F499"/>
  <sheetViews>
    <sheetView tabSelected="1" workbookViewId="0">
      <selection activeCell="C68" sqref="C68"/>
    </sheetView>
  </sheetViews>
  <sheetFormatPr baseColWidth="10" defaultRowHeight="12.75" x14ac:dyDescent="0.2"/>
  <cols>
    <col min="1" max="1" width="100.140625" customWidth="1"/>
    <col min="2" max="2" width="6.7109375" style="4" customWidth="1"/>
    <col min="3" max="3" width="17.85546875" style="2" customWidth="1"/>
    <col min="4" max="4" width="8.7109375" style="1" customWidth="1"/>
    <col min="5" max="5" width="4.7109375" customWidth="1"/>
    <col min="6" max="6" width="11.42578125" style="1"/>
  </cols>
  <sheetData>
    <row r="1" spans="1:6" ht="13.5" thickBot="1" x14ac:dyDescent="0.25">
      <c r="A1" s="6" t="s">
        <v>3</v>
      </c>
      <c r="D1" s="3"/>
      <c r="E1" s="2"/>
      <c r="F1" s="3"/>
    </row>
    <row r="2" spans="1:6" ht="36" customHeight="1" thickTop="1" thickBot="1" x14ac:dyDescent="0.25">
      <c r="A2" s="13" t="s">
        <v>52</v>
      </c>
      <c r="B2" s="168" t="s">
        <v>7</v>
      </c>
      <c r="C2" s="14" t="s">
        <v>23</v>
      </c>
    </row>
    <row r="3" spans="1:6" ht="13.5" thickTop="1" x14ac:dyDescent="0.2">
      <c r="A3" s="37" t="s">
        <v>53</v>
      </c>
      <c r="B3" s="34" t="s">
        <v>2</v>
      </c>
      <c r="C3" s="2">
        <v>7</v>
      </c>
    </row>
    <row r="4" spans="1:6" x14ac:dyDescent="0.2">
      <c r="A4" s="37" t="s">
        <v>54</v>
      </c>
      <c r="B4" s="34" t="s">
        <v>2</v>
      </c>
      <c r="C4" s="2">
        <v>6.5</v>
      </c>
    </row>
    <row r="5" spans="1:6" x14ac:dyDescent="0.2">
      <c r="A5" s="37" t="s">
        <v>55</v>
      </c>
      <c r="B5" s="34" t="s">
        <v>2</v>
      </c>
      <c r="C5" s="2">
        <v>6</v>
      </c>
    </row>
    <row r="6" spans="1:6" x14ac:dyDescent="0.2">
      <c r="A6" s="37" t="s">
        <v>56</v>
      </c>
      <c r="B6" s="34" t="s">
        <v>2</v>
      </c>
      <c r="C6" s="2">
        <v>5.5</v>
      </c>
    </row>
    <row r="7" spans="1:6" x14ac:dyDescent="0.2">
      <c r="A7" s="37" t="s">
        <v>57</v>
      </c>
      <c r="B7" s="34" t="s">
        <v>2</v>
      </c>
      <c r="C7" s="2">
        <v>5</v>
      </c>
    </row>
    <row r="8" spans="1:6" x14ac:dyDescent="0.2">
      <c r="A8" s="37" t="s">
        <v>58</v>
      </c>
      <c r="B8" s="34" t="s">
        <v>2</v>
      </c>
      <c r="C8" s="2">
        <v>4.5</v>
      </c>
    </row>
    <row r="9" spans="1:6" x14ac:dyDescent="0.2">
      <c r="A9" s="37" t="s">
        <v>59</v>
      </c>
      <c r="B9" s="34" t="s">
        <v>2</v>
      </c>
      <c r="C9" s="2">
        <v>4</v>
      </c>
    </row>
    <row r="10" spans="1:6" x14ac:dyDescent="0.2">
      <c r="A10" s="37" t="s">
        <v>60</v>
      </c>
      <c r="B10" s="34" t="s">
        <v>2</v>
      </c>
      <c r="C10" s="2">
        <v>3.5</v>
      </c>
    </row>
    <row r="11" spans="1:6" x14ac:dyDescent="0.2">
      <c r="A11" s="37" t="s">
        <v>61</v>
      </c>
      <c r="B11" s="34" t="s">
        <v>2</v>
      </c>
      <c r="C11" s="2">
        <v>3</v>
      </c>
    </row>
    <row r="12" spans="1:6" x14ac:dyDescent="0.2">
      <c r="A12" s="37"/>
      <c r="B12" s="34"/>
    </row>
    <row r="13" spans="1:6" x14ac:dyDescent="0.2">
      <c r="A13" s="37" t="s">
        <v>62</v>
      </c>
      <c r="B13" s="34" t="s">
        <v>2</v>
      </c>
      <c r="C13" s="2">
        <v>6</v>
      </c>
    </row>
    <row r="14" spans="1:6" x14ac:dyDescent="0.2">
      <c r="A14" s="37" t="s">
        <v>63</v>
      </c>
      <c r="B14" s="34" t="s">
        <v>2</v>
      </c>
      <c r="C14" s="2">
        <v>5.5</v>
      </c>
    </row>
    <row r="15" spans="1:6" x14ac:dyDescent="0.2">
      <c r="A15" s="37" t="s">
        <v>64</v>
      </c>
      <c r="B15" s="34" t="s">
        <v>2</v>
      </c>
      <c r="C15" s="2">
        <v>5</v>
      </c>
    </row>
    <row r="16" spans="1:6" x14ac:dyDescent="0.2">
      <c r="A16" s="37" t="s">
        <v>65</v>
      </c>
      <c r="B16" s="34" t="s">
        <v>2</v>
      </c>
      <c r="C16" s="2">
        <v>4.5</v>
      </c>
    </row>
    <row r="17" spans="1:3" x14ac:dyDescent="0.2">
      <c r="A17" s="37" t="s">
        <v>66</v>
      </c>
      <c r="B17" s="34" t="s">
        <v>2</v>
      </c>
      <c r="C17" s="2">
        <v>4</v>
      </c>
    </row>
    <row r="18" spans="1:3" x14ac:dyDescent="0.2">
      <c r="A18" s="37" t="s">
        <v>67</v>
      </c>
      <c r="B18" s="34" t="s">
        <v>2</v>
      </c>
      <c r="C18" s="2">
        <v>3.5</v>
      </c>
    </row>
    <row r="19" spans="1:3" x14ac:dyDescent="0.2">
      <c r="A19" s="37" t="s">
        <v>68</v>
      </c>
      <c r="B19" s="34" t="s">
        <v>2</v>
      </c>
      <c r="C19" s="2">
        <v>3</v>
      </c>
    </row>
    <row r="20" spans="1:3" x14ac:dyDescent="0.2">
      <c r="A20" s="37"/>
      <c r="B20" s="34"/>
    </row>
    <row r="21" spans="1:3" x14ac:dyDescent="0.2">
      <c r="A21" s="37" t="s">
        <v>69</v>
      </c>
      <c r="B21" s="34" t="s">
        <v>2</v>
      </c>
      <c r="C21" s="2">
        <v>7</v>
      </c>
    </row>
    <row r="22" spans="1:3" x14ac:dyDescent="0.2">
      <c r="A22" s="37" t="s">
        <v>70</v>
      </c>
      <c r="B22" s="34" t="s">
        <v>2</v>
      </c>
      <c r="C22" s="2">
        <v>6.5</v>
      </c>
    </row>
    <row r="23" spans="1:3" x14ac:dyDescent="0.2">
      <c r="A23" s="37" t="s">
        <v>71</v>
      </c>
      <c r="B23" s="34" t="s">
        <v>2</v>
      </c>
      <c r="C23" s="2">
        <v>6</v>
      </c>
    </row>
    <row r="24" spans="1:3" x14ac:dyDescent="0.2">
      <c r="A24" s="37" t="s">
        <v>72</v>
      </c>
      <c r="B24" s="34" t="s">
        <v>2</v>
      </c>
      <c r="C24" s="2">
        <v>5.5</v>
      </c>
    </row>
    <row r="25" spans="1:3" x14ac:dyDescent="0.2">
      <c r="A25" s="37" t="s">
        <v>73</v>
      </c>
      <c r="B25" s="34" t="s">
        <v>2</v>
      </c>
      <c r="C25" s="2">
        <v>5</v>
      </c>
    </row>
    <row r="26" spans="1:3" x14ac:dyDescent="0.2">
      <c r="A26" s="37" t="s">
        <v>74</v>
      </c>
      <c r="B26" s="34" t="s">
        <v>2</v>
      </c>
      <c r="C26" s="2">
        <v>4.5</v>
      </c>
    </row>
    <row r="27" spans="1:3" x14ac:dyDescent="0.2">
      <c r="A27" s="37" t="s">
        <v>75</v>
      </c>
      <c r="B27" s="34" t="s">
        <v>2</v>
      </c>
      <c r="C27" s="2">
        <v>4</v>
      </c>
    </row>
    <row r="28" spans="1:3" x14ac:dyDescent="0.2">
      <c r="A28" s="37" t="s">
        <v>76</v>
      </c>
      <c r="B28" s="34" t="s">
        <v>2</v>
      </c>
      <c r="C28" s="2">
        <v>3.5</v>
      </c>
    </row>
    <row r="29" spans="1:3" x14ac:dyDescent="0.2">
      <c r="A29" s="37" t="s">
        <v>77</v>
      </c>
      <c r="B29" s="34" t="s">
        <v>2</v>
      </c>
      <c r="C29" s="2">
        <v>3</v>
      </c>
    </row>
    <row r="30" spans="1:3" x14ac:dyDescent="0.2">
      <c r="A30" s="37"/>
      <c r="B30" s="34"/>
    </row>
    <row r="31" spans="1:3" x14ac:dyDescent="0.2">
      <c r="A31" s="37" t="s">
        <v>78</v>
      </c>
      <c r="B31" s="34" t="s">
        <v>2</v>
      </c>
      <c r="C31" s="2">
        <v>6</v>
      </c>
    </row>
    <row r="32" spans="1:3" x14ac:dyDescent="0.2">
      <c r="A32" s="37" t="s">
        <v>79</v>
      </c>
      <c r="B32" s="34" t="s">
        <v>2</v>
      </c>
      <c r="C32" s="21">
        <v>5.5</v>
      </c>
    </row>
    <row r="33" spans="1:3" x14ac:dyDescent="0.2">
      <c r="A33" s="37" t="s">
        <v>80</v>
      </c>
      <c r="B33" s="34" t="s">
        <v>2</v>
      </c>
      <c r="C33" s="2">
        <v>5</v>
      </c>
    </row>
    <row r="34" spans="1:3" x14ac:dyDescent="0.2">
      <c r="A34" s="37" t="s">
        <v>81</v>
      </c>
      <c r="B34" s="34" t="s">
        <v>2</v>
      </c>
      <c r="C34" s="2">
        <v>4.5</v>
      </c>
    </row>
    <row r="35" spans="1:3" x14ac:dyDescent="0.2">
      <c r="A35" s="37" t="s">
        <v>82</v>
      </c>
      <c r="B35" s="34" t="s">
        <v>2</v>
      </c>
      <c r="C35" s="2">
        <v>4</v>
      </c>
    </row>
    <row r="36" spans="1:3" x14ac:dyDescent="0.2">
      <c r="A36" s="37" t="s">
        <v>83</v>
      </c>
      <c r="B36" s="34" t="s">
        <v>2</v>
      </c>
      <c r="C36" s="2">
        <v>3.5</v>
      </c>
    </row>
    <row r="37" spans="1:3" x14ac:dyDescent="0.2">
      <c r="A37" s="37" t="s">
        <v>84</v>
      </c>
      <c r="B37" s="34" t="s">
        <v>2</v>
      </c>
      <c r="C37" s="2">
        <v>3</v>
      </c>
    </row>
    <row r="38" spans="1:3" x14ac:dyDescent="0.2">
      <c r="A38" s="37"/>
      <c r="B38" s="34"/>
    </row>
    <row r="39" spans="1:3" x14ac:dyDescent="0.2">
      <c r="A39" s="38" t="s">
        <v>104</v>
      </c>
      <c r="B39" s="34" t="s">
        <v>2</v>
      </c>
      <c r="C39" s="2">
        <v>5</v>
      </c>
    </row>
    <row r="40" spans="1:3" x14ac:dyDescent="0.2">
      <c r="A40" s="38" t="s">
        <v>105</v>
      </c>
      <c r="B40" s="34" t="s">
        <v>2</v>
      </c>
      <c r="C40" s="2">
        <v>4.5</v>
      </c>
    </row>
    <row r="41" spans="1:3" x14ac:dyDescent="0.2">
      <c r="A41" s="38" t="s">
        <v>106</v>
      </c>
      <c r="B41" s="34" t="s">
        <v>2</v>
      </c>
      <c r="C41" s="2">
        <v>4</v>
      </c>
    </row>
    <row r="42" spans="1:3" x14ac:dyDescent="0.2">
      <c r="A42" s="38" t="s">
        <v>107</v>
      </c>
      <c r="B42" s="34" t="s">
        <v>2</v>
      </c>
      <c r="C42" s="2">
        <v>3.5</v>
      </c>
    </row>
    <row r="43" spans="1:3" x14ac:dyDescent="0.2">
      <c r="A43" s="38" t="s">
        <v>108</v>
      </c>
      <c r="B43" s="34" t="s">
        <v>2</v>
      </c>
      <c r="C43" s="2">
        <v>3</v>
      </c>
    </row>
    <row r="44" spans="1:3" x14ac:dyDescent="0.2">
      <c r="A44" s="37"/>
      <c r="B44" s="34"/>
    </row>
    <row r="45" spans="1:3" x14ac:dyDescent="0.2">
      <c r="A45" s="37" t="s">
        <v>85</v>
      </c>
      <c r="B45" s="34" t="s">
        <v>8</v>
      </c>
      <c r="C45" s="2">
        <v>1.5625</v>
      </c>
    </row>
    <row r="46" spans="1:3" x14ac:dyDescent="0.2">
      <c r="A46" s="37" t="s">
        <v>86</v>
      </c>
      <c r="B46" s="34" t="s">
        <v>8</v>
      </c>
      <c r="C46" s="2">
        <v>1.6875</v>
      </c>
    </row>
    <row r="47" spans="1:3" x14ac:dyDescent="0.2">
      <c r="A47" s="37"/>
      <c r="B47" s="34"/>
    </row>
    <row r="48" spans="1:3" x14ac:dyDescent="0.2">
      <c r="A48" s="38" t="s">
        <v>103</v>
      </c>
      <c r="B48" s="34" t="s">
        <v>8</v>
      </c>
    </row>
    <row r="49" spans="1:3" x14ac:dyDescent="0.2">
      <c r="A49" s="37"/>
      <c r="B49" s="34"/>
    </row>
    <row r="50" spans="1:3" x14ac:dyDescent="0.2">
      <c r="A50" s="37" t="s">
        <v>88</v>
      </c>
      <c r="B50" s="34" t="s">
        <v>2</v>
      </c>
      <c r="C50" s="2">
        <v>4</v>
      </c>
    </row>
    <row r="51" spans="1:3" x14ac:dyDescent="0.2">
      <c r="A51" s="37" t="s">
        <v>89</v>
      </c>
      <c r="B51" s="34" t="s">
        <v>2</v>
      </c>
      <c r="C51" s="2">
        <v>4</v>
      </c>
    </row>
    <row r="52" spans="1:3" x14ac:dyDescent="0.2">
      <c r="A52" s="37"/>
      <c r="B52" s="34"/>
    </row>
    <row r="53" spans="1:3" x14ac:dyDescent="0.2">
      <c r="A53" s="37" t="s">
        <v>90</v>
      </c>
      <c r="B53" s="34" t="s">
        <v>2</v>
      </c>
      <c r="C53" s="2">
        <v>4</v>
      </c>
    </row>
    <row r="54" spans="1:3" x14ac:dyDescent="0.2">
      <c r="A54" s="37" t="s">
        <v>91</v>
      </c>
      <c r="B54" s="34" t="s">
        <v>2</v>
      </c>
      <c r="C54" s="2">
        <v>4</v>
      </c>
    </row>
    <row r="55" spans="1:3" x14ac:dyDescent="0.2">
      <c r="A55" s="38" t="s">
        <v>98</v>
      </c>
      <c r="B55" s="34" t="s">
        <v>2</v>
      </c>
      <c r="C55" s="2">
        <v>4.5</v>
      </c>
    </row>
    <row r="56" spans="1:3" x14ac:dyDescent="0.2">
      <c r="A56" s="37" t="s">
        <v>92</v>
      </c>
      <c r="B56" s="34" t="s">
        <v>2</v>
      </c>
    </row>
    <row r="57" spans="1:3" x14ac:dyDescent="0.2">
      <c r="A57" s="37"/>
      <c r="B57" s="34"/>
    </row>
    <row r="58" spans="1:3" x14ac:dyDescent="0.2">
      <c r="A58" s="37" t="s">
        <v>93</v>
      </c>
      <c r="B58" s="34" t="s">
        <v>2</v>
      </c>
      <c r="C58" s="2">
        <v>13</v>
      </c>
    </row>
    <row r="59" spans="1:3" x14ac:dyDescent="0.2">
      <c r="A59" s="38" t="s">
        <v>99</v>
      </c>
      <c r="B59" s="34" t="s">
        <v>2</v>
      </c>
      <c r="C59" s="2">
        <v>13</v>
      </c>
    </row>
    <row r="60" spans="1:3" x14ac:dyDescent="0.2">
      <c r="A60" s="37" t="s">
        <v>94</v>
      </c>
      <c r="B60" s="34" t="s">
        <v>2</v>
      </c>
      <c r="C60" s="2">
        <v>13</v>
      </c>
    </row>
    <row r="61" spans="1:3" x14ac:dyDescent="0.2">
      <c r="A61" s="37"/>
      <c r="B61" s="34"/>
    </row>
    <row r="62" spans="1:3" x14ac:dyDescent="0.2">
      <c r="A62" s="38" t="s">
        <v>100</v>
      </c>
      <c r="B62" s="34" t="s">
        <v>8</v>
      </c>
      <c r="C62" s="2">
        <v>1.5</v>
      </c>
    </row>
    <row r="63" spans="1:3" x14ac:dyDescent="0.2">
      <c r="A63" s="38" t="s">
        <v>101</v>
      </c>
      <c r="B63" s="34" t="s">
        <v>2</v>
      </c>
      <c r="C63" s="2">
        <v>6</v>
      </c>
    </row>
    <row r="64" spans="1:3" x14ac:dyDescent="0.2">
      <c r="A64" s="37" t="s">
        <v>95</v>
      </c>
      <c r="B64" s="34" t="s">
        <v>96</v>
      </c>
      <c r="C64" s="2">
        <v>1</v>
      </c>
    </row>
    <row r="65" spans="1:3" x14ac:dyDescent="0.2">
      <c r="A65" s="37" t="s">
        <v>126</v>
      </c>
      <c r="B65" s="34" t="s">
        <v>96</v>
      </c>
      <c r="C65" s="2">
        <v>50</v>
      </c>
    </row>
    <row r="66" spans="1:3" x14ac:dyDescent="0.2">
      <c r="A66" s="39"/>
      <c r="B66" s="34"/>
    </row>
    <row r="67" spans="1:3" x14ac:dyDescent="0.2">
      <c r="A67" s="154" t="s">
        <v>6</v>
      </c>
      <c r="B67" s="34" t="s">
        <v>96</v>
      </c>
      <c r="C67" s="2">
        <v>1</v>
      </c>
    </row>
    <row r="68" spans="1:3" x14ac:dyDescent="0.2">
      <c r="A68" s="149"/>
      <c r="B68" s="18"/>
    </row>
    <row r="69" spans="1:3" x14ac:dyDescent="0.2">
      <c r="A69" s="149"/>
      <c r="B69" s="18"/>
    </row>
    <row r="70" spans="1:3" x14ac:dyDescent="0.2">
      <c r="A70" s="149"/>
      <c r="B70" s="18"/>
    </row>
    <row r="71" spans="1:3" x14ac:dyDescent="0.2">
      <c r="A71" s="146"/>
      <c r="B71" s="147"/>
    </row>
    <row r="72" spans="1:3" x14ac:dyDescent="0.2">
      <c r="A72" s="148"/>
      <c r="B72" s="147"/>
    </row>
    <row r="73" spans="1:3" x14ac:dyDescent="0.2">
      <c r="A73" s="146"/>
      <c r="B73" s="18"/>
    </row>
    <row r="74" spans="1:3" x14ac:dyDescent="0.2">
      <c r="A74" s="146"/>
      <c r="B74" s="18"/>
    </row>
    <row r="75" spans="1:3" x14ac:dyDescent="0.2">
      <c r="A75" s="146"/>
      <c r="B75" s="18"/>
    </row>
    <row r="76" spans="1:3" x14ac:dyDescent="0.2">
      <c r="A76" s="146"/>
      <c r="B76" s="18"/>
    </row>
    <row r="77" spans="1:3" x14ac:dyDescent="0.2">
      <c r="A77" s="146"/>
      <c r="B77" s="18"/>
    </row>
    <row r="78" spans="1:3" x14ac:dyDescent="0.2">
      <c r="A78" s="146"/>
      <c r="B78" s="18"/>
    </row>
    <row r="79" spans="1:3" x14ac:dyDescent="0.2">
      <c r="A79" s="146"/>
      <c r="B79" s="18"/>
    </row>
    <row r="80" spans="1:3" x14ac:dyDescent="0.2">
      <c r="A80" s="146"/>
      <c r="B80" s="18"/>
    </row>
    <row r="81" spans="1:2" x14ac:dyDescent="0.2">
      <c r="A81" s="149"/>
      <c r="B81" s="18"/>
    </row>
    <row r="82" spans="1:2" x14ac:dyDescent="0.2">
      <c r="A82" s="149"/>
      <c r="B82" s="18"/>
    </row>
    <row r="83" spans="1:2" x14ac:dyDescent="0.2">
      <c r="A83" s="146"/>
      <c r="B83" s="18"/>
    </row>
    <row r="84" spans="1:2" x14ac:dyDescent="0.2">
      <c r="A84" s="149"/>
      <c r="B84" s="18"/>
    </row>
    <row r="85" spans="1:2" x14ac:dyDescent="0.2">
      <c r="A85" s="149"/>
      <c r="B85" s="18"/>
    </row>
    <row r="86" spans="1:2" x14ac:dyDescent="0.2">
      <c r="A86" s="146"/>
      <c r="B86" s="18"/>
    </row>
    <row r="87" spans="1:2" x14ac:dyDescent="0.2">
      <c r="A87" s="146"/>
      <c r="B87" s="18"/>
    </row>
    <row r="88" spans="1:2" x14ac:dyDescent="0.2">
      <c r="A88" s="146"/>
      <c r="B88" s="18"/>
    </row>
    <row r="89" spans="1:2" x14ac:dyDescent="0.2">
      <c r="A89" s="146"/>
      <c r="B89" s="18"/>
    </row>
    <row r="90" spans="1:2" x14ac:dyDescent="0.2">
      <c r="A90" s="149"/>
      <c r="B90" s="18"/>
    </row>
    <row r="91" spans="1:2" x14ac:dyDescent="0.2">
      <c r="A91" s="149"/>
      <c r="B91" s="147"/>
    </row>
    <row r="92" spans="1:2" x14ac:dyDescent="0.2">
      <c r="A92" s="148"/>
      <c r="B92" s="18"/>
    </row>
    <row r="93" spans="1:2" x14ac:dyDescent="0.2">
      <c r="A93" s="146"/>
      <c r="B93" s="18"/>
    </row>
    <row r="94" spans="1:2" x14ac:dyDescent="0.2">
      <c r="A94" s="146"/>
      <c r="B94" s="18"/>
    </row>
    <row r="95" spans="1:2" x14ac:dyDescent="0.2">
      <c r="A95" s="146"/>
      <c r="B95" s="18"/>
    </row>
    <row r="96" spans="1:2" x14ac:dyDescent="0.2">
      <c r="A96" s="146"/>
      <c r="B96" s="18"/>
    </row>
    <row r="97" spans="1:2" x14ac:dyDescent="0.2">
      <c r="A97" s="146"/>
      <c r="B97" s="18"/>
    </row>
    <row r="98" spans="1:2" x14ac:dyDescent="0.2">
      <c r="A98" s="146"/>
      <c r="B98" s="18"/>
    </row>
    <row r="99" spans="1:2" x14ac:dyDescent="0.2">
      <c r="A99" s="146"/>
      <c r="B99" s="18"/>
    </row>
    <row r="100" spans="1:2" x14ac:dyDescent="0.2">
      <c r="A100" s="146"/>
      <c r="B100" s="18"/>
    </row>
    <row r="101" spans="1:2" x14ac:dyDescent="0.2">
      <c r="A101" s="146"/>
      <c r="B101" s="18"/>
    </row>
    <row r="102" spans="1:2" x14ac:dyDescent="0.2">
      <c r="A102" s="149"/>
      <c r="B102" s="18"/>
    </row>
    <row r="103" spans="1:2" x14ac:dyDescent="0.2">
      <c r="A103" s="149"/>
      <c r="B103" s="18"/>
    </row>
    <row r="104" spans="1:2" x14ac:dyDescent="0.2">
      <c r="A104" s="149"/>
      <c r="B104" s="18"/>
    </row>
    <row r="105" spans="1:2" x14ac:dyDescent="0.2">
      <c r="A105" s="149"/>
      <c r="B105" s="18"/>
    </row>
    <row r="106" spans="1:2" x14ac:dyDescent="0.2">
      <c r="A106" s="149"/>
      <c r="B106" s="18"/>
    </row>
    <row r="107" spans="1:2" x14ac:dyDescent="0.2">
      <c r="A107" s="149"/>
      <c r="B107" s="18"/>
    </row>
    <row r="108" spans="1:2" x14ac:dyDescent="0.2">
      <c r="A108" s="149"/>
      <c r="B108" s="18"/>
    </row>
    <row r="109" spans="1:2" x14ac:dyDescent="0.2">
      <c r="A109" s="149"/>
      <c r="B109" s="18"/>
    </row>
    <row r="110" spans="1:2" x14ac:dyDescent="0.2">
      <c r="A110" s="149"/>
      <c r="B110" s="18"/>
    </row>
    <row r="111" spans="1:2" x14ac:dyDescent="0.2">
      <c r="A111" s="149"/>
      <c r="B111" s="18"/>
    </row>
    <row r="112" spans="1:2" x14ac:dyDescent="0.2">
      <c r="A112" s="149"/>
      <c r="B112" s="18"/>
    </row>
    <row r="113" spans="1:2" x14ac:dyDescent="0.2">
      <c r="A113" s="149"/>
      <c r="B113" s="18"/>
    </row>
    <row r="114" spans="1:2" x14ac:dyDescent="0.2">
      <c r="A114" s="149"/>
      <c r="B114" s="18"/>
    </row>
    <row r="115" spans="1:2" x14ac:dyDescent="0.2">
      <c r="A115" s="149"/>
      <c r="B115" s="18"/>
    </row>
    <row r="116" spans="1:2" x14ac:dyDescent="0.2">
      <c r="A116" s="149"/>
      <c r="B116" s="18"/>
    </row>
    <row r="117" spans="1:2" x14ac:dyDescent="0.2">
      <c r="A117" s="149"/>
      <c r="B117" s="18"/>
    </row>
    <row r="118" spans="1:2" x14ac:dyDescent="0.2">
      <c r="A118" s="149"/>
      <c r="B118" s="18"/>
    </row>
    <row r="119" spans="1:2" x14ac:dyDescent="0.2">
      <c r="A119" s="149"/>
      <c r="B119" s="18"/>
    </row>
    <row r="120" spans="1:2" x14ac:dyDescent="0.2">
      <c r="A120" s="149"/>
      <c r="B120" s="18"/>
    </row>
    <row r="121" spans="1:2" x14ac:dyDescent="0.2">
      <c r="A121" s="146"/>
      <c r="B121" s="147"/>
    </row>
    <row r="122" spans="1:2" x14ac:dyDescent="0.2">
      <c r="A122" s="148"/>
      <c r="B122" s="18"/>
    </row>
    <row r="123" spans="1:2" x14ac:dyDescent="0.2">
      <c r="A123" s="149"/>
      <c r="B123" s="18"/>
    </row>
    <row r="124" spans="1:2" x14ac:dyDescent="0.2">
      <c r="A124" s="149"/>
      <c r="B124" s="18"/>
    </row>
    <row r="125" spans="1:2" x14ac:dyDescent="0.2">
      <c r="A125" s="149"/>
      <c r="B125" s="18"/>
    </row>
    <row r="126" spans="1:2" x14ac:dyDescent="0.2">
      <c r="A126" s="149"/>
      <c r="B126" s="18"/>
    </row>
    <row r="127" spans="1:2" x14ac:dyDescent="0.2">
      <c r="A127" s="149"/>
      <c r="B127" s="18"/>
    </row>
    <row r="128" spans="1:2" x14ac:dyDescent="0.2">
      <c r="A128" s="149"/>
      <c r="B128" s="18"/>
    </row>
    <row r="129" spans="1:2" x14ac:dyDescent="0.2">
      <c r="A129" s="149"/>
      <c r="B129" s="18"/>
    </row>
    <row r="130" spans="1:2" x14ac:dyDescent="0.2">
      <c r="A130" s="149"/>
      <c r="B130" s="18"/>
    </row>
    <row r="131" spans="1:2" x14ac:dyDescent="0.2">
      <c r="A131" s="149"/>
      <c r="B131" s="18"/>
    </row>
    <row r="132" spans="1:2" x14ac:dyDescent="0.2">
      <c r="A132" s="149"/>
      <c r="B132" s="18"/>
    </row>
    <row r="133" spans="1:2" x14ac:dyDescent="0.2">
      <c r="A133" s="149"/>
      <c r="B133" s="18"/>
    </row>
    <row r="134" spans="1:2" x14ac:dyDescent="0.2">
      <c r="A134" s="149"/>
      <c r="B134" s="18"/>
    </row>
    <row r="135" spans="1:2" x14ac:dyDescent="0.2">
      <c r="A135" s="149"/>
      <c r="B135" s="18"/>
    </row>
    <row r="136" spans="1:2" x14ac:dyDescent="0.2">
      <c r="A136" s="149"/>
      <c r="B136" s="18"/>
    </row>
    <row r="137" spans="1:2" x14ac:dyDescent="0.2">
      <c r="A137" s="149"/>
      <c r="B137" s="18"/>
    </row>
    <row r="138" spans="1:2" x14ac:dyDescent="0.2">
      <c r="A138" s="149"/>
      <c r="B138" s="18"/>
    </row>
    <row r="139" spans="1:2" x14ac:dyDescent="0.2">
      <c r="A139" s="149"/>
      <c r="B139" s="18"/>
    </row>
    <row r="140" spans="1:2" x14ac:dyDescent="0.2">
      <c r="A140" s="149"/>
      <c r="B140" s="18"/>
    </row>
    <row r="141" spans="1:2" x14ac:dyDescent="0.2">
      <c r="A141" s="149"/>
      <c r="B141" s="18"/>
    </row>
    <row r="142" spans="1:2" x14ac:dyDescent="0.2">
      <c r="A142" s="149"/>
      <c r="B142" s="18"/>
    </row>
    <row r="143" spans="1:2" x14ac:dyDescent="0.2">
      <c r="A143" s="149"/>
      <c r="B143" s="18"/>
    </row>
    <row r="144" spans="1:2" x14ac:dyDescent="0.2">
      <c r="A144" s="149"/>
      <c r="B144" s="18"/>
    </row>
    <row r="145" spans="1:2" x14ac:dyDescent="0.2">
      <c r="A145" s="149"/>
      <c r="B145" s="18"/>
    </row>
    <row r="146" spans="1:2" x14ac:dyDescent="0.2">
      <c r="A146" s="149"/>
      <c r="B146" s="18"/>
    </row>
    <row r="147" spans="1:2" x14ac:dyDescent="0.2">
      <c r="A147" s="149"/>
      <c r="B147" s="18"/>
    </row>
    <row r="148" spans="1:2" x14ac:dyDescent="0.2">
      <c r="A148" s="149"/>
      <c r="B148" s="18"/>
    </row>
    <row r="149" spans="1:2" x14ac:dyDescent="0.2">
      <c r="A149" s="149"/>
      <c r="B149" s="18"/>
    </row>
    <row r="150" spans="1:2" x14ac:dyDescent="0.2">
      <c r="A150" s="146"/>
      <c r="B150" s="147"/>
    </row>
    <row r="151" spans="1:2" x14ac:dyDescent="0.2">
      <c r="A151" s="148"/>
      <c r="B151" s="18"/>
    </row>
    <row r="152" spans="1:2" x14ac:dyDescent="0.2">
      <c r="A152" s="149"/>
      <c r="B152" s="18"/>
    </row>
    <row r="153" spans="1:2" x14ac:dyDescent="0.2">
      <c r="A153" s="149"/>
      <c r="B153" s="18"/>
    </row>
    <row r="154" spans="1:2" x14ac:dyDescent="0.2">
      <c r="A154" s="149"/>
      <c r="B154" s="18"/>
    </row>
    <row r="155" spans="1:2" x14ac:dyDescent="0.2">
      <c r="A155" s="149"/>
      <c r="B155" s="18"/>
    </row>
    <row r="156" spans="1:2" x14ac:dyDescent="0.2">
      <c r="A156" s="149"/>
      <c r="B156" s="18"/>
    </row>
    <row r="157" spans="1:2" x14ac:dyDescent="0.2">
      <c r="A157" s="149"/>
      <c r="B157" s="18"/>
    </row>
    <row r="158" spans="1:2" x14ac:dyDescent="0.2">
      <c r="A158" s="149"/>
      <c r="B158" s="18"/>
    </row>
    <row r="159" spans="1:2" x14ac:dyDescent="0.2">
      <c r="A159" s="149"/>
      <c r="B159" s="18"/>
    </row>
    <row r="160" spans="1:2" x14ac:dyDescent="0.2">
      <c r="A160" s="149"/>
      <c r="B160" s="18"/>
    </row>
    <row r="161" spans="1:2" x14ac:dyDescent="0.2">
      <c r="A161" s="149"/>
      <c r="B161" s="18"/>
    </row>
    <row r="162" spans="1:2" x14ac:dyDescent="0.2">
      <c r="A162" s="149"/>
      <c r="B162" s="18"/>
    </row>
    <row r="163" spans="1:2" x14ac:dyDescent="0.2">
      <c r="A163" s="149"/>
      <c r="B163" s="18"/>
    </row>
    <row r="164" spans="1:2" x14ac:dyDescent="0.2">
      <c r="A164" s="146"/>
      <c r="B164" s="147"/>
    </row>
    <row r="165" spans="1:2" x14ac:dyDescent="0.2">
      <c r="A165" s="148"/>
      <c r="B165" s="18"/>
    </row>
    <row r="166" spans="1:2" x14ac:dyDescent="0.2">
      <c r="A166" s="149"/>
      <c r="B166" s="18"/>
    </row>
    <row r="167" spans="1:2" x14ac:dyDescent="0.2">
      <c r="A167" s="149"/>
      <c r="B167" s="18"/>
    </row>
    <row r="168" spans="1:2" x14ac:dyDescent="0.2">
      <c r="A168" s="149"/>
      <c r="B168" s="18"/>
    </row>
    <row r="169" spans="1:2" x14ac:dyDescent="0.2">
      <c r="A169" s="149"/>
      <c r="B169" s="18"/>
    </row>
    <row r="170" spans="1:2" x14ac:dyDescent="0.2">
      <c r="A170" s="149"/>
      <c r="B170" s="18"/>
    </row>
    <row r="171" spans="1:2" x14ac:dyDescent="0.2">
      <c r="A171" s="149"/>
      <c r="B171" s="18"/>
    </row>
    <row r="172" spans="1:2" x14ac:dyDescent="0.2">
      <c r="A172" s="149"/>
      <c r="B172" s="18"/>
    </row>
    <row r="173" spans="1:2" x14ac:dyDescent="0.2">
      <c r="A173" s="149"/>
      <c r="B173" s="18"/>
    </row>
    <row r="174" spans="1:2" x14ac:dyDescent="0.2">
      <c r="A174" s="146"/>
      <c r="B174" s="147"/>
    </row>
    <row r="175" spans="1:2" x14ac:dyDescent="0.2">
      <c r="A175" s="148"/>
      <c r="B175" s="147"/>
    </row>
    <row r="176" spans="1:2" x14ac:dyDescent="0.2">
      <c r="A176" s="149"/>
      <c r="B176" s="18"/>
    </row>
    <row r="177" spans="1:2" x14ac:dyDescent="0.2">
      <c r="A177" s="149"/>
      <c r="B177" s="18"/>
    </row>
    <row r="178" spans="1:2" x14ac:dyDescent="0.2">
      <c r="A178" s="149"/>
      <c r="B178" s="18"/>
    </row>
    <row r="179" spans="1:2" x14ac:dyDescent="0.2">
      <c r="A179" s="149"/>
      <c r="B179" s="18"/>
    </row>
    <row r="180" spans="1:2" x14ac:dyDescent="0.2">
      <c r="A180" s="149"/>
      <c r="B180" s="18"/>
    </row>
    <row r="181" spans="1:2" x14ac:dyDescent="0.2">
      <c r="A181" s="149"/>
      <c r="B181" s="18"/>
    </row>
    <row r="182" spans="1:2" x14ac:dyDescent="0.2">
      <c r="A182" s="149"/>
      <c r="B182" s="18"/>
    </row>
    <row r="183" spans="1:2" x14ac:dyDescent="0.2">
      <c r="A183" s="149"/>
      <c r="B183" s="18"/>
    </row>
    <row r="184" spans="1:2" x14ac:dyDescent="0.2">
      <c r="A184" s="149"/>
      <c r="B184" s="18"/>
    </row>
    <row r="185" spans="1:2" x14ac:dyDescent="0.2">
      <c r="A185" s="149"/>
      <c r="B185" s="18"/>
    </row>
    <row r="186" spans="1:2" x14ac:dyDescent="0.2">
      <c r="A186" s="149"/>
      <c r="B186" s="18"/>
    </row>
    <row r="187" spans="1:2" x14ac:dyDescent="0.2">
      <c r="A187" s="149"/>
      <c r="B187" s="18"/>
    </row>
    <row r="188" spans="1:2" x14ac:dyDescent="0.2">
      <c r="A188" s="149"/>
      <c r="B188" s="18"/>
    </row>
    <row r="189" spans="1:2" x14ac:dyDescent="0.2">
      <c r="A189" s="149"/>
      <c r="B189" s="18"/>
    </row>
    <row r="190" spans="1:2" x14ac:dyDescent="0.2">
      <c r="A190" s="149"/>
      <c r="B190" s="18"/>
    </row>
    <row r="191" spans="1:2" x14ac:dyDescent="0.2">
      <c r="A191" s="149"/>
      <c r="B191" s="18"/>
    </row>
    <row r="192" spans="1:2" x14ac:dyDescent="0.2">
      <c r="A192" s="149"/>
      <c r="B192" s="18"/>
    </row>
    <row r="193" spans="1:2" x14ac:dyDescent="0.2">
      <c r="A193" s="149"/>
      <c r="B193" s="18"/>
    </row>
    <row r="194" spans="1:2" x14ac:dyDescent="0.2">
      <c r="A194" s="149"/>
      <c r="B194" s="18"/>
    </row>
    <row r="195" spans="1:2" x14ac:dyDescent="0.2">
      <c r="A195" s="146"/>
      <c r="B195" s="147"/>
    </row>
    <row r="196" spans="1:2" x14ac:dyDescent="0.2">
      <c r="A196" s="150"/>
      <c r="B196" s="18"/>
    </row>
    <row r="197" spans="1:2" x14ac:dyDescent="0.2">
      <c r="A197" s="150"/>
      <c r="B197" s="18"/>
    </row>
    <row r="198" spans="1:2" ht="13.5" thickBot="1" x14ac:dyDescent="0.25">
      <c r="A198" s="151"/>
      <c r="B198" s="152"/>
    </row>
    <row r="199" spans="1:2" ht="13.5" thickTop="1" x14ac:dyDescent="0.2">
      <c r="A199" s="145"/>
      <c r="B199" s="153"/>
    </row>
    <row r="200" spans="1:2" x14ac:dyDescent="0.2">
      <c r="A200" s="145"/>
      <c r="B200" s="153"/>
    </row>
    <row r="201" spans="1:2" x14ac:dyDescent="0.2">
      <c r="A201" s="145"/>
      <c r="B201" s="153"/>
    </row>
    <row r="202" spans="1:2" x14ac:dyDescent="0.2">
      <c r="A202" s="145"/>
      <c r="B202" s="153"/>
    </row>
    <row r="203" spans="1:2" x14ac:dyDescent="0.2">
      <c r="A203" s="145"/>
      <c r="B203" s="153"/>
    </row>
    <row r="499" spans="1:3" x14ac:dyDescent="0.2">
      <c r="A499" s="30"/>
      <c r="C499" s="21" t="s">
        <v>16</v>
      </c>
    </row>
  </sheetData>
  <sheetProtection selectLockedCells="1"/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F31"/>
  <sheetViews>
    <sheetView workbookViewId="0">
      <selection activeCell="B3" sqref="B3"/>
    </sheetView>
  </sheetViews>
  <sheetFormatPr baseColWidth="10" defaultRowHeight="12.75" x14ac:dyDescent="0.2"/>
  <cols>
    <col min="1" max="1" width="14.140625" customWidth="1"/>
    <col min="6" max="6" width="15.7109375" customWidth="1"/>
  </cols>
  <sheetData>
    <row r="1" spans="1:6" ht="18.75" x14ac:dyDescent="0.3">
      <c r="A1" s="15" t="s">
        <v>9</v>
      </c>
      <c r="F1" s="15" t="s">
        <v>10</v>
      </c>
    </row>
    <row r="2" spans="1:6" ht="13.5" thickBot="1" x14ac:dyDescent="0.25">
      <c r="F2" s="5"/>
    </row>
    <row r="3" spans="1:6" x14ac:dyDescent="0.2">
      <c r="A3" s="7" t="s">
        <v>0</v>
      </c>
      <c r="F3" s="41">
        <v>17</v>
      </c>
    </row>
    <row r="4" spans="1:6" x14ac:dyDescent="0.2">
      <c r="A4" s="16" t="s">
        <v>44</v>
      </c>
      <c r="F4" s="42">
        <v>22</v>
      </c>
    </row>
    <row r="5" spans="1:6" x14ac:dyDescent="0.2">
      <c r="A5" s="16" t="s">
        <v>97</v>
      </c>
      <c r="F5" s="42">
        <v>29</v>
      </c>
    </row>
    <row r="6" spans="1:6" x14ac:dyDescent="0.2">
      <c r="A6" s="16" t="s">
        <v>102</v>
      </c>
      <c r="F6" s="42">
        <v>35</v>
      </c>
    </row>
    <row r="7" spans="1:6" x14ac:dyDescent="0.2">
      <c r="A7" s="16" t="s">
        <v>20</v>
      </c>
      <c r="F7" s="42">
        <v>37</v>
      </c>
    </row>
    <row r="8" spans="1:6" x14ac:dyDescent="0.2">
      <c r="A8" s="16" t="s">
        <v>46</v>
      </c>
      <c r="F8" s="42">
        <v>44</v>
      </c>
    </row>
    <row r="9" spans="1:6" x14ac:dyDescent="0.2">
      <c r="A9" s="16" t="s">
        <v>21</v>
      </c>
      <c r="F9" s="42">
        <v>49</v>
      </c>
    </row>
    <row r="10" spans="1:6" x14ac:dyDescent="0.2">
      <c r="A10" s="8" t="s">
        <v>43</v>
      </c>
      <c r="F10" s="42">
        <v>53</v>
      </c>
    </row>
    <row r="11" spans="1:6" x14ac:dyDescent="0.2">
      <c r="A11" s="8"/>
      <c r="F11" s="42">
        <v>56</v>
      </c>
    </row>
    <row r="12" spans="1:6" x14ac:dyDescent="0.2">
      <c r="A12" s="8"/>
      <c r="F12" s="42">
        <v>72</v>
      </c>
    </row>
    <row r="13" spans="1:6" x14ac:dyDescent="0.2">
      <c r="A13" s="8"/>
      <c r="F13" s="42">
        <v>79</v>
      </c>
    </row>
    <row r="14" spans="1:6" x14ac:dyDescent="0.2">
      <c r="A14" s="8"/>
      <c r="F14" s="42">
        <v>85</v>
      </c>
    </row>
    <row r="15" spans="1:6" x14ac:dyDescent="0.2">
      <c r="A15" s="8"/>
      <c r="F15" s="42">
        <v>99</v>
      </c>
    </row>
    <row r="16" spans="1:6" x14ac:dyDescent="0.2">
      <c r="A16" s="8"/>
      <c r="F16" s="43"/>
    </row>
    <row r="17" spans="1:6" x14ac:dyDescent="0.2">
      <c r="A17" s="8"/>
      <c r="F17" s="43"/>
    </row>
    <row r="18" spans="1:6" x14ac:dyDescent="0.2">
      <c r="A18" s="8"/>
      <c r="F18" s="44"/>
    </row>
    <row r="19" spans="1:6" x14ac:dyDescent="0.2">
      <c r="A19" s="8"/>
      <c r="F19" s="44"/>
    </row>
    <row r="20" spans="1:6" x14ac:dyDescent="0.2">
      <c r="A20" s="8"/>
      <c r="F20" s="44"/>
    </row>
    <row r="21" spans="1:6" x14ac:dyDescent="0.2">
      <c r="A21" s="8"/>
      <c r="F21" s="44"/>
    </row>
    <row r="22" spans="1:6" x14ac:dyDescent="0.2">
      <c r="A22" s="8"/>
      <c r="F22" s="44"/>
    </row>
    <row r="23" spans="1:6" x14ac:dyDescent="0.2">
      <c r="A23" s="8"/>
      <c r="F23" s="44"/>
    </row>
    <row r="24" spans="1:6" x14ac:dyDescent="0.2">
      <c r="A24" s="8"/>
      <c r="F24" s="44"/>
    </row>
    <row r="25" spans="1:6" x14ac:dyDescent="0.2">
      <c r="A25" s="8"/>
      <c r="F25" s="44"/>
    </row>
    <row r="26" spans="1:6" x14ac:dyDescent="0.2">
      <c r="A26" s="8"/>
      <c r="F26" s="44"/>
    </row>
    <row r="27" spans="1:6" x14ac:dyDescent="0.2">
      <c r="A27" s="8"/>
      <c r="F27" s="45"/>
    </row>
    <row r="28" spans="1:6" x14ac:dyDescent="0.2">
      <c r="A28" s="8"/>
    </row>
    <row r="29" spans="1:6" x14ac:dyDescent="0.2">
      <c r="A29" s="8"/>
    </row>
    <row r="30" spans="1:6" x14ac:dyDescent="0.2">
      <c r="A30" s="8"/>
    </row>
    <row r="31" spans="1:6" ht="13.5" thickBot="1" x14ac:dyDescent="0.25">
      <c r="A31" s="9"/>
    </row>
  </sheetData>
  <sheetProtection sheet="1" selectLockedCell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Appel offre</vt:lpstr>
      <vt:lpstr>Devis</vt:lpstr>
      <vt:lpstr>Comparatif</vt:lpstr>
      <vt:lpstr>GSB</vt:lpstr>
      <vt:lpstr>table produits</vt:lpstr>
      <vt:lpstr>table divers</vt:lpstr>
      <vt:lpstr>agence</vt:lpstr>
      <vt:lpstr>articles</vt:lpstr>
      <vt:lpstr>fournisseur</vt:lpstr>
      <vt:lpstr>Fournisseur2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cdavid</dc:creator>
  <cp:lastModifiedBy>Christ LE</cp:lastModifiedBy>
  <cp:lastPrinted>2015-07-07T17:20:29Z</cp:lastPrinted>
  <dcterms:created xsi:type="dcterms:W3CDTF">2007-10-01T18:26:42Z</dcterms:created>
  <dcterms:modified xsi:type="dcterms:W3CDTF">2015-07-07T18:05:00Z</dcterms:modified>
</cp:coreProperties>
</file>