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codeName="{AE6600E7-7A62-396C-DE95-9942FA9DD81E}"/>
  <workbookPr filterPrivacy="1" codeName="ThisWorkbook"/>
  <xr:revisionPtr revIDLastSave="0" documentId="13_ncr:1_{DDA50BCD-F4CB-4BBC-9CFE-F3CF15667A2E}" xr6:coauthVersionLast="47" xr6:coauthVersionMax="47" xr10:uidLastSave="{00000000-0000-0000-0000-000000000000}"/>
  <bookViews>
    <workbookView xWindow="-28920" yWindow="-3165" windowWidth="29040" windowHeight="17640" tabRatio="385" activeTab="2" xr2:uid="{00000000-000D-0000-FFFF-FFFF00000000}"/>
  </bookViews>
  <sheets>
    <sheet name="Page de garde" sheetId="15" r:id="rId1"/>
    <sheet name="Tâches" sheetId="14" r:id="rId2"/>
    <sheet name="Résultats" sheetId="11" r:id="rId3"/>
  </sheets>
  <definedNames>
    <definedName name="ce_jour" localSheetId="2">TODAY()</definedName>
    <definedName name="Début_Projet">'Résultats'!$G$3</definedName>
    <definedName name="début_tâche" localSheetId="2">'Résultats'!$G1</definedName>
    <definedName name="fin_tâche" localSheetId="2">'Résultats'!$H1</definedName>
    <definedName name="_xlnm.Print_Titles" localSheetId="2">'Résultats'!$4:$6</definedName>
    <definedName name="Objectifs2">Objectifs[[TÂCHES]:[FIN]]</definedName>
    <definedName name="Résult2">Tâches!$I$5:$M$19</definedName>
    <definedName name="Semaine_Affichage">'Résultats'!$G$4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4" i="14" l="1"/>
  <c r="D24" i="14"/>
  <c r="E24" i="14"/>
  <c r="F24" i="14" s="1"/>
  <c r="B25" i="14"/>
  <c r="D25" i="14" s="1"/>
  <c r="E25" i="14"/>
  <c r="F25" i="14" s="1"/>
  <c r="B26" i="14"/>
  <c r="D26" i="14"/>
  <c r="E26" i="14"/>
  <c r="F26" i="14" s="1"/>
  <c r="B27" i="14"/>
  <c r="D27" i="14" s="1"/>
  <c r="E27" i="14"/>
  <c r="F27" i="14" s="1"/>
  <c r="B28" i="14"/>
  <c r="D28" i="14"/>
  <c r="E28" i="14"/>
  <c r="F28" i="14" s="1"/>
  <c r="B29" i="14"/>
  <c r="D29" i="14" s="1"/>
  <c r="E29" i="14"/>
  <c r="F29" i="14" s="1"/>
  <c r="B30" i="14"/>
  <c r="D30" i="14"/>
  <c r="E30" i="14"/>
  <c r="F30" i="14" s="1"/>
  <c r="B31" i="14"/>
  <c r="D31" i="14" s="1"/>
  <c r="E31" i="14"/>
  <c r="F31" i="14" s="1"/>
  <c r="B32" i="14"/>
  <c r="D32" i="14"/>
  <c r="E32" i="14"/>
  <c r="F32" i="14" s="1"/>
  <c r="B33" i="14"/>
  <c r="D33" i="14" s="1"/>
  <c r="E33" i="14"/>
  <c r="F33" i="14" s="1"/>
  <c r="B34" i="14"/>
  <c r="D34" i="14"/>
  <c r="E34" i="14"/>
  <c r="F34" i="14" s="1"/>
  <c r="B35" i="14"/>
  <c r="D35" i="14" s="1"/>
  <c r="E35" i="14"/>
  <c r="F35" i="14" s="1"/>
  <c r="B36" i="14"/>
  <c r="D36" i="14"/>
  <c r="E36" i="14"/>
  <c r="F36" i="14" s="1"/>
  <c r="B37" i="14"/>
  <c r="D37" i="14" s="1"/>
  <c r="E37" i="14"/>
  <c r="F37" i="14" s="1"/>
  <c r="B38" i="14"/>
  <c r="D38" i="14"/>
  <c r="E38" i="14"/>
  <c r="F38" i="14" s="1"/>
  <c r="I6" i="14"/>
  <c r="L6" i="14" s="1"/>
  <c r="M6" i="14" s="1"/>
  <c r="I7" i="14"/>
  <c r="L7" i="14" s="1"/>
  <c r="M7" i="14" s="1"/>
  <c r="I8" i="14"/>
  <c r="L8" i="14" s="1"/>
  <c r="M8" i="14" s="1"/>
  <c r="I9" i="14"/>
  <c r="L9" i="14" s="1"/>
  <c r="M9" i="14" s="1"/>
  <c r="I10" i="14"/>
  <c r="L10" i="14" s="1"/>
  <c r="M10" i="14" s="1"/>
  <c r="I11" i="14"/>
  <c r="L11" i="14" s="1"/>
  <c r="M11" i="14" s="1"/>
  <c r="I12" i="14"/>
  <c r="L12" i="14" s="1"/>
  <c r="M12" i="14" s="1"/>
  <c r="I13" i="14"/>
  <c r="L13" i="14" s="1"/>
  <c r="M13" i="14" s="1"/>
  <c r="I14" i="14"/>
  <c r="L14" i="14" s="1"/>
  <c r="M14" i="14" s="1"/>
  <c r="I15" i="14"/>
  <c r="L15" i="14" s="1"/>
  <c r="M15" i="14" s="1"/>
  <c r="I16" i="14"/>
  <c r="L16" i="14" s="1"/>
  <c r="M16" i="14" s="1"/>
  <c r="I17" i="14"/>
  <c r="L17" i="14" s="1"/>
  <c r="M17" i="14" s="1"/>
  <c r="I18" i="14"/>
  <c r="L18" i="14" s="1"/>
  <c r="M18" i="14" s="1"/>
  <c r="I19" i="14"/>
  <c r="L19" i="14" s="1"/>
  <c r="M19" i="14" s="1"/>
  <c r="K6" i="14"/>
  <c r="K7" i="14"/>
  <c r="K8" i="14"/>
  <c r="K9" i="14"/>
  <c r="K10" i="14"/>
  <c r="K11" i="14"/>
  <c r="K12" i="14"/>
  <c r="K13" i="14"/>
  <c r="K14" i="14"/>
  <c r="K15" i="14"/>
  <c r="K16" i="14"/>
  <c r="K17" i="14"/>
  <c r="K18" i="14"/>
  <c r="K19" i="14"/>
  <c r="K5" i="14"/>
  <c r="I5" i="14"/>
  <c r="L5" i="14" s="1"/>
  <c r="M5" i="14" s="1"/>
  <c r="I19" i="11" s="1"/>
  <c r="I11" i="11" l="1"/>
  <c r="I24" i="11"/>
  <c r="I9" i="11"/>
  <c r="I20" i="11"/>
  <c r="I23" i="11"/>
  <c r="I22" i="11"/>
  <c r="I8" i="11"/>
  <c r="I14" i="11"/>
  <c r="I15" i="11"/>
  <c r="I10" i="11"/>
  <c r="I17" i="11"/>
  <c r="I16" i="11"/>
  <c r="I18" i="11"/>
  <c r="I21" i="11"/>
  <c r="I13" i="11"/>
  <c r="I12" i="11"/>
  <c r="F24" i="11"/>
  <c r="F16" i="11"/>
  <c r="F22" i="11"/>
  <c r="F14" i="11"/>
  <c r="F21" i="11"/>
  <c r="F13" i="11"/>
  <c r="F20" i="11"/>
  <c r="F12" i="11"/>
  <c r="F23" i="11"/>
  <c r="F15" i="11"/>
  <c r="F19" i="11"/>
  <c r="F11" i="11"/>
  <c r="E21" i="11"/>
  <c r="F18" i="11"/>
  <c r="F10" i="11"/>
  <c r="E16" i="11"/>
  <c r="F17" i="11"/>
  <c r="F9" i="11"/>
  <c r="E24" i="11"/>
  <c r="F8" i="11"/>
  <c r="E23" i="11"/>
  <c r="E15" i="11"/>
  <c r="E22" i="11"/>
  <c r="E14" i="11"/>
  <c r="E13" i="11"/>
  <c r="E20" i="11"/>
  <c r="E12" i="11"/>
  <c r="E19" i="11"/>
  <c r="E11" i="11"/>
  <c r="E18" i="11"/>
  <c r="E10" i="11"/>
  <c r="E17" i="11"/>
  <c r="E9" i="11"/>
  <c r="E8" i="11"/>
  <c r="D20" i="11"/>
  <c r="G6" i="14"/>
  <c r="G7" i="14"/>
  <c r="G8" i="14"/>
  <c r="G9" i="14"/>
  <c r="G10" i="14"/>
  <c r="G11" i="14"/>
  <c r="G12" i="14"/>
  <c r="G13" i="14"/>
  <c r="G14" i="14"/>
  <c r="G15" i="14"/>
  <c r="G16" i="14"/>
  <c r="G17" i="14"/>
  <c r="G18" i="14"/>
  <c r="G19" i="14"/>
  <c r="G5" i="14"/>
  <c r="B4" i="11"/>
  <c r="H9" i="11" l="1"/>
  <c r="H10" i="11"/>
  <c r="H11" i="11"/>
  <c r="H12" i="11"/>
  <c r="H14" i="11"/>
  <c r="H15" i="11"/>
  <c r="H16" i="11"/>
  <c r="H17" i="11"/>
  <c r="H18" i="11"/>
  <c r="H20" i="11"/>
  <c r="H21" i="11"/>
  <c r="H22" i="11"/>
  <c r="H23" i="11"/>
  <c r="H24" i="11"/>
  <c r="H8" i="11"/>
  <c r="G9" i="11"/>
  <c r="G10" i="11"/>
  <c r="G11" i="11"/>
  <c r="G12" i="11"/>
  <c r="G14" i="11"/>
  <c r="G15" i="11"/>
  <c r="G16" i="11"/>
  <c r="G17" i="11"/>
  <c r="G18" i="11"/>
  <c r="G20" i="11"/>
  <c r="G21" i="11"/>
  <c r="G22" i="11"/>
  <c r="G23" i="11"/>
  <c r="G24" i="11"/>
  <c r="G8" i="11"/>
  <c r="C28" i="11"/>
  <c r="C30" i="11"/>
  <c r="C29" i="11"/>
  <c r="D22" i="11" l="1"/>
  <c r="D16" i="11"/>
  <c r="D17" i="11"/>
  <c r="D24" i="11"/>
  <c r="D18" i="11"/>
  <c r="D21" i="11"/>
  <c r="D23" i="11"/>
  <c r="D14" i="11"/>
  <c r="K5" i="11"/>
  <c r="K6" i="11" s="1"/>
  <c r="J19" i="11"/>
  <c r="J13" i="11"/>
  <c r="J7" i="11"/>
  <c r="D15" i="11" l="1"/>
  <c r="D11" i="11"/>
  <c r="D10" i="11"/>
  <c r="D9" i="11"/>
  <c r="D8" i="11"/>
  <c r="D12" i="11"/>
  <c r="J8" i="11"/>
  <c r="J20" i="11" l="1"/>
  <c r="J21" i="11"/>
  <c r="J9" i="11"/>
  <c r="J14" i="11"/>
  <c r="J12" i="11"/>
  <c r="L5" i="11"/>
  <c r="J24" i="11" l="1"/>
  <c r="M5" i="11"/>
  <c r="J22" i="11" l="1"/>
  <c r="N5" i="11"/>
  <c r="O5" i="11" l="1"/>
  <c r="P5" i="11" l="1"/>
  <c r="Q5" i="11" l="1"/>
  <c r="R5" i="11" l="1"/>
  <c r="R6" i="11" s="1"/>
  <c r="Q6" i="11"/>
  <c r="P6" i="11"/>
  <c r="O6" i="11"/>
  <c r="N6" i="11"/>
  <c r="M6" i="11"/>
  <c r="L6" i="11"/>
  <c r="K4" i="11"/>
  <c r="J23" i="11" l="1"/>
  <c r="J15" i="11"/>
  <c r="J10" i="11"/>
  <c r="J11" i="11"/>
  <c r="R4" i="11"/>
  <c r="S5" i="11"/>
  <c r="T5" i="11" l="1"/>
  <c r="U5" i="11" l="1"/>
  <c r="V5" i="11" l="1"/>
  <c r="W5" i="11" l="1"/>
  <c r="X5" i="11" l="1"/>
  <c r="Y5" i="11" l="1"/>
  <c r="Y6" i="11" s="1"/>
  <c r="X6" i="11"/>
  <c r="W6" i="11"/>
  <c r="V6" i="11"/>
  <c r="U6" i="11"/>
  <c r="T6" i="11"/>
  <c r="S6" i="11"/>
  <c r="J18" i="11"/>
  <c r="J17" i="11"/>
  <c r="J16" i="11"/>
  <c r="Z5" i="11" l="1"/>
  <c r="AA5" i="11" s="1"/>
  <c r="Y4" i="11"/>
  <c r="AB5" i="11" l="1"/>
  <c r="AC5" i="11" l="1"/>
  <c r="AD5" i="11" l="1"/>
  <c r="AE5" i="11" l="1"/>
  <c r="AF5" i="11" l="1"/>
  <c r="AF6" i="11" s="1"/>
  <c r="AE6" i="11"/>
  <c r="AD6" i="11"/>
  <c r="AC6" i="11"/>
  <c r="AB6" i="11"/>
  <c r="AA6" i="11"/>
  <c r="Z6" i="11"/>
  <c r="AG5" i="11" l="1"/>
  <c r="AH5" i="11" s="1"/>
  <c r="AI5" i="11" l="1"/>
  <c r="AJ5" i="11" l="1"/>
  <c r="AK5" i="11" l="1"/>
  <c r="AL5" i="11" l="1"/>
  <c r="AL6" i="11" s="1"/>
  <c r="AK6" i="11"/>
  <c r="AJ6" i="11"/>
  <c r="AI6" i="11"/>
  <c r="AH6" i="11"/>
  <c r="AG6" i="11"/>
  <c r="AF4" i="11"/>
  <c r="AM5" i="11" l="1"/>
  <c r="AN5" i="11" l="1"/>
  <c r="AO5" i="11" l="1"/>
  <c r="AP5" i="11" l="1"/>
  <c r="AQ5" i="11" l="1"/>
  <c r="AR5" i="11" l="1"/>
  <c r="AS5" i="11" l="1"/>
  <c r="AS6" i="11" s="1"/>
  <c r="AR6" i="11"/>
  <c r="AQ6" i="11"/>
  <c r="AP6" i="11"/>
  <c r="AO6" i="11"/>
  <c r="AN6" i="11"/>
  <c r="AM6" i="11"/>
  <c r="AT5" i="11" l="1"/>
  <c r="AU5" i="11" s="1"/>
  <c r="AU6" i="11" s="1"/>
  <c r="AM4" i="11"/>
  <c r="AT6" i="11" l="1"/>
  <c r="AV5" i="11"/>
  <c r="AV6" i="11" s="1"/>
  <c r="AT4" i="11"/>
  <c r="AW5" i="11" l="1"/>
  <c r="AW6" i="11" s="1"/>
  <c r="AX5" i="11" l="1"/>
  <c r="AX6" i="11" s="1"/>
  <c r="AY5" i="11" l="1"/>
  <c r="AY6" i="11" s="1"/>
  <c r="AZ5" i="11" l="1"/>
  <c r="BA5" i="11" l="1"/>
  <c r="BA6" i="11" s="1"/>
  <c r="AZ6" i="11"/>
  <c r="BA4" i="11" l="1"/>
  <c r="BB5" i="11"/>
  <c r="BB6" i="11" s="1"/>
  <c r="BC5" i="11" l="1"/>
  <c r="BC6" i="11" s="1"/>
  <c r="BD5" i="11" l="1"/>
  <c r="BD6" i="11" s="1"/>
  <c r="BE5" i="11" l="1"/>
  <c r="BE6" i="11" s="1"/>
  <c r="BF5" i="11" l="1"/>
  <c r="BF6" i="11" s="1"/>
  <c r="BG5" i="11" l="1"/>
  <c r="BG6" i="11" s="1"/>
  <c r="BH5" i="11" l="1"/>
  <c r="BH6" i="11" s="1"/>
  <c r="BI5" i="11" l="1"/>
  <c r="BI6" i="11" s="1"/>
  <c r="BH4" i="11"/>
  <c r="BJ5" i="11" l="1"/>
  <c r="BJ6" i="11" s="1"/>
  <c r="BK5" i="11" l="1"/>
  <c r="BK6" i="11" s="1"/>
  <c r="BL5" i="11" l="1"/>
  <c r="BL6" i="11" s="1"/>
  <c r="BM5" i="11" l="1"/>
  <c r="BM6" i="11" s="1"/>
  <c r="BN5" i="11" l="1"/>
  <c r="BO5" i="11" s="1"/>
  <c r="BO4" i="11" l="1"/>
  <c r="BO6" i="11"/>
  <c r="BP5" i="11"/>
  <c r="BN6" i="11"/>
  <c r="BP6" i="11" l="1"/>
  <c r="BQ5" i="11"/>
  <c r="BR5" i="11" l="1"/>
  <c r="BQ6" i="11"/>
  <c r="BS5" i="11" l="1"/>
  <c r="BR6" i="11"/>
  <c r="BT5" i="11" l="1"/>
  <c r="BS6" i="11"/>
  <c r="BU5" i="11" l="1"/>
  <c r="BT6" i="11"/>
  <c r="BV5" i="11" l="1"/>
  <c r="BU6" i="11"/>
  <c r="BV4" i="11" l="1"/>
  <c r="BW5" i="11"/>
  <c r="BV6" i="11"/>
  <c r="BW6" i="11" l="1"/>
  <c r="BX5" i="11"/>
  <c r="BX6" i="11" l="1"/>
  <c r="BY5" i="11"/>
  <c r="BZ5" i="11" l="1"/>
  <c r="BY6" i="11"/>
  <c r="CA5" i="11" l="1"/>
  <c r="BZ6" i="11"/>
  <c r="CB5" i="11" l="1"/>
  <c r="CA6" i="11"/>
  <c r="CC5" i="11" l="1"/>
  <c r="CB6" i="11"/>
  <c r="CC4" i="11" l="1"/>
  <c r="CD5" i="11"/>
  <c r="CC6" i="11"/>
  <c r="CE5" i="11" l="1"/>
  <c r="CD6" i="11"/>
  <c r="CE6" i="11" l="1"/>
  <c r="CF5" i="11"/>
  <c r="CF6" i="11" l="1"/>
  <c r="CG5" i="11"/>
  <c r="CH5" i="11" l="1"/>
  <c r="CG6" i="11"/>
  <c r="CI5" i="11" l="1"/>
  <c r="CH6" i="11"/>
  <c r="CJ5" i="11" l="1"/>
  <c r="CI6" i="11"/>
  <c r="CK5" i="11" l="1"/>
  <c r="CJ4" i="11"/>
  <c r="CJ6" i="11"/>
  <c r="CL5" i="11" l="1"/>
  <c r="CK6" i="11"/>
  <c r="CM5" i="11" l="1"/>
  <c r="CL6" i="11"/>
  <c r="CM6" i="11" l="1"/>
  <c r="CN5" i="11"/>
  <c r="CN6" i="11" l="1"/>
  <c r="CO5" i="11"/>
  <c r="CP5" i="11" l="1"/>
  <c r="CO6" i="11"/>
  <c r="CQ5" i="11" l="1"/>
  <c r="CP6" i="11"/>
  <c r="CR5" i="11" l="1"/>
  <c r="CQ4" i="11"/>
  <c r="CQ6" i="11"/>
  <c r="CS5" i="11" l="1"/>
  <c r="CR6" i="11"/>
  <c r="CT5" i="11" l="1"/>
  <c r="CS6" i="11"/>
  <c r="CU5" i="11" l="1"/>
  <c r="CT6" i="11"/>
  <c r="CU6" i="11" l="1"/>
  <c r="CV5" i="11"/>
  <c r="CV6" i="11" l="1"/>
  <c r="CW5" i="11"/>
  <c r="CX5" i="11" l="1"/>
  <c r="CW6" i="11"/>
  <c r="CY5" i="11" l="1"/>
  <c r="CX4" i="11"/>
  <c r="CX6" i="11"/>
  <c r="CZ5" i="11" l="1"/>
  <c r="CY6" i="11"/>
  <c r="DA5" i="11" l="1"/>
  <c r="CZ6" i="11"/>
  <c r="DB5" i="11" l="1"/>
  <c r="DA6" i="11"/>
  <c r="DC5" i="11" l="1"/>
  <c r="DB6" i="11"/>
  <c r="DC6" i="11" l="1"/>
  <c r="DD5" i="11"/>
  <c r="DD6" i="11" l="1"/>
  <c r="DE5" i="11"/>
  <c r="DF5" i="11" l="1"/>
  <c r="DE6" i="11"/>
  <c r="DE4" i="11"/>
  <c r="DG5" i="11" l="1"/>
  <c r="DF6" i="11"/>
  <c r="DH5" i="11" l="1"/>
  <c r="DG6" i="11"/>
  <c r="DI5" i="11" l="1"/>
  <c r="DH6" i="11"/>
  <c r="DJ5" i="11" l="1"/>
  <c r="DI6" i="11"/>
  <c r="DK5" i="11" l="1"/>
  <c r="DJ6" i="11"/>
  <c r="DK6" i="11" l="1"/>
  <c r="DL5" i="11"/>
  <c r="DL6" i="11" l="1"/>
  <c r="DL4" i="11"/>
  <c r="DM5" i="11"/>
  <c r="DN5" i="11" l="1"/>
  <c r="DM6" i="11"/>
  <c r="DO5" i="11" l="1"/>
  <c r="DN6" i="11"/>
  <c r="DP5" i="11" l="1"/>
  <c r="DO6" i="11"/>
  <c r="DQ5" i="11" l="1"/>
  <c r="DP6" i="11"/>
  <c r="DR5" i="11" l="1"/>
  <c r="DQ6" i="11"/>
  <c r="DS5" i="11" l="1"/>
  <c r="DR6" i="11"/>
  <c r="DS4" i="11" l="1"/>
  <c r="DS6" i="11"/>
  <c r="DT5" i="11"/>
  <c r="DT6" i="11" l="1"/>
  <c r="DU5" i="11"/>
  <c r="DV5" i="11" l="1"/>
  <c r="DU6" i="11"/>
  <c r="DW5" i="11" l="1"/>
  <c r="DV6" i="11"/>
  <c r="DX5" i="11" l="1"/>
  <c r="DW6" i="11"/>
  <c r="DY5" i="11" l="1"/>
  <c r="DX6" i="11"/>
  <c r="DZ5" i="11" l="1"/>
  <c r="DY6" i="11"/>
  <c r="DZ4" i="11" l="1"/>
  <c r="EA5" i="11"/>
  <c r="DZ6" i="11"/>
  <c r="EA6" i="11" l="1"/>
  <c r="EB5" i="11"/>
  <c r="EB6" i="11" l="1"/>
  <c r="EC5" i="11"/>
  <c r="ED5" i="11" l="1"/>
  <c r="EC6" i="11"/>
  <c r="EE5" i="11" l="1"/>
  <c r="ED6" i="11"/>
  <c r="EF5" i="11" l="1"/>
  <c r="EE6" i="11"/>
  <c r="EG5" i="11" l="1"/>
  <c r="EF6" i="11"/>
  <c r="EG4" i="11" l="1"/>
  <c r="EG6" i="11"/>
  <c r="EH5" i="11"/>
  <c r="EI5" i="11" l="1"/>
  <c r="EH6" i="11"/>
  <c r="EI6" i="11" l="1"/>
  <c r="EJ5" i="11"/>
  <c r="EJ6" i="11" l="1"/>
  <c r="EK5" i="11"/>
  <c r="EL5" i="11" l="1"/>
  <c r="EK6" i="11"/>
  <c r="EM5" i="11" l="1"/>
  <c r="EL6" i="11"/>
  <c r="EN5" i="11" l="1"/>
  <c r="EM6" i="11"/>
  <c r="EO5" i="11" l="1"/>
  <c r="EN4" i="11"/>
  <c r="EN6" i="11"/>
  <c r="EP5" i="11" l="1"/>
  <c r="EO6" i="11"/>
  <c r="EQ5" i="11" l="1"/>
  <c r="EP6" i="11"/>
  <c r="EQ6" i="11" l="1"/>
  <c r="ER5" i="11"/>
  <c r="ER6" i="11" l="1"/>
  <c r="ES5" i="11"/>
  <c r="ET5" i="11" l="1"/>
  <c r="ES6" i="11"/>
  <c r="EU5" i="11" l="1"/>
  <c r="ET6" i="11"/>
  <c r="EV5" i="11" l="1"/>
  <c r="EU4" i="11"/>
  <c r="EU6" i="11"/>
  <c r="EW5" i="11" l="1"/>
  <c r="EV6" i="11"/>
  <c r="EX5" i="11" l="1"/>
  <c r="EW6" i="11"/>
  <c r="EY5" i="11" l="1"/>
  <c r="EX6" i="11"/>
  <c r="EY6" i="11" l="1"/>
  <c r="EZ5" i="11"/>
  <c r="EZ6" i="11" l="1"/>
  <c r="FA5" i="11"/>
  <c r="FB5" i="11" l="1"/>
  <c r="FA6" i="11"/>
  <c r="FC5" i="11" l="1"/>
  <c r="FB4" i="11"/>
  <c r="FB6" i="11"/>
  <c r="FD5" i="11" l="1"/>
  <c r="FC6" i="11"/>
  <c r="FE5" i="11" l="1"/>
  <c r="FD6" i="11"/>
  <c r="FF5" i="11" l="1"/>
  <c r="FE6" i="11"/>
  <c r="FG5" i="11" l="1"/>
  <c r="FF6" i="11"/>
  <c r="FG6" i="11" l="1"/>
  <c r="FH5" i="11"/>
  <c r="FH6" i="11" l="1"/>
  <c r="FI5" i="11"/>
  <c r="FJ5" i="11" l="1"/>
  <c r="FI6" i="11"/>
  <c r="FI4" i="11"/>
  <c r="FK5" i="11" l="1"/>
  <c r="FJ6" i="11"/>
  <c r="FL5" i="11" l="1"/>
  <c r="FK6" i="11"/>
  <c r="FM5" i="11" l="1"/>
  <c r="FL6" i="11"/>
  <c r="FM6" i="11" l="1"/>
  <c r="FN5" i="11"/>
  <c r="FO5" i="11" l="1"/>
  <c r="FN6" i="11"/>
  <c r="FO6" i="11" l="1"/>
  <c r="FP5" i="11"/>
  <c r="FP6" i="11" l="1"/>
  <c r="FP4" i="11"/>
  <c r="FQ5" i="11"/>
  <c r="FR5" i="11" l="1"/>
  <c r="FQ6" i="11"/>
  <c r="FS5" i="11" l="1"/>
  <c r="FR6" i="11"/>
  <c r="FT5" i="11" l="1"/>
  <c r="FS6" i="11"/>
  <c r="FU5" i="11" l="1"/>
  <c r="FT6" i="11"/>
  <c r="FU6" i="11" l="1"/>
  <c r="FV5" i="11"/>
  <c r="FW5" i="11" l="1"/>
  <c r="FV6" i="11"/>
  <c r="FW4" i="11" l="1"/>
  <c r="FW6" i="11"/>
  <c r="FX5" i="11"/>
  <c r="FX6" i="11" l="1"/>
  <c r="FY5" i="11"/>
  <c r="FZ5" i="11" l="1"/>
  <c r="FY6" i="11"/>
  <c r="GA5" i="11" l="1"/>
  <c r="FZ6" i="11"/>
  <c r="GB5" i="11" l="1"/>
  <c r="GA6" i="11"/>
  <c r="GC5" i="11" l="1"/>
  <c r="GB6" i="11"/>
  <c r="GD5" i="11" l="1"/>
  <c r="GC6" i="11"/>
  <c r="GD4" i="11" l="1"/>
  <c r="GE5" i="11"/>
  <c r="GD6" i="11"/>
  <c r="GE6" i="11" l="1"/>
  <c r="GF5" i="11"/>
  <c r="GF6" i="11" l="1"/>
  <c r="GG5" i="11"/>
  <c r="GH5" i="11" l="1"/>
  <c r="GG6" i="11"/>
  <c r="GI5" i="11" l="1"/>
  <c r="GH6" i="11"/>
  <c r="GJ5" i="11" l="1"/>
  <c r="GI6" i="11"/>
  <c r="GK5" i="11" l="1"/>
  <c r="GJ6" i="11"/>
  <c r="GK4" i="11" l="1"/>
  <c r="GL5" i="11"/>
  <c r="GK6" i="11"/>
  <c r="GM5" i="11" l="1"/>
  <c r="GL6" i="11"/>
  <c r="GM6" i="11" l="1"/>
  <c r="GN5" i="11"/>
  <c r="GN6" i="11" l="1"/>
  <c r="GO5" i="11"/>
  <c r="GP5" i="11" l="1"/>
  <c r="GO6" i="11"/>
  <c r="GQ5" i="11" l="1"/>
  <c r="GP6" i="11"/>
  <c r="GR5" i="11" l="1"/>
  <c r="GQ6" i="11"/>
  <c r="GS5" i="11" l="1"/>
  <c r="GR4" i="11"/>
  <c r="GR6" i="11"/>
  <c r="GS6" i="11" l="1"/>
  <c r="GT5" i="11"/>
  <c r="GU5" i="11" l="1"/>
  <c r="GT6" i="11"/>
  <c r="GU6" i="11" l="1"/>
  <c r="GV5" i="11"/>
  <c r="GV6" i="11" l="1"/>
  <c r="GW5" i="11"/>
  <c r="GX5" i="11" l="1"/>
  <c r="GW6" i="11"/>
  <c r="GY5" i="11" l="1"/>
  <c r="GX6" i="11"/>
  <c r="GZ5" i="11" l="1"/>
  <c r="GY4" i="11"/>
  <c r="GY6" i="11"/>
  <c r="HA5" i="11" l="1"/>
  <c r="GZ6" i="11"/>
  <c r="HA6" i="11" l="1"/>
  <c r="HB5" i="11"/>
  <c r="HC5" i="11" l="1"/>
  <c r="HB6" i="11"/>
  <c r="HC6" i="11" l="1"/>
  <c r="HD5" i="11"/>
  <c r="HD6" i="11" l="1"/>
  <c r="HE5" i="11"/>
  <c r="HF5" i="11" l="1"/>
  <c r="HE6" i="11"/>
  <c r="HG5" i="11" l="1"/>
  <c r="HF4" i="11"/>
  <c r="HF6" i="11"/>
  <c r="HH5" i="11" l="1"/>
  <c r="HG6" i="11"/>
  <c r="HI5" i="11" l="1"/>
  <c r="HH6" i="11"/>
  <c r="HJ5" i="11" l="1"/>
  <c r="HI6" i="11"/>
  <c r="HK5" i="11" l="1"/>
  <c r="HJ6" i="11"/>
  <c r="HK6" i="11" l="1"/>
  <c r="HL5" i="11"/>
  <c r="HL6" i="11" l="1"/>
  <c r="HM5" i="11"/>
  <c r="HN5" i="11" l="1"/>
  <c r="HM4" i="11"/>
  <c r="HM6" i="11"/>
  <c r="HO5" i="11" l="1"/>
  <c r="HN6" i="11"/>
  <c r="HP5" i="11" l="1"/>
  <c r="HO6" i="11"/>
  <c r="HQ5" i="11" l="1"/>
  <c r="HP6" i="11"/>
  <c r="HR5" i="11" l="1"/>
  <c r="HQ6" i="11"/>
  <c r="HS5" i="11" l="1"/>
  <c r="HR6" i="11"/>
  <c r="HS6" i="11" l="1"/>
  <c r="HT5" i="11"/>
  <c r="HT6" i="11" l="1"/>
  <c r="HT4" i="11"/>
  <c r="HU5" i="11"/>
  <c r="HV5" i="11" l="1"/>
  <c r="HU6" i="11"/>
  <c r="HW5" i="11" l="1"/>
  <c r="HV6" i="11"/>
  <c r="HX5" i="11" l="1"/>
  <c r="HW6" i="11"/>
  <c r="HY5" i="11" l="1"/>
  <c r="HX6" i="11"/>
  <c r="HY6" i="11" l="1"/>
  <c r="HZ5" i="11"/>
  <c r="IA5" i="11" l="1"/>
  <c r="HZ6" i="11"/>
  <c r="IA4" i="11" l="1"/>
  <c r="IA6" i="11"/>
  <c r="IB5" i="11"/>
  <c r="IB6" i="11" l="1"/>
  <c r="IC5" i="11"/>
  <c r="ID5" i="11" l="1"/>
  <c r="IC6" i="11"/>
  <c r="IE5" i="11" l="1"/>
  <c r="ID6" i="11"/>
  <c r="IF5" i="11" l="1"/>
  <c r="IE6" i="11"/>
  <c r="IG5" i="11" l="1"/>
  <c r="IF6" i="11"/>
  <c r="IG6" i="11" l="1"/>
  <c r="IH5" i="11"/>
  <c r="IH4" i="11" l="1"/>
  <c r="II5" i="11"/>
  <c r="IH6" i="11"/>
  <c r="II6" i="11" l="1"/>
  <c r="IJ5" i="11"/>
  <c r="IJ6" i="11" l="1"/>
  <c r="IK5" i="11"/>
  <c r="IL5" i="11" l="1"/>
  <c r="IK6" i="11"/>
  <c r="IM5" i="11" l="1"/>
  <c r="IL6" i="11"/>
  <c r="IN5" i="11" l="1"/>
  <c r="IM6" i="11"/>
  <c r="IO5" i="11" l="1"/>
  <c r="IN6" i="11"/>
  <c r="IO4" i="11" l="1"/>
  <c r="IP5" i="11"/>
  <c r="IO6" i="11"/>
  <c r="IQ5" i="11" l="1"/>
  <c r="IP6" i="11"/>
  <c r="IQ6" i="11" l="1"/>
  <c r="IR5" i="11"/>
  <c r="IR6" i="11" l="1"/>
  <c r="IS5" i="11"/>
  <c r="IT5" i="11" l="1"/>
  <c r="IS6" i="11"/>
  <c r="IU5" i="11" l="1"/>
  <c r="IT6" i="11"/>
  <c r="IV5" i="11" l="1"/>
  <c r="IU6" i="11"/>
  <c r="IW5" i="11" l="1"/>
  <c r="IV4" i="11"/>
  <c r="IV6" i="11"/>
  <c r="IX5" i="11" l="1"/>
  <c r="IW6" i="11"/>
  <c r="IY5" i="11" l="1"/>
  <c r="IX6" i="11"/>
  <c r="IY6" i="11" l="1"/>
  <c r="IZ5" i="11"/>
  <c r="IZ6" i="11" l="1"/>
  <c r="JA5" i="11"/>
  <c r="JB5" i="11" l="1"/>
  <c r="JA6" i="11"/>
  <c r="JC5" i="11" l="1"/>
  <c r="JB6" i="11"/>
  <c r="JD5" i="11" l="1"/>
  <c r="JC4" i="11"/>
  <c r="JC6" i="11"/>
  <c r="JE5" i="11" l="1"/>
  <c r="JD6" i="11"/>
  <c r="JE6" i="11" l="1"/>
  <c r="JF5" i="11"/>
  <c r="JG5" i="11" l="1"/>
  <c r="JF6" i="11"/>
  <c r="JG6" i="11" l="1"/>
  <c r="JH5" i="11"/>
  <c r="JH6" i="11" l="1"/>
  <c r="JI5" i="11"/>
  <c r="JJ5" i="11" l="1"/>
  <c r="JI6" i="11"/>
  <c r="JK5" i="11" l="1"/>
  <c r="JJ4" i="11"/>
  <c r="JJ6" i="11"/>
  <c r="JL5" i="11" l="1"/>
  <c r="JK6" i="11"/>
  <c r="JM5" i="11" l="1"/>
  <c r="JL6" i="11"/>
  <c r="JN5" i="11" l="1"/>
  <c r="JM6" i="11"/>
  <c r="JO5" i="11" l="1"/>
  <c r="JN6" i="11"/>
  <c r="JO6" i="11" l="1"/>
  <c r="JP5" i="11"/>
  <c r="JP6" i="11" l="1"/>
  <c r="JQ5" i="11"/>
  <c r="JR5" i="11" l="1"/>
  <c r="JQ4" i="11"/>
  <c r="JQ6" i="11"/>
  <c r="JS5" i="11" l="1"/>
  <c r="JR6" i="11"/>
  <c r="JT5" i="11" l="1"/>
  <c r="JS6" i="11"/>
  <c r="JU5" i="11" l="1"/>
  <c r="JT6" i="11"/>
  <c r="JV5" i="11" l="1"/>
  <c r="JU6" i="11"/>
  <c r="JW5" i="11" l="1"/>
  <c r="JV6" i="11"/>
  <c r="JW6" i="11" l="1"/>
  <c r="JX5" i="11"/>
  <c r="JX6" i="11" l="1"/>
  <c r="JX4" i="11"/>
  <c r="JY5" i="11"/>
  <c r="JZ5" i="11" l="1"/>
  <c r="JY6" i="11"/>
  <c r="KA5" i="11" l="1"/>
  <c r="JZ6" i="11"/>
  <c r="KB5" i="11" l="1"/>
  <c r="KA6" i="11"/>
  <c r="KC5" i="11" l="1"/>
  <c r="KB6" i="11"/>
  <c r="KD5" i="11" l="1"/>
  <c r="KC6" i="11"/>
  <c r="KE5" i="11" l="1"/>
  <c r="KD6" i="11"/>
  <c r="KE4" i="11" l="1"/>
  <c r="KE6" i="11"/>
  <c r="KF5" i="11"/>
  <c r="KF6" i="11" l="1"/>
  <c r="KG5" i="11"/>
  <c r="KH5" i="11" l="1"/>
  <c r="KG6" i="11"/>
  <c r="KI5" i="11" l="1"/>
  <c r="KH6" i="11"/>
  <c r="KJ5" i="11" l="1"/>
  <c r="KI6" i="11"/>
  <c r="KK5" i="11" l="1"/>
  <c r="KJ6" i="11"/>
  <c r="KK6" i="11" l="1"/>
  <c r="KL5" i="11"/>
  <c r="KL4" i="11" l="1"/>
  <c r="KM5" i="11"/>
  <c r="KL6" i="11"/>
  <c r="KM6" i="11" l="1"/>
  <c r="KN5" i="11"/>
  <c r="KN6" i="11" l="1"/>
  <c r="KO5" i="11"/>
  <c r="KP5" i="11" l="1"/>
  <c r="KO6" i="11"/>
  <c r="KQ5" i="11" l="1"/>
  <c r="KP6" i="11"/>
  <c r="KR5" i="11" l="1"/>
  <c r="KQ6" i="11"/>
  <c r="KS5" i="11" l="1"/>
  <c r="KR6" i="11"/>
  <c r="KS4" i="11" l="1"/>
  <c r="KS6" i="11"/>
  <c r="KT5" i="11"/>
  <c r="KU5" i="11" l="1"/>
  <c r="KT6" i="11"/>
  <c r="KU6" i="11" l="1"/>
  <c r="KV5" i="11"/>
  <c r="KV6" i="11" l="1"/>
  <c r="KW5" i="11"/>
  <c r="KX5" i="11" l="1"/>
  <c r="KW6" i="11"/>
  <c r="KY5" i="11" l="1"/>
  <c r="KX6" i="11"/>
  <c r="KZ5" i="11" l="1"/>
  <c r="KY6" i="11"/>
  <c r="LA5" i="11" l="1"/>
  <c r="KZ4" i="11"/>
  <c r="KZ6" i="11"/>
  <c r="LB5" i="11" l="1"/>
  <c r="LA6" i="11"/>
  <c r="LC5" i="11" l="1"/>
  <c r="LB6" i="11"/>
  <c r="LC6" i="11" l="1"/>
  <c r="LD5" i="11"/>
  <c r="LE5" i="11" l="1"/>
  <c r="LD6" i="11"/>
  <c r="LF5" i="11" l="1"/>
  <c r="LE6" i="11"/>
  <c r="LG5" i="11" l="1"/>
  <c r="LF6" i="11"/>
  <c r="LH5" i="11" l="1"/>
  <c r="LG4" i="11"/>
  <c r="LG6" i="11"/>
  <c r="LI5" i="11" l="1"/>
  <c r="LH6" i="11"/>
  <c r="LJ5" i="11" l="1"/>
  <c r="LI6" i="11"/>
  <c r="LK5" i="11" l="1"/>
  <c r="LJ6" i="11"/>
  <c r="LK6" i="11" l="1"/>
  <c r="LL5" i="11"/>
  <c r="LM5" i="11" l="1"/>
  <c r="LL6" i="11"/>
  <c r="LN5" i="11" l="1"/>
  <c r="LM6" i="11"/>
  <c r="LO5" i="11" l="1"/>
  <c r="LN4" i="11"/>
  <c r="LN6" i="11"/>
  <c r="LP5" i="11" l="1"/>
  <c r="LO6" i="11"/>
  <c r="LQ5" i="11" l="1"/>
  <c r="LP6" i="11"/>
  <c r="LQ6" i="11" l="1"/>
  <c r="LR5" i="11"/>
  <c r="LS5" i="11" l="1"/>
  <c r="LR6" i="11"/>
  <c r="LT5" i="11" l="1"/>
  <c r="LS6" i="11"/>
  <c r="LT6" i="11" l="1"/>
  <c r="LU5" i="11"/>
  <c r="LV5" i="11" l="1"/>
  <c r="LU4" i="11"/>
  <c r="LU6" i="11"/>
  <c r="LW5" i="11" l="1"/>
  <c r="LV6" i="11"/>
  <c r="LX5" i="11" l="1"/>
  <c r="LW6" i="11"/>
  <c r="LY5" i="11" l="1"/>
  <c r="LX6" i="11"/>
  <c r="LY6" i="11" l="1"/>
  <c r="LZ5" i="11"/>
  <c r="MA5" i="11" l="1"/>
  <c r="LZ6" i="11"/>
  <c r="MB5" i="11" l="1"/>
  <c r="MA6" i="11"/>
  <c r="MB4" i="11" l="1"/>
  <c r="MC5" i="11"/>
  <c r="MB6" i="11"/>
  <c r="MD5" i="11" l="1"/>
  <c r="MC6" i="11"/>
  <c r="ME5" i="11" l="1"/>
  <c r="MD6" i="11"/>
  <c r="MF5" i="11" l="1"/>
  <c r="ME6" i="11"/>
  <c r="MG5" i="11" l="1"/>
  <c r="MF6" i="11"/>
  <c r="MH5" i="11" l="1"/>
  <c r="MG6" i="11"/>
  <c r="MI5" i="11" l="1"/>
  <c r="MH6" i="11"/>
  <c r="MI4" i="11" l="1"/>
  <c r="MJ5" i="11"/>
  <c r="MI6" i="11"/>
  <c r="MK5" i="11" l="1"/>
  <c r="MJ6" i="11"/>
  <c r="ML5" i="11" l="1"/>
  <c r="MK6" i="11"/>
  <c r="MM5" i="11" l="1"/>
  <c r="ML6" i="11"/>
  <c r="MN5" i="11" l="1"/>
  <c r="MM6" i="11"/>
  <c r="MO5" i="11" l="1"/>
  <c r="MN6" i="11"/>
  <c r="MO6" i="11" l="1"/>
  <c r="MP5" i="11"/>
  <c r="MP4" i="11" l="1"/>
  <c r="MQ5" i="11"/>
  <c r="MP6" i="11"/>
  <c r="MR5" i="11" l="1"/>
  <c r="MQ6" i="11"/>
  <c r="MS5" i="11" l="1"/>
  <c r="MR6" i="11"/>
  <c r="MT5" i="11" l="1"/>
  <c r="MS6" i="11"/>
  <c r="MU5" i="11" l="1"/>
  <c r="MT6" i="11"/>
  <c r="MV5" i="11" l="1"/>
  <c r="MU6" i="11"/>
  <c r="MW5" i="11" l="1"/>
  <c r="MV6" i="11"/>
  <c r="MW4" i="11" l="1"/>
  <c r="MW6" i="11"/>
  <c r="MX5" i="11"/>
  <c r="MY5" i="11" l="1"/>
  <c r="MX6" i="11"/>
  <c r="MZ5" i="11" l="1"/>
  <c r="MY6" i="11"/>
  <c r="MZ6" i="11" l="1"/>
  <c r="NA5" i="11"/>
  <c r="NB5" i="11" l="1"/>
  <c r="NA6" i="11"/>
  <c r="NC5" i="11" l="1"/>
  <c r="NB6" i="11"/>
  <c r="ND5" i="11" l="1"/>
  <c r="NC6" i="11"/>
  <c r="NE5" i="11" l="1"/>
  <c r="ND4" i="11"/>
  <c r="ND6" i="11"/>
  <c r="NE6" i="11" l="1"/>
  <c r="NF5" i="11"/>
  <c r="NG5" i="11" l="1"/>
  <c r="NF6" i="11"/>
  <c r="NH5" i="11" l="1"/>
  <c r="NG6" i="11"/>
  <c r="NI5" i="11" l="1"/>
  <c r="NH6" i="11"/>
  <c r="NJ5" i="11" l="1"/>
  <c r="NI6" i="11"/>
  <c r="NK5" i="11" l="1"/>
  <c r="NJ6" i="11"/>
  <c r="NL5" i="11" l="1"/>
  <c r="NK4" i="11"/>
  <c r="NK6" i="11"/>
  <c r="NM5" i="11" l="1"/>
  <c r="NL6" i="11"/>
  <c r="NN5" i="11" l="1"/>
  <c r="NM6" i="11"/>
  <c r="NO5" i="11" l="1"/>
  <c r="NN6" i="11"/>
  <c r="NP5" i="11" l="1"/>
  <c r="NO6" i="11"/>
  <c r="NQ5" i="11" l="1"/>
  <c r="NP6" i="11"/>
  <c r="NR5" i="11" l="1"/>
  <c r="NQ6" i="11"/>
  <c r="NS5" i="11" l="1"/>
  <c r="NR4" i="11"/>
  <c r="NR6" i="11"/>
  <c r="NT5" i="11" l="1"/>
  <c r="NS6" i="11"/>
  <c r="NU5" i="11" l="1"/>
  <c r="NT6" i="11"/>
  <c r="NU6" i="11" l="1"/>
  <c r="NV5" i="11"/>
  <c r="NW5" i="11" l="1"/>
  <c r="NV6" i="11"/>
  <c r="NX5" i="11" l="1"/>
  <c r="NW6" i="11"/>
  <c r="NY5" i="11" l="1"/>
  <c r="NX6" i="11"/>
  <c r="NZ5" i="11" l="1"/>
  <c r="NY4" i="11"/>
  <c r="NY6" i="11"/>
  <c r="OA5" i="11" l="1"/>
  <c r="NZ6" i="11"/>
  <c r="OB5" i="11" l="1"/>
  <c r="OA6" i="11"/>
  <c r="OC5" i="11" l="1"/>
  <c r="OB6" i="11"/>
  <c r="OC6" i="11" l="1"/>
  <c r="OD5" i="11"/>
  <c r="OE5" i="11" l="1"/>
  <c r="OD6" i="11"/>
  <c r="OF5" i="11" l="1"/>
  <c r="OE6" i="11"/>
  <c r="OF4" i="11" l="1"/>
  <c r="OF6" i="11"/>
  <c r="OG5" i="11"/>
  <c r="OH5" i="11" l="1"/>
  <c r="OG6" i="11"/>
  <c r="OI5" i="11" l="1"/>
  <c r="OH6" i="11"/>
  <c r="OJ5" i="11" l="1"/>
  <c r="OI6" i="11"/>
  <c r="OK5" i="11" l="1"/>
  <c r="OJ6" i="11"/>
  <c r="OK6" i="11" l="1"/>
  <c r="OL5" i="11"/>
  <c r="OM5" i="11" l="1"/>
  <c r="OL6" i="11"/>
  <c r="OM4" i="11" l="1"/>
  <c r="ON5" i="11"/>
  <c r="OM6" i="11"/>
  <c r="OO5" i="11" l="1"/>
  <c r="ON6" i="11"/>
  <c r="OP5" i="11" l="1"/>
  <c r="OO6" i="11"/>
  <c r="OQ5" i="11" l="1"/>
  <c r="OP6" i="11"/>
  <c r="OR5" i="11" l="1"/>
  <c r="OQ6" i="11"/>
  <c r="OS5" i="11" l="1"/>
  <c r="OR6" i="11"/>
  <c r="OT5" i="11" l="1"/>
  <c r="OS6" i="11"/>
  <c r="OT4" i="11" l="1"/>
  <c r="OU5" i="11"/>
  <c r="OT6" i="11"/>
  <c r="OV5" i="11" l="1"/>
  <c r="OU6" i="11"/>
  <c r="OW5" i="11" l="1"/>
  <c r="OV6" i="11"/>
  <c r="OX5" i="11" l="1"/>
  <c r="OW6" i="11"/>
  <c r="OY5" i="11" l="1"/>
  <c r="OX6" i="11"/>
  <c r="OZ5" i="11" l="1"/>
  <c r="OY6" i="11"/>
  <c r="PA5" i="11" l="1"/>
  <c r="OZ6" i="11"/>
  <c r="PA4" i="11" l="1"/>
  <c r="PB5" i="11"/>
  <c r="PA6" i="11"/>
  <c r="PC5" i="11" l="1"/>
  <c r="PB6" i="11"/>
  <c r="PD5" i="11" l="1"/>
  <c r="PC6" i="11"/>
  <c r="PE5" i="11" l="1"/>
  <c r="PD6" i="11"/>
  <c r="PF5" i="11" l="1"/>
  <c r="PE6" i="11"/>
  <c r="PG5" i="11" l="1"/>
  <c r="PF6" i="11"/>
  <c r="PH5" i="11" l="1"/>
  <c r="PG6" i="11"/>
  <c r="PH4" i="11" l="1"/>
  <c r="PH6" i="11"/>
  <c r="PI5" i="11"/>
  <c r="PI6" i="11" l="1"/>
  <c r="PJ5" i="11"/>
  <c r="PK5" i="11" l="1"/>
  <c r="PJ6" i="11"/>
  <c r="PL5" i="11" l="1"/>
  <c r="PK6" i="11"/>
  <c r="PL6" i="11" l="1"/>
  <c r="PM5" i="11"/>
  <c r="PN5" i="11" l="1"/>
  <c r="PN6" i="11" s="1"/>
  <c r="PM6" i="11"/>
</calcChain>
</file>

<file path=xl/sharedStrings.xml><?xml version="1.0" encoding="utf-8"?>
<sst xmlns="http://schemas.openxmlformats.org/spreadsheetml/2006/main" count="53" uniqueCount="30">
  <si>
    <t>Les cellules I5 à BL5 contiennent le numéro de jour pour la semaine représentée dans le bloc de cellules au-dessus de chaque cellule de date, et leurs valeurs sont calculées automatiquement.
Vous ne devez pas modifier ces cellules.
La date du jour est entourée de rouge (hex #AD3815), depuis la date du jour dans la ligne 5 jusqu’à la colonne de date entière à la fin du planning de projet.</t>
  </si>
  <si>
    <t>La cellule B8 contient l’exemple de titre Phase 1. 
Entrez un nouveau titre dans la cellule B8.
Entrez un nom auquel attribuer la phase, s’il s’applique à votre projet, dans la cellule C8.
Entrez l’avancement pour la phase entière, si cela s’applique à votre projet, dans la cellule D8.
Entrez les dates de début et de fin de la phase entière, si cela s’applique à votre projet, dans les cellules E8 et F8. 
Le diagramme de Gantt remplit automatiquement les dates et ombres appropriées en fonction de l’avancement entré.
Pour supprimer la phase et travailler uniquement à partir de tâches, supprimez simplement cette ligne.</t>
  </si>
  <si>
    <t>Les lignes 10 à 13 répètent le modèle de la ligne 9. 
Répétez les instructions de la cellule A9 pour toutes les lignes de tâche dans cette feuille de calcul. Remplacez les exemples de données.
Un exemple d’une autre phase commence à la cellule A14. 
Continuez d’entrer des tâches dans les cellules A10 à A13, ou accédez à la cellule A14 pour en savoir plus.</t>
  </si>
  <si>
    <t>La cellule à droite contient l’exemple titre Phase 2. 
Vous pouvez créer une phase à tout moment dans la colonne B. Ce planning de projet n’exige pas de phases. Pour supprimer la phase, supprimez simplement la ligne.
Pour créer un bloc de nouvelle phase dans cette ligne, entrez un nouveau titre dans la cellule à droite.
Pour ajouter une tâche à la phase au-dessus, entrez une nouvelle ligne au-dessus de celle-ci, puis remplissez-la des données de la tâche comme dans l’instruction de la cellule A9.
Mettez à jour les détails de la phase dans la cellule à droite en fonction de l’instruction de la cellule A8.
Continuez de naviguer vers le bas dans les cellules de la colonne A pour en savoir plus.
Si vous n’avez pas ajouté de nouvelles lignes dans cette feuille de calcul, vous constaterez que 2 exemples de blocs de phase supplémentaires ont été créés pour vous dans les cellules B20 et B26. Dans le cas contraire, naviguez dans les cellules de la colonne A pour trouver des blocs supplémentaires. 
Répétez les instructions des cellules A8 et A9 chaque fois que c’est nécessaire.</t>
  </si>
  <si>
    <t>Exemple de bloc de titre de phase</t>
  </si>
  <si>
    <t>TÂCHE</t>
  </si>
  <si>
    <t>Semaine d’affichage :</t>
  </si>
  <si>
    <t>AVANCEMENT</t>
  </si>
  <si>
    <t>DÉBUT</t>
  </si>
  <si>
    <t>FIN</t>
  </si>
  <si>
    <t>JOURS</t>
  </si>
  <si>
    <t>Période des objectifs</t>
  </si>
  <si>
    <t>Urgent &amp; pas important</t>
  </si>
  <si>
    <t>Important &amp; pas urgent</t>
  </si>
  <si>
    <t>NOMBRE</t>
  </si>
  <si>
    <t>Important &amp; Urgent</t>
  </si>
  <si>
    <t xml:space="preserve">DEGRE IMPORTANCE
 &amp; URGENCE </t>
  </si>
  <si>
    <t>TÂCHES</t>
  </si>
  <si>
    <t xml:space="preserve">Important &amp; Urgent </t>
  </si>
  <si>
    <t>OBJECTIFS</t>
  </si>
  <si>
    <t>DIFFERENCE</t>
  </si>
  <si>
    <t>ATTEINTE
EN %</t>
  </si>
  <si>
    <t xml:space="preserve">Essai </t>
  </si>
  <si>
    <t>Important &amp; urgent</t>
  </si>
  <si>
    <t xml:space="preserve">Nbre Jours
</t>
  </si>
  <si>
    <t>JOURS
RETARD</t>
  </si>
  <si>
    <t>Suivi des tâches</t>
  </si>
  <si>
    <t>RESULTATS</t>
  </si>
  <si>
    <t>REALISÉS</t>
  </si>
  <si>
    <t>NBRE
JOURS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</si>
</sst>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0">
    <numFmt numFmtId="164" formatCode="_-* #,##0\ &quot;€&quot;_-;\-* #,##0\ &quot;€&quot;_-;_-* &quot;-&quot;\ &quot;€&quot;_-;_-@_-"/>
    <numFmt numFmtId="165" formatCode="_-* #,##0.00\ &quot;€&quot;_-;\-* #,##0.00\ &quot;€&quot;_-;_-* &quot;-&quot;??\ &quot;€&quot;_-;_-@_-"/>
    <numFmt numFmtId="166" formatCode="_(* #,##0_);_(* \(#,##0\);_(* &quot;-&quot;_);_(@_)"/>
    <numFmt numFmtId="167" formatCode="_(* #,##0.00_);_(* \(#,##0.00\);_(* &quot;-&quot;??_);_(@_)"/>
    <numFmt numFmtId="168" formatCode="ddd\,\ m/d/yyyy"/>
    <numFmt numFmtId="169" formatCode="d/m/yy;@"/>
    <numFmt numFmtId="170" formatCode="d\ mmm\ yyyy"/>
    <numFmt numFmtId="171" formatCode="d"/>
    <numFmt numFmtId="172" formatCode="dd/mm/yyyy;@"/>
    <numFmt numFmtId="173" formatCode="&quot;Date :&quot;* dd/mm/yyyy"/>
  </numFmts>
  <fonts count="37" x14ac:knownFonts="1">
    <font>
      <sz val="11"/>
      <color theme="1"/>
      <name val="Calibri"/>
      <family val="2"/>
      <scheme val="minor"/>
    </font>
    <font>
      <sz val="10"/>
      <color theme="1"/>
      <name val="Frutiger Next Com"/>
      <family val="2"/>
    </font>
    <font>
      <b/>
      <sz val="20"/>
      <color theme="4" tint="-0.249977111117893"/>
      <name val="Calibri"/>
      <family val="2"/>
      <scheme val="major"/>
    </font>
    <font>
      <sz val="10"/>
      <name val="Calibri"/>
      <family val="2"/>
      <scheme val="minor"/>
    </font>
    <font>
      <u/>
      <sz val="11"/>
      <color indexed="12"/>
      <name val="Arial"/>
      <family val="2"/>
    </font>
    <font>
      <sz val="11"/>
      <name val="Calibri"/>
      <family val="2"/>
      <scheme val="minor"/>
    </font>
    <font>
      <b/>
      <sz val="11"/>
      <color theme="1"/>
      <name val="Calibri"/>
      <family val="2"/>
      <scheme val="minor"/>
    </font>
    <font>
      <b/>
      <sz val="9"/>
      <color theme="0"/>
      <name val="Calibri"/>
      <family val="2"/>
      <scheme val="minor"/>
    </font>
    <font>
      <sz val="11"/>
      <color theme="1"/>
      <name val="Calibri"/>
      <family val="2"/>
      <scheme val="minor"/>
    </font>
    <font>
      <sz val="14"/>
      <color theme="1"/>
      <name val="Calibri"/>
      <family val="2"/>
      <scheme val="minor"/>
    </font>
    <font>
      <sz val="9"/>
      <name val="Calibri"/>
      <family val="2"/>
      <scheme val="minor"/>
    </font>
    <font>
      <sz val="8"/>
      <color theme="0"/>
      <name val="Calibri"/>
      <family val="2"/>
      <scheme val="minor"/>
    </font>
    <font>
      <b/>
      <sz val="22"/>
      <color theme="1" tint="0.34998626667073579"/>
      <name val="Calibri"/>
      <family val="2"/>
      <scheme val="major"/>
    </font>
    <font>
      <b/>
      <sz val="11"/>
      <color theme="1" tint="0.499984740745262"/>
      <name val="Calibri"/>
      <family val="2"/>
      <scheme val="minor"/>
    </font>
    <font>
      <sz val="11"/>
      <color theme="0"/>
      <name val="Calibri"/>
      <family val="2"/>
      <scheme val="minor"/>
    </font>
    <font>
      <b/>
      <sz val="11"/>
      <name val="Calibri"/>
      <family val="2"/>
      <scheme val="minor"/>
    </font>
    <font>
      <sz val="10"/>
      <name val="Arial"/>
      <family val="2"/>
    </font>
    <font>
      <u/>
      <sz val="11"/>
      <color theme="11"/>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20"/>
      <color theme="1"/>
      <name val="Calibri"/>
      <family val="2"/>
      <scheme val="minor"/>
    </font>
    <font>
      <sz val="8"/>
      <name val="Calibri"/>
      <family val="2"/>
      <scheme val="minor"/>
    </font>
    <font>
      <b/>
      <sz val="10"/>
      <name val="Calibri"/>
      <family val="2"/>
      <scheme val="minor"/>
    </font>
    <font>
      <sz val="12"/>
      <color theme="1"/>
      <name val="Calibri"/>
      <family val="2"/>
      <scheme val="minor"/>
    </font>
    <font>
      <b/>
      <sz val="12"/>
      <color rgb="FFFF0000"/>
      <name val="Calibri"/>
      <family val="2"/>
      <scheme val="minor"/>
    </font>
    <font>
      <sz val="11"/>
      <color rgb="FF00B050"/>
      <name val="Calibri"/>
      <family val="2"/>
      <scheme val="minor"/>
    </font>
    <font>
      <b/>
      <sz val="11"/>
      <color rgb="FFFF0000"/>
      <name val="Calibri"/>
      <family val="2"/>
      <scheme val="minor"/>
    </font>
    <font>
      <sz val="48"/>
      <color rgb="FFFF0000"/>
      <name val="Frutiger Next Com"/>
      <family val="2"/>
    </font>
  </fonts>
  <fills count="41">
    <fill>
      <patternFill patternType="none"/>
    </fill>
    <fill>
      <patternFill patternType="gray125"/>
    </fill>
    <fill>
      <patternFill patternType="solid">
        <fgColor theme="0" tint="-0.14999847407452621"/>
        <bgColor indexed="64"/>
      </patternFill>
    </fill>
    <fill>
      <patternFill patternType="solid">
        <fgColor theme="1" tint="0.34998626667073579"/>
        <bgColor indexed="64"/>
      </patternFill>
    </fill>
    <fill>
      <patternFill patternType="solid">
        <fgColor theme="1" tint="0.34998626667073579"/>
        <bgColor theme="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5" tint="0.39997558519241921"/>
        <bgColor indexed="64"/>
      </patternFill>
    </fill>
    <fill>
      <patternFill patternType="solid">
        <fgColor rgb="FFFFC000"/>
        <bgColor indexed="64"/>
      </patternFill>
    </fill>
    <fill>
      <patternFill patternType="solid">
        <fgColor theme="6" tint="0.39997558519241921"/>
        <bgColor indexed="64"/>
      </patternFill>
    </fill>
    <fill>
      <patternFill patternType="solid">
        <fgColor theme="4"/>
        <bgColor theme="4"/>
      </patternFill>
    </fill>
    <fill>
      <patternFill patternType="solid">
        <fgColor theme="4" tint="0.79998168889431442"/>
        <bgColor theme="4" tint="0.79998168889431442"/>
      </patternFill>
    </fill>
  </fills>
  <borders count="42">
    <border>
      <left/>
      <right/>
      <top/>
      <bottom/>
      <diagonal/>
    </border>
    <border>
      <left/>
      <right/>
      <top style="thin">
        <color theme="0" tint="-0.34998626667073579"/>
      </top>
      <bottom/>
      <diagonal/>
    </border>
    <border>
      <left/>
      <right/>
      <top style="medium">
        <color theme="0" tint="-0.14996795556505021"/>
      </top>
      <bottom style="medium">
        <color theme="0" tint="-0.14996795556505021"/>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diagonal/>
    </border>
    <border>
      <left/>
      <right style="thin">
        <color theme="0" tint="-0.34998626667073579"/>
      </right>
      <top style="thin">
        <color theme="0" tint="-0.34998626667073579"/>
      </top>
      <bottom/>
      <diagonal/>
    </border>
    <border>
      <left style="thin">
        <color theme="0" tint="-0.34998626667073579"/>
      </left>
      <right/>
      <top/>
      <bottom/>
      <diagonal/>
    </border>
    <border>
      <left/>
      <right style="thin">
        <color theme="0" tint="-0.34998626667073579"/>
      </right>
      <top/>
      <bottom/>
      <diagonal/>
    </border>
    <border>
      <left style="thin">
        <color theme="0" tint="-0.34998626667073579"/>
      </left>
      <right style="thin">
        <color theme="0" tint="-0.34998626667073579"/>
      </right>
      <top/>
      <bottom style="medium">
        <color theme="0" tint="-0.14996795556505021"/>
      </bottom>
      <diagonal/>
    </border>
    <border>
      <left style="thin">
        <color theme="0" tint="-0.14993743705557422"/>
      </left>
      <right style="thin">
        <color theme="0" tint="-0.14993743705557422"/>
      </right>
      <top style="medium">
        <color theme="0" tint="-0.14996795556505021"/>
      </top>
      <bottom style="medium">
        <color theme="0" tint="-0.14996795556505021"/>
      </bottom>
      <diagonal/>
    </border>
    <border>
      <left/>
      <right/>
      <top/>
      <bottom style="thin">
        <color theme="0" tint="-0.34998626667073579"/>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auto="1"/>
      </left>
      <right style="hair">
        <color auto="1"/>
      </right>
      <top style="medium">
        <color auto="1"/>
      </top>
      <bottom style="hair">
        <color auto="1"/>
      </bottom>
      <diagonal/>
    </border>
    <border>
      <left style="hair">
        <color auto="1"/>
      </left>
      <right style="medium">
        <color auto="1"/>
      </right>
      <top style="medium">
        <color auto="1"/>
      </top>
      <bottom style="hair">
        <color auto="1"/>
      </bottom>
      <diagonal/>
    </border>
    <border>
      <left style="medium">
        <color auto="1"/>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medium">
        <color auto="1"/>
      </right>
      <top style="hair">
        <color auto="1"/>
      </top>
      <bottom style="hair">
        <color auto="1"/>
      </bottom>
      <diagonal/>
    </border>
    <border>
      <left style="medium">
        <color auto="1"/>
      </left>
      <right style="hair">
        <color auto="1"/>
      </right>
      <top style="hair">
        <color auto="1"/>
      </top>
      <bottom style="medium">
        <color auto="1"/>
      </bottom>
      <diagonal/>
    </border>
    <border>
      <left style="hair">
        <color auto="1"/>
      </left>
      <right style="medium">
        <color auto="1"/>
      </right>
      <top style="hair">
        <color auto="1"/>
      </top>
      <bottom style="medium">
        <color auto="1"/>
      </bottom>
      <diagonal/>
    </border>
    <border>
      <left style="thin">
        <color theme="4" tint="0.39997558519241921"/>
      </left>
      <right/>
      <top style="thin">
        <color theme="4" tint="0.39997558519241921"/>
      </top>
      <bottom style="thin">
        <color theme="4" tint="0.39997558519241921"/>
      </bottom>
      <diagonal/>
    </border>
    <border>
      <left/>
      <right style="hair">
        <color auto="1"/>
      </right>
      <top style="hair">
        <color auto="1"/>
      </top>
      <bottom style="hair">
        <color auto="1"/>
      </bottom>
      <diagonal/>
    </border>
    <border>
      <left style="hair">
        <color auto="1"/>
      </left>
      <right/>
      <top style="hair">
        <color auto="1"/>
      </top>
      <bottom style="hair">
        <color auto="1"/>
      </bottom>
      <diagonal/>
    </border>
    <border>
      <left/>
      <right style="hair">
        <color auto="1"/>
      </right>
      <top/>
      <bottom style="hair">
        <color auto="1"/>
      </bottom>
      <diagonal/>
    </border>
    <border>
      <left style="hair">
        <color auto="1"/>
      </left>
      <right/>
      <top/>
      <bottom style="hair">
        <color auto="1"/>
      </bottom>
      <diagonal/>
    </border>
    <border>
      <left/>
      <right style="hair">
        <color auto="1"/>
      </right>
      <top style="hair">
        <color auto="1"/>
      </top>
      <bottom/>
      <diagonal/>
    </border>
    <border>
      <left style="hair">
        <color auto="1"/>
      </left>
      <right/>
      <top style="hair">
        <color auto="1"/>
      </top>
      <bottom/>
      <diagonal/>
    </border>
    <border>
      <left/>
      <right/>
      <top/>
      <bottom style="hair">
        <color auto="1"/>
      </bottom>
      <diagonal/>
    </border>
    <border>
      <left style="hair">
        <color auto="1"/>
      </left>
      <right style="hair">
        <color auto="1"/>
      </right>
      <top/>
      <bottom style="hair">
        <color auto="1"/>
      </bottom>
      <diagonal/>
    </border>
    <border>
      <left style="medium">
        <color auto="1"/>
      </left>
      <right style="hair">
        <color auto="1"/>
      </right>
      <top style="hair">
        <color auto="1"/>
      </top>
      <bottom/>
      <diagonal/>
    </border>
    <border>
      <left style="hair">
        <color auto="1"/>
      </left>
      <right style="hair">
        <color auto="1"/>
      </right>
      <top style="hair">
        <color auto="1"/>
      </top>
      <bottom/>
      <diagonal/>
    </border>
    <border>
      <left style="thin">
        <color theme="4" tint="0.39997558519241921"/>
      </left>
      <right/>
      <top style="thin">
        <color theme="4" tint="0.39997558519241921"/>
      </top>
      <bottom/>
      <diagonal/>
    </border>
    <border>
      <left/>
      <right/>
      <top style="thin">
        <color theme="4" tint="0.39997558519241921"/>
      </top>
      <bottom/>
      <diagonal/>
    </border>
    <border>
      <left/>
      <right style="thin">
        <color theme="4" tint="0.39997558519241921"/>
      </right>
      <top style="thin">
        <color theme="4" tint="0.39997558519241921"/>
      </top>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style="thin">
        <color theme="4" tint="0.39997558519241921"/>
      </right>
      <top style="thin">
        <color theme="0" tint="-0.34998626667073579"/>
      </top>
      <bottom/>
      <diagonal/>
    </border>
    <border>
      <left/>
      <right/>
      <top style="medium">
        <color theme="0" tint="-0.14996795556505021"/>
      </top>
      <bottom/>
      <diagonal/>
    </border>
    <border>
      <left/>
      <right/>
      <top style="medium">
        <color theme="0" tint="-0.14993743705557422"/>
      </top>
      <bottom style="medium">
        <color theme="0" tint="-0.14993743705557422"/>
      </bottom>
      <diagonal/>
    </border>
  </borders>
  <cellStyleXfs count="55">
    <xf numFmtId="0" fontId="0" fillId="0" borderId="0"/>
    <xf numFmtId="0" fontId="4" fillId="0" borderId="0" applyNumberFormat="0" applyFill="0" applyBorder="0" applyAlignment="0" applyProtection="0">
      <alignment vertical="top"/>
      <protection locked="0"/>
    </xf>
    <xf numFmtId="9" fontId="8" fillId="0" borderId="0" applyFont="0" applyFill="0" applyBorder="0" applyAlignment="0" applyProtection="0"/>
    <xf numFmtId="0" fontId="14" fillId="0" borderId="0"/>
    <xf numFmtId="167" fontId="8" fillId="0" borderId="3" applyFont="0" applyFill="0" applyAlignment="0" applyProtection="0"/>
    <xf numFmtId="0" fontId="12" fillId="0" borderId="0" applyNumberFormat="0" applyFill="0" applyBorder="0" applyAlignment="0" applyProtection="0"/>
    <xf numFmtId="0" fontId="9" fillId="0" borderId="0" applyNumberFormat="0" applyFill="0" applyAlignment="0" applyProtection="0"/>
    <xf numFmtId="0" fontId="9" fillId="0" borderId="0" applyNumberFormat="0" applyFill="0" applyProtection="0">
      <alignment vertical="top"/>
    </xf>
    <xf numFmtId="0" fontId="8" fillId="0" borderId="0" applyNumberFormat="0" applyFill="0" applyProtection="0">
      <alignment horizontal="right" indent="1"/>
    </xf>
    <xf numFmtId="168" fontId="8" fillId="0" borderId="3">
      <alignment horizontal="center" vertical="center"/>
    </xf>
    <xf numFmtId="169" fontId="8" fillId="0" borderId="2" applyFill="0">
      <alignment horizontal="center" vertical="center"/>
    </xf>
    <xf numFmtId="0" fontId="8" fillId="0" borderId="2" applyFill="0">
      <alignment horizontal="center" vertical="center"/>
    </xf>
    <xf numFmtId="0" fontId="8" fillId="0" borderId="2" applyFill="0">
      <alignment horizontal="left" vertical="center" indent="2"/>
    </xf>
    <xf numFmtId="0" fontId="17" fillId="0" borderId="0" applyNumberFormat="0" applyFill="0" applyBorder="0" applyAlignment="0" applyProtection="0"/>
    <xf numFmtId="166" fontId="8"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18" fillId="0" borderId="0" applyNumberFormat="0" applyFill="0" applyBorder="0" applyAlignment="0" applyProtection="0"/>
    <xf numFmtId="0" fontId="19" fillId="5" borderId="0" applyNumberFormat="0" applyBorder="0" applyAlignment="0" applyProtection="0"/>
    <xf numFmtId="0" fontId="20" fillId="6" borderId="0" applyNumberFormat="0" applyBorder="0" applyAlignment="0" applyProtection="0"/>
    <xf numFmtId="0" fontId="21" fillId="7" borderId="0" applyNumberFormat="0" applyBorder="0" applyAlignment="0" applyProtection="0"/>
    <xf numFmtId="0" fontId="22" fillId="8" borderId="11" applyNumberFormat="0" applyAlignment="0" applyProtection="0"/>
    <xf numFmtId="0" fontId="23" fillId="9" borderId="12" applyNumberFormat="0" applyAlignment="0" applyProtection="0"/>
    <xf numFmtId="0" fontId="24" fillId="9" borderId="11" applyNumberFormat="0" applyAlignment="0" applyProtection="0"/>
    <xf numFmtId="0" fontId="25" fillId="0" borderId="13" applyNumberFormat="0" applyFill="0" applyAlignment="0" applyProtection="0"/>
    <xf numFmtId="0" fontId="26" fillId="10" borderId="14" applyNumberFormat="0" applyAlignment="0" applyProtection="0"/>
    <xf numFmtId="0" fontId="27" fillId="0" borderId="0" applyNumberFormat="0" applyFill="0" applyBorder="0" applyAlignment="0" applyProtection="0"/>
    <xf numFmtId="0" fontId="8" fillId="11" borderId="15" applyNumberFormat="0" applyFont="0" applyAlignment="0" applyProtection="0"/>
    <xf numFmtId="0" fontId="28" fillId="0" borderId="0" applyNumberFormat="0" applyFill="0" applyBorder="0" applyAlignment="0" applyProtection="0"/>
    <xf numFmtId="0" fontId="6" fillId="0" borderId="16" applyNumberFormat="0" applyFill="0" applyAlignment="0" applyProtection="0"/>
    <xf numFmtId="0" fontId="14"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14" fillId="16"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8" fillId="19" borderId="0" applyNumberFormat="0" applyBorder="0" applyAlignment="0" applyProtection="0"/>
    <xf numFmtId="0" fontId="14" fillId="20" borderId="0" applyNumberFormat="0" applyBorder="0" applyAlignment="0" applyProtection="0"/>
    <xf numFmtId="0" fontId="8" fillId="21" borderId="0" applyNumberFormat="0" applyBorder="0" applyAlignment="0" applyProtection="0"/>
    <xf numFmtId="0" fontId="8" fillId="22" borderId="0" applyNumberFormat="0" applyBorder="0" applyAlignment="0" applyProtection="0"/>
    <xf numFmtId="0" fontId="8" fillId="23" borderId="0" applyNumberFormat="0" applyBorder="0" applyAlignment="0" applyProtection="0"/>
    <xf numFmtId="0" fontId="14" fillId="24" borderId="0" applyNumberFormat="0" applyBorder="0" applyAlignment="0" applyProtection="0"/>
    <xf numFmtId="0" fontId="8" fillId="25" borderId="0" applyNumberFormat="0" applyBorder="0" applyAlignment="0" applyProtection="0"/>
    <xf numFmtId="0" fontId="8" fillId="26" borderId="0" applyNumberFormat="0" applyBorder="0" applyAlignment="0" applyProtection="0"/>
    <xf numFmtId="0" fontId="8" fillId="27" borderId="0" applyNumberFormat="0" applyBorder="0" applyAlignment="0" applyProtection="0"/>
    <xf numFmtId="0" fontId="14" fillId="28" borderId="0" applyNumberFormat="0" applyBorder="0" applyAlignment="0" applyProtection="0"/>
    <xf numFmtId="0" fontId="8" fillId="29" borderId="0" applyNumberFormat="0" applyBorder="0" applyAlignment="0" applyProtection="0"/>
    <xf numFmtId="0" fontId="8" fillId="30" borderId="0" applyNumberFormat="0" applyBorder="0" applyAlignment="0" applyProtection="0"/>
    <xf numFmtId="0" fontId="8" fillId="31" borderId="0" applyNumberFormat="0" applyBorder="0" applyAlignment="0" applyProtection="0"/>
    <xf numFmtId="0" fontId="14" fillId="32" borderId="0" applyNumberFormat="0" applyBorder="0" applyAlignment="0" applyProtection="0"/>
    <xf numFmtId="0" fontId="8" fillId="33" borderId="0" applyNumberFormat="0" applyBorder="0" applyAlignment="0" applyProtection="0"/>
    <xf numFmtId="0" fontId="8" fillId="34" borderId="0" applyNumberFormat="0" applyBorder="0" applyAlignment="0" applyProtection="0"/>
    <xf numFmtId="0" fontId="8" fillId="35" borderId="0" applyNumberFormat="0" applyBorder="0" applyAlignment="0" applyProtection="0"/>
    <xf numFmtId="0" fontId="1" fillId="0" borderId="0"/>
  </cellStyleXfs>
  <cellXfs count="123">
    <xf numFmtId="0" fontId="0" fillId="0" borderId="0" xfId="0"/>
    <xf numFmtId="0" fontId="3" fillId="0" borderId="0" xfId="0" applyFont="1"/>
    <xf numFmtId="0" fontId="0" fillId="0" borderId="0" xfId="0" applyAlignment="1">
      <alignment vertical="center"/>
    </xf>
    <xf numFmtId="0" fontId="0" fillId="0" borderId="0" xfId="0" applyAlignment="1">
      <alignment horizontal="center"/>
    </xf>
    <xf numFmtId="0" fontId="0" fillId="0" borderId="0" xfId="0" applyAlignment="1">
      <alignment horizontal="right" vertical="center"/>
    </xf>
    <xf numFmtId="0" fontId="7" fillId="4" borderId="1" xfId="0" applyFont="1" applyFill="1" applyBorder="1" applyAlignment="1">
      <alignment horizontal="left" vertical="center" indent="1"/>
    </xf>
    <xf numFmtId="0" fontId="7" fillId="4" borderId="1" xfId="0" applyFont="1" applyFill="1" applyBorder="1" applyAlignment="1">
      <alignment horizontal="center" vertical="center" wrapText="1"/>
    </xf>
    <xf numFmtId="0" fontId="11" fillId="3" borderId="8" xfId="0" applyFont="1" applyFill="1" applyBorder="1" applyAlignment="1">
      <alignment horizontal="center" vertical="center" shrinkToFit="1"/>
    </xf>
    <xf numFmtId="0" fontId="13" fillId="0" borderId="0" xfId="0" applyFont="1"/>
    <xf numFmtId="0" fontId="5" fillId="0" borderId="2" xfId="0" applyFont="1" applyBorder="1" applyAlignment="1">
      <alignment horizontal="center" vertical="center"/>
    </xf>
    <xf numFmtId="0" fontId="0" fillId="0" borderId="9" xfId="0" applyBorder="1" applyAlignment="1">
      <alignment vertical="center"/>
    </xf>
    <xf numFmtId="0" fontId="0" fillId="0" borderId="9" xfId="0" applyBorder="1" applyAlignment="1">
      <alignment horizontal="right" vertical="center"/>
    </xf>
    <xf numFmtId="0" fontId="14" fillId="0" borderId="0" xfId="3"/>
    <xf numFmtId="0" fontId="14" fillId="0" borderId="0" xfId="0" applyFont="1" applyAlignment="1">
      <alignment horizontal="center"/>
    </xf>
    <xf numFmtId="0" fontId="0" fillId="0" borderId="10" xfId="0" applyBorder="1"/>
    <xf numFmtId="0" fontId="15" fillId="0" borderId="0" xfId="0" applyFont="1"/>
    <xf numFmtId="0" fontId="16" fillId="0" borderId="0" xfId="1" applyFont="1" applyProtection="1">
      <alignment vertical="top"/>
    </xf>
    <xf numFmtId="171" fontId="10" fillId="2" borderId="6" xfId="0" applyNumberFormat="1" applyFont="1" applyFill="1" applyBorder="1" applyAlignment="1">
      <alignment horizontal="center" vertical="center"/>
    </xf>
    <xf numFmtId="171" fontId="10" fillId="2" borderId="0" xfId="0" applyNumberFormat="1" applyFont="1" applyFill="1" applyAlignment="1">
      <alignment horizontal="center" vertical="center"/>
    </xf>
    <xf numFmtId="171" fontId="10" fillId="2" borderId="7" xfId="0" applyNumberFormat="1" applyFont="1" applyFill="1" applyBorder="1" applyAlignment="1">
      <alignment horizontal="center" vertical="center"/>
    </xf>
    <xf numFmtId="4" fontId="0" fillId="0" borderId="0" xfId="0" applyNumberFormat="1"/>
    <xf numFmtId="0" fontId="7" fillId="4" borderId="18" xfId="0" applyFont="1" applyFill="1" applyBorder="1" applyAlignment="1">
      <alignment horizontal="center" vertical="center" wrapText="1"/>
    </xf>
    <xf numFmtId="0" fontId="0" fillId="0" borderId="19" xfId="0" applyBorder="1"/>
    <xf numFmtId="0" fontId="0" fillId="0" borderId="20" xfId="0" applyBorder="1"/>
    <xf numFmtId="4" fontId="0" fillId="0" borderId="20" xfId="0" applyNumberFormat="1" applyBorder="1"/>
    <xf numFmtId="0" fontId="0" fillId="0" borderId="21" xfId="0" applyBorder="1"/>
    <xf numFmtId="0" fontId="0" fillId="0" borderId="22" xfId="0" applyBorder="1"/>
    <xf numFmtId="0" fontId="0" fillId="0" borderId="23" xfId="0" applyBorder="1"/>
    <xf numFmtId="0" fontId="7" fillId="4" borderId="17" xfId="0" applyFont="1" applyFill="1" applyBorder="1" applyAlignment="1">
      <alignment horizontal="left" vertical="center" indent="1"/>
    </xf>
    <xf numFmtId="0" fontId="29" fillId="0" borderId="0" xfId="0" applyFont="1"/>
    <xf numFmtId="14" fontId="0" fillId="0" borderId="20" xfId="0" applyNumberFormat="1" applyBorder="1"/>
    <xf numFmtId="0" fontId="0" fillId="0" borderId="25" xfId="0" applyBorder="1"/>
    <xf numFmtId="4" fontId="0" fillId="0" borderId="26" xfId="0" applyNumberFormat="1" applyBorder="1"/>
    <xf numFmtId="0" fontId="26" fillId="4" borderId="27" xfId="0" applyFont="1" applyFill="1" applyBorder="1" applyAlignment="1">
      <alignment horizontal="center" vertical="center"/>
    </xf>
    <xf numFmtId="0" fontId="26" fillId="4" borderId="28" xfId="0" applyFont="1" applyFill="1" applyBorder="1" applyAlignment="1">
      <alignment horizontal="center" vertical="center" wrapText="1"/>
    </xf>
    <xf numFmtId="0" fontId="0" fillId="0" borderId="29" xfId="0" applyBorder="1"/>
    <xf numFmtId="4" fontId="0" fillId="0" borderId="30" xfId="0" applyNumberFormat="1" applyBorder="1"/>
    <xf numFmtId="14" fontId="0" fillId="0" borderId="26" xfId="0" applyNumberFormat="1" applyBorder="1"/>
    <xf numFmtId="0" fontId="26" fillId="4" borderId="32" xfId="0" applyFont="1" applyFill="1" applyBorder="1" applyAlignment="1">
      <alignment horizontal="center" vertical="center" wrapText="1"/>
    </xf>
    <xf numFmtId="0" fontId="26" fillId="4" borderId="32" xfId="0" applyFont="1" applyFill="1" applyBorder="1" applyAlignment="1">
      <alignment horizontal="center" vertical="center"/>
    </xf>
    <xf numFmtId="0" fontId="0" fillId="0" borderId="33" xfId="0" applyBorder="1"/>
    <xf numFmtId="0" fontId="0" fillId="0" borderId="34" xfId="0" applyBorder="1"/>
    <xf numFmtId="4" fontId="0" fillId="0" borderId="34" xfId="0" applyNumberFormat="1" applyBorder="1"/>
    <xf numFmtId="0" fontId="26" fillId="39" borderId="35" xfId="3" applyFont="1" applyFill="1" applyBorder="1" applyAlignment="1">
      <alignment wrapText="1"/>
    </xf>
    <xf numFmtId="0" fontId="12" fillId="39" borderId="36" xfId="5" applyFill="1" applyBorder="1" applyAlignment="1">
      <alignment horizontal="left"/>
    </xf>
    <xf numFmtId="0" fontId="2" fillId="39" borderId="36" xfId="0" applyFont="1" applyFill="1" applyBorder="1" applyAlignment="1">
      <alignment horizontal="left"/>
    </xf>
    <xf numFmtId="0" fontId="31" fillId="39" borderId="36" xfId="0" applyFont="1" applyFill="1" applyBorder="1" applyAlignment="1">
      <alignment horizontal="center"/>
    </xf>
    <xf numFmtId="0" fontId="31" fillId="39" borderId="37" xfId="0" applyFont="1" applyFill="1" applyBorder="1" applyAlignment="1">
      <alignment horizontal="center" vertical="center"/>
    </xf>
    <xf numFmtId="0" fontId="14" fillId="40" borderId="35" xfId="3" applyFill="1" applyBorder="1"/>
    <xf numFmtId="0" fontId="9" fillId="40" borderId="36" xfId="6" applyFill="1" applyBorder="1"/>
    <xf numFmtId="0" fontId="0" fillId="40" borderId="36" xfId="0" applyFill="1" applyBorder="1"/>
    <xf numFmtId="0" fontId="0" fillId="40" borderId="36" xfId="0" applyFill="1" applyBorder="1" applyAlignment="1">
      <alignment horizontal="center"/>
    </xf>
    <xf numFmtId="0" fontId="0" fillId="40" borderId="37" xfId="0" applyFill="1" applyBorder="1"/>
    <xf numFmtId="0" fontId="14" fillId="0" borderId="35" xfId="3" applyBorder="1"/>
    <xf numFmtId="173" fontId="9" fillId="0" borderId="36" xfId="7" applyNumberFormat="1" applyBorder="1" applyAlignment="1">
      <alignment horizontal="center" vertical="center"/>
    </xf>
    <xf numFmtId="0" fontId="0" fillId="0" borderId="36" xfId="8" applyFont="1" applyBorder="1">
      <alignment horizontal="right" indent="1"/>
    </xf>
    <xf numFmtId="168" fontId="0" fillId="0" borderId="38" xfId="9" applyFont="1" applyBorder="1">
      <alignment horizontal="center" vertical="center"/>
    </xf>
    <xf numFmtId="0" fontId="14" fillId="40" borderId="35" xfId="3" applyFill="1" applyBorder="1" applyAlignment="1">
      <alignment wrapText="1"/>
    </xf>
    <xf numFmtId="173" fontId="0" fillId="40" borderId="36" xfId="0" applyNumberFormat="1" applyFill="1" applyBorder="1"/>
    <xf numFmtId="0" fontId="0" fillId="40" borderId="36" xfId="8" applyFont="1" applyFill="1" applyBorder="1">
      <alignment horizontal="right" indent="1"/>
    </xf>
    <xf numFmtId="0" fontId="0" fillId="40" borderId="4" xfId="0" applyFill="1" applyBorder="1" applyAlignment="1">
      <alignment horizontal="center" vertical="center"/>
    </xf>
    <xf numFmtId="0" fontId="0" fillId="40" borderId="39" xfId="0" applyFill="1" applyBorder="1"/>
    <xf numFmtId="0" fontId="14" fillId="0" borderId="35" xfId="3" applyBorder="1" applyAlignment="1">
      <alignment wrapText="1"/>
    </xf>
    <xf numFmtId="0" fontId="0" fillId="0" borderId="36" xfId="0" applyBorder="1"/>
    <xf numFmtId="0" fontId="0" fillId="0" borderId="1" xfId="0" applyBorder="1"/>
    <xf numFmtId="0" fontId="0" fillId="0" borderId="37" xfId="0" applyBorder="1"/>
    <xf numFmtId="0" fontId="6" fillId="36" borderId="40" xfId="0" applyFont="1" applyFill="1" applyBorder="1" applyAlignment="1">
      <alignment horizontal="left" vertical="center" indent="1"/>
    </xf>
    <xf numFmtId="0" fontId="0" fillId="36" borderId="40" xfId="11" applyFont="1" applyFill="1" applyBorder="1">
      <alignment horizontal="center" vertical="center"/>
    </xf>
    <xf numFmtId="169" fontId="0" fillId="36" borderId="40" xfId="0" applyNumberFormat="1" applyFill="1" applyBorder="1" applyAlignment="1">
      <alignment horizontal="center" vertical="center"/>
    </xf>
    <xf numFmtId="0" fontId="0" fillId="36" borderId="40" xfId="12" applyFont="1" applyFill="1" applyBorder="1">
      <alignment horizontal="left" vertical="center" indent="2"/>
    </xf>
    <xf numFmtId="172" fontId="0" fillId="36" borderId="40" xfId="10" applyNumberFormat="1" applyFont="1" applyFill="1" applyBorder="1">
      <alignment horizontal="center" vertical="center"/>
    </xf>
    <xf numFmtId="0" fontId="6" fillId="37" borderId="40" xfId="0" applyFont="1" applyFill="1" applyBorder="1" applyAlignment="1">
      <alignment horizontal="left" vertical="center" indent="1"/>
    </xf>
    <xf numFmtId="0" fontId="0" fillId="37" borderId="40" xfId="11" applyFont="1" applyFill="1" applyBorder="1">
      <alignment horizontal="center" vertical="center"/>
    </xf>
    <xf numFmtId="172" fontId="0" fillId="37" borderId="40" xfId="10" applyNumberFormat="1" applyFont="1" applyFill="1" applyBorder="1">
      <alignment horizontal="center" vertical="center"/>
    </xf>
    <xf numFmtId="0" fontId="0" fillId="37" borderId="40" xfId="12" applyFont="1" applyFill="1" applyBorder="1">
      <alignment horizontal="left" vertical="center" indent="2"/>
    </xf>
    <xf numFmtId="0" fontId="6" fillId="38" borderId="40" xfId="0" applyFont="1" applyFill="1" applyBorder="1" applyAlignment="1">
      <alignment horizontal="left" vertical="center" indent="1"/>
    </xf>
    <xf numFmtId="0" fontId="0" fillId="38" borderId="40" xfId="11" applyFont="1" applyFill="1" applyBorder="1">
      <alignment horizontal="center" vertical="center"/>
    </xf>
    <xf numFmtId="172" fontId="0" fillId="38" borderId="40" xfId="10" applyNumberFormat="1" applyFont="1" applyFill="1" applyBorder="1">
      <alignment horizontal="center" vertical="center"/>
    </xf>
    <xf numFmtId="0" fontId="0" fillId="38" borderId="40" xfId="12" applyFont="1" applyFill="1" applyBorder="1">
      <alignment horizontal="left" vertical="center" indent="2"/>
    </xf>
    <xf numFmtId="0" fontId="14" fillId="40" borderId="24" xfId="3" applyFill="1" applyBorder="1"/>
    <xf numFmtId="0" fontId="0" fillId="38" borderId="2" xfId="12" applyFont="1" applyFill="1">
      <alignment horizontal="left" vertical="center" indent="2"/>
    </xf>
    <xf numFmtId="172" fontId="0" fillId="38" borderId="2" xfId="10" applyNumberFormat="1" applyFont="1" applyFill="1">
      <alignment horizontal="center" vertical="center"/>
    </xf>
    <xf numFmtId="9" fontId="0" fillId="0" borderId="26" xfId="2" applyFont="1" applyBorder="1"/>
    <xf numFmtId="9" fontId="0" fillId="0" borderId="30" xfId="2" applyFont="1" applyBorder="1"/>
    <xf numFmtId="0" fontId="7" fillId="4" borderId="1" xfId="0" applyFont="1" applyFill="1" applyBorder="1" applyAlignment="1">
      <alignment vertical="center"/>
    </xf>
    <xf numFmtId="0" fontId="0" fillId="3" borderId="0" xfId="0" applyFill="1"/>
    <xf numFmtId="9" fontId="5" fillId="36" borderId="40" xfId="2" applyFont="1" applyFill="1" applyBorder="1" applyAlignment="1">
      <alignment horizontal="right" vertical="center"/>
    </xf>
    <xf numFmtId="9" fontId="5" fillId="36" borderId="40" xfId="2" applyFont="1" applyFill="1" applyBorder="1" applyAlignment="1">
      <alignment horizontal="left" vertical="center"/>
    </xf>
    <xf numFmtId="9" fontId="0" fillId="36" borderId="40" xfId="2" applyFont="1" applyFill="1" applyBorder="1" applyAlignment="1">
      <alignment horizontal="right" vertical="center"/>
    </xf>
    <xf numFmtId="0" fontId="32" fillId="0" borderId="0" xfId="0" applyFont="1"/>
    <xf numFmtId="0" fontId="33" fillId="0" borderId="0" xfId="0" applyFont="1"/>
    <xf numFmtId="4" fontId="32" fillId="0" borderId="0" xfId="0" applyNumberFormat="1" applyFont="1"/>
    <xf numFmtId="0" fontId="0" fillId="3" borderId="31" xfId="0" applyFill="1" applyBorder="1" applyAlignment="1">
      <alignment horizontal="center" vertical="center" wrapText="1"/>
    </xf>
    <xf numFmtId="172" fontId="0" fillId="0" borderId="4" xfId="9" applyNumberFormat="1" applyFont="1" applyBorder="1">
      <alignment horizontal="center" vertical="center"/>
    </xf>
    <xf numFmtId="0" fontId="0" fillId="0" borderId="9" xfId="0" applyFill="1" applyBorder="1" applyAlignment="1">
      <alignment vertical="center"/>
    </xf>
    <xf numFmtId="0" fontId="0" fillId="0" borderId="9" xfId="0" quotePrefix="1" applyFill="1" applyBorder="1" applyAlignment="1">
      <alignment vertical="center"/>
    </xf>
    <xf numFmtId="14" fontId="0" fillId="0" borderId="34" xfId="0" applyNumberFormat="1" applyBorder="1"/>
    <xf numFmtId="14" fontId="0" fillId="0" borderId="30" xfId="0" applyNumberFormat="1" applyBorder="1"/>
    <xf numFmtId="9" fontId="5" fillId="37" borderId="40" xfId="2" applyFont="1" applyFill="1" applyBorder="1" applyAlignment="1">
      <alignment horizontal="left" vertical="center"/>
    </xf>
    <xf numFmtId="9" fontId="5" fillId="38" borderId="40" xfId="2" applyFont="1" applyFill="1" applyBorder="1" applyAlignment="1">
      <alignment horizontal="left" vertical="center"/>
    </xf>
    <xf numFmtId="9" fontId="0" fillId="38" borderId="40" xfId="2" applyFont="1" applyFill="1" applyBorder="1" applyAlignment="1">
      <alignment horizontal="right" vertical="center"/>
    </xf>
    <xf numFmtId="9" fontId="0" fillId="37" borderId="40" xfId="2" applyFont="1" applyFill="1" applyBorder="1" applyAlignment="1">
      <alignment horizontal="right" vertical="center"/>
    </xf>
    <xf numFmtId="0" fontId="7" fillId="0" borderId="0" xfId="0" applyFont="1" applyFill="1" applyAlignment="1">
      <alignment horizontal="center" vertical="center" wrapText="1"/>
    </xf>
    <xf numFmtId="4" fontId="34" fillId="0" borderId="26" xfId="0" applyNumberFormat="1" applyFont="1" applyBorder="1"/>
    <xf numFmtId="0" fontId="0" fillId="3" borderId="18" xfId="0" applyFill="1" applyBorder="1" applyAlignment="1">
      <alignment horizontal="center" vertical="center" wrapText="1"/>
    </xf>
    <xf numFmtId="3" fontId="0" fillId="0" borderId="21" xfId="0" applyNumberFormat="1" applyBorder="1"/>
    <xf numFmtId="3" fontId="0" fillId="0" borderId="21" xfId="0" quotePrefix="1" applyNumberFormat="1" applyBorder="1"/>
    <xf numFmtId="3" fontId="0" fillId="0" borderId="23" xfId="0" applyNumberFormat="1" applyBorder="1"/>
    <xf numFmtId="0" fontId="35" fillId="36" borderId="40" xfId="11" applyFont="1" applyFill="1" applyBorder="1">
      <alignment horizontal="center" vertical="center"/>
    </xf>
    <xf numFmtId="0" fontId="35" fillId="37" borderId="40" xfId="11" applyFont="1" applyFill="1" applyBorder="1">
      <alignment horizontal="center" vertical="center"/>
    </xf>
    <xf numFmtId="0" fontId="35" fillId="38" borderId="40" xfId="11" applyFont="1" applyFill="1" applyBorder="1">
      <alignment horizontal="center" vertical="center"/>
    </xf>
    <xf numFmtId="169" fontId="5" fillId="36" borderId="40" xfId="0" applyNumberFormat="1" applyFont="1" applyFill="1" applyBorder="1" applyAlignment="1">
      <alignment horizontal="center" vertical="center"/>
    </xf>
    <xf numFmtId="172" fontId="0" fillId="38" borderId="2" xfId="10" applyNumberFormat="1" applyFont="1" applyFill="1" applyBorder="1">
      <alignment horizontal="center" vertical="center"/>
    </xf>
    <xf numFmtId="0" fontId="5" fillId="36" borderId="40" xfId="0" applyFont="1" applyFill="1" applyBorder="1" applyAlignment="1">
      <alignment horizontal="center" vertical="center"/>
    </xf>
    <xf numFmtId="0" fontId="35" fillId="36" borderId="41" xfId="0" applyFont="1" applyFill="1" applyBorder="1" applyAlignment="1">
      <alignment horizontal="center" vertical="center"/>
    </xf>
    <xf numFmtId="0" fontId="35" fillId="37" borderId="41" xfId="0" applyFont="1" applyFill="1" applyBorder="1" applyAlignment="1">
      <alignment horizontal="center" vertical="center"/>
    </xf>
    <xf numFmtId="0" fontId="1" fillId="0" borderId="0" xfId="54"/>
    <xf numFmtId="0" fontId="35" fillId="38" borderId="41" xfId="0" applyFont="1" applyFill="1" applyBorder="1" applyAlignment="1">
      <alignment horizontal="center" vertical="center"/>
    </xf>
    <xf numFmtId="0" fontId="26" fillId="3" borderId="31" xfId="0" applyFont="1" applyFill="1" applyBorder="1" applyAlignment="1">
      <alignment horizontal="center" vertical="center" wrapText="1"/>
    </xf>
    <xf numFmtId="0" fontId="36" fillId="0" borderId="0" xfId="54" applyFont="1" applyAlignment="1">
      <alignment horizontal="center"/>
    </xf>
    <xf numFmtId="170" fontId="0" fillId="2" borderId="4" xfId="0" applyNumberFormat="1" applyFill="1" applyBorder="1" applyAlignment="1">
      <alignment horizontal="left" vertical="center" wrapText="1" indent="1"/>
    </xf>
    <xf numFmtId="170" fontId="0" fillId="2" borderId="1" xfId="0" applyNumberFormat="1" applyFill="1" applyBorder="1" applyAlignment="1">
      <alignment horizontal="left" vertical="center" wrapText="1" indent="1"/>
    </xf>
    <xf numFmtId="170" fontId="0" fillId="2" borderId="5" xfId="0" applyNumberFormat="1" applyFill="1" applyBorder="1" applyAlignment="1">
      <alignment horizontal="left" vertical="center" wrapText="1" indent="1"/>
    </xf>
  </cellXfs>
  <cellStyles count="55">
    <cellStyle name="20 % - Accent1" xfId="31" builtinId="30" customBuiltin="1"/>
    <cellStyle name="20 % - Accent2" xfId="35" builtinId="34" customBuiltin="1"/>
    <cellStyle name="20 % - Accent3" xfId="39" builtinId="38" customBuiltin="1"/>
    <cellStyle name="20 % - Accent4" xfId="43" builtinId="42" customBuiltin="1"/>
    <cellStyle name="20 % - Accent5" xfId="47" builtinId="46" customBuiltin="1"/>
    <cellStyle name="20 % - Accent6" xfId="51" builtinId="50" customBuiltin="1"/>
    <cellStyle name="40 % - Accent1" xfId="32" builtinId="31" customBuiltin="1"/>
    <cellStyle name="40 % - Accent2" xfId="36" builtinId="35" customBuiltin="1"/>
    <cellStyle name="40 % - Accent3" xfId="40" builtinId="39" customBuiltin="1"/>
    <cellStyle name="40 % - Accent4" xfId="44" builtinId="43" customBuiltin="1"/>
    <cellStyle name="40 % - Accent5" xfId="48" builtinId="47" customBuiltin="1"/>
    <cellStyle name="40 % - Accent6" xfId="52" builtinId="51" customBuiltin="1"/>
    <cellStyle name="60 % - Accent1" xfId="33" builtinId="32" customBuiltin="1"/>
    <cellStyle name="60 % - Accent2" xfId="37" builtinId="36" customBuiltin="1"/>
    <cellStyle name="60 % - Accent3" xfId="41" builtinId="40" customBuiltin="1"/>
    <cellStyle name="60 % - Accent4" xfId="45" builtinId="44" customBuiltin="1"/>
    <cellStyle name="60 % - Accent5" xfId="49" builtinId="48" customBuiltin="1"/>
    <cellStyle name="60 % - Accent6" xfId="53" builtinId="52" customBuiltin="1"/>
    <cellStyle name="Accent1" xfId="30" builtinId="29" customBuiltin="1"/>
    <cellStyle name="Accent2" xfId="34" builtinId="33" customBuiltin="1"/>
    <cellStyle name="Accent3" xfId="38" builtinId="37" customBuiltin="1"/>
    <cellStyle name="Accent4" xfId="42" builtinId="41" customBuiltin="1"/>
    <cellStyle name="Accent5" xfId="46" builtinId="45" customBuiltin="1"/>
    <cellStyle name="Accent6" xfId="50" builtinId="49" customBuiltin="1"/>
    <cellStyle name="Avertissement" xfId="26" builtinId="11" customBuiltin="1"/>
    <cellStyle name="Calcul" xfId="23" builtinId="22" customBuiltin="1"/>
    <cellStyle name="Cellule liée" xfId="24" builtinId="24" customBuiltin="1"/>
    <cellStyle name="Date" xfId="10" xr:uid="{229918B6-DD13-4F5A-97B9-305F7E002AA3}"/>
    <cellStyle name="Début du projet" xfId="9" xr:uid="{8EB8A09A-C31C-40A3-B2C1-9449520178B8}"/>
    <cellStyle name="Entrée" xfId="21" builtinId="20" customBuiltin="1"/>
    <cellStyle name="Insatisfaisant" xfId="19" builtinId="27" customBuiltin="1"/>
    <cellStyle name="Lien hypertexte" xfId="1" builtinId="8" customBuiltin="1"/>
    <cellStyle name="Lien hypertexte visité" xfId="13" builtinId="9" customBuiltin="1"/>
    <cellStyle name="Milliers" xfId="4" builtinId="3" customBuiltin="1"/>
    <cellStyle name="Milliers [0]" xfId="14" builtinId="6" customBuiltin="1"/>
    <cellStyle name="Monétaire" xfId="15" builtinId="4" customBuiltin="1"/>
    <cellStyle name="Monétaire [0]" xfId="16" builtinId="7" customBuiltin="1"/>
    <cellStyle name="Neutre" xfId="20" builtinId="28" customBuiltin="1"/>
    <cellStyle name="Nom" xfId="11" xr:uid="{B2D3C1EE-6B41-4801-AAFC-C2274E49E503}"/>
    <cellStyle name="Normal" xfId="0" builtinId="0" customBuiltin="1"/>
    <cellStyle name="Normal 2" xfId="54" xr:uid="{5B02B664-CE8F-49B0-9528-08090D0FFFC1}"/>
    <cellStyle name="Note" xfId="27" builtinId="10" customBuiltin="1"/>
    <cellStyle name="Pourcentage" xfId="2" builtinId="5" customBuiltin="1"/>
    <cellStyle name="Satisfaisant" xfId="18" builtinId="26" customBuiltin="1"/>
    <cellStyle name="Sortie" xfId="22" builtinId="21" customBuiltin="1"/>
    <cellStyle name="Tâche" xfId="12" xr:uid="{6391D789-272B-4DD2-9BF3-2CDCF610FA41}"/>
    <cellStyle name="Texte explicatif" xfId="28" builtinId="53" customBuiltin="1"/>
    <cellStyle name="Titre" xfId="5" builtinId="15" customBuiltin="1"/>
    <cellStyle name="Titre 1" xfId="6" builtinId="16" customBuiltin="1"/>
    <cellStyle name="Titre 2" xfId="7" builtinId="17" customBuiltin="1"/>
    <cellStyle name="Titre 3" xfId="8" builtinId="18" customBuiltin="1"/>
    <cellStyle name="Titre 4" xfId="17" builtinId="19" customBuiltin="1"/>
    <cellStyle name="Total" xfId="29" builtinId="25" customBuiltin="1"/>
    <cellStyle name="Vérification" xfId="25" builtinId="23" customBuiltin="1"/>
    <cellStyle name="zTexteMasqué" xfId="3" xr:uid="{26E66EE6-E33F-4D77-BAE4-0FB4F5BBF673}"/>
  </cellStyles>
  <dxfs count="47">
    <dxf>
      <fill>
        <patternFill>
          <bgColor rgb="FFFF0000"/>
        </patternFill>
      </fill>
    </dxf>
    <dxf>
      <fill>
        <patternFill>
          <bgColor rgb="FF00B050"/>
        </patternFill>
      </fill>
    </dxf>
    <dxf>
      <fill>
        <patternFill>
          <bgColor rgb="FFFF0000"/>
        </patternFill>
      </fill>
    </dxf>
    <dxf>
      <fill>
        <patternFill>
          <bgColor rgb="FF00B050"/>
        </patternFill>
      </fill>
    </dxf>
    <dxf>
      <font>
        <color rgb="FFFF0000"/>
      </font>
    </dxf>
    <dxf>
      <font>
        <b val="0"/>
        <i val="0"/>
        <color rgb="FF00B050"/>
      </font>
    </dxf>
    <dxf>
      <font>
        <b val="0"/>
        <i val="0"/>
        <color rgb="FFFF0000"/>
      </font>
    </dxf>
    <dxf>
      <font>
        <color rgb="FFFF0000"/>
      </font>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00B050"/>
        </patternFill>
      </fill>
    </dxf>
    <dxf>
      <font>
        <color rgb="FFFF0000"/>
      </font>
    </dxf>
    <dxf>
      <font>
        <b val="0"/>
        <i val="0"/>
        <color rgb="FF00B050"/>
      </font>
    </dxf>
    <dxf>
      <font>
        <b val="0"/>
        <i val="0"/>
        <color rgb="FFFF0000"/>
      </font>
    </dxf>
    <dxf>
      <font>
        <color rgb="FFFF0000"/>
      </font>
    </dxf>
    <dxf>
      <fill>
        <patternFill>
          <bgColor theme="5" tint="0.39994506668294322"/>
        </patternFill>
      </fill>
    </dxf>
    <dxf>
      <fill>
        <patternFill>
          <bgColor rgb="FFFFC000"/>
        </patternFill>
      </fill>
    </dxf>
    <dxf>
      <fill>
        <patternFill>
          <bgColor theme="6" tint="0.39994506668294322"/>
        </patternFill>
      </fill>
    </dxf>
    <dxf>
      <numFmt numFmtId="3" formatCode="#,##0"/>
      <border diagonalUp="0" diagonalDown="0">
        <left style="hair">
          <color auto="1"/>
        </left>
        <right style="medium">
          <color auto="1"/>
        </right>
        <top style="hair">
          <color auto="1"/>
        </top>
        <bottom style="hair">
          <color auto="1"/>
        </bottom>
        <vertical/>
        <horizontal style="hair">
          <color auto="1"/>
        </horizontal>
      </border>
    </dxf>
    <dxf>
      <font>
        <strike val="0"/>
        <outline val="0"/>
        <shadow val="0"/>
        <u val="none"/>
        <vertAlign val="baseline"/>
        <sz val="11"/>
        <color rgb="FF00B050"/>
        <name val="Calibri"/>
        <family val="2"/>
        <scheme val="minor"/>
      </font>
      <numFmt numFmtId="4" formatCode="#,##0.00"/>
      <border diagonalUp="0" diagonalDown="0" outline="0">
        <left style="hair">
          <color auto="1"/>
        </left>
        <right style="medium">
          <color auto="1"/>
        </right>
        <top style="hair">
          <color auto="1"/>
        </top>
        <bottom style="hair">
          <color auto="1"/>
        </bottom>
      </border>
    </dxf>
    <dxf>
      <numFmt numFmtId="13" formatCode="0%"/>
      <border diagonalUp="0" diagonalDown="0" outline="0">
        <left style="hair">
          <color auto="1"/>
        </left>
        <right style="hair">
          <color auto="1"/>
        </right>
        <top style="hair">
          <color auto="1"/>
        </top>
        <bottom style="hair">
          <color auto="1"/>
        </bottom>
      </border>
    </dxf>
    <dxf>
      <numFmt numFmtId="4" formatCode="#,##0.00"/>
      <border diagonalUp="0" diagonalDown="0">
        <left style="hair">
          <color auto="1"/>
        </left>
        <right/>
        <top style="hair">
          <color auto="1"/>
        </top>
        <bottom style="hair">
          <color auto="1"/>
        </bottom>
        <vertical/>
        <horizontal/>
      </border>
    </dxf>
    <dxf>
      <border diagonalUp="0" diagonalDown="0">
        <left/>
        <right style="hair">
          <color auto="1"/>
        </right>
        <top style="hair">
          <color auto="1"/>
        </top>
        <bottom style="hair">
          <color auto="1"/>
        </bottom>
        <vertical/>
        <horizontal/>
      </border>
    </dxf>
    <dxf>
      <border outline="0">
        <top style="hair">
          <color auto="1"/>
        </top>
      </border>
    </dxf>
    <dxf>
      <border outline="0">
        <left style="medium">
          <color auto="1"/>
        </left>
        <right style="medium">
          <color auto="1"/>
        </right>
        <top style="medium">
          <color auto="1"/>
        </top>
        <bottom style="medium">
          <color auto="1"/>
        </bottom>
      </border>
    </dxf>
    <dxf>
      <border outline="0">
        <bottom style="hair">
          <color auto="1"/>
        </bottom>
      </border>
    </dxf>
    <dxf>
      <fill>
        <patternFill>
          <bgColor theme="1" tint="0.34998626667073579"/>
        </patternFill>
      </fill>
      <alignment horizontal="center" vertical="center" textRotation="0" indent="0" justifyLastLine="0" shrinkToFit="0" readingOrder="0"/>
    </dxf>
    <dxf>
      <numFmt numFmtId="19" formatCode="dd/mm/yyyy"/>
      <border diagonalUp="0" diagonalDown="0">
        <left style="hair">
          <color auto="1"/>
        </left>
        <right/>
        <top style="hair">
          <color auto="1"/>
        </top>
        <bottom style="hair">
          <color auto="1"/>
        </bottom>
        <vertical/>
        <horizontal/>
      </border>
    </dxf>
    <dxf>
      <numFmt numFmtId="19" formatCode="dd/mm/yyyy"/>
      <border diagonalUp="0" diagonalDown="0">
        <left style="hair">
          <color auto="1"/>
        </left>
        <right style="hair">
          <color auto="1"/>
        </right>
        <top style="hair">
          <color auto="1"/>
        </top>
        <bottom style="hair">
          <color auto="1"/>
        </bottom>
        <vertical/>
        <horizontal/>
      </border>
    </dxf>
    <dxf>
      <numFmt numFmtId="4" formatCode="#,##0.00"/>
      <border diagonalUp="0" diagonalDown="0">
        <left style="hair">
          <color auto="1"/>
        </left>
        <right style="hair">
          <color auto="1"/>
        </right>
        <top style="hair">
          <color auto="1"/>
        </top>
        <bottom style="hair">
          <color auto="1"/>
        </bottom>
        <vertical/>
        <horizontal/>
      </border>
    </dxf>
    <dxf>
      <border diagonalUp="0" diagonalDown="0">
        <left style="hair">
          <color auto="1"/>
        </left>
        <right style="hair">
          <color auto="1"/>
        </right>
        <top style="hair">
          <color auto="1"/>
        </top>
        <bottom style="hair">
          <color auto="1"/>
        </bottom>
        <vertical/>
        <horizontal/>
      </border>
    </dxf>
    <dxf>
      <border diagonalUp="0" diagonalDown="0">
        <left style="medium">
          <color auto="1"/>
        </left>
        <right style="hair">
          <color auto="1"/>
        </right>
        <top style="hair">
          <color auto="1"/>
        </top>
        <bottom style="hair">
          <color auto="1"/>
        </bottom>
        <vertical/>
        <horizontal/>
      </border>
    </dxf>
    <dxf>
      <border outline="0">
        <top style="hair">
          <color auto="1"/>
        </top>
      </border>
    </dxf>
    <dxf>
      <border outline="0">
        <right style="medium">
          <color auto="1"/>
        </right>
        <top style="medium">
          <color auto="1"/>
        </top>
        <bottom style="medium">
          <color auto="1"/>
        </bottom>
      </border>
    </dxf>
    <dxf>
      <border outline="0">
        <bottom style="hair">
          <color auto="1"/>
        </bottom>
      </border>
    </dxf>
    <dxf>
      <font>
        <b/>
        <i val="0"/>
        <strike val="0"/>
        <condense val="0"/>
        <extend val="0"/>
        <outline val="0"/>
        <shadow val="0"/>
        <u val="none"/>
        <vertAlign val="baseline"/>
        <sz val="11"/>
        <color theme="0"/>
        <name val="Calibri"/>
        <family val="2"/>
        <scheme val="minor"/>
      </font>
      <fill>
        <patternFill patternType="solid">
          <fgColor theme="4"/>
          <bgColor theme="1" tint="0.34998626667073579"/>
        </patternFill>
      </fill>
      <alignment horizontal="center" vertical="center" textRotation="0" wrapText="1" indent="0" justifyLastLine="0" shrinkToFit="0" readingOrder="0"/>
      <border diagonalUp="0" diagonalDown="0" outline="0">
        <left style="hair">
          <color auto="1"/>
        </left>
        <right style="hair">
          <color auto="1"/>
        </right>
        <top/>
        <bottom/>
      </border>
    </dxf>
    <dxf>
      <border>
        <left style="thin">
          <color theme="0" tint="-0.24994659260841701"/>
        </left>
      </border>
    </dxf>
    <dxf>
      <border>
        <left style="thin">
          <color theme="0" tint="-0.24994659260841701"/>
        </left>
      </border>
    </dxf>
    <dxf>
      <border>
        <top style="thin">
          <color theme="4" tint="0.39994506668294322"/>
        </top>
      </border>
    </dxf>
    <dxf>
      <fill>
        <patternFill>
          <bgColor theme="0" tint="-4.9989318521683403E-2"/>
        </patternFill>
      </fill>
      <border>
        <top style="thin">
          <color theme="4" tint="0.39994506668294322"/>
        </top>
      </border>
    </dxf>
    <dxf>
      <font>
        <b/>
        <color theme="1"/>
      </font>
    </dxf>
    <dxf>
      <font>
        <b val="0"/>
        <i val="0"/>
        <color theme="1"/>
      </font>
      <border>
        <left style="thin">
          <color theme="4"/>
        </left>
      </border>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border>
    </dxf>
  </dxfs>
  <tableStyles count="1" defaultTableStyle="TableStyleMedium2" defaultPivotStyle="PivotStyleLight16">
    <tableStyle name="ListeTâches" pivot="0" count="9" xr9:uid="{00000000-0011-0000-FFFF-FFFF00000000}">
      <tableStyleElement type="wholeTable" dxfId="46"/>
      <tableStyleElement type="headerRow" dxfId="45"/>
      <tableStyleElement type="totalRow" dxfId="44"/>
      <tableStyleElement type="firstColumn" dxfId="43"/>
      <tableStyleElement type="lastColumn" dxfId="42"/>
      <tableStyleElement type="firstRowStripe" dxfId="41"/>
      <tableStyleElement type="secondRowStripe" dxfId="40"/>
      <tableStyleElement type="firstColumnStripe" dxfId="39"/>
      <tableStyleElement type="secondColumnStripe" dxfId="38"/>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5FF25F"/>
      <rgbColor rgb="000000FF"/>
      <rgbColor rgb="00FFFF00"/>
      <rgbColor rgb="00DE3018"/>
      <rgbColor rgb="0053D4C9"/>
      <rgbColor rgb="006B0C00"/>
      <rgbColor rgb="00006500"/>
      <rgbColor rgb="00182C63"/>
      <rgbColor rgb="00819C00"/>
      <rgbColor rgb="00C9B783"/>
      <rgbColor rgb="00007F74"/>
      <rgbColor rgb="00F0F0F0"/>
      <rgbColor rgb="00666666"/>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799FC4"/>
      <rgbColor rgb="00C1F1ED"/>
      <rgbColor rgb="00D6F4D9"/>
      <rgbColor rgb="00FFFFCC"/>
      <rgbColor rgb="00C9DAFB"/>
      <rgbColor rgb="00FAC8D7"/>
      <rgbColor rgb="00F3F0E4"/>
      <rgbColor rgb="00E4E8F3"/>
      <rgbColor rgb="001849B5"/>
      <rgbColor rgb="0036ACA2"/>
      <rgbColor rgb="00F0BA00"/>
      <rgbColor rgb="00BCC5E1"/>
      <rgbColor rgb="008394C9"/>
      <rgbColor rgb="003B4E87"/>
      <rgbColor rgb="0087743B"/>
      <rgbColor rgb="00C0C0C0"/>
      <rgbColor rgb="00003366"/>
      <rgbColor rgb="00109618"/>
      <rgbColor rgb="00085108"/>
      <rgbColor rgb="00635100"/>
      <rgbColor rgb="00273359"/>
      <rgbColor rgb="00E1D8BC"/>
      <rgbColor rgb="00594C27"/>
      <rgbColor rgb="00333333"/>
    </indexedColors>
    <mruColors>
      <color rgb="FF215881"/>
      <color rgb="FF42648A"/>
      <color rgb="FF969696"/>
      <color rgb="FFC0C0C0"/>
      <color rgb="FF427FC2"/>
      <color rgb="FF44678E"/>
      <color rgb="FF4A6F9C"/>
      <color rgb="FF3969AD"/>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xdr:from>
      <xdr:col>5</xdr:col>
      <xdr:colOff>19050</xdr:colOff>
      <xdr:row>12</xdr:row>
      <xdr:rowOff>152400</xdr:rowOff>
    </xdr:from>
    <xdr:to>
      <xdr:col>9</xdr:col>
      <xdr:colOff>749301</xdr:colOff>
      <xdr:row>21</xdr:row>
      <xdr:rowOff>139700</xdr:rowOff>
    </xdr:to>
    <xdr:grpSp>
      <xdr:nvGrpSpPr>
        <xdr:cNvPr id="2" name="Groupe 1">
          <a:extLst>
            <a:ext uri="{FF2B5EF4-FFF2-40B4-BE49-F238E27FC236}">
              <a16:creationId xmlns:a16="http://schemas.microsoft.com/office/drawing/2014/main" id="{BCACC7FB-393A-46DB-9654-F300EB2968C8}"/>
            </a:ext>
          </a:extLst>
        </xdr:cNvPr>
        <xdr:cNvGrpSpPr/>
      </xdr:nvGrpSpPr>
      <xdr:grpSpPr>
        <a:xfrm>
          <a:off x="4019550" y="2695575"/>
          <a:ext cx="3933826" cy="1447800"/>
          <a:chOff x="3067050" y="2886075"/>
          <a:chExt cx="3781426" cy="1447800"/>
        </a:xfrm>
        <a:solidFill>
          <a:schemeClr val="bg1"/>
        </a:solidFill>
      </xdr:grpSpPr>
      <xdr:sp macro="[0]!selectiontâches" textlink="">
        <xdr:nvSpPr>
          <xdr:cNvPr id="3" name="Rectangle à coins arrondis 2">
            <a:extLst>
              <a:ext uri="{FF2B5EF4-FFF2-40B4-BE49-F238E27FC236}">
                <a16:creationId xmlns:a16="http://schemas.microsoft.com/office/drawing/2014/main" id="{14B3CF48-045A-9472-9396-DD32802CF816}"/>
              </a:ext>
            </a:extLst>
          </xdr:cNvPr>
          <xdr:cNvSpPr/>
        </xdr:nvSpPr>
        <xdr:spPr>
          <a:xfrm>
            <a:off x="3067050" y="2886075"/>
            <a:ext cx="3781426" cy="1447800"/>
          </a:xfrm>
          <a:prstGeom prst="roundRect">
            <a:avLst/>
          </a:prstGeom>
          <a:grp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H" sz="1100"/>
          </a:p>
        </xdr:txBody>
      </xdr:sp>
      <xdr:sp macro="[0]!selectiontâches" textlink="">
        <xdr:nvSpPr>
          <xdr:cNvPr id="4" name="ZoneTexte 3">
            <a:extLst>
              <a:ext uri="{FF2B5EF4-FFF2-40B4-BE49-F238E27FC236}">
                <a16:creationId xmlns:a16="http://schemas.microsoft.com/office/drawing/2014/main" id="{17D409FC-526B-2B51-B4C6-542ADD1554D0}"/>
              </a:ext>
            </a:extLst>
          </xdr:cNvPr>
          <xdr:cNvSpPr txBox="1"/>
        </xdr:nvSpPr>
        <xdr:spPr>
          <a:xfrm>
            <a:off x="3227903" y="3283884"/>
            <a:ext cx="3403283" cy="596153"/>
          </a:xfrm>
          <a:prstGeom prst="rect">
            <a:avLst/>
          </a:prstGeom>
          <a:grp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CH" sz="3200" b="1" baseline="0">
                <a:solidFill>
                  <a:srgbClr val="FF0000"/>
                </a:solidFill>
              </a:rPr>
              <a:t>Tâches </a:t>
            </a:r>
            <a:endParaRPr lang="fr-CH" sz="3200" b="1">
              <a:solidFill>
                <a:srgbClr val="FF0000"/>
              </a:solidFill>
            </a:endParaRPr>
          </a:p>
        </xdr:txBody>
      </xdr:sp>
    </xdr:grpSp>
    <xdr:clientData/>
  </xdr:twoCellAnchor>
  <xdr:twoCellAnchor>
    <xdr:from>
      <xdr:col>12</xdr:col>
      <xdr:colOff>755649</xdr:colOff>
      <xdr:row>13</xdr:row>
      <xdr:rowOff>0</xdr:rowOff>
    </xdr:from>
    <xdr:to>
      <xdr:col>17</xdr:col>
      <xdr:colOff>761999</xdr:colOff>
      <xdr:row>21</xdr:row>
      <xdr:rowOff>152400</xdr:rowOff>
    </xdr:to>
    <xdr:grpSp>
      <xdr:nvGrpSpPr>
        <xdr:cNvPr id="5" name="Groupe 4">
          <a:extLst>
            <a:ext uri="{FF2B5EF4-FFF2-40B4-BE49-F238E27FC236}">
              <a16:creationId xmlns:a16="http://schemas.microsoft.com/office/drawing/2014/main" id="{A95D3EDB-046B-4EC2-9251-2F10FF1CAFDD}"/>
            </a:ext>
          </a:extLst>
        </xdr:cNvPr>
        <xdr:cNvGrpSpPr/>
      </xdr:nvGrpSpPr>
      <xdr:grpSpPr>
        <a:xfrm>
          <a:off x="10353674" y="2705100"/>
          <a:ext cx="4010025" cy="1447800"/>
          <a:chOff x="3810000" y="3400425"/>
          <a:chExt cx="2286000" cy="819150"/>
        </a:xfrm>
      </xdr:grpSpPr>
      <xdr:sp macro="[0]!selectionrésultats" textlink="">
        <xdr:nvSpPr>
          <xdr:cNvPr id="6" name="Rectangle à coins arrondis 4">
            <a:extLst>
              <a:ext uri="{FF2B5EF4-FFF2-40B4-BE49-F238E27FC236}">
                <a16:creationId xmlns:a16="http://schemas.microsoft.com/office/drawing/2014/main" id="{5D15D3D1-3B02-A1C9-18D2-34ADCC4D4586}"/>
              </a:ext>
            </a:extLst>
          </xdr:cNvPr>
          <xdr:cNvSpPr/>
        </xdr:nvSpPr>
        <xdr:spPr>
          <a:xfrm>
            <a:off x="3810000" y="3400425"/>
            <a:ext cx="2286000" cy="81915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H" sz="1100"/>
          </a:p>
        </xdr:txBody>
      </xdr:sp>
      <xdr:sp macro="[0]!selectionrésultats" textlink="">
        <xdr:nvSpPr>
          <xdr:cNvPr id="7" name="ZoneTexte 6">
            <a:extLst>
              <a:ext uri="{FF2B5EF4-FFF2-40B4-BE49-F238E27FC236}">
                <a16:creationId xmlns:a16="http://schemas.microsoft.com/office/drawing/2014/main" id="{E0AECE8D-F2E9-5174-3782-39B839E0FF81}"/>
              </a:ext>
            </a:extLst>
          </xdr:cNvPr>
          <xdr:cNvSpPr txBox="1"/>
        </xdr:nvSpPr>
        <xdr:spPr>
          <a:xfrm>
            <a:off x="3914775" y="3624514"/>
            <a:ext cx="2057400" cy="3143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CH" sz="3600" b="1" baseline="0">
                <a:solidFill>
                  <a:srgbClr val="FF0000"/>
                </a:solidFill>
              </a:rPr>
              <a:t>Résultats</a:t>
            </a:r>
            <a:endParaRPr lang="fr-CH" sz="2000" b="1">
              <a:solidFill>
                <a:srgbClr val="FF0000"/>
              </a:solidFill>
            </a:endParaRPr>
          </a:p>
        </xdr:txBody>
      </xdr:sp>
    </xdr:grp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254000</xdr:colOff>
      <xdr:row>6</xdr:row>
      <xdr:rowOff>66675</xdr:rowOff>
    </xdr:from>
    <xdr:to>
      <xdr:col>16</xdr:col>
      <xdr:colOff>511175</xdr:colOff>
      <xdr:row>11</xdr:row>
      <xdr:rowOff>76200</xdr:rowOff>
    </xdr:to>
    <xdr:grpSp>
      <xdr:nvGrpSpPr>
        <xdr:cNvPr id="5" name="Groupe 4">
          <a:extLst>
            <a:ext uri="{FF2B5EF4-FFF2-40B4-BE49-F238E27FC236}">
              <a16:creationId xmlns:a16="http://schemas.microsoft.com/office/drawing/2014/main" id="{FB979DFE-6F89-4932-B9FF-1D163877046D}"/>
            </a:ext>
          </a:extLst>
        </xdr:cNvPr>
        <xdr:cNvGrpSpPr/>
      </xdr:nvGrpSpPr>
      <xdr:grpSpPr>
        <a:xfrm>
          <a:off x="12030075" y="1568450"/>
          <a:ext cx="2540000" cy="1012825"/>
          <a:chOff x="3810000" y="3400425"/>
          <a:chExt cx="2286000" cy="819150"/>
        </a:xfrm>
      </xdr:grpSpPr>
      <xdr:sp macro="[0]!selectionrésultats" textlink="">
        <xdr:nvSpPr>
          <xdr:cNvPr id="6" name="Rectangle à coins arrondis 4">
            <a:extLst>
              <a:ext uri="{FF2B5EF4-FFF2-40B4-BE49-F238E27FC236}">
                <a16:creationId xmlns:a16="http://schemas.microsoft.com/office/drawing/2014/main" id="{81960984-01B0-E2D2-E6F9-82A866906C66}"/>
              </a:ext>
            </a:extLst>
          </xdr:cNvPr>
          <xdr:cNvSpPr/>
        </xdr:nvSpPr>
        <xdr:spPr>
          <a:xfrm>
            <a:off x="3810000" y="3400425"/>
            <a:ext cx="2286000" cy="81915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H" sz="1100"/>
          </a:p>
        </xdr:txBody>
      </xdr:sp>
      <xdr:sp macro="[0]!selectionrésultats" textlink="">
        <xdr:nvSpPr>
          <xdr:cNvPr id="7" name="ZoneTexte 6">
            <a:extLst>
              <a:ext uri="{FF2B5EF4-FFF2-40B4-BE49-F238E27FC236}">
                <a16:creationId xmlns:a16="http://schemas.microsoft.com/office/drawing/2014/main" id="{2A2A5D68-B3C5-8522-9DD8-9BF62E59A876}"/>
              </a:ext>
            </a:extLst>
          </xdr:cNvPr>
          <xdr:cNvSpPr txBox="1"/>
        </xdr:nvSpPr>
        <xdr:spPr>
          <a:xfrm>
            <a:off x="3914775" y="3624514"/>
            <a:ext cx="2057400" cy="3143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CH" sz="2400" b="1" baseline="0">
                <a:solidFill>
                  <a:srgbClr val="FF0000"/>
                </a:solidFill>
              </a:rPr>
              <a:t>Résultats</a:t>
            </a:r>
            <a:endParaRPr lang="fr-CH" sz="2400" b="1">
              <a:solidFill>
                <a:srgbClr val="FF0000"/>
              </a:solidFill>
            </a:endParaRPr>
          </a:p>
        </xdr:txBody>
      </xdr:sp>
    </xdr:grpSp>
    <xdr:clientData/>
  </xdr:twoCellAnchor>
</xdr:wsDr>
</file>

<file path=xl/drawings/drawing3.xml><?xml version="1.0" encoding="utf-8"?>
<xdr:wsDr xmlns:xdr="http://schemas.openxmlformats.org/drawingml/2006/spreadsheetDrawing" xmlns:a="http://schemas.openxmlformats.org/drawingml/2006/main">
  <xdr:twoCellAnchor>
    <xdr:from>
      <xdr:col>24</xdr:col>
      <xdr:colOff>142875</xdr:colOff>
      <xdr:row>0</xdr:row>
      <xdr:rowOff>111125</xdr:rowOff>
    </xdr:from>
    <xdr:to>
      <xdr:col>36</xdr:col>
      <xdr:colOff>38100</xdr:colOff>
      <xdr:row>2</xdr:row>
      <xdr:rowOff>304801</xdr:rowOff>
    </xdr:to>
    <xdr:grpSp>
      <xdr:nvGrpSpPr>
        <xdr:cNvPr id="2" name="Groupe 1">
          <a:extLst>
            <a:ext uri="{FF2B5EF4-FFF2-40B4-BE49-F238E27FC236}">
              <a16:creationId xmlns:a16="http://schemas.microsoft.com/office/drawing/2014/main" id="{116CD3D1-A88A-4E97-AE7E-CABBB00B8105}"/>
            </a:ext>
          </a:extLst>
        </xdr:cNvPr>
        <xdr:cNvGrpSpPr/>
      </xdr:nvGrpSpPr>
      <xdr:grpSpPr>
        <a:xfrm>
          <a:off x="9864725" y="111125"/>
          <a:ext cx="2070100" cy="955676"/>
          <a:chOff x="3067050" y="2886075"/>
          <a:chExt cx="3781426" cy="1447800"/>
        </a:xfrm>
        <a:solidFill>
          <a:schemeClr val="bg1"/>
        </a:solidFill>
      </xdr:grpSpPr>
      <xdr:sp macro="[0]!selectiontâches" textlink="">
        <xdr:nvSpPr>
          <xdr:cNvPr id="3" name="Rectangle à coins arrondis 2">
            <a:extLst>
              <a:ext uri="{FF2B5EF4-FFF2-40B4-BE49-F238E27FC236}">
                <a16:creationId xmlns:a16="http://schemas.microsoft.com/office/drawing/2014/main" id="{67AC2D86-D5A4-1149-FC07-A63DC3E86C98}"/>
              </a:ext>
            </a:extLst>
          </xdr:cNvPr>
          <xdr:cNvSpPr/>
        </xdr:nvSpPr>
        <xdr:spPr>
          <a:xfrm>
            <a:off x="3067050" y="2886075"/>
            <a:ext cx="3781426" cy="1447800"/>
          </a:xfrm>
          <a:prstGeom prst="roundRect">
            <a:avLst/>
          </a:prstGeom>
          <a:grp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H" sz="1100"/>
          </a:p>
        </xdr:txBody>
      </xdr:sp>
      <xdr:sp macro="[0]!selectiontâches" textlink="">
        <xdr:nvSpPr>
          <xdr:cNvPr id="4" name="ZoneTexte 3">
            <a:extLst>
              <a:ext uri="{FF2B5EF4-FFF2-40B4-BE49-F238E27FC236}">
                <a16:creationId xmlns:a16="http://schemas.microsoft.com/office/drawing/2014/main" id="{95C7CF82-F721-715A-90BE-6383C9E1CCAE}"/>
              </a:ext>
            </a:extLst>
          </xdr:cNvPr>
          <xdr:cNvSpPr txBox="1"/>
        </xdr:nvSpPr>
        <xdr:spPr>
          <a:xfrm>
            <a:off x="3297794" y="3121762"/>
            <a:ext cx="3403282" cy="796843"/>
          </a:xfrm>
          <a:prstGeom prst="rect">
            <a:avLst/>
          </a:prstGeom>
          <a:grp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CH" sz="2400" b="1" baseline="0">
                <a:solidFill>
                  <a:srgbClr val="FF0000"/>
                </a:solidFill>
              </a:rPr>
              <a:t>Tâches</a:t>
            </a:r>
            <a:r>
              <a:rPr lang="fr-CH" sz="3200" b="1" baseline="0">
                <a:solidFill>
                  <a:srgbClr val="FF0000"/>
                </a:solidFill>
              </a:rPr>
              <a:t> </a:t>
            </a:r>
            <a:endParaRPr lang="fr-CH" sz="3200" b="1">
              <a:solidFill>
                <a:srgbClr val="FF0000"/>
              </a:solidFill>
            </a:endParaRPr>
          </a:p>
        </xdr:txBody>
      </xdr:sp>
    </xdr:grp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5701D2A-A94B-462D-A1DA-2740A90918F7}" name="Objectifs" displayName="Objectifs" ref="A4:E19" totalsRowShown="0" headerRowDxfId="37" headerRowBorderDxfId="36" tableBorderDxfId="35" totalsRowBorderDxfId="34">
  <tableColumns count="5">
    <tableColumn id="1" xr3:uid="{55F3331A-2021-43A8-BD2C-7417F63FF22E}" name="DEGRE IMPORTANCE_x000a_ &amp; URGENCE " dataDxfId="33"/>
    <tableColumn id="2" xr3:uid="{456EB2C0-9DEF-4279-BA52-508F82EA1807}" name="TÂCHES" dataDxfId="32"/>
    <tableColumn id="3" xr3:uid="{543A1E35-E2CC-4888-BC29-25525D944E05}" name="OBJECTIFS" dataDxfId="31"/>
    <tableColumn id="4" xr3:uid="{1C3746C3-F637-4F49-8867-02817DF4940D}" name="DÉBUT" dataDxfId="30"/>
    <tableColumn id="5" xr3:uid="{CDDE464C-F311-4D82-8B92-01486E41D255}" name="FIN" dataDxfId="29"/>
  </tableColumns>
  <tableStyleInfo name="TableStyleLight8" showFirstColumn="0" showLastColumn="0" showRowStripes="0"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1A304FA3-C983-4376-A4D7-DA192D6A2DDC}" name="Résultats" displayName="Résultats" ref="B23:F38" totalsRowShown="0" headerRowDxfId="28" headerRowBorderDxfId="27" tableBorderDxfId="26" totalsRowBorderDxfId="25">
  <tableColumns count="5">
    <tableColumn id="1" xr3:uid="{665E89E5-8774-4959-B275-D4053771EDF4}" name="TÂCHE" dataDxfId="24">
      <calculatedColumnFormula>IF(B5="","",B5)</calculatedColumnFormula>
    </tableColumn>
    <tableColumn id="2" xr3:uid="{E301A0A0-E152-4BA3-BCDC-3315381AFFB7}" name="NOMBRE" dataDxfId="23"/>
    <tableColumn id="4" xr3:uid="{4CD34EE3-5014-41DF-B8F9-C04BF2148261}" name="ATTEINTE_x000a_EN %" dataDxfId="22" dataCellStyle="Pourcentage">
      <calculatedColumnFormula>IF(Résultats[[#This Row],[NOMBRE]]="","",Résultats[[#This Row],[NOMBRE]]/VLOOKUP(Résultats[[#This Row],[TÂCHE]],Objectifs2,2,0))</calculatedColumnFormula>
    </tableColumn>
    <tableColumn id="3" xr3:uid="{E2160FB1-6EE2-4E02-95A6-9E7F4195FFE4}" name="DIFFERENCE" dataDxfId="21" dataCellStyle="Pourcentage">
      <calculatedColumnFormula>IFERROR(Résultats[[#This Row],[NOMBRE]]-VLOOKUP(Résultats[[#This Row],[TÂCHE]],Objectifs2,2,0)/(VLOOKUP(Résultats[[#This Row],[TÂCHE]],Objectifs2,4,0)-VLOOKUP(Résultats[[#This Row],[TÂCHE]],Objectifs2,3,0))*(TODAY()-VLOOKUP(Résultats[[#This Row],[TÂCHE]],Objectifs2,3,0)),"")</calculatedColumnFormula>
    </tableColumn>
    <tableColumn id="5" xr3:uid="{39D7B8C5-4FCC-4525-B1ED-ABFE6C2BC327}" name="Nbre Jours_x000a_" dataDxfId="20">
      <calculatedColumnFormula>IFERROR(IF(Résultats[[#This Row],[DIFFERENCE]]&gt;=0,0,ROUND(ABS(Résultats[[#This Row],[DIFFERENCE]]/(VLOOKUP(Résultats[[#This Row],[TÂCHE]],Objectifs2,2,0)/(VLOOKUP(Résultats[[#This Row],[TÂCHE]],Objectifs2,4,0)-VLOOKUP(Résultats[[#This Row],[TÂCHE]],Objectifs2,3,0)))),0)),"")</calculatedColumnFormula>
    </tableColumn>
  </tableColumns>
  <tableStyleInfo name="TableStyleLight8" showFirstColumn="0" showLastColumn="0" showRowStripes="0" showColumnStripes="0"/>
</table>
</file>

<file path=xl/theme/theme1.xml><?xml version="1.0" encoding="utf-8"?>
<a:theme xmlns:a="http://schemas.openxmlformats.org/drawingml/2006/main" name="Office Them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libri">
      <a:maj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table" Target="../tables/table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E6F78B-618B-40A5-81F4-04D32ACC1A62}">
  <sheetPr codeName="Feuil2"/>
  <dimension ref="A6:W6"/>
  <sheetViews>
    <sheetView showGridLines="0" showRowColHeaders="0" workbookViewId="0">
      <pane ySplit="49" topLeftCell="A114" activePane="bottomLeft" state="frozen"/>
      <selection pane="bottomLeft" activeCell="C26" sqref="C26"/>
    </sheetView>
  </sheetViews>
  <sheetFormatPr baseColWidth="10" defaultColWidth="11.453125" defaultRowHeight="13" x14ac:dyDescent="0.3"/>
  <cols>
    <col min="1" max="9" width="11.453125" style="116" customWidth="1"/>
    <col min="10" max="16384" width="11.453125" style="116"/>
  </cols>
  <sheetData>
    <row r="6" spans="1:23" ht="60" x14ac:dyDescent="1.2">
      <c r="A6" s="119" t="s">
        <v>26</v>
      </c>
      <c r="B6" s="119"/>
      <c r="C6" s="119"/>
      <c r="D6" s="119"/>
      <c r="E6" s="119"/>
      <c r="F6" s="119"/>
      <c r="G6" s="119"/>
      <c r="H6" s="119"/>
      <c r="I6" s="119"/>
      <c r="J6" s="119"/>
      <c r="K6" s="119"/>
      <c r="L6" s="119"/>
      <c r="M6" s="119"/>
      <c r="N6" s="119"/>
      <c r="O6" s="119"/>
      <c r="P6" s="119"/>
      <c r="Q6" s="119"/>
      <c r="R6" s="119"/>
      <c r="S6" s="119"/>
      <c r="T6" s="119"/>
      <c r="U6" s="119"/>
      <c r="V6" s="119"/>
      <c r="W6" s="119"/>
    </row>
  </sheetData>
  <mergeCells count="1">
    <mergeCell ref="A6:W6"/>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57502D-F807-495F-8A34-19C25948441D}">
  <sheetPr codeName="Feuil1"/>
  <dimension ref="A2:M38"/>
  <sheetViews>
    <sheetView topLeftCell="A2" workbookViewId="0">
      <selection activeCell="G16" sqref="G16"/>
    </sheetView>
  </sheetViews>
  <sheetFormatPr baseColWidth="10" defaultRowHeight="15.5" x14ac:dyDescent="0.35"/>
  <cols>
    <col min="1" max="1" width="21.81640625" bestFit="1" customWidth="1"/>
    <col min="2" max="2" width="26.1796875" bestFit="1" customWidth="1"/>
    <col min="3" max="3" width="16.453125" style="20" bestFit="1" customWidth="1"/>
    <col min="5" max="5" width="11" bestFit="1" customWidth="1"/>
    <col min="6" max="6" width="5.26953125" bestFit="1" customWidth="1"/>
    <col min="7" max="7" width="11.453125" style="89"/>
    <col min="9" max="9" width="11.81640625" bestFit="1" customWidth="1"/>
    <col min="10" max="10" width="9.81640625" bestFit="1" customWidth="1"/>
  </cols>
  <sheetData>
    <row r="2" spans="1:13" ht="26" x14ac:dyDescent="0.6">
      <c r="A2" s="29" t="s">
        <v>19</v>
      </c>
      <c r="I2" s="29" t="s">
        <v>27</v>
      </c>
      <c r="K2" s="20"/>
    </row>
    <row r="3" spans="1:13" x14ac:dyDescent="0.35">
      <c r="K3" s="20"/>
    </row>
    <row r="4" spans="1:13" ht="29" x14ac:dyDescent="0.35">
      <c r="A4" s="38" t="s">
        <v>16</v>
      </c>
      <c r="B4" s="39" t="s">
        <v>17</v>
      </c>
      <c r="C4" s="38" t="s">
        <v>19</v>
      </c>
      <c r="D4" s="38" t="s">
        <v>8</v>
      </c>
      <c r="E4" s="34" t="s">
        <v>9</v>
      </c>
      <c r="I4" s="33" t="s">
        <v>17</v>
      </c>
      <c r="J4" s="34" t="s">
        <v>28</v>
      </c>
      <c r="K4" s="118" t="s">
        <v>21</v>
      </c>
      <c r="L4" s="34" t="s">
        <v>20</v>
      </c>
      <c r="M4" s="34" t="s">
        <v>29</v>
      </c>
    </row>
    <row r="5" spans="1:13" x14ac:dyDescent="0.35">
      <c r="A5" s="22" t="s">
        <v>23</v>
      </c>
      <c r="B5" s="23">
        <v>1</v>
      </c>
      <c r="C5" s="24">
        <v>1000000</v>
      </c>
      <c r="D5" s="30">
        <v>45292</v>
      </c>
      <c r="E5" s="37">
        <v>45473</v>
      </c>
      <c r="F5" s="90"/>
      <c r="G5" s="90" t="str">
        <f>IF(AND((B5&lt;&gt;""),(A5="")),"Il manque le degré d'importance et d'urgence","")</f>
        <v/>
      </c>
      <c r="I5" s="31">
        <f t="shared" ref="I5:I19" si="0">IF(B5="","",B5)</f>
        <v>1</v>
      </c>
      <c r="J5" s="32">
        <v>250000</v>
      </c>
      <c r="K5" s="82">
        <f t="shared" ref="K5:K19" si="1">IF(J5="","",J5/VLOOKUP(B5,Objectifs2,2,0))</f>
        <v>0.25</v>
      </c>
      <c r="L5" s="103">
        <f t="shared" ref="L5:L19" ca="1" si="2">IFERROR(J5-VLOOKUP(I5,Objectifs2,2,0)/(VLOOKUP(I5,Objectifs2,4,0)-VLOOKUP(I5,Objectifs2,3,0))*(TODAY()-VLOOKUP(I5,Objectifs2,3,0)),"")</f>
        <v>-4143.6464088397915</v>
      </c>
      <c r="M5">
        <f t="shared" ref="M5:M19" ca="1" si="3">IFERROR(IF(L5&gt;=0,0,ROUND(ABS(L5/(VLOOKUP(B5,Objectifs2,2,0)/(VLOOKUP(B5,Objectifs2,4,0)-VLOOKUP(B5,Objectifs2,3,0)))),0)),"")</f>
        <v>1</v>
      </c>
    </row>
    <row r="6" spans="1:13" x14ac:dyDescent="0.35">
      <c r="A6" s="22" t="s">
        <v>12</v>
      </c>
      <c r="B6" s="23">
        <v>2</v>
      </c>
      <c r="C6" s="24">
        <v>250000</v>
      </c>
      <c r="D6" s="30">
        <v>45323</v>
      </c>
      <c r="E6" s="37">
        <v>45504</v>
      </c>
      <c r="F6" s="90"/>
      <c r="G6" s="90" t="str">
        <f t="shared" ref="G6:G19" si="4">IF(AND((B6&lt;&gt;""),(A6="")),"Il manque le degré d'importance et d'urgence","")</f>
        <v/>
      </c>
      <c r="I6" s="31">
        <f t="shared" si="0"/>
        <v>2</v>
      </c>
      <c r="J6" s="32">
        <v>15000</v>
      </c>
      <c r="K6" s="82">
        <f t="shared" si="1"/>
        <v>0.06</v>
      </c>
      <c r="L6" s="103">
        <f t="shared" ca="1" si="2"/>
        <v>-5718.2320441988959</v>
      </c>
      <c r="M6">
        <f t="shared" ca="1" si="3"/>
        <v>4</v>
      </c>
    </row>
    <row r="7" spans="1:13" x14ac:dyDescent="0.35">
      <c r="A7" s="22" t="s">
        <v>23</v>
      </c>
      <c r="B7" s="23">
        <v>3</v>
      </c>
      <c r="C7" s="24">
        <v>500000</v>
      </c>
      <c r="D7" s="30">
        <v>45292</v>
      </c>
      <c r="E7" s="37">
        <v>45596</v>
      </c>
      <c r="F7" s="90"/>
      <c r="G7" s="90" t="str">
        <f t="shared" si="4"/>
        <v/>
      </c>
      <c r="I7" s="31">
        <f t="shared" si="0"/>
        <v>3</v>
      </c>
      <c r="J7" s="32">
        <v>60000</v>
      </c>
      <c r="K7" s="82">
        <f t="shared" si="1"/>
        <v>0.12</v>
      </c>
      <c r="L7" s="103">
        <f t="shared" ca="1" si="2"/>
        <v>-15657.894736842107</v>
      </c>
      <c r="M7">
        <f t="shared" ca="1" si="3"/>
        <v>10</v>
      </c>
    </row>
    <row r="8" spans="1:13" x14ac:dyDescent="0.35">
      <c r="A8" s="22" t="s">
        <v>12</v>
      </c>
      <c r="B8" s="23">
        <v>4</v>
      </c>
      <c r="C8" s="24">
        <v>50000</v>
      </c>
      <c r="D8" s="30">
        <v>45323</v>
      </c>
      <c r="E8" s="37">
        <v>45412</v>
      </c>
      <c r="F8" s="90"/>
      <c r="G8" s="90" t="str">
        <f t="shared" si="4"/>
        <v/>
      </c>
      <c r="I8" s="31">
        <f t="shared" si="0"/>
        <v>4</v>
      </c>
      <c r="J8" s="32">
        <v>5000</v>
      </c>
      <c r="K8" s="82">
        <f t="shared" si="1"/>
        <v>0.1</v>
      </c>
      <c r="L8" s="103">
        <f t="shared" ca="1" si="2"/>
        <v>-3426.9662921348317</v>
      </c>
      <c r="M8">
        <f t="shared" ca="1" si="3"/>
        <v>6</v>
      </c>
    </row>
    <row r="9" spans="1:13" x14ac:dyDescent="0.35">
      <c r="A9" s="22" t="s">
        <v>13</v>
      </c>
      <c r="B9" s="23">
        <v>5</v>
      </c>
      <c r="C9" s="24">
        <v>2000000</v>
      </c>
      <c r="D9" s="30">
        <v>45292</v>
      </c>
      <c r="E9" s="37">
        <v>45596</v>
      </c>
      <c r="F9" s="90"/>
      <c r="G9" s="90" t="str">
        <f t="shared" si="4"/>
        <v/>
      </c>
      <c r="I9" s="31">
        <f t="shared" si="0"/>
        <v>5</v>
      </c>
      <c r="J9" s="32">
        <v>250000</v>
      </c>
      <c r="K9" s="82">
        <f t="shared" si="1"/>
        <v>0.125</v>
      </c>
      <c r="L9" s="103">
        <f t="shared" ca="1" si="2"/>
        <v>-52631.578947368427</v>
      </c>
      <c r="M9">
        <f t="shared" ca="1" si="3"/>
        <v>8</v>
      </c>
    </row>
    <row r="10" spans="1:13" x14ac:dyDescent="0.35">
      <c r="A10" s="22" t="s">
        <v>13</v>
      </c>
      <c r="B10" s="23">
        <v>6</v>
      </c>
      <c r="C10" s="24">
        <v>75000</v>
      </c>
      <c r="D10" s="30">
        <v>45323</v>
      </c>
      <c r="E10" s="37">
        <v>45657</v>
      </c>
      <c r="F10" s="90"/>
      <c r="G10" s="90" t="str">
        <f t="shared" si="4"/>
        <v/>
      </c>
      <c r="I10" s="31">
        <f t="shared" si="0"/>
        <v>6</v>
      </c>
      <c r="J10" s="32">
        <v>2500</v>
      </c>
      <c r="K10" s="82">
        <f t="shared" si="1"/>
        <v>3.3333333333333333E-2</v>
      </c>
      <c r="L10" s="103">
        <f t="shared" ca="1" si="2"/>
        <v>-868.26347305389254</v>
      </c>
      <c r="M10">
        <f t="shared" ca="1" si="3"/>
        <v>4</v>
      </c>
    </row>
    <row r="11" spans="1:13" x14ac:dyDescent="0.35">
      <c r="A11" s="22" t="s">
        <v>23</v>
      </c>
      <c r="B11" s="23">
        <v>7</v>
      </c>
      <c r="C11" s="24">
        <v>100000</v>
      </c>
      <c r="D11" s="30">
        <v>45292</v>
      </c>
      <c r="E11" s="37">
        <v>45657</v>
      </c>
      <c r="F11" s="90"/>
      <c r="G11" s="90" t="str">
        <f t="shared" si="4"/>
        <v/>
      </c>
      <c r="I11" s="31">
        <f t="shared" si="0"/>
        <v>7</v>
      </c>
      <c r="J11" s="32">
        <v>10000</v>
      </c>
      <c r="K11" s="82">
        <f t="shared" si="1"/>
        <v>0.1</v>
      </c>
      <c r="L11" s="103">
        <f t="shared" ca="1" si="2"/>
        <v>-2602.7397260273974</v>
      </c>
      <c r="M11">
        <f t="shared" ca="1" si="3"/>
        <v>10</v>
      </c>
    </row>
    <row r="12" spans="1:13" x14ac:dyDescent="0.35">
      <c r="A12" s="22" t="s">
        <v>23</v>
      </c>
      <c r="B12" s="23">
        <v>8</v>
      </c>
      <c r="C12" s="24">
        <v>125000</v>
      </c>
      <c r="D12" s="30">
        <v>45323</v>
      </c>
      <c r="E12" s="37">
        <v>45596</v>
      </c>
      <c r="F12" s="90"/>
      <c r="G12" s="90" t="str">
        <f t="shared" si="4"/>
        <v/>
      </c>
      <c r="I12" s="31">
        <f t="shared" si="0"/>
        <v>8</v>
      </c>
      <c r="J12" s="32">
        <v>3000</v>
      </c>
      <c r="K12" s="82">
        <f t="shared" si="1"/>
        <v>2.4E-2</v>
      </c>
      <c r="L12" s="103">
        <f t="shared" ca="1" si="2"/>
        <v>-3868.131868131868</v>
      </c>
      <c r="M12">
        <f t="shared" ca="1" si="3"/>
        <v>8</v>
      </c>
    </row>
    <row r="13" spans="1:13" x14ac:dyDescent="0.35">
      <c r="A13" s="22" t="s">
        <v>12</v>
      </c>
      <c r="B13" s="23">
        <v>9</v>
      </c>
      <c r="C13" s="24">
        <v>150000</v>
      </c>
      <c r="D13" s="30">
        <v>45292</v>
      </c>
      <c r="E13" s="37">
        <v>45519</v>
      </c>
      <c r="F13" s="90"/>
      <c r="G13" s="90" t="str">
        <f t="shared" si="4"/>
        <v/>
      </c>
      <c r="I13" s="31">
        <f t="shared" si="0"/>
        <v>9</v>
      </c>
      <c r="J13" s="32">
        <v>40000</v>
      </c>
      <c r="K13" s="82">
        <f t="shared" si="1"/>
        <v>0.26666666666666666</v>
      </c>
      <c r="L13" s="103">
        <f t="shared" ca="1" si="2"/>
        <v>9603.5242290748902</v>
      </c>
      <c r="M13">
        <f t="shared" ca="1" si="3"/>
        <v>0</v>
      </c>
    </row>
    <row r="14" spans="1:13" x14ac:dyDescent="0.35">
      <c r="A14" s="22" t="s">
        <v>12</v>
      </c>
      <c r="B14" s="23">
        <v>10</v>
      </c>
      <c r="C14" s="24">
        <v>175000</v>
      </c>
      <c r="D14" s="30">
        <v>45323</v>
      </c>
      <c r="E14" s="37">
        <v>45550</v>
      </c>
      <c r="F14" s="90"/>
      <c r="G14" s="90" t="str">
        <f t="shared" si="4"/>
        <v/>
      </c>
      <c r="I14" s="31">
        <f t="shared" si="0"/>
        <v>10</v>
      </c>
      <c r="J14" s="32">
        <v>5000</v>
      </c>
      <c r="K14" s="82">
        <f t="shared" si="1"/>
        <v>2.8571428571428571E-2</v>
      </c>
      <c r="L14" s="103">
        <f t="shared" ca="1" si="2"/>
        <v>-6563.8766519823785</v>
      </c>
      <c r="M14">
        <f t="shared" ca="1" si="3"/>
        <v>9</v>
      </c>
    </row>
    <row r="15" spans="1:13" x14ac:dyDescent="0.35">
      <c r="A15" s="22" t="s">
        <v>13</v>
      </c>
      <c r="B15" s="23">
        <v>11</v>
      </c>
      <c r="C15" s="24">
        <v>200000</v>
      </c>
      <c r="D15" s="30">
        <v>45292</v>
      </c>
      <c r="E15" s="37">
        <v>45596</v>
      </c>
      <c r="F15" s="90"/>
      <c r="G15" s="90" t="str">
        <f t="shared" si="4"/>
        <v/>
      </c>
      <c r="I15" s="31">
        <f t="shared" si="0"/>
        <v>11</v>
      </c>
      <c r="J15" s="32">
        <v>22000</v>
      </c>
      <c r="K15" s="82">
        <f t="shared" si="1"/>
        <v>0.11</v>
      </c>
      <c r="L15" s="103">
        <f t="shared" ca="1" si="2"/>
        <v>-8263.1578947368434</v>
      </c>
      <c r="M15">
        <f t="shared" ca="1" si="3"/>
        <v>13</v>
      </c>
    </row>
    <row r="16" spans="1:13" x14ac:dyDescent="0.35">
      <c r="A16" s="22" t="s">
        <v>13</v>
      </c>
      <c r="B16" s="23">
        <v>12</v>
      </c>
      <c r="C16" s="24">
        <v>225000</v>
      </c>
      <c r="D16" s="30">
        <v>45323</v>
      </c>
      <c r="E16" s="37">
        <v>45657</v>
      </c>
      <c r="F16" s="90"/>
      <c r="G16" s="90" t="str">
        <f t="shared" si="4"/>
        <v/>
      </c>
      <c r="I16" s="31">
        <f t="shared" si="0"/>
        <v>12</v>
      </c>
      <c r="J16" s="32">
        <v>6000</v>
      </c>
      <c r="K16" s="82">
        <f t="shared" si="1"/>
        <v>2.6666666666666668E-2</v>
      </c>
      <c r="L16" s="103">
        <f t="shared" ca="1" si="2"/>
        <v>-4104.7904191616763</v>
      </c>
      <c r="M16">
        <f t="shared" ca="1" si="3"/>
        <v>6</v>
      </c>
    </row>
    <row r="17" spans="1:13" x14ac:dyDescent="0.35">
      <c r="A17" s="22" t="s">
        <v>23</v>
      </c>
      <c r="B17" s="23">
        <v>13</v>
      </c>
      <c r="C17" s="24">
        <v>250000</v>
      </c>
      <c r="D17" s="30">
        <v>45292</v>
      </c>
      <c r="E17" s="37">
        <v>45657</v>
      </c>
      <c r="F17" s="90"/>
      <c r="G17" s="90" t="str">
        <f t="shared" si="4"/>
        <v/>
      </c>
      <c r="I17" s="31">
        <f t="shared" si="0"/>
        <v>13</v>
      </c>
      <c r="J17" s="32">
        <v>5000</v>
      </c>
      <c r="K17" s="82">
        <f t="shared" si="1"/>
        <v>0.02</v>
      </c>
      <c r="L17" s="103">
        <f t="shared" ca="1" si="2"/>
        <v>-26506.849315068492</v>
      </c>
      <c r="M17">
        <f t="shared" ca="1" si="3"/>
        <v>39</v>
      </c>
    </row>
    <row r="18" spans="1:13" x14ac:dyDescent="0.35">
      <c r="A18" s="22" t="s">
        <v>12</v>
      </c>
      <c r="B18" s="23">
        <v>14</v>
      </c>
      <c r="C18" s="24">
        <v>275000</v>
      </c>
      <c r="D18" s="30">
        <v>45323</v>
      </c>
      <c r="E18" s="37">
        <v>45657</v>
      </c>
      <c r="F18" s="90"/>
      <c r="G18" s="90" t="str">
        <f t="shared" si="4"/>
        <v/>
      </c>
      <c r="I18" s="31">
        <f t="shared" si="0"/>
        <v>14</v>
      </c>
      <c r="J18" s="32">
        <v>5000</v>
      </c>
      <c r="K18" s="82">
        <f t="shared" si="1"/>
        <v>1.8181818181818181E-2</v>
      </c>
      <c r="L18" s="103">
        <f t="shared" ca="1" si="2"/>
        <v>-7350.2994011976043</v>
      </c>
      <c r="M18">
        <f t="shared" ca="1" si="3"/>
        <v>9</v>
      </c>
    </row>
    <row r="19" spans="1:13" x14ac:dyDescent="0.35">
      <c r="A19" s="40" t="s">
        <v>13</v>
      </c>
      <c r="B19" s="41">
        <v>15</v>
      </c>
      <c r="C19" s="42">
        <v>300000</v>
      </c>
      <c r="D19" s="96">
        <v>45292</v>
      </c>
      <c r="E19" s="97">
        <v>45657</v>
      </c>
      <c r="F19" s="90"/>
      <c r="G19" s="90" t="str">
        <f t="shared" si="4"/>
        <v/>
      </c>
      <c r="I19" s="31">
        <f t="shared" si="0"/>
        <v>15</v>
      </c>
      <c r="J19" s="36">
        <v>32000</v>
      </c>
      <c r="K19" s="82">
        <f t="shared" si="1"/>
        <v>0.10666666666666667</v>
      </c>
      <c r="L19" s="103">
        <f t="shared" ca="1" si="2"/>
        <v>-5808.2191780821886</v>
      </c>
      <c r="M19">
        <f t="shared" ca="1" si="3"/>
        <v>7</v>
      </c>
    </row>
    <row r="22" spans="1:13" ht="16" thickBot="1" x14ac:dyDescent="0.4"/>
    <row r="23" spans="1:13" ht="43.5" x14ac:dyDescent="0.35">
      <c r="B23" s="33" t="s">
        <v>5</v>
      </c>
      <c r="C23" s="34" t="s">
        <v>14</v>
      </c>
      <c r="D23" s="92" t="s">
        <v>21</v>
      </c>
      <c r="E23" s="34" t="s">
        <v>20</v>
      </c>
      <c r="F23" s="104" t="s">
        <v>24</v>
      </c>
    </row>
    <row r="24" spans="1:13" x14ac:dyDescent="0.35">
      <c r="B24" s="31">
        <f>IF(B5="","",B5)</f>
        <v>1</v>
      </c>
      <c r="C24" s="32">
        <v>250000</v>
      </c>
      <c r="D24" s="82">
        <f>IF(Résultats[[#This Row],[NOMBRE]]="","",Résultats[[#This Row],[NOMBRE]]/VLOOKUP(Résultats[[#This Row],[TÂCHE]],Objectifs2,2,0))</f>
        <v>0.25</v>
      </c>
      <c r="E24" s="103">
        <f ca="1">IFERROR(Résultats[[#This Row],[NOMBRE]]-VLOOKUP(Résultats[[#This Row],[TÂCHE]],Objectifs2,2,0)/(VLOOKUP(Résultats[[#This Row],[TÂCHE]],Objectifs2,4,0)-VLOOKUP(Résultats[[#This Row],[TÂCHE]],Objectifs2,3,0))*(TODAY()-VLOOKUP(Résultats[[#This Row],[TÂCHE]],Objectifs2,3,0)),"")</f>
        <v>-4143.6464088397915</v>
      </c>
      <c r="F24" s="105">
        <f ca="1">IFERROR(IF(Résultats[[#This Row],[DIFFERENCE]]&gt;=0,0,ROUND(ABS(Résultats[[#This Row],[DIFFERENCE]]/(VLOOKUP(Résultats[[#This Row],[TÂCHE]],Objectifs2,2,0)/(VLOOKUP(Résultats[[#This Row],[TÂCHE]],Objectifs2,4,0)-VLOOKUP(Résultats[[#This Row],[TÂCHE]],Objectifs2,3,0)))),0)),"")</f>
        <v>1</v>
      </c>
      <c r="I24" s="20"/>
    </row>
    <row r="25" spans="1:13" x14ac:dyDescent="0.35">
      <c r="B25" s="31">
        <f t="shared" ref="B25:B38" si="5">IF(B6="","",B6)</f>
        <v>2</v>
      </c>
      <c r="C25" s="32">
        <v>15000</v>
      </c>
      <c r="D25" s="82">
        <f>IF(Résultats[[#This Row],[NOMBRE]]="","",Résultats[[#This Row],[NOMBRE]]/VLOOKUP(Résultats[[#This Row],[TÂCHE]],Objectifs2,2,0))</f>
        <v>0.06</v>
      </c>
      <c r="E25" s="103">
        <f ca="1">IFERROR(Résultats[[#This Row],[NOMBRE]]-VLOOKUP(Résultats[[#This Row],[TÂCHE]],Objectifs2,2,0)/(VLOOKUP(Résultats[[#This Row],[TÂCHE]],Objectifs2,4,0)-VLOOKUP(Résultats[[#This Row],[TÂCHE]],Objectifs2,3,0))*(TODAY()-VLOOKUP(Résultats[[#This Row],[TÂCHE]],Objectifs2,3,0)),"")</f>
        <v>-5718.2320441988959</v>
      </c>
      <c r="F25" s="105">
        <f ca="1">IFERROR(IF(Résultats[[#This Row],[DIFFERENCE]]&gt;=0,0,ROUND(ABS(Résultats[[#This Row],[DIFFERENCE]]/(VLOOKUP(Résultats[[#This Row],[TÂCHE]],Objectifs2,2,0)/(VLOOKUP(Résultats[[#This Row],[TÂCHE]],Objectifs2,4,0)-VLOOKUP(Résultats[[#This Row],[TÂCHE]],Objectifs2,3,0)))),0)),"")</f>
        <v>4</v>
      </c>
    </row>
    <row r="26" spans="1:13" x14ac:dyDescent="0.35">
      <c r="B26" s="31">
        <f t="shared" si="5"/>
        <v>3</v>
      </c>
      <c r="C26" s="32">
        <v>60000</v>
      </c>
      <c r="D26" s="82">
        <f>IF(Résultats[[#This Row],[NOMBRE]]="","",Résultats[[#This Row],[NOMBRE]]/VLOOKUP(Résultats[[#This Row],[TÂCHE]],Objectifs2,2,0))</f>
        <v>0.12</v>
      </c>
      <c r="E26" s="103">
        <f ca="1">IFERROR(Résultats[[#This Row],[NOMBRE]]-VLOOKUP(Résultats[[#This Row],[TÂCHE]],Objectifs2,2,0)/(VLOOKUP(Résultats[[#This Row],[TÂCHE]],Objectifs2,4,0)-VLOOKUP(Résultats[[#This Row],[TÂCHE]],Objectifs2,3,0))*(TODAY()-VLOOKUP(Résultats[[#This Row],[TÂCHE]],Objectifs2,3,0)),"")</f>
        <v>-15657.894736842107</v>
      </c>
      <c r="F26" s="105">
        <f ca="1">IFERROR(IF(Résultats[[#This Row],[DIFFERENCE]]&gt;=0,0,ROUND(ABS(Résultats[[#This Row],[DIFFERENCE]]/(VLOOKUP(Résultats[[#This Row],[TÂCHE]],Objectifs2,2,0)/(VLOOKUP(Résultats[[#This Row],[TÂCHE]],Objectifs2,4,0)-VLOOKUP(Résultats[[#This Row],[TÂCHE]],Objectifs2,3,0)))),0)),"")</f>
        <v>10</v>
      </c>
    </row>
    <row r="27" spans="1:13" x14ac:dyDescent="0.35">
      <c r="B27" s="31">
        <f t="shared" si="5"/>
        <v>4</v>
      </c>
      <c r="C27" s="32">
        <v>5000</v>
      </c>
      <c r="D27" s="82">
        <f>IF(Résultats[[#This Row],[NOMBRE]]="","",Résultats[[#This Row],[NOMBRE]]/VLOOKUP(Résultats[[#This Row],[TÂCHE]],Objectifs2,2,0))</f>
        <v>0.1</v>
      </c>
      <c r="E27" s="103">
        <f ca="1">IFERROR(Résultats[[#This Row],[NOMBRE]]-VLOOKUP(Résultats[[#This Row],[TÂCHE]],Objectifs2,2,0)/(VLOOKUP(Résultats[[#This Row],[TÂCHE]],Objectifs2,4,0)-VLOOKUP(Résultats[[#This Row],[TÂCHE]],Objectifs2,3,0))*(TODAY()-VLOOKUP(Résultats[[#This Row],[TÂCHE]],Objectifs2,3,0)),"")</f>
        <v>-3426.9662921348317</v>
      </c>
      <c r="F27" s="106">
        <f ca="1">IFERROR(IF(Résultats[[#This Row],[DIFFERENCE]]&gt;=0,0,ROUND(ABS(Résultats[[#This Row],[DIFFERENCE]]/(VLOOKUP(Résultats[[#This Row],[TÂCHE]],Objectifs2,2,0)/(VLOOKUP(Résultats[[#This Row],[TÂCHE]],Objectifs2,4,0)-VLOOKUP(Résultats[[#This Row],[TÂCHE]],Objectifs2,3,0)))),0)),"")</f>
        <v>6</v>
      </c>
      <c r="H27" s="89"/>
    </row>
    <row r="28" spans="1:13" s="20" customFormat="1" x14ac:dyDescent="0.35">
      <c r="A28"/>
      <c r="B28" s="31">
        <f t="shared" si="5"/>
        <v>5</v>
      </c>
      <c r="C28" s="32">
        <v>250000</v>
      </c>
      <c r="D28" s="82">
        <f>IF(Résultats[[#This Row],[NOMBRE]]="","",Résultats[[#This Row],[NOMBRE]]/VLOOKUP(Résultats[[#This Row],[TÂCHE]],Objectifs2,2,0))</f>
        <v>0.125</v>
      </c>
      <c r="E28" s="103">
        <f ca="1">IFERROR(Résultats[[#This Row],[NOMBRE]]-VLOOKUP(Résultats[[#This Row],[TÂCHE]],Objectifs2,2,0)/(VLOOKUP(Résultats[[#This Row],[TÂCHE]],Objectifs2,4,0)-VLOOKUP(Résultats[[#This Row],[TÂCHE]],Objectifs2,3,0))*(TODAY()-VLOOKUP(Résultats[[#This Row],[TÂCHE]],Objectifs2,3,0)),"")</f>
        <v>-52631.578947368427</v>
      </c>
      <c r="F28" s="105">
        <f ca="1">IFERROR(IF(Résultats[[#This Row],[DIFFERENCE]]&gt;=0,0,ROUND(ABS(Résultats[[#This Row],[DIFFERENCE]]/(VLOOKUP(Résultats[[#This Row],[TÂCHE]],Objectifs2,2,0)/(VLOOKUP(Résultats[[#This Row],[TÂCHE]],Objectifs2,4,0)-VLOOKUP(Résultats[[#This Row],[TÂCHE]],Objectifs2,3,0)))),0)),"")</f>
        <v>8</v>
      </c>
      <c r="G28" s="89"/>
    </row>
    <row r="29" spans="1:13" s="20" customFormat="1" x14ac:dyDescent="0.35">
      <c r="A29"/>
      <c r="B29" s="31">
        <f t="shared" si="5"/>
        <v>6</v>
      </c>
      <c r="C29" s="32">
        <v>2500</v>
      </c>
      <c r="D29" s="82">
        <f>IF(Résultats[[#This Row],[NOMBRE]]="","",Résultats[[#This Row],[NOMBRE]]/VLOOKUP(Résultats[[#This Row],[TÂCHE]],Objectifs2,2,0))</f>
        <v>3.3333333333333333E-2</v>
      </c>
      <c r="E29" s="103">
        <f ca="1">IFERROR(Résultats[[#This Row],[NOMBRE]]-VLOOKUP(Résultats[[#This Row],[TÂCHE]],Objectifs2,2,0)/(VLOOKUP(Résultats[[#This Row],[TÂCHE]],Objectifs2,4,0)-VLOOKUP(Résultats[[#This Row],[TÂCHE]],Objectifs2,3,0))*(TODAY()-VLOOKUP(Résultats[[#This Row],[TÂCHE]],Objectifs2,3,0)),"")</f>
        <v>-868.26347305389254</v>
      </c>
      <c r="F29" s="105">
        <f ca="1">IFERROR(IF(Résultats[[#This Row],[DIFFERENCE]]&gt;=0,0,ROUND(ABS(Résultats[[#This Row],[DIFFERENCE]]/(VLOOKUP(Résultats[[#This Row],[TÂCHE]],Objectifs2,2,0)/(VLOOKUP(Résultats[[#This Row],[TÂCHE]],Objectifs2,4,0)-VLOOKUP(Résultats[[#This Row],[TÂCHE]],Objectifs2,3,0)))),0)),"")</f>
        <v>4</v>
      </c>
      <c r="G29" s="91"/>
    </row>
    <row r="30" spans="1:13" s="20" customFormat="1" x14ac:dyDescent="0.35">
      <c r="A30"/>
      <c r="B30" s="31">
        <f t="shared" si="5"/>
        <v>7</v>
      </c>
      <c r="C30" s="32">
        <v>10000</v>
      </c>
      <c r="D30" s="82">
        <f>IF(Résultats[[#This Row],[NOMBRE]]="","",Résultats[[#This Row],[NOMBRE]]/VLOOKUP(Résultats[[#This Row],[TÂCHE]],Objectifs2,2,0))</f>
        <v>0.1</v>
      </c>
      <c r="E30" s="103">
        <f ca="1">IFERROR(Résultats[[#This Row],[NOMBRE]]-VLOOKUP(Résultats[[#This Row],[TÂCHE]],Objectifs2,2,0)/(VLOOKUP(Résultats[[#This Row],[TÂCHE]],Objectifs2,4,0)-VLOOKUP(Résultats[[#This Row],[TÂCHE]],Objectifs2,3,0))*(TODAY()-VLOOKUP(Résultats[[#This Row],[TÂCHE]],Objectifs2,3,0)),"")</f>
        <v>-2602.7397260273974</v>
      </c>
      <c r="F30" s="105">
        <f ca="1">IFERROR(IF(Résultats[[#This Row],[DIFFERENCE]]&gt;=0,0,ROUND(ABS(Résultats[[#This Row],[DIFFERENCE]]/(VLOOKUP(Résultats[[#This Row],[TÂCHE]],Objectifs2,2,0)/(VLOOKUP(Résultats[[#This Row],[TÂCHE]],Objectifs2,4,0)-VLOOKUP(Résultats[[#This Row],[TÂCHE]],Objectifs2,3,0)))),0)),"")</f>
        <v>10</v>
      </c>
      <c r="G30" s="91"/>
    </row>
    <row r="31" spans="1:13" s="20" customFormat="1" x14ac:dyDescent="0.35">
      <c r="A31"/>
      <c r="B31" s="31">
        <f t="shared" si="5"/>
        <v>8</v>
      </c>
      <c r="C31" s="32">
        <v>3000</v>
      </c>
      <c r="D31" s="82">
        <f>IF(Résultats[[#This Row],[NOMBRE]]="","",Résultats[[#This Row],[NOMBRE]]/VLOOKUP(Résultats[[#This Row],[TÂCHE]],Objectifs2,2,0))</f>
        <v>2.4E-2</v>
      </c>
      <c r="E31" s="103">
        <f ca="1">IFERROR(Résultats[[#This Row],[NOMBRE]]-VLOOKUP(Résultats[[#This Row],[TÂCHE]],Objectifs2,2,0)/(VLOOKUP(Résultats[[#This Row],[TÂCHE]],Objectifs2,4,0)-VLOOKUP(Résultats[[#This Row],[TÂCHE]],Objectifs2,3,0))*(TODAY()-VLOOKUP(Résultats[[#This Row],[TÂCHE]],Objectifs2,3,0)),"")</f>
        <v>-3868.131868131868</v>
      </c>
      <c r="F31" s="105">
        <f ca="1">IFERROR(IF(Résultats[[#This Row],[DIFFERENCE]]&gt;=0,0,ROUND(ABS(Résultats[[#This Row],[DIFFERENCE]]/(VLOOKUP(Résultats[[#This Row],[TÂCHE]],Objectifs2,2,0)/(VLOOKUP(Résultats[[#This Row],[TÂCHE]],Objectifs2,4,0)-VLOOKUP(Résultats[[#This Row],[TÂCHE]],Objectifs2,3,0)))),0)),"")</f>
        <v>8</v>
      </c>
      <c r="G31" s="91"/>
    </row>
    <row r="32" spans="1:13" x14ac:dyDescent="0.35">
      <c r="B32" s="31">
        <f t="shared" si="5"/>
        <v>9</v>
      </c>
      <c r="C32" s="32">
        <v>40000</v>
      </c>
      <c r="D32" s="82">
        <f>IF(Résultats[[#This Row],[NOMBRE]]="","",Résultats[[#This Row],[NOMBRE]]/VLOOKUP(Résultats[[#This Row],[TÂCHE]],Objectifs2,2,0))</f>
        <v>0.26666666666666666</v>
      </c>
      <c r="E32" s="103">
        <f ca="1">IFERROR(Résultats[[#This Row],[NOMBRE]]-VLOOKUP(Résultats[[#This Row],[TÂCHE]],Objectifs2,2,0)/(VLOOKUP(Résultats[[#This Row],[TÂCHE]],Objectifs2,4,0)-VLOOKUP(Résultats[[#This Row],[TÂCHE]],Objectifs2,3,0))*(TODAY()-VLOOKUP(Résultats[[#This Row],[TÂCHE]],Objectifs2,3,0)),"")</f>
        <v>9603.5242290748902</v>
      </c>
      <c r="F32" s="105">
        <f ca="1">IFERROR(IF(Résultats[[#This Row],[DIFFERENCE]]&gt;=0,0,ROUND(ABS(Résultats[[#This Row],[DIFFERENCE]]/(VLOOKUP(Résultats[[#This Row],[TÂCHE]],Objectifs2,2,0)/(VLOOKUP(Résultats[[#This Row],[TÂCHE]],Objectifs2,4,0)-VLOOKUP(Résultats[[#This Row],[TÂCHE]],Objectifs2,3,0)))),0)),"")</f>
        <v>0</v>
      </c>
    </row>
    <row r="33" spans="2:6" x14ac:dyDescent="0.35">
      <c r="B33" s="31">
        <f t="shared" si="5"/>
        <v>10</v>
      </c>
      <c r="C33" s="32">
        <v>5000</v>
      </c>
      <c r="D33" s="82">
        <f>IF(Résultats[[#This Row],[NOMBRE]]="","",Résultats[[#This Row],[NOMBRE]]/VLOOKUP(Résultats[[#This Row],[TÂCHE]],Objectifs2,2,0))</f>
        <v>2.8571428571428571E-2</v>
      </c>
      <c r="E33" s="103">
        <f ca="1">IFERROR(Résultats[[#This Row],[NOMBRE]]-VLOOKUP(Résultats[[#This Row],[TÂCHE]],Objectifs2,2,0)/(VLOOKUP(Résultats[[#This Row],[TÂCHE]],Objectifs2,4,0)-VLOOKUP(Résultats[[#This Row],[TÂCHE]],Objectifs2,3,0))*(TODAY()-VLOOKUP(Résultats[[#This Row],[TÂCHE]],Objectifs2,3,0)),"")</f>
        <v>-6563.8766519823785</v>
      </c>
      <c r="F33" s="105">
        <f ca="1">IFERROR(IF(Résultats[[#This Row],[DIFFERENCE]]&gt;=0,0,ROUND(ABS(Résultats[[#This Row],[DIFFERENCE]]/(VLOOKUP(Résultats[[#This Row],[TÂCHE]],Objectifs2,2,0)/(VLOOKUP(Résultats[[#This Row],[TÂCHE]],Objectifs2,4,0)-VLOOKUP(Résultats[[#This Row],[TÂCHE]],Objectifs2,3,0)))),0)),"")</f>
        <v>9</v>
      </c>
    </row>
    <row r="34" spans="2:6" x14ac:dyDescent="0.35">
      <c r="B34" s="31">
        <f t="shared" si="5"/>
        <v>11</v>
      </c>
      <c r="C34" s="32">
        <v>22000</v>
      </c>
      <c r="D34" s="82">
        <f>IF(Résultats[[#This Row],[NOMBRE]]="","",Résultats[[#This Row],[NOMBRE]]/VLOOKUP(Résultats[[#This Row],[TÂCHE]],Objectifs2,2,0))</f>
        <v>0.11</v>
      </c>
      <c r="E34" s="103">
        <f ca="1">IFERROR(Résultats[[#This Row],[NOMBRE]]-VLOOKUP(Résultats[[#This Row],[TÂCHE]],Objectifs2,2,0)/(VLOOKUP(Résultats[[#This Row],[TÂCHE]],Objectifs2,4,0)-VLOOKUP(Résultats[[#This Row],[TÂCHE]],Objectifs2,3,0))*(TODAY()-VLOOKUP(Résultats[[#This Row],[TÂCHE]],Objectifs2,3,0)),"")</f>
        <v>-8263.1578947368434</v>
      </c>
      <c r="F34" s="105">
        <f ca="1">IFERROR(IF(Résultats[[#This Row],[DIFFERENCE]]&gt;=0,0,ROUND(ABS(Résultats[[#This Row],[DIFFERENCE]]/(VLOOKUP(Résultats[[#This Row],[TÂCHE]],Objectifs2,2,0)/(VLOOKUP(Résultats[[#This Row],[TÂCHE]],Objectifs2,4,0)-VLOOKUP(Résultats[[#This Row],[TÂCHE]],Objectifs2,3,0)))),0)),"")</f>
        <v>13</v>
      </c>
    </row>
    <row r="35" spans="2:6" x14ac:dyDescent="0.35">
      <c r="B35" s="31">
        <f t="shared" si="5"/>
        <v>12</v>
      </c>
      <c r="C35" s="32">
        <v>6000</v>
      </c>
      <c r="D35" s="82">
        <f>IF(Résultats[[#This Row],[NOMBRE]]="","",Résultats[[#This Row],[NOMBRE]]/VLOOKUP(Résultats[[#This Row],[TÂCHE]],Objectifs2,2,0))</f>
        <v>2.6666666666666668E-2</v>
      </c>
      <c r="E35" s="103">
        <f ca="1">IFERROR(Résultats[[#This Row],[NOMBRE]]-VLOOKUP(Résultats[[#This Row],[TÂCHE]],Objectifs2,2,0)/(VLOOKUP(Résultats[[#This Row],[TÂCHE]],Objectifs2,4,0)-VLOOKUP(Résultats[[#This Row],[TÂCHE]],Objectifs2,3,0))*(TODAY()-VLOOKUP(Résultats[[#This Row],[TÂCHE]],Objectifs2,3,0)),"")</f>
        <v>-4104.7904191616763</v>
      </c>
      <c r="F35" s="105">
        <f ca="1">IFERROR(IF(Résultats[[#This Row],[DIFFERENCE]]&gt;=0,0,ROUND(ABS(Résultats[[#This Row],[DIFFERENCE]]/(VLOOKUP(Résultats[[#This Row],[TÂCHE]],Objectifs2,2,0)/(VLOOKUP(Résultats[[#This Row],[TÂCHE]],Objectifs2,4,0)-VLOOKUP(Résultats[[#This Row],[TÂCHE]],Objectifs2,3,0)))),0)),"")</f>
        <v>6</v>
      </c>
    </row>
    <row r="36" spans="2:6" x14ac:dyDescent="0.35">
      <c r="B36" s="31">
        <f t="shared" si="5"/>
        <v>13</v>
      </c>
      <c r="C36" s="32">
        <v>5000</v>
      </c>
      <c r="D36" s="82">
        <f>IF(Résultats[[#This Row],[NOMBRE]]="","",Résultats[[#This Row],[NOMBRE]]/VLOOKUP(Résultats[[#This Row],[TÂCHE]],Objectifs2,2,0))</f>
        <v>0.02</v>
      </c>
      <c r="E36" s="103">
        <f ca="1">IFERROR(Résultats[[#This Row],[NOMBRE]]-VLOOKUP(Résultats[[#This Row],[TÂCHE]],Objectifs2,2,0)/(VLOOKUP(Résultats[[#This Row],[TÂCHE]],Objectifs2,4,0)-VLOOKUP(Résultats[[#This Row],[TÂCHE]],Objectifs2,3,0))*(TODAY()-VLOOKUP(Résultats[[#This Row],[TÂCHE]],Objectifs2,3,0)),"")</f>
        <v>-26506.849315068492</v>
      </c>
      <c r="F36" s="105">
        <f ca="1">IFERROR(IF(Résultats[[#This Row],[DIFFERENCE]]&gt;=0,0,ROUND(ABS(Résultats[[#This Row],[DIFFERENCE]]/(VLOOKUP(Résultats[[#This Row],[TÂCHE]],Objectifs2,2,0)/(VLOOKUP(Résultats[[#This Row],[TÂCHE]],Objectifs2,4,0)-VLOOKUP(Résultats[[#This Row],[TÂCHE]],Objectifs2,3,0)))),0)),"")</f>
        <v>39</v>
      </c>
    </row>
    <row r="37" spans="2:6" x14ac:dyDescent="0.35">
      <c r="B37" s="31">
        <f t="shared" si="5"/>
        <v>14</v>
      </c>
      <c r="C37" s="32">
        <v>5000</v>
      </c>
      <c r="D37" s="82">
        <f>IF(Résultats[[#This Row],[NOMBRE]]="","",Résultats[[#This Row],[NOMBRE]]/VLOOKUP(Résultats[[#This Row],[TÂCHE]],Objectifs2,2,0))</f>
        <v>1.8181818181818181E-2</v>
      </c>
      <c r="E37" s="103">
        <f ca="1">IFERROR(Résultats[[#This Row],[NOMBRE]]-VLOOKUP(Résultats[[#This Row],[TÂCHE]],Objectifs2,2,0)/(VLOOKUP(Résultats[[#This Row],[TÂCHE]],Objectifs2,4,0)-VLOOKUP(Résultats[[#This Row],[TÂCHE]],Objectifs2,3,0))*(TODAY()-VLOOKUP(Résultats[[#This Row],[TÂCHE]],Objectifs2,3,0)),"")</f>
        <v>-7350.2994011976043</v>
      </c>
      <c r="F37" s="105">
        <f ca="1">IFERROR(IF(Résultats[[#This Row],[DIFFERENCE]]&gt;=0,0,ROUND(ABS(Résultats[[#This Row],[DIFFERENCE]]/(VLOOKUP(Résultats[[#This Row],[TÂCHE]],Objectifs2,2,0)/(VLOOKUP(Résultats[[#This Row],[TÂCHE]],Objectifs2,4,0)-VLOOKUP(Résultats[[#This Row],[TÂCHE]],Objectifs2,3,0)))),0)),"")</f>
        <v>9</v>
      </c>
    </row>
    <row r="38" spans="2:6" ht="16" thickBot="1" x14ac:dyDescent="0.4">
      <c r="B38" s="35">
        <f t="shared" si="5"/>
        <v>15</v>
      </c>
      <c r="C38" s="36">
        <v>32000</v>
      </c>
      <c r="D38" s="83">
        <f>IF(Résultats[[#This Row],[NOMBRE]]="","",Résultats[[#This Row],[NOMBRE]]/VLOOKUP(Résultats[[#This Row],[TÂCHE]],Objectifs2,2,0))</f>
        <v>0.10666666666666667</v>
      </c>
      <c r="E38" s="103">
        <f ca="1">IFERROR(Résultats[[#This Row],[NOMBRE]]-VLOOKUP(Résultats[[#This Row],[TÂCHE]],Objectifs2,2,0)/(VLOOKUP(Résultats[[#This Row],[TÂCHE]],Objectifs2,4,0)-VLOOKUP(Résultats[[#This Row],[TÂCHE]],Objectifs2,3,0))*(TODAY()-VLOOKUP(Résultats[[#This Row],[TÂCHE]],Objectifs2,3,0)),"")</f>
        <v>-5808.2191780821886</v>
      </c>
      <c r="F38" s="107">
        <f ca="1">IFERROR(IF(Résultats[[#This Row],[DIFFERENCE]]&gt;=0,0,ROUND(ABS(Résultats[[#This Row],[DIFFERENCE]]/(VLOOKUP(Résultats[[#This Row],[TÂCHE]],Objectifs2,2,0)/(VLOOKUP(Résultats[[#This Row],[TÂCHE]],Objectifs2,4,0)-VLOOKUP(Résultats[[#This Row],[TÂCHE]],Objectifs2,3,0)))),0)),"")</f>
        <v>7</v>
      </c>
    </row>
  </sheetData>
  <phoneticPr fontId="30" type="noConversion"/>
  <conditionalFormatting sqref="A5:A19">
    <cfRule type="expression" dxfId="10" priority="8">
      <formula>A5="Important &amp; pas urgent"</formula>
    </cfRule>
    <cfRule type="expression" dxfId="9" priority="9">
      <formula>A5="Urgent &amp; pas important"</formula>
    </cfRule>
    <cfRule type="expression" dxfId="8" priority="10">
      <formula>A5="Important &amp; urgent"</formula>
    </cfRule>
  </conditionalFormatting>
  <conditionalFormatting sqref="L5:L19">
    <cfRule type="cellIs" dxfId="4" priority="1" operator="lessThan">
      <formula>0</formula>
    </cfRule>
  </conditionalFormatting>
  <dataValidations count="1">
    <dataValidation type="list" allowBlank="1" showInputMessage="1" showErrorMessage="1" sqref="A5:A1048576 I3" xr:uid="{F1C835E1-B8B0-479E-A6FA-1F1AD50A45AD}">
      <formula1>"Important &amp; urgent,Urgent &amp; pas important,Important &amp; pas urgent"</formula1>
    </dataValidation>
  </dataValidations>
  <pageMargins left="0.7" right="0.7" top="0.75" bottom="0.75" header="0.3" footer="0.3"/>
  <pageSetup paperSize="9" orientation="portrait" r:id="rId1"/>
  <drawing r:id="rId2"/>
  <tableParts count="2">
    <tablePart r:id="rId3"/>
    <tablePart r:id="rId4"/>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PN30"/>
  <sheetViews>
    <sheetView showGridLines="0" tabSelected="1" showRuler="0" topLeftCell="A2" zoomScaleNormal="100" zoomScalePageLayoutView="70" workbookViewId="0">
      <selection activeCell="B3" sqref="B3"/>
    </sheetView>
  </sheetViews>
  <sheetFormatPr baseColWidth="10" defaultColWidth="9.1796875" defaultRowHeight="30" customHeight="1" x14ac:dyDescent="0.35"/>
  <cols>
    <col min="1" max="1" width="7.54296875" style="12" customWidth="1"/>
    <col min="2" max="2" width="21.81640625" bestFit="1" customWidth="1"/>
    <col min="3" max="3" width="25.453125" customWidth="1"/>
    <col min="4" max="4" width="8.26953125" hidden="1" customWidth="1"/>
    <col min="5" max="6" width="8.1796875" customWidth="1"/>
    <col min="7" max="7" width="14.7265625" style="3" bestFit="1" customWidth="1"/>
    <col min="8" max="8" width="10.54296875" customWidth="1"/>
    <col min="9" max="9" width="6.54296875" bestFit="1" customWidth="1"/>
    <col min="10" max="10" width="6.1796875" hidden="1" customWidth="1"/>
    <col min="11" max="430" width="2.54296875" customWidth="1"/>
  </cols>
  <sheetData>
    <row r="1" spans="1:430" ht="30" customHeight="1" x14ac:dyDescent="0.65">
      <c r="A1" s="43"/>
      <c r="B1" s="44"/>
      <c r="C1" s="45"/>
      <c r="D1" s="45"/>
      <c r="E1" s="45"/>
      <c r="F1" s="45"/>
      <c r="G1" s="46"/>
      <c r="H1" s="47"/>
      <c r="J1" s="1"/>
      <c r="K1" s="15"/>
    </row>
    <row r="2" spans="1:430" ht="30" customHeight="1" x14ac:dyDescent="0.45">
      <c r="A2" s="48"/>
      <c r="B2" s="49" t="s">
        <v>22</v>
      </c>
      <c r="C2" s="50"/>
      <c r="D2" s="50"/>
      <c r="E2" s="50"/>
      <c r="F2" s="50"/>
      <c r="G2" s="51"/>
      <c r="H2" s="52"/>
      <c r="K2" s="16"/>
    </row>
    <row r="3" spans="1:430" ht="30" customHeight="1" x14ac:dyDescent="0.35">
      <c r="A3" s="53"/>
      <c r="B3" s="54"/>
      <c r="C3" s="55" t="s">
        <v>11</v>
      </c>
      <c r="D3" s="55"/>
      <c r="E3" s="55"/>
      <c r="F3" s="55"/>
      <c r="G3" s="93">
        <v>45292</v>
      </c>
      <c r="H3" s="56"/>
    </row>
    <row r="4" spans="1:430" ht="30" customHeight="1" x14ac:dyDescent="0.35">
      <c r="A4" s="57"/>
      <c r="B4" s="58">
        <f ca="1">TODAY()</f>
        <v>45338</v>
      </c>
      <c r="C4" s="59" t="s">
        <v>6</v>
      </c>
      <c r="D4" s="59"/>
      <c r="E4" s="59"/>
      <c r="F4" s="59"/>
      <c r="G4" s="60">
        <v>1</v>
      </c>
      <c r="H4" s="61"/>
      <c r="K4" s="120">
        <f>K5</f>
        <v>45292</v>
      </c>
      <c r="L4" s="121"/>
      <c r="M4" s="121"/>
      <c r="N4" s="121"/>
      <c r="O4" s="121"/>
      <c r="P4" s="121"/>
      <c r="Q4" s="122"/>
      <c r="R4" s="120">
        <f>R5</f>
        <v>45299</v>
      </c>
      <c r="S4" s="121"/>
      <c r="T4" s="121"/>
      <c r="U4" s="121"/>
      <c r="V4" s="121"/>
      <c r="W4" s="121"/>
      <c r="X4" s="122"/>
      <c r="Y4" s="120">
        <f>Y5</f>
        <v>45306</v>
      </c>
      <c r="Z4" s="121"/>
      <c r="AA4" s="121"/>
      <c r="AB4" s="121"/>
      <c r="AC4" s="121"/>
      <c r="AD4" s="121"/>
      <c r="AE4" s="122"/>
      <c r="AF4" s="120">
        <f>AF5</f>
        <v>45313</v>
      </c>
      <c r="AG4" s="121"/>
      <c r="AH4" s="121"/>
      <c r="AI4" s="121"/>
      <c r="AJ4" s="121"/>
      <c r="AK4" s="121"/>
      <c r="AL4" s="122"/>
      <c r="AM4" s="120">
        <f>AM5</f>
        <v>45320</v>
      </c>
      <c r="AN4" s="121"/>
      <c r="AO4" s="121"/>
      <c r="AP4" s="121"/>
      <c r="AQ4" s="121"/>
      <c r="AR4" s="121"/>
      <c r="AS4" s="122"/>
      <c r="AT4" s="120">
        <f>AT5</f>
        <v>45327</v>
      </c>
      <c r="AU4" s="121"/>
      <c r="AV4" s="121"/>
      <c r="AW4" s="121"/>
      <c r="AX4" s="121"/>
      <c r="AY4" s="121"/>
      <c r="AZ4" s="122"/>
      <c r="BA4" s="120">
        <f>BA5</f>
        <v>45334</v>
      </c>
      <c r="BB4" s="121"/>
      <c r="BC4" s="121"/>
      <c r="BD4" s="121"/>
      <c r="BE4" s="121"/>
      <c r="BF4" s="121"/>
      <c r="BG4" s="122"/>
      <c r="BH4" s="120">
        <f>BH5</f>
        <v>45341</v>
      </c>
      <c r="BI4" s="121"/>
      <c r="BJ4" s="121"/>
      <c r="BK4" s="121"/>
      <c r="BL4" s="121"/>
      <c r="BM4" s="121"/>
      <c r="BN4" s="122"/>
      <c r="BO4" s="120">
        <f t="shared" ref="BO4" si="0">BO5</f>
        <v>45348</v>
      </c>
      <c r="BP4" s="121"/>
      <c r="BQ4" s="121"/>
      <c r="BR4" s="121"/>
      <c r="BS4" s="121"/>
      <c r="BT4" s="121"/>
      <c r="BU4" s="122"/>
      <c r="BV4" s="120">
        <f t="shared" ref="BV4" si="1">BV5</f>
        <v>45355</v>
      </c>
      <c r="BW4" s="121"/>
      <c r="BX4" s="121"/>
      <c r="BY4" s="121"/>
      <c r="BZ4" s="121"/>
      <c r="CA4" s="121"/>
      <c r="CB4" s="122"/>
      <c r="CC4" s="120">
        <f t="shared" ref="CC4" si="2">CC5</f>
        <v>45362</v>
      </c>
      <c r="CD4" s="121"/>
      <c r="CE4" s="121"/>
      <c r="CF4" s="121"/>
      <c r="CG4" s="121"/>
      <c r="CH4" s="121"/>
      <c r="CI4" s="122"/>
      <c r="CJ4" s="120">
        <f t="shared" ref="CJ4" si="3">CJ5</f>
        <v>45369</v>
      </c>
      <c r="CK4" s="121"/>
      <c r="CL4" s="121"/>
      <c r="CM4" s="121"/>
      <c r="CN4" s="121"/>
      <c r="CO4" s="121"/>
      <c r="CP4" s="122"/>
      <c r="CQ4" s="120">
        <f t="shared" ref="CQ4" si="4">CQ5</f>
        <v>45376</v>
      </c>
      <c r="CR4" s="121"/>
      <c r="CS4" s="121"/>
      <c r="CT4" s="121"/>
      <c r="CU4" s="121"/>
      <c r="CV4" s="121"/>
      <c r="CW4" s="122"/>
      <c r="CX4" s="120">
        <f t="shared" ref="CX4" si="5">CX5</f>
        <v>45383</v>
      </c>
      <c r="CY4" s="121"/>
      <c r="CZ4" s="121"/>
      <c r="DA4" s="121"/>
      <c r="DB4" s="121"/>
      <c r="DC4" s="121"/>
      <c r="DD4" s="122"/>
      <c r="DE4" s="120">
        <f t="shared" ref="DE4" si="6">DE5</f>
        <v>45390</v>
      </c>
      <c r="DF4" s="121"/>
      <c r="DG4" s="121"/>
      <c r="DH4" s="121"/>
      <c r="DI4" s="121"/>
      <c r="DJ4" s="121"/>
      <c r="DK4" s="122"/>
      <c r="DL4" s="120">
        <f t="shared" ref="DL4" si="7">DL5</f>
        <v>45397</v>
      </c>
      <c r="DM4" s="121"/>
      <c r="DN4" s="121"/>
      <c r="DO4" s="121"/>
      <c r="DP4" s="121"/>
      <c r="DQ4" s="121"/>
      <c r="DR4" s="122"/>
      <c r="DS4" s="120">
        <f t="shared" ref="DS4" si="8">DS5</f>
        <v>45404</v>
      </c>
      <c r="DT4" s="121"/>
      <c r="DU4" s="121"/>
      <c r="DV4" s="121"/>
      <c r="DW4" s="121"/>
      <c r="DX4" s="121"/>
      <c r="DY4" s="122"/>
      <c r="DZ4" s="120">
        <f t="shared" ref="DZ4" si="9">DZ5</f>
        <v>45411</v>
      </c>
      <c r="EA4" s="121"/>
      <c r="EB4" s="121"/>
      <c r="EC4" s="121"/>
      <c r="ED4" s="121"/>
      <c r="EE4" s="121"/>
      <c r="EF4" s="122"/>
      <c r="EG4" s="120">
        <f t="shared" ref="EG4" si="10">EG5</f>
        <v>45418</v>
      </c>
      <c r="EH4" s="121"/>
      <c r="EI4" s="121"/>
      <c r="EJ4" s="121"/>
      <c r="EK4" s="121"/>
      <c r="EL4" s="121"/>
      <c r="EM4" s="122"/>
      <c r="EN4" s="120">
        <f t="shared" ref="EN4" si="11">EN5</f>
        <v>45425</v>
      </c>
      <c r="EO4" s="121"/>
      <c r="EP4" s="121"/>
      <c r="EQ4" s="121"/>
      <c r="ER4" s="121"/>
      <c r="ES4" s="121"/>
      <c r="ET4" s="122"/>
      <c r="EU4" s="120">
        <f t="shared" ref="EU4" si="12">EU5</f>
        <v>45432</v>
      </c>
      <c r="EV4" s="121"/>
      <c r="EW4" s="121"/>
      <c r="EX4" s="121"/>
      <c r="EY4" s="121"/>
      <c r="EZ4" s="121"/>
      <c r="FA4" s="122"/>
      <c r="FB4" s="120">
        <f t="shared" ref="FB4" si="13">FB5</f>
        <v>45439</v>
      </c>
      <c r="FC4" s="121"/>
      <c r="FD4" s="121"/>
      <c r="FE4" s="121"/>
      <c r="FF4" s="121"/>
      <c r="FG4" s="121"/>
      <c r="FH4" s="122"/>
      <c r="FI4" s="120">
        <f t="shared" ref="FI4" si="14">FI5</f>
        <v>45446</v>
      </c>
      <c r="FJ4" s="121"/>
      <c r="FK4" s="121"/>
      <c r="FL4" s="121"/>
      <c r="FM4" s="121"/>
      <c r="FN4" s="121"/>
      <c r="FO4" s="122"/>
      <c r="FP4" s="120">
        <f t="shared" ref="FP4" si="15">FP5</f>
        <v>45453</v>
      </c>
      <c r="FQ4" s="121"/>
      <c r="FR4" s="121"/>
      <c r="FS4" s="121"/>
      <c r="FT4" s="121"/>
      <c r="FU4" s="121"/>
      <c r="FV4" s="122"/>
      <c r="FW4" s="120">
        <f t="shared" ref="FW4" si="16">FW5</f>
        <v>45460</v>
      </c>
      <c r="FX4" s="121"/>
      <c r="FY4" s="121"/>
      <c r="FZ4" s="121"/>
      <c r="GA4" s="121"/>
      <c r="GB4" s="121"/>
      <c r="GC4" s="122"/>
      <c r="GD4" s="120">
        <f t="shared" ref="GD4" si="17">GD5</f>
        <v>45467</v>
      </c>
      <c r="GE4" s="121"/>
      <c r="GF4" s="121"/>
      <c r="GG4" s="121"/>
      <c r="GH4" s="121"/>
      <c r="GI4" s="121"/>
      <c r="GJ4" s="122"/>
      <c r="GK4" s="120">
        <f t="shared" ref="GK4" si="18">GK5</f>
        <v>45474</v>
      </c>
      <c r="GL4" s="121"/>
      <c r="GM4" s="121"/>
      <c r="GN4" s="121"/>
      <c r="GO4" s="121"/>
      <c r="GP4" s="121"/>
      <c r="GQ4" s="122"/>
      <c r="GR4" s="120">
        <f t="shared" ref="GR4" si="19">GR5</f>
        <v>45481</v>
      </c>
      <c r="GS4" s="121"/>
      <c r="GT4" s="121"/>
      <c r="GU4" s="121"/>
      <c r="GV4" s="121"/>
      <c r="GW4" s="121"/>
      <c r="GX4" s="122"/>
      <c r="GY4" s="120">
        <f t="shared" ref="GY4" si="20">GY5</f>
        <v>45488</v>
      </c>
      <c r="GZ4" s="121"/>
      <c r="HA4" s="121"/>
      <c r="HB4" s="121"/>
      <c r="HC4" s="121"/>
      <c r="HD4" s="121"/>
      <c r="HE4" s="122"/>
      <c r="HF4" s="120">
        <f t="shared" ref="HF4" si="21">HF5</f>
        <v>45495</v>
      </c>
      <c r="HG4" s="121"/>
      <c r="HH4" s="121"/>
      <c r="HI4" s="121"/>
      <c r="HJ4" s="121"/>
      <c r="HK4" s="121"/>
      <c r="HL4" s="122"/>
      <c r="HM4" s="120">
        <f t="shared" ref="HM4" si="22">HM5</f>
        <v>45502</v>
      </c>
      <c r="HN4" s="121"/>
      <c r="HO4" s="121"/>
      <c r="HP4" s="121"/>
      <c r="HQ4" s="121"/>
      <c r="HR4" s="121"/>
      <c r="HS4" s="122"/>
      <c r="HT4" s="120">
        <f t="shared" ref="HT4" si="23">HT5</f>
        <v>45509</v>
      </c>
      <c r="HU4" s="121"/>
      <c r="HV4" s="121"/>
      <c r="HW4" s="121"/>
      <c r="HX4" s="121"/>
      <c r="HY4" s="121"/>
      <c r="HZ4" s="122"/>
      <c r="IA4" s="120">
        <f t="shared" ref="IA4" si="24">IA5</f>
        <v>45516</v>
      </c>
      <c r="IB4" s="121"/>
      <c r="IC4" s="121"/>
      <c r="ID4" s="121"/>
      <c r="IE4" s="121"/>
      <c r="IF4" s="121"/>
      <c r="IG4" s="122"/>
      <c r="IH4" s="120">
        <f t="shared" ref="IH4" si="25">IH5</f>
        <v>45523</v>
      </c>
      <c r="II4" s="121"/>
      <c r="IJ4" s="121"/>
      <c r="IK4" s="121"/>
      <c r="IL4" s="121"/>
      <c r="IM4" s="121"/>
      <c r="IN4" s="122"/>
      <c r="IO4" s="120">
        <f t="shared" ref="IO4" si="26">IO5</f>
        <v>45530</v>
      </c>
      <c r="IP4" s="121"/>
      <c r="IQ4" s="121"/>
      <c r="IR4" s="121"/>
      <c r="IS4" s="121"/>
      <c r="IT4" s="121"/>
      <c r="IU4" s="122"/>
      <c r="IV4" s="120">
        <f t="shared" ref="IV4" si="27">IV5</f>
        <v>45537</v>
      </c>
      <c r="IW4" s="121"/>
      <c r="IX4" s="121"/>
      <c r="IY4" s="121"/>
      <c r="IZ4" s="121"/>
      <c r="JA4" s="121"/>
      <c r="JB4" s="122"/>
      <c r="JC4" s="120">
        <f t="shared" ref="JC4" si="28">JC5</f>
        <v>45544</v>
      </c>
      <c r="JD4" s="121"/>
      <c r="JE4" s="121"/>
      <c r="JF4" s="121"/>
      <c r="JG4" s="121"/>
      <c r="JH4" s="121"/>
      <c r="JI4" s="122"/>
      <c r="JJ4" s="120">
        <f t="shared" ref="JJ4" si="29">JJ5</f>
        <v>45551</v>
      </c>
      <c r="JK4" s="121"/>
      <c r="JL4" s="121"/>
      <c r="JM4" s="121"/>
      <c r="JN4" s="121"/>
      <c r="JO4" s="121"/>
      <c r="JP4" s="122"/>
      <c r="JQ4" s="120">
        <f t="shared" ref="JQ4" si="30">JQ5</f>
        <v>45558</v>
      </c>
      <c r="JR4" s="121"/>
      <c r="JS4" s="121"/>
      <c r="JT4" s="121"/>
      <c r="JU4" s="121"/>
      <c r="JV4" s="121"/>
      <c r="JW4" s="122"/>
      <c r="JX4" s="120">
        <f t="shared" ref="JX4" si="31">JX5</f>
        <v>45565</v>
      </c>
      <c r="JY4" s="121"/>
      <c r="JZ4" s="121"/>
      <c r="KA4" s="121"/>
      <c r="KB4" s="121"/>
      <c r="KC4" s="121"/>
      <c r="KD4" s="122"/>
      <c r="KE4" s="120">
        <f t="shared" ref="KE4" si="32">KE5</f>
        <v>45572</v>
      </c>
      <c r="KF4" s="121"/>
      <c r="KG4" s="121"/>
      <c r="KH4" s="121"/>
      <c r="KI4" s="121"/>
      <c r="KJ4" s="121"/>
      <c r="KK4" s="122"/>
      <c r="KL4" s="120">
        <f t="shared" ref="KL4" si="33">KL5</f>
        <v>45579</v>
      </c>
      <c r="KM4" s="121"/>
      <c r="KN4" s="121"/>
      <c r="KO4" s="121"/>
      <c r="KP4" s="121"/>
      <c r="KQ4" s="121"/>
      <c r="KR4" s="122"/>
      <c r="KS4" s="120">
        <f t="shared" ref="KS4" si="34">KS5</f>
        <v>45586</v>
      </c>
      <c r="KT4" s="121"/>
      <c r="KU4" s="121"/>
      <c r="KV4" s="121"/>
      <c r="KW4" s="121"/>
      <c r="KX4" s="121"/>
      <c r="KY4" s="122"/>
      <c r="KZ4" s="120">
        <f t="shared" ref="KZ4" si="35">KZ5</f>
        <v>45593</v>
      </c>
      <c r="LA4" s="121"/>
      <c r="LB4" s="121"/>
      <c r="LC4" s="121"/>
      <c r="LD4" s="121"/>
      <c r="LE4" s="121"/>
      <c r="LF4" s="122"/>
      <c r="LG4" s="120">
        <f t="shared" ref="LG4" si="36">LG5</f>
        <v>45600</v>
      </c>
      <c r="LH4" s="121"/>
      <c r="LI4" s="121"/>
      <c r="LJ4" s="121"/>
      <c r="LK4" s="121"/>
      <c r="LL4" s="121"/>
      <c r="LM4" s="122"/>
      <c r="LN4" s="120">
        <f t="shared" ref="LN4" si="37">LN5</f>
        <v>45607</v>
      </c>
      <c r="LO4" s="121"/>
      <c r="LP4" s="121"/>
      <c r="LQ4" s="121"/>
      <c r="LR4" s="121"/>
      <c r="LS4" s="121"/>
      <c r="LT4" s="122"/>
      <c r="LU4" s="120">
        <f t="shared" ref="LU4" si="38">LU5</f>
        <v>45614</v>
      </c>
      <c r="LV4" s="121"/>
      <c r="LW4" s="121"/>
      <c r="LX4" s="121"/>
      <c r="LY4" s="121"/>
      <c r="LZ4" s="121"/>
      <c r="MA4" s="122"/>
      <c r="MB4" s="120">
        <f t="shared" ref="MB4" si="39">MB5</f>
        <v>45621</v>
      </c>
      <c r="MC4" s="121"/>
      <c r="MD4" s="121"/>
      <c r="ME4" s="121"/>
      <c r="MF4" s="121"/>
      <c r="MG4" s="121"/>
      <c r="MH4" s="122"/>
      <c r="MI4" s="120">
        <f t="shared" ref="MI4" si="40">MI5</f>
        <v>45628</v>
      </c>
      <c r="MJ4" s="121"/>
      <c r="MK4" s="121"/>
      <c r="ML4" s="121"/>
      <c r="MM4" s="121"/>
      <c r="MN4" s="121"/>
      <c r="MO4" s="122"/>
      <c r="MP4" s="120">
        <f t="shared" ref="MP4" si="41">MP5</f>
        <v>45635</v>
      </c>
      <c r="MQ4" s="121"/>
      <c r="MR4" s="121"/>
      <c r="MS4" s="121"/>
      <c r="MT4" s="121"/>
      <c r="MU4" s="121"/>
      <c r="MV4" s="122"/>
      <c r="MW4" s="120">
        <f t="shared" ref="MW4" si="42">MW5</f>
        <v>45642</v>
      </c>
      <c r="MX4" s="121"/>
      <c r="MY4" s="121"/>
      <c r="MZ4" s="121"/>
      <c r="NA4" s="121"/>
      <c r="NB4" s="121"/>
      <c r="NC4" s="122"/>
      <c r="ND4" s="120">
        <f t="shared" ref="ND4" si="43">ND5</f>
        <v>45649</v>
      </c>
      <c r="NE4" s="121"/>
      <c r="NF4" s="121"/>
      <c r="NG4" s="121"/>
      <c r="NH4" s="121"/>
      <c r="NI4" s="121"/>
      <c r="NJ4" s="122"/>
      <c r="NK4" s="120">
        <f t="shared" ref="NK4" si="44">NK5</f>
        <v>45656</v>
      </c>
      <c r="NL4" s="121"/>
      <c r="NM4" s="121"/>
      <c r="NN4" s="121"/>
      <c r="NO4" s="121"/>
      <c r="NP4" s="121"/>
      <c r="NQ4" s="122"/>
      <c r="NR4" s="120">
        <f t="shared" ref="NR4" si="45">NR5</f>
        <v>45663</v>
      </c>
      <c r="NS4" s="121"/>
      <c r="NT4" s="121"/>
      <c r="NU4" s="121"/>
      <c r="NV4" s="121"/>
      <c r="NW4" s="121"/>
      <c r="NX4" s="122"/>
      <c r="NY4" s="120">
        <f t="shared" ref="NY4" si="46">NY5</f>
        <v>45670</v>
      </c>
      <c r="NZ4" s="121"/>
      <c r="OA4" s="121"/>
      <c r="OB4" s="121"/>
      <c r="OC4" s="121"/>
      <c r="OD4" s="121"/>
      <c r="OE4" s="122"/>
      <c r="OF4" s="120">
        <f t="shared" ref="OF4" si="47">OF5</f>
        <v>45677</v>
      </c>
      <c r="OG4" s="121"/>
      <c r="OH4" s="121"/>
      <c r="OI4" s="121"/>
      <c r="OJ4" s="121"/>
      <c r="OK4" s="121"/>
      <c r="OL4" s="122"/>
      <c r="OM4" s="120">
        <f t="shared" ref="OM4" si="48">OM5</f>
        <v>45684</v>
      </c>
      <c r="ON4" s="121"/>
      <c r="OO4" s="121"/>
      <c r="OP4" s="121"/>
      <c r="OQ4" s="121"/>
      <c r="OR4" s="121"/>
      <c r="OS4" s="122"/>
      <c r="OT4" s="120">
        <f t="shared" ref="OT4" si="49">OT5</f>
        <v>45691</v>
      </c>
      <c r="OU4" s="121"/>
      <c r="OV4" s="121"/>
      <c r="OW4" s="121"/>
      <c r="OX4" s="121"/>
      <c r="OY4" s="121"/>
      <c r="OZ4" s="122"/>
      <c r="PA4" s="120">
        <f t="shared" ref="PA4" si="50">PA5</f>
        <v>45698</v>
      </c>
      <c r="PB4" s="121"/>
      <c r="PC4" s="121"/>
      <c r="PD4" s="121"/>
      <c r="PE4" s="121"/>
      <c r="PF4" s="121"/>
      <c r="PG4" s="122"/>
      <c r="PH4" s="120">
        <f t="shared" ref="PH4" si="51">PH5</f>
        <v>45705</v>
      </c>
      <c r="PI4" s="121"/>
      <c r="PJ4" s="121"/>
      <c r="PK4" s="121"/>
      <c r="PL4" s="121"/>
      <c r="PM4" s="121"/>
      <c r="PN4" s="122"/>
    </row>
    <row r="5" spans="1:430" ht="15" customHeight="1" x14ac:dyDescent="0.35">
      <c r="A5" s="62" t="s">
        <v>0</v>
      </c>
      <c r="B5" s="63"/>
      <c r="C5" s="63"/>
      <c r="D5" s="63"/>
      <c r="E5" s="63"/>
      <c r="F5" s="63"/>
      <c r="G5" s="64"/>
      <c r="H5" s="65"/>
      <c r="I5" s="14"/>
      <c r="K5" s="17">
        <f>Début_Projet-WEEKDAY(Début_Projet,1)+2+7*(Semaine_Affichage-1)</f>
        <v>45292</v>
      </c>
      <c r="L5" s="18">
        <f>K5+1</f>
        <v>45293</v>
      </c>
      <c r="M5" s="18">
        <f t="shared" ref="M5:AZ5" si="52">L5+1</f>
        <v>45294</v>
      </c>
      <c r="N5" s="18">
        <f t="shared" si="52"/>
        <v>45295</v>
      </c>
      <c r="O5" s="18">
        <f t="shared" si="52"/>
        <v>45296</v>
      </c>
      <c r="P5" s="18">
        <f t="shared" si="52"/>
        <v>45297</v>
      </c>
      <c r="Q5" s="19">
        <f t="shared" si="52"/>
        <v>45298</v>
      </c>
      <c r="R5" s="17">
        <f>Q5+1</f>
        <v>45299</v>
      </c>
      <c r="S5" s="18">
        <f>R5+1</f>
        <v>45300</v>
      </c>
      <c r="T5" s="18">
        <f t="shared" si="52"/>
        <v>45301</v>
      </c>
      <c r="U5" s="18">
        <f t="shared" si="52"/>
        <v>45302</v>
      </c>
      <c r="V5" s="18">
        <f t="shared" si="52"/>
        <v>45303</v>
      </c>
      <c r="W5" s="18">
        <f t="shared" si="52"/>
        <v>45304</v>
      </c>
      <c r="X5" s="19">
        <f t="shared" si="52"/>
        <v>45305</v>
      </c>
      <c r="Y5" s="17">
        <f>X5+1</f>
        <v>45306</v>
      </c>
      <c r="Z5" s="18">
        <f>Y5+1</f>
        <v>45307</v>
      </c>
      <c r="AA5" s="18">
        <f t="shared" si="52"/>
        <v>45308</v>
      </c>
      <c r="AB5" s="18">
        <f t="shared" si="52"/>
        <v>45309</v>
      </c>
      <c r="AC5" s="18">
        <f t="shared" si="52"/>
        <v>45310</v>
      </c>
      <c r="AD5" s="18">
        <f t="shared" si="52"/>
        <v>45311</v>
      </c>
      <c r="AE5" s="19">
        <f t="shared" si="52"/>
        <v>45312</v>
      </c>
      <c r="AF5" s="17">
        <f>AE5+1</f>
        <v>45313</v>
      </c>
      <c r="AG5" s="18">
        <f>AF5+1</f>
        <v>45314</v>
      </c>
      <c r="AH5" s="18">
        <f t="shared" si="52"/>
        <v>45315</v>
      </c>
      <c r="AI5" s="18">
        <f t="shared" si="52"/>
        <v>45316</v>
      </c>
      <c r="AJ5" s="18">
        <f t="shared" si="52"/>
        <v>45317</v>
      </c>
      <c r="AK5" s="18">
        <f t="shared" si="52"/>
        <v>45318</v>
      </c>
      <c r="AL5" s="19">
        <f t="shared" si="52"/>
        <v>45319</v>
      </c>
      <c r="AM5" s="17">
        <f>AL5+1</f>
        <v>45320</v>
      </c>
      <c r="AN5" s="18">
        <f>AM5+1</f>
        <v>45321</v>
      </c>
      <c r="AO5" s="18">
        <f t="shared" si="52"/>
        <v>45322</v>
      </c>
      <c r="AP5" s="18">
        <f t="shared" si="52"/>
        <v>45323</v>
      </c>
      <c r="AQ5" s="18">
        <f t="shared" si="52"/>
        <v>45324</v>
      </c>
      <c r="AR5" s="18">
        <f t="shared" si="52"/>
        <v>45325</v>
      </c>
      <c r="AS5" s="19">
        <f t="shared" si="52"/>
        <v>45326</v>
      </c>
      <c r="AT5" s="17">
        <f>AS5+1</f>
        <v>45327</v>
      </c>
      <c r="AU5" s="18">
        <f>AT5+1</f>
        <v>45328</v>
      </c>
      <c r="AV5" s="18">
        <f t="shared" si="52"/>
        <v>45329</v>
      </c>
      <c r="AW5" s="18">
        <f t="shared" si="52"/>
        <v>45330</v>
      </c>
      <c r="AX5" s="18">
        <f t="shared" si="52"/>
        <v>45331</v>
      </c>
      <c r="AY5" s="18">
        <f t="shared" si="52"/>
        <v>45332</v>
      </c>
      <c r="AZ5" s="19">
        <f t="shared" si="52"/>
        <v>45333</v>
      </c>
      <c r="BA5" s="17">
        <f>AZ5+1</f>
        <v>45334</v>
      </c>
      <c r="BB5" s="18">
        <f>BA5+1</f>
        <v>45335</v>
      </c>
      <c r="BC5" s="18">
        <f t="shared" ref="BC5:BG5" si="53">BB5+1</f>
        <v>45336</v>
      </c>
      <c r="BD5" s="18">
        <f t="shared" si="53"/>
        <v>45337</v>
      </c>
      <c r="BE5" s="18">
        <f t="shared" si="53"/>
        <v>45338</v>
      </c>
      <c r="BF5" s="18">
        <f t="shared" si="53"/>
        <v>45339</v>
      </c>
      <c r="BG5" s="19">
        <f t="shared" si="53"/>
        <v>45340</v>
      </c>
      <c r="BH5" s="17">
        <f>BG5+1</f>
        <v>45341</v>
      </c>
      <c r="BI5" s="18">
        <f>BH5+1</f>
        <v>45342</v>
      </c>
      <c r="BJ5" s="18">
        <f t="shared" ref="BJ5:BP5" si="54">BI5+1</f>
        <v>45343</v>
      </c>
      <c r="BK5" s="18">
        <f t="shared" si="54"/>
        <v>45344</v>
      </c>
      <c r="BL5" s="18">
        <f t="shared" si="54"/>
        <v>45345</v>
      </c>
      <c r="BM5" s="18">
        <f t="shared" si="54"/>
        <v>45346</v>
      </c>
      <c r="BN5" s="19">
        <f t="shared" si="54"/>
        <v>45347</v>
      </c>
      <c r="BO5" s="17">
        <f t="shared" si="54"/>
        <v>45348</v>
      </c>
      <c r="BP5" s="18">
        <f t="shared" si="54"/>
        <v>45349</v>
      </c>
      <c r="BQ5" s="18">
        <f t="shared" ref="BQ5" si="55">BP5+1</f>
        <v>45350</v>
      </c>
      <c r="BR5" s="18">
        <f t="shared" ref="BR5" si="56">BQ5+1</f>
        <v>45351</v>
      </c>
      <c r="BS5" s="18">
        <f t="shared" ref="BS5" si="57">BR5+1</f>
        <v>45352</v>
      </c>
      <c r="BT5" s="18">
        <f t="shared" ref="BT5" si="58">BS5+1</f>
        <v>45353</v>
      </c>
      <c r="BU5" s="19">
        <f t="shared" ref="BU5:BW5" si="59">BT5+1</f>
        <v>45354</v>
      </c>
      <c r="BV5" s="17">
        <f t="shared" si="59"/>
        <v>45355</v>
      </c>
      <c r="BW5" s="18">
        <f t="shared" si="59"/>
        <v>45356</v>
      </c>
      <c r="BX5" s="18">
        <f t="shared" ref="BX5" si="60">BW5+1</f>
        <v>45357</v>
      </c>
      <c r="BY5" s="18">
        <f t="shared" ref="BY5" si="61">BX5+1</f>
        <v>45358</v>
      </c>
      <c r="BZ5" s="18">
        <f t="shared" ref="BZ5" si="62">BY5+1</f>
        <v>45359</v>
      </c>
      <c r="CA5" s="18">
        <f t="shared" ref="CA5" si="63">BZ5+1</f>
        <v>45360</v>
      </c>
      <c r="CB5" s="19">
        <f t="shared" ref="CB5:CD5" si="64">CA5+1</f>
        <v>45361</v>
      </c>
      <c r="CC5" s="17">
        <f t="shared" si="64"/>
        <v>45362</v>
      </c>
      <c r="CD5" s="18">
        <f t="shared" si="64"/>
        <v>45363</v>
      </c>
      <c r="CE5" s="18">
        <f t="shared" ref="CE5" si="65">CD5+1</f>
        <v>45364</v>
      </c>
      <c r="CF5" s="18">
        <f t="shared" ref="CF5" si="66">CE5+1</f>
        <v>45365</v>
      </c>
      <c r="CG5" s="18">
        <f t="shared" ref="CG5" si="67">CF5+1</f>
        <v>45366</v>
      </c>
      <c r="CH5" s="18">
        <f t="shared" ref="CH5" si="68">CG5+1</f>
        <v>45367</v>
      </c>
      <c r="CI5" s="19">
        <f t="shared" ref="CI5:CK5" si="69">CH5+1</f>
        <v>45368</v>
      </c>
      <c r="CJ5" s="17">
        <f t="shared" si="69"/>
        <v>45369</v>
      </c>
      <c r="CK5" s="18">
        <f t="shared" si="69"/>
        <v>45370</v>
      </c>
      <c r="CL5" s="18">
        <f t="shared" ref="CL5" si="70">CK5+1</f>
        <v>45371</v>
      </c>
      <c r="CM5" s="18">
        <f t="shared" ref="CM5" si="71">CL5+1</f>
        <v>45372</v>
      </c>
      <c r="CN5" s="18">
        <f t="shared" ref="CN5" si="72">CM5+1</f>
        <v>45373</v>
      </c>
      <c r="CO5" s="18">
        <f t="shared" ref="CO5" si="73">CN5+1</f>
        <v>45374</v>
      </c>
      <c r="CP5" s="19">
        <f t="shared" ref="CP5:CR5" si="74">CO5+1</f>
        <v>45375</v>
      </c>
      <c r="CQ5" s="17">
        <f t="shared" si="74"/>
        <v>45376</v>
      </c>
      <c r="CR5" s="18">
        <f t="shared" si="74"/>
        <v>45377</v>
      </c>
      <c r="CS5" s="18">
        <f t="shared" ref="CS5" si="75">CR5+1</f>
        <v>45378</v>
      </c>
      <c r="CT5" s="18">
        <f t="shared" ref="CT5" si="76">CS5+1</f>
        <v>45379</v>
      </c>
      <c r="CU5" s="18">
        <f t="shared" ref="CU5" si="77">CT5+1</f>
        <v>45380</v>
      </c>
      <c r="CV5" s="18">
        <f t="shared" ref="CV5" si="78">CU5+1</f>
        <v>45381</v>
      </c>
      <c r="CW5" s="19">
        <f t="shared" ref="CW5:CY5" si="79">CV5+1</f>
        <v>45382</v>
      </c>
      <c r="CX5" s="17">
        <f t="shared" si="79"/>
        <v>45383</v>
      </c>
      <c r="CY5" s="18">
        <f t="shared" si="79"/>
        <v>45384</v>
      </c>
      <c r="CZ5" s="18">
        <f t="shared" ref="CZ5" si="80">CY5+1</f>
        <v>45385</v>
      </c>
      <c r="DA5" s="18">
        <f t="shared" ref="DA5" si="81">CZ5+1</f>
        <v>45386</v>
      </c>
      <c r="DB5" s="18">
        <f t="shared" ref="DB5" si="82">DA5+1</f>
        <v>45387</v>
      </c>
      <c r="DC5" s="18">
        <f t="shared" ref="DC5" si="83">DB5+1</f>
        <v>45388</v>
      </c>
      <c r="DD5" s="19">
        <f t="shared" ref="DD5:DF5" si="84">DC5+1</f>
        <v>45389</v>
      </c>
      <c r="DE5" s="17">
        <f t="shared" si="84"/>
        <v>45390</v>
      </c>
      <c r="DF5" s="18">
        <f t="shared" si="84"/>
        <v>45391</v>
      </c>
      <c r="DG5" s="18">
        <f t="shared" ref="DG5" si="85">DF5+1</f>
        <v>45392</v>
      </c>
      <c r="DH5" s="18">
        <f t="shared" ref="DH5" si="86">DG5+1</f>
        <v>45393</v>
      </c>
      <c r="DI5" s="18">
        <f t="shared" ref="DI5" si="87">DH5+1</f>
        <v>45394</v>
      </c>
      <c r="DJ5" s="18">
        <f t="shared" ref="DJ5" si="88">DI5+1</f>
        <v>45395</v>
      </c>
      <c r="DK5" s="19">
        <f t="shared" ref="DK5:DM5" si="89">DJ5+1</f>
        <v>45396</v>
      </c>
      <c r="DL5" s="17">
        <f t="shared" si="89"/>
        <v>45397</v>
      </c>
      <c r="DM5" s="18">
        <f t="shared" si="89"/>
        <v>45398</v>
      </c>
      <c r="DN5" s="18">
        <f t="shared" ref="DN5" si="90">DM5+1</f>
        <v>45399</v>
      </c>
      <c r="DO5" s="18">
        <f t="shared" ref="DO5" si="91">DN5+1</f>
        <v>45400</v>
      </c>
      <c r="DP5" s="18">
        <f t="shared" ref="DP5" si="92">DO5+1</f>
        <v>45401</v>
      </c>
      <c r="DQ5" s="18">
        <f t="shared" ref="DQ5" si="93">DP5+1</f>
        <v>45402</v>
      </c>
      <c r="DR5" s="19">
        <f t="shared" ref="DR5:DT5" si="94">DQ5+1</f>
        <v>45403</v>
      </c>
      <c r="DS5" s="17">
        <f t="shared" si="94"/>
        <v>45404</v>
      </c>
      <c r="DT5" s="18">
        <f t="shared" si="94"/>
        <v>45405</v>
      </c>
      <c r="DU5" s="18">
        <f t="shared" ref="DU5" si="95">DT5+1</f>
        <v>45406</v>
      </c>
      <c r="DV5" s="18">
        <f t="shared" ref="DV5" si="96">DU5+1</f>
        <v>45407</v>
      </c>
      <c r="DW5" s="18">
        <f t="shared" ref="DW5" si="97">DV5+1</f>
        <v>45408</v>
      </c>
      <c r="DX5" s="18">
        <f t="shared" ref="DX5" si="98">DW5+1</f>
        <v>45409</v>
      </c>
      <c r="DY5" s="19">
        <f t="shared" ref="DY5:EA5" si="99">DX5+1</f>
        <v>45410</v>
      </c>
      <c r="DZ5" s="17">
        <f t="shared" si="99"/>
        <v>45411</v>
      </c>
      <c r="EA5" s="18">
        <f t="shared" si="99"/>
        <v>45412</v>
      </c>
      <c r="EB5" s="18">
        <f t="shared" ref="EB5" si="100">EA5+1</f>
        <v>45413</v>
      </c>
      <c r="EC5" s="18">
        <f t="shared" ref="EC5" si="101">EB5+1</f>
        <v>45414</v>
      </c>
      <c r="ED5" s="18">
        <f t="shared" ref="ED5" si="102">EC5+1</f>
        <v>45415</v>
      </c>
      <c r="EE5" s="18">
        <f t="shared" ref="EE5" si="103">ED5+1</f>
        <v>45416</v>
      </c>
      <c r="EF5" s="19">
        <f t="shared" ref="EF5:EH5" si="104">EE5+1</f>
        <v>45417</v>
      </c>
      <c r="EG5" s="17">
        <f t="shared" si="104"/>
        <v>45418</v>
      </c>
      <c r="EH5" s="18">
        <f t="shared" si="104"/>
        <v>45419</v>
      </c>
      <c r="EI5" s="18">
        <f t="shared" ref="EI5" si="105">EH5+1</f>
        <v>45420</v>
      </c>
      <c r="EJ5" s="18">
        <f t="shared" ref="EJ5" si="106">EI5+1</f>
        <v>45421</v>
      </c>
      <c r="EK5" s="18">
        <f t="shared" ref="EK5" si="107">EJ5+1</f>
        <v>45422</v>
      </c>
      <c r="EL5" s="18">
        <f t="shared" ref="EL5" si="108">EK5+1</f>
        <v>45423</v>
      </c>
      <c r="EM5" s="19">
        <f t="shared" ref="EM5:EO5" si="109">EL5+1</f>
        <v>45424</v>
      </c>
      <c r="EN5" s="17">
        <f t="shared" si="109"/>
        <v>45425</v>
      </c>
      <c r="EO5" s="18">
        <f t="shared" si="109"/>
        <v>45426</v>
      </c>
      <c r="EP5" s="18">
        <f t="shared" ref="EP5" si="110">EO5+1</f>
        <v>45427</v>
      </c>
      <c r="EQ5" s="18">
        <f t="shared" ref="EQ5" si="111">EP5+1</f>
        <v>45428</v>
      </c>
      <c r="ER5" s="18">
        <f t="shared" ref="ER5" si="112">EQ5+1</f>
        <v>45429</v>
      </c>
      <c r="ES5" s="18">
        <f t="shared" ref="ES5" si="113">ER5+1</f>
        <v>45430</v>
      </c>
      <c r="ET5" s="19">
        <f t="shared" ref="ET5:EV5" si="114">ES5+1</f>
        <v>45431</v>
      </c>
      <c r="EU5" s="17">
        <f t="shared" si="114"/>
        <v>45432</v>
      </c>
      <c r="EV5" s="18">
        <f t="shared" si="114"/>
        <v>45433</v>
      </c>
      <c r="EW5" s="18">
        <f t="shared" ref="EW5" si="115">EV5+1</f>
        <v>45434</v>
      </c>
      <c r="EX5" s="18">
        <f t="shared" ref="EX5" si="116">EW5+1</f>
        <v>45435</v>
      </c>
      <c r="EY5" s="18">
        <f t="shared" ref="EY5" si="117">EX5+1</f>
        <v>45436</v>
      </c>
      <c r="EZ5" s="18">
        <f t="shared" ref="EZ5" si="118">EY5+1</f>
        <v>45437</v>
      </c>
      <c r="FA5" s="19">
        <f t="shared" ref="FA5:FC5" si="119">EZ5+1</f>
        <v>45438</v>
      </c>
      <c r="FB5" s="17">
        <f t="shared" si="119"/>
        <v>45439</v>
      </c>
      <c r="FC5" s="18">
        <f t="shared" si="119"/>
        <v>45440</v>
      </c>
      <c r="FD5" s="18">
        <f t="shared" ref="FD5" si="120">FC5+1</f>
        <v>45441</v>
      </c>
      <c r="FE5" s="18">
        <f t="shared" ref="FE5" si="121">FD5+1</f>
        <v>45442</v>
      </c>
      <c r="FF5" s="18">
        <f t="shared" ref="FF5" si="122">FE5+1</f>
        <v>45443</v>
      </c>
      <c r="FG5" s="18">
        <f t="shared" ref="FG5" si="123">FF5+1</f>
        <v>45444</v>
      </c>
      <c r="FH5" s="19">
        <f t="shared" ref="FH5:FJ5" si="124">FG5+1</f>
        <v>45445</v>
      </c>
      <c r="FI5" s="17">
        <f t="shared" si="124"/>
        <v>45446</v>
      </c>
      <c r="FJ5" s="18">
        <f t="shared" si="124"/>
        <v>45447</v>
      </c>
      <c r="FK5" s="18">
        <f t="shared" ref="FK5" si="125">FJ5+1</f>
        <v>45448</v>
      </c>
      <c r="FL5" s="18">
        <f t="shared" ref="FL5" si="126">FK5+1</f>
        <v>45449</v>
      </c>
      <c r="FM5" s="18">
        <f t="shared" ref="FM5" si="127">FL5+1</f>
        <v>45450</v>
      </c>
      <c r="FN5" s="18">
        <f t="shared" ref="FN5" si="128">FM5+1</f>
        <v>45451</v>
      </c>
      <c r="FO5" s="19">
        <f t="shared" ref="FO5:FQ5" si="129">FN5+1</f>
        <v>45452</v>
      </c>
      <c r="FP5" s="17">
        <f t="shared" si="129"/>
        <v>45453</v>
      </c>
      <c r="FQ5" s="18">
        <f t="shared" si="129"/>
        <v>45454</v>
      </c>
      <c r="FR5" s="18">
        <f t="shared" ref="FR5" si="130">FQ5+1</f>
        <v>45455</v>
      </c>
      <c r="FS5" s="18">
        <f t="shared" ref="FS5" si="131">FR5+1</f>
        <v>45456</v>
      </c>
      <c r="FT5" s="18">
        <f t="shared" ref="FT5" si="132">FS5+1</f>
        <v>45457</v>
      </c>
      <c r="FU5" s="18">
        <f t="shared" ref="FU5" si="133">FT5+1</f>
        <v>45458</v>
      </c>
      <c r="FV5" s="19">
        <f t="shared" ref="FV5:FX5" si="134">FU5+1</f>
        <v>45459</v>
      </c>
      <c r="FW5" s="17">
        <f t="shared" si="134"/>
        <v>45460</v>
      </c>
      <c r="FX5" s="18">
        <f t="shared" si="134"/>
        <v>45461</v>
      </c>
      <c r="FY5" s="18">
        <f t="shared" ref="FY5" si="135">FX5+1</f>
        <v>45462</v>
      </c>
      <c r="FZ5" s="18">
        <f t="shared" ref="FZ5" si="136">FY5+1</f>
        <v>45463</v>
      </c>
      <c r="GA5" s="18">
        <f t="shared" ref="GA5" si="137">FZ5+1</f>
        <v>45464</v>
      </c>
      <c r="GB5" s="18">
        <f t="shared" ref="GB5" si="138">GA5+1</f>
        <v>45465</v>
      </c>
      <c r="GC5" s="19">
        <f t="shared" ref="GC5:GE5" si="139">GB5+1</f>
        <v>45466</v>
      </c>
      <c r="GD5" s="17">
        <f t="shared" si="139"/>
        <v>45467</v>
      </c>
      <c r="GE5" s="18">
        <f t="shared" si="139"/>
        <v>45468</v>
      </c>
      <c r="GF5" s="18">
        <f t="shared" ref="GF5" si="140">GE5+1</f>
        <v>45469</v>
      </c>
      <c r="GG5" s="18">
        <f t="shared" ref="GG5" si="141">GF5+1</f>
        <v>45470</v>
      </c>
      <c r="GH5" s="18">
        <f t="shared" ref="GH5" si="142">GG5+1</f>
        <v>45471</v>
      </c>
      <c r="GI5" s="18">
        <f t="shared" ref="GI5" si="143">GH5+1</f>
        <v>45472</v>
      </c>
      <c r="GJ5" s="19">
        <f t="shared" ref="GJ5:GL5" si="144">GI5+1</f>
        <v>45473</v>
      </c>
      <c r="GK5" s="17">
        <f t="shared" si="144"/>
        <v>45474</v>
      </c>
      <c r="GL5" s="18">
        <f t="shared" si="144"/>
        <v>45475</v>
      </c>
      <c r="GM5" s="18">
        <f t="shared" ref="GM5" si="145">GL5+1</f>
        <v>45476</v>
      </c>
      <c r="GN5" s="18">
        <f t="shared" ref="GN5" si="146">GM5+1</f>
        <v>45477</v>
      </c>
      <c r="GO5" s="18">
        <f t="shared" ref="GO5" si="147">GN5+1</f>
        <v>45478</v>
      </c>
      <c r="GP5" s="18">
        <f t="shared" ref="GP5" si="148">GO5+1</f>
        <v>45479</v>
      </c>
      <c r="GQ5" s="19">
        <f t="shared" ref="GQ5:GS5" si="149">GP5+1</f>
        <v>45480</v>
      </c>
      <c r="GR5" s="17">
        <f t="shared" si="149"/>
        <v>45481</v>
      </c>
      <c r="GS5" s="18">
        <f t="shared" si="149"/>
        <v>45482</v>
      </c>
      <c r="GT5" s="18">
        <f t="shared" ref="GT5" si="150">GS5+1</f>
        <v>45483</v>
      </c>
      <c r="GU5" s="18">
        <f t="shared" ref="GU5" si="151">GT5+1</f>
        <v>45484</v>
      </c>
      <c r="GV5" s="18">
        <f t="shared" ref="GV5" si="152">GU5+1</f>
        <v>45485</v>
      </c>
      <c r="GW5" s="18">
        <f t="shared" ref="GW5" si="153">GV5+1</f>
        <v>45486</v>
      </c>
      <c r="GX5" s="19">
        <f t="shared" ref="GX5:GZ5" si="154">GW5+1</f>
        <v>45487</v>
      </c>
      <c r="GY5" s="17">
        <f t="shared" si="154"/>
        <v>45488</v>
      </c>
      <c r="GZ5" s="18">
        <f t="shared" si="154"/>
        <v>45489</v>
      </c>
      <c r="HA5" s="18">
        <f t="shared" ref="HA5" si="155">GZ5+1</f>
        <v>45490</v>
      </c>
      <c r="HB5" s="18">
        <f t="shared" ref="HB5" si="156">HA5+1</f>
        <v>45491</v>
      </c>
      <c r="HC5" s="18">
        <f t="shared" ref="HC5" si="157">HB5+1</f>
        <v>45492</v>
      </c>
      <c r="HD5" s="18">
        <f t="shared" ref="HD5" si="158">HC5+1</f>
        <v>45493</v>
      </c>
      <c r="HE5" s="19">
        <f t="shared" ref="HE5:HG5" si="159">HD5+1</f>
        <v>45494</v>
      </c>
      <c r="HF5" s="17">
        <f t="shared" si="159"/>
        <v>45495</v>
      </c>
      <c r="HG5" s="18">
        <f t="shared" si="159"/>
        <v>45496</v>
      </c>
      <c r="HH5" s="18">
        <f t="shared" ref="HH5" si="160">HG5+1</f>
        <v>45497</v>
      </c>
      <c r="HI5" s="18">
        <f t="shared" ref="HI5" si="161">HH5+1</f>
        <v>45498</v>
      </c>
      <c r="HJ5" s="18">
        <f t="shared" ref="HJ5" si="162">HI5+1</f>
        <v>45499</v>
      </c>
      <c r="HK5" s="18">
        <f t="shared" ref="HK5" si="163">HJ5+1</f>
        <v>45500</v>
      </c>
      <c r="HL5" s="19">
        <f t="shared" ref="HL5:HN5" si="164">HK5+1</f>
        <v>45501</v>
      </c>
      <c r="HM5" s="17">
        <f t="shared" si="164"/>
        <v>45502</v>
      </c>
      <c r="HN5" s="18">
        <f t="shared" si="164"/>
        <v>45503</v>
      </c>
      <c r="HO5" s="18">
        <f t="shared" ref="HO5" si="165">HN5+1</f>
        <v>45504</v>
      </c>
      <c r="HP5" s="18">
        <f t="shared" ref="HP5" si="166">HO5+1</f>
        <v>45505</v>
      </c>
      <c r="HQ5" s="18">
        <f t="shared" ref="HQ5" si="167">HP5+1</f>
        <v>45506</v>
      </c>
      <c r="HR5" s="18">
        <f t="shared" ref="HR5" si="168">HQ5+1</f>
        <v>45507</v>
      </c>
      <c r="HS5" s="19">
        <f t="shared" ref="HS5:HU5" si="169">HR5+1</f>
        <v>45508</v>
      </c>
      <c r="HT5" s="17">
        <f t="shared" si="169"/>
        <v>45509</v>
      </c>
      <c r="HU5" s="18">
        <f t="shared" si="169"/>
        <v>45510</v>
      </c>
      <c r="HV5" s="18">
        <f t="shared" ref="HV5" si="170">HU5+1</f>
        <v>45511</v>
      </c>
      <c r="HW5" s="18">
        <f t="shared" ref="HW5" si="171">HV5+1</f>
        <v>45512</v>
      </c>
      <c r="HX5" s="18">
        <f t="shared" ref="HX5" si="172">HW5+1</f>
        <v>45513</v>
      </c>
      <c r="HY5" s="18">
        <f t="shared" ref="HY5" si="173">HX5+1</f>
        <v>45514</v>
      </c>
      <c r="HZ5" s="19">
        <f t="shared" ref="HZ5:IB5" si="174">HY5+1</f>
        <v>45515</v>
      </c>
      <c r="IA5" s="17">
        <f t="shared" si="174"/>
        <v>45516</v>
      </c>
      <c r="IB5" s="18">
        <f t="shared" si="174"/>
        <v>45517</v>
      </c>
      <c r="IC5" s="18">
        <f t="shared" ref="IC5" si="175">IB5+1</f>
        <v>45518</v>
      </c>
      <c r="ID5" s="18">
        <f t="shared" ref="ID5" si="176">IC5+1</f>
        <v>45519</v>
      </c>
      <c r="IE5" s="18">
        <f t="shared" ref="IE5" si="177">ID5+1</f>
        <v>45520</v>
      </c>
      <c r="IF5" s="18">
        <f t="shared" ref="IF5" si="178">IE5+1</f>
        <v>45521</v>
      </c>
      <c r="IG5" s="19">
        <f t="shared" ref="IG5:II5" si="179">IF5+1</f>
        <v>45522</v>
      </c>
      <c r="IH5" s="17">
        <f t="shared" si="179"/>
        <v>45523</v>
      </c>
      <c r="II5" s="18">
        <f t="shared" si="179"/>
        <v>45524</v>
      </c>
      <c r="IJ5" s="18">
        <f t="shared" ref="IJ5" si="180">II5+1</f>
        <v>45525</v>
      </c>
      <c r="IK5" s="18">
        <f t="shared" ref="IK5" si="181">IJ5+1</f>
        <v>45526</v>
      </c>
      <c r="IL5" s="18">
        <f t="shared" ref="IL5" si="182">IK5+1</f>
        <v>45527</v>
      </c>
      <c r="IM5" s="18">
        <f t="shared" ref="IM5" si="183">IL5+1</f>
        <v>45528</v>
      </c>
      <c r="IN5" s="19">
        <f t="shared" ref="IN5:IP5" si="184">IM5+1</f>
        <v>45529</v>
      </c>
      <c r="IO5" s="17">
        <f t="shared" si="184"/>
        <v>45530</v>
      </c>
      <c r="IP5" s="18">
        <f t="shared" si="184"/>
        <v>45531</v>
      </c>
      <c r="IQ5" s="18">
        <f t="shared" ref="IQ5" si="185">IP5+1</f>
        <v>45532</v>
      </c>
      <c r="IR5" s="18">
        <f t="shared" ref="IR5" si="186">IQ5+1</f>
        <v>45533</v>
      </c>
      <c r="IS5" s="18">
        <f t="shared" ref="IS5" si="187">IR5+1</f>
        <v>45534</v>
      </c>
      <c r="IT5" s="18">
        <f t="shared" ref="IT5" si="188">IS5+1</f>
        <v>45535</v>
      </c>
      <c r="IU5" s="19">
        <f t="shared" ref="IU5:IW5" si="189">IT5+1</f>
        <v>45536</v>
      </c>
      <c r="IV5" s="17">
        <f t="shared" si="189"/>
        <v>45537</v>
      </c>
      <c r="IW5" s="18">
        <f t="shared" si="189"/>
        <v>45538</v>
      </c>
      <c r="IX5" s="18">
        <f t="shared" ref="IX5" si="190">IW5+1</f>
        <v>45539</v>
      </c>
      <c r="IY5" s="18">
        <f t="shared" ref="IY5" si="191">IX5+1</f>
        <v>45540</v>
      </c>
      <c r="IZ5" s="18">
        <f t="shared" ref="IZ5" si="192">IY5+1</f>
        <v>45541</v>
      </c>
      <c r="JA5" s="18">
        <f t="shared" ref="JA5" si="193">IZ5+1</f>
        <v>45542</v>
      </c>
      <c r="JB5" s="19">
        <f t="shared" ref="JB5:JD5" si="194">JA5+1</f>
        <v>45543</v>
      </c>
      <c r="JC5" s="17">
        <f t="shared" si="194"/>
        <v>45544</v>
      </c>
      <c r="JD5" s="18">
        <f t="shared" si="194"/>
        <v>45545</v>
      </c>
      <c r="JE5" s="18">
        <f t="shared" ref="JE5" si="195">JD5+1</f>
        <v>45546</v>
      </c>
      <c r="JF5" s="18">
        <f t="shared" ref="JF5" si="196">JE5+1</f>
        <v>45547</v>
      </c>
      <c r="JG5" s="18">
        <f t="shared" ref="JG5" si="197">JF5+1</f>
        <v>45548</v>
      </c>
      <c r="JH5" s="18">
        <f t="shared" ref="JH5" si="198">JG5+1</f>
        <v>45549</v>
      </c>
      <c r="JI5" s="19">
        <f t="shared" ref="JI5:JK5" si="199">JH5+1</f>
        <v>45550</v>
      </c>
      <c r="JJ5" s="17">
        <f t="shared" si="199"/>
        <v>45551</v>
      </c>
      <c r="JK5" s="18">
        <f t="shared" si="199"/>
        <v>45552</v>
      </c>
      <c r="JL5" s="18">
        <f t="shared" ref="JL5" si="200">JK5+1</f>
        <v>45553</v>
      </c>
      <c r="JM5" s="18">
        <f t="shared" ref="JM5" si="201">JL5+1</f>
        <v>45554</v>
      </c>
      <c r="JN5" s="18">
        <f t="shared" ref="JN5" si="202">JM5+1</f>
        <v>45555</v>
      </c>
      <c r="JO5" s="18">
        <f t="shared" ref="JO5" si="203">JN5+1</f>
        <v>45556</v>
      </c>
      <c r="JP5" s="19">
        <f t="shared" ref="JP5:JR5" si="204">JO5+1</f>
        <v>45557</v>
      </c>
      <c r="JQ5" s="17">
        <f t="shared" si="204"/>
        <v>45558</v>
      </c>
      <c r="JR5" s="18">
        <f t="shared" si="204"/>
        <v>45559</v>
      </c>
      <c r="JS5" s="18">
        <f t="shared" ref="JS5" si="205">JR5+1</f>
        <v>45560</v>
      </c>
      <c r="JT5" s="18">
        <f t="shared" ref="JT5" si="206">JS5+1</f>
        <v>45561</v>
      </c>
      <c r="JU5" s="18">
        <f t="shared" ref="JU5" si="207">JT5+1</f>
        <v>45562</v>
      </c>
      <c r="JV5" s="18">
        <f t="shared" ref="JV5" si="208">JU5+1</f>
        <v>45563</v>
      </c>
      <c r="JW5" s="19">
        <f t="shared" ref="JW5:JY5" si="209">JV5+1</f>
        <v>45564</v>
      </c>
      <c r="JX5" s="17">
        <f t="shared" si="209"/>
        <v>45565</v>
      </c>
      <c r="JY5" s="18">
        <f t="shared" si="209"/>
        <v>45566</v>
      </c>
      <c r="JZ5" s="18">
        <f t="shared" ref="JZ5" si="210">JY5+1</f>
        <v>45567</v>
      </c>
      <c r="KA5" s="18">
        <f t="shared" ref="KA5" si="211">JZ5+1</f>
        <v>45568</v>
      </c>
      <c r="KB5" s="18">
        <f t="shared" ref="KB5" si="212">KA5+1</f>
        <v>45569</v>
      </c>
      <c r="KC5" s="18">
        <f t="shared" ref="KC5" si="213">KB5+1</f>
        <v>45570</v>
      </c>
      <c r="KD5" s="19">
        <f t="shared" ref="KD5:KF5" si="214">KC5+1</f>
        <v>45571</v>
      </c>
      <c r="KE5" s="17">
        <f t="shared" si="214"/>
        <v>45572</v>
      </c>
      <c r="KF5" s="18">
        <f t="shared" si="214"/>
        <v>45573</v>
      </c>
      <c r="KG5" s="18">
        <f t="shared" ref="KG5" si="215">KF5+1</f>
        <v>45574</v>
      </c>
      <c r="KH5" s="18">
        <f t="shared" ref="KH5" si="216">KG5+1</f>
        <v>45575</v>
      </c>
      <c r="KI5" s="18">
        <f t="shared" ref="KI5" si="217">KH5+1</f>
        <v>45576</v>
      </c>
      <c r="KJ5" s="18">
        <f t="shared" ref="KJ5" si="218">KI5+1</f>
        <v>45577</v>
      </c>
      <c r="KK5" s="19">
        <f t="shared" ref="KK5:KM5" si="219">KJ5+1</f>
        <v>45578</v>
      </c>
      <c r="KL5" s="17">
        <f t="shared" si="219"/>
        <v>45579</v>
      </c>
      <c r="KM5" s="18">
        <f t="shared" si="219"/>
        <v>45580</v>
      </c>
      <c r="KN5" s="18">
        <f t="shared" ref="KN5" si="220">KM5+1</f>
        <v>45581</v>
      </c>
      <c r="KO5" s="18">
        <f t="shared" ref="KO5" si="221">KN5+1</f>
        <v>45582</v>
      </c>
      <c r="KP5" s="18">
        <f t="shared" ref="KP5" si="222">KO5+1</f>
        <v>45583</v>
      </c>
      <c r="KQ5" s="18">
        <f t="shared" ref="KQ5" si="223">KP5+1</f>
        <v>45584</v>
      </c>
      <c r="KR5" s="19">
        <f t="shared" ref="KR5:KT5" si="224">KQ5+1</f>
        <v>45585</v>
      </c>
      <c r="KS5" s="17">
        <f t="shared" si="224"/>
        <v>45586</v>
      </c>
      <c r="KT5" s="18">
        <f t="shared" si="224"/>
        <v>45587</v>
      </c>
      <c r="KU5" s="18">
        <f t="shared" ref="KU5" si="225">KT5+1</f>
        <v>45588</v>
      </c>
      <c r="KV5" s="18">
        <f t="shared" ref="KV5" si="226">KU5+1</f>
        <v>45589</v>
      </c>
      <c r="KW5" s="18">
        <f t="shared" ref="KW5" si="227">KV5+1</f>
        <v>45590</v>
      </c>
      <c r="KX5" s="18">
        <f t="shared" ref="KX5" si="228">KW5+1</f>
        <v>45591</v>
      </c>
      <c r="KY5" s="19">
        <f t="shared" ref="KY5:LA5" si="229">KX5+1</f>
        <v>45592</v>
      </c>
      <c r="KZ5" s="17">
        <f t="shared" si="229"/>
        <v>45593</v>
      </c>
      <c r="LA5" s="18">
        <f t="shared" si="229"/>
        <v>45594</v>
      </c>
      <c r="LB5" s="18">
        <f t="shared" ref="LB5" si="230">LA5+1</f>
        <v>45595</v>
      </c>
      <c r="LC5" s="18">
        <f t="shared" ref="LC5" si="231">LB5+1</f>
        <v>45596</v>
      </c>
      <c r="LD5" s="18">
        <f t="shared" ref="LD5" si="232">LC5+1</f>
        <v>45597</v>
      </c>
      <c r="LE5" s="18">
        <f t="shared" ref="LE5" si="233">LD5+1</f>
        <v>45598</v>
      </c>
      <c r="LF5" s="19">
        <f t="shared" ref="LF5:LH5" si="234">LE5+1</f>
        <v>45599</v>
      </c>
      <c r="LG5" s="17">
        <f t="shared" si="234"/>
        <v>45600</v>
      </c>
      <c r="LH5" s="18">
        <f t="shared" si="234"/>
        <v>45601</v>
      </c>
      <c r="LI5" s="18">
        <f t="shared" ref="LI5" si="235">LH5+1</f>
        <v>45602</v>
      </c>
      <c r="LJ5" s="18">
        <f t="shared" ref="LJ5" si="236">LI5+1</f>
        <v>45603</v>
      </c>
      <c r="LK5" s="18">
        <f t="shared" ref="LK5" si="237">LJ5+1</f>
        <v>45604</v>
      </c>
      <c r="LL5" s="18">
        <f t="shared" ref="LL5" si="238">LK5+1</f>
        <v>45605</v>
      </c>
      <c r="LM5" s="19">
        <f t="shared" ref="LM5:LO5" si="239">LL5+1</f>
        <v>45606</v>
      </c>
      <c r="LN5" s="17">
        <f t="shared" si="239"/>
        <v>45607</v>
      </c>
      <c r="LO5" s="18">
        <f t="shared" si="239"/>
        <v>45608</v>
      </c>
      <c r="LP5" s="18">
        <f t="shared" ref="LP5" si="240">LO5+1</f>
        <v>45609</v>
      </c>
      <c r="LQ5" s="18">
        <f t="shared" ref="LQ5" si="241">LP5+1</f>
        <v>45610</v>
      </c>
      <c r="LR5" s="18">
        <f t="shared" ref="LR5" si="242">LQ5+1</f>
        <v>45611</v>
      </c>
      <c r="LS5" s="18">
        <f t="shared" ref="LS5" si="243">LR5+1</f>
        <v>45612</v>
      </c>
      <c r="LT5" s="19">
        <f t="shared" ref="LT5:LV5" si="244">LS5+1</f>
        <v>45613</v>
      </c>
      <c r="LU5" s="17">
        <f t="shared" si="244"/>
        <v>45614</v>
      </c>
      <c r="LV5" s="18">
        <f t="shared" si="244"/>
        <v>45615</v>
      </c>
      <c r="LW5" s="18">
        <f t="shared" ref="LW5" si="245">LV5+1</f>
        <v>45616</v>
      </c>
      <c r="LX5" s="18">
        <f t="shared" ref="LX5" si="246">LW5+1</f>
        <v>45617</v>
      </c>
      <c r="LY5" s="18">
        <f t="shared" ref="LY5" si="247">LX5+1</f>
        <v>45618</v>
      </c>
      <c r="LZ5" s="18">
        <f t="shared" ref="LZ5" si="248">LY5+1</f>
        <v>45619</v>
      </c>
      <c r="MA5" s="19">
        <f t="shared" ref="MA5:MC5" si="249">LZ5+1</f>
        <v>45620</v>
      </c>
      <c r="MB5" s="17">
        <f t="shared" si="249"/>
        <v>45621</v>
      </c>
      <c r="MC5" s="18">
        <f t="shared" si="249"/>
        <v>45622</v>
      </c>
      <c r="MD5" s="18">
        <f t="shared" ref="MD5" si="250">MC5+1</f>
        <v>45623</v>
      </c>
      <c r="ME5" s="18">
        <f t="shared" ref="ME5" si="251">MD5+1</f>
        <v>45624</v>
      </c>
      <c r="MF5" s="18">
        <f t="shared" ref="MF5" si="252">ME5+1</f>
        <v>45625</v>
      </c>
      <c r="MG5" s="18">
        <f t="shared" ref="MG5" si="253">MF5+1</f>
        <v>45626</v>
      </c>
      <c r="MH5" s="19">
        <f t="shared" ref="MH5:MJ5" si="254">MG5+1</f>
        <v>45627</v>
      </c>
      <c r="MI5" s="17">
        <f t="shared" si="254"/>
        <v>45628</v>
      </c>
      <c r="MJ5" s="18">
        <f t="shared" si="254"/>
        <v>45629</v>
      </c>
      <c r="MK5" s="18">
        <f t="shared" ref="MK5" si="255">MJ5+1</f>
        <v>45630</v>
      </c>
      <c r="ML5" s="18">
        <f t="shared" ref="ML5" si="256">MK5+1</f>
        <v>45631</v>
      </c>
      <c r="MM5" s="18">
        <f t="shared" ref="MM5" si="257">ML5+1</f>
        <v>45632</v>
      </c>
      <c r="MN5" s="18">
        <f t="shared" ref="MN5" si="258">MM5+1</f>
        <v>45633</v>
      </c>
      <c r="MO5" s="19">
        <f t="shared" ref="MO5:MQ5" si="259">MN5+1</f>
        <v>45634</v>
      </c>
      <c r="MP5" s="17">
        <f t="shared" si="259"/>
        <v>45635</v>
      </c>
      <c r="MQ5" s="18">
        <f t="shared" si="259"/>
        <v>45636</v>
      </c>
      <c r="MR5" s="18">
        <f t="shared" ref="MR5" si="260">MQ5+1</f>
        <v>45637</v>
      </c>
      <c r="MS5" s="18">
        <f t="shared" ref="MS5" si="261">MR5+1</f>
        <v>45638</v>
      </c>
      <c r="MT5" s="18">
        <f t="shared" ref="MT5" si="262">MS5+1</f>
        <v>45639</v>
      </c>
      <c r="MU5" s="18">
        <f t="shared" ref="MU5" si="263">MT5+1</f>
        <v>45640</v>
      </c>
      <c r="MV5" s="19">
        <f t="shared" ref="MV5:MX5" si="264">MU5+1</f>
        <v>45641</v>
      </c>
      <c r="MW5" s="17">
        <f t="shared" si="264"/>
        <v>45642</v>
      </c>
      <c r="MX5" s="18">
        <f t="shared" si="264"/>
        <v>45643</v>
      </c>
      <c r="MY5" s="18">
        <f t="shared" ref="MY5" si="265">MX5+1</f>
        <v>45644</v>
      </c>
      <c r="MZ5" s="18">
        <f t="shared" ref="MZ5" si="266">MY5+1</f>
        <v>45645</v>
      </c>
      <c r="NA5" s="18">
        <f t="shared" ref="NA5" si="267">MZ5+1</f>
        <v>45646</v>
      </c>
      <c r="NB5" s="18">
        <f t="shared" ref="NB5" si="268">NA5+1</f>
        <v>45647</v>
      </c>
      <c r="NC5" s="19">
        <f t="shared" ref="NC5:NE5" si="269">NB5+1</f>
        <v>45648</v>
      </c>
      <c r="ND5" s="17">
        <f t="shared" si="269"/>
        <v>45649</v>
      </c>
      <c r="NE5" s="18">
        <f t="shared" si="269"/>
        <v>45650</v>
      </c>
      <c r="NF5" s="18">
        <f t="shared" ref="NF5" si="270">NE5+1</f>
        <v>45651</v>
      </c>
      <c r="NG5" s="18">
        <f t="shared" ref="NG5" si="271">NF5+1</f>
        <v>45652</v>
      </c>
      <c r="NH5" s="18">
        <f t="shared" ref="NH5" si="272">NG5+1</f>
        <v>45653</v>
      </c>
      <c r="NI5" s="18">
        <f t="shared" ref="NI5" si="273">NH5+1</f>
        <v>45654</v>
      </c>
      <c r="NJ5" s="19">
        <f t="shared" ref="NJ5:NL5" si="274">NI5+1</f>
        <v>45655</v>
      </c>
      <c r="NK5" s="17">
        <f t="shared" si="274"/>
        <v>45656</v>
      </c>
      <c r="NL5" s="18">
        <f t="shared" si="274"/>
        <v>45657</v>
      </c>
      <c r="NM5" s="18">
        <f t="shared" ref="NM5" si="275">NL5+1</f>
        <v>45658</v>
      </c>
      <c r="NN5" s="18">
        <f t="shared" ref="NN5" si="276">NM5+1</f>
        <v>45659</v>
      </c>
      <c r="NO5" s="18">
        <f t="shared" ref="NO5" si="277">NN5+1</f>
        <v>45660</v>
      </c>
      <c r="NP5" s="18">
        <f t="shared" ref="NP5" si="278">NO5+1</f>
        <v>45661</v>
      </c>
      <c r="NQ5" s="19">
        <f t="shared" ref="NQ5:NS5" si="279">NP5+1</f>
        <v>45662</v>
      </c>
      <c r="NR5" s="17">
        <f t="shared" si="279"/>
        <v>45663</v>
      </c>
      <c r="NS5" s="18">
        <f t="shared" si="279"/>
        <v>45664</v>
      </c>
      <c r="NT5" s="18">
        <f t="shared" ref="NT5" si="280">NS5+1</f>
        <v>45665</v>
      </c>
      <c r="NU5" s="18">
        <f t="shared" ref="NU5" si="281">NT5+1</f>
        <v>45666</v>
      </c>
      <c r="NV5" s="18">
        <f t="shared" ref="NV5" si="282">NU5+1</f>
        <v>45667</v>
      </c>
      <c r="NW5" s="18">
        <f t="shared" ref="NW5" si="283">NV5+1</f>
        <v>45668</v>
      </c>
      <c r="NX5" s="19">
        <f t="shared" ref="NX5:NZ5" si="284">NW5+1</f>
        <v>45669</v>
      </c>
      <c r="NY5" s="17">
        <f t="shared" si="284"/>
        <v>45670</v>
      </c>
      <c r="NZ5" s="18">
        <f t="shared" si="284"/>
        <v>45671</v>
      </c>
      <c r="OA5" s="18">
        <f t="shared" ref="OA5" si="285">NZ5+1</f>
        <v>45672</v>
      </c>
      <c r="OB5" s="18">
        <f t="shared" ref="OB5" si="286">OA5+1</f>
        <v>45673</v>
      </c>
      <c r="OC5" s="18">
        <f t="shared" ref="OC5" si="287">OB5+1</f>
        <v>45674</v>
      </c>
      <c r="OD5" s="18">
        <f t="shared" ref="OD5" si="288">OC5+1</f>
        <v>45675</v>
      </c>
      <c r="OE5" s="19">
        <f t="shared" ref="OE5:OG5" si="289">OD5+1</f>
        <v>45676</v>
      </c>
      <c r="OF5" s="17">
        <f t="shared" si="289"/>
        <v>45677</v>
      </c>
      <c r="OG5" s="18">
        <f t="shared" si="289"/>
        <v>45678</v>
      </c>
      <c r="OH5" s="18">
        <f t="shared" ref="OH5" si="290">OG5+1</f>
        <v>45679</v>
      </c>
      <c r="OI5" s="18">
        <f t="shared" ref="OI5" si="291">OH5+1</f>
        <v>45680</v>
      </c>
      <c r="OJ5" s="18">
        <f t="shared" ref="OJ5" si="292">OI5+1</f>
        <v>45681</v>
      </c>
      <c r="OK5" s="18">
        <f t="shared" ref="OK5" si="293">OJ5+1</f>
        <v>45682</v>
      </c>
      <c r="OL5" s="19">
        <f t="shared" ref="OL5:ON5" si="294">OK5+1</f>
        <v>45683</v>
      </c>
      <c r="OM5" s="17">
        <f t="shared" si="294"/>
        <v>45684</v>
      </c>
      <c r="ON5" s="18">
        <f t="shared" si="294"/>
        <v>45685</v>
      </c>
      <c r="OO5" s="18">
        <f t="shared" ref="OO5" si="295">ON5+1</f>
        <v>45686</v>
      </c>
      <c r="OP5" s="18">
        <f t="shared" ref="OP5" si="296">OO5+1</f>
        <v>45687</v>
      </c>
      <c r="OQ5" s="18">
        <f t="shared" ref="OQ5" si="297">OP5+1</f>
        <v>45688</v>
      </c>
      <c r="OR5" s="18">
        <f t="shared" ref="OR5" si="298">OQ5+1</f>
        <v>45689</v>
      </c>
      <c r="OS5" s="19">
        <f t="shared" ref="OS5:OU5" si="299">OR5+1</f>
        <v>45690</v>
      </c>
      <c r="OT5" s="17">
        <f t="shared" si="299"/>
        <v>45691</v>
      </c>
      <c r="OU5" s="18">
        <f t="shared" si="299"/>
        <v>45692</v>
      </c>
      <c r="OV5" s="18">
        <f t="shared" ref="OV5" si="300">OU5+1</f>
        <v>45693</v>
      </c>
      <c r="OW5" s="18">
        <f t="shared" ref="OW5" si="301">OV5+1</f>
        <v>45694</v>
      </c>
      <c r="OX5" s="18">
        <f t="shared" ref="OX5" si="302">OW5+1</f>
        <v>45695</v>
      </c>
      <c r="OY5" s="18">
        <f t="shared" ref="OY5" si="303">OX5+1</f>
        <v>45696</v>
      </c>
      <c r="OZ5" s="19">
        <f t="shared" ref="OZ5:PB5" si="304">OY5+1</f>
        <v>45697</v>
      </c>
      <c r="PA5" s="17">
        <f t="shared" si="304"/>
        <v>45698</v>
      </c>
      <c r="PB5" s="18">
        <f t="shared" si="304"/>
        <v>45699</v>
      </c>
      <c r="PC5" s="18">
        <f t="shared" ref="PC5" si="305">PB5+1</f>
        <v>45700</v>
      </c>
      <c r="PD5" s="18">
        <f t="shared" ref="PD5" si="306">PC5+1</f>
        <v>45701</v>
      </c>
      <c r="PE5" s="18">
        <f t="shared" ref="PE5" si="307">PD5+1</f>
        <v>45702</v>
      </c>
      <c r="PF5" s="18">
        <f t="shared" ref="PF5" si="308">PE5+1</f>
        <v>45703</v>
      </c>
      <c r="PG5" s="19">
        <f t="shared" ref="PG5:PI5" si="309">PF5+1</f>
        <v>45704</v>
      </c>
      <c r="PH5" s="17">
        <f t="shared" si="309"/>
        <v>45705</v>
      </c>
      <c r="PI5" s="18">
        <f t="shared" si="309"/>
        <v>45706</v>
      </c>
      <c r="PJ5" s="18">
        <f t="shared" ref="PJ5" si="310">PI5+1</f>
        <v>45707</v>
      </c>
      <c r="PK5" s="18">
        <f t="shared" ref="PK5" si="311">PJ5+1</f>
        <v>45708</v>
      </c>
      <c r="PL5" s="18">
        <f t="shared" ref="PL5" si="312">PK5+1</f>
        <v>45709</v>
      </c>
      <c r="PM5" s="18">
        <f t="shared" ref="PM5" si="313">PL5+1</f>
        <v>45710</v>
      </c>
      <c r="PN5" s="19">
        <f t="shared" ref="PN5" si="314">PM5+1</f>
        <v>45711</v>
      </c>
    </row>
    <row r="6" spans="1:430" ht="30" customHeight="1" thickBot="1" x14ac:dyDescent="0.4">
      <c r="A6" s="57"/>
      <c r="B6" s="5" t="s">
        <v>17</v>
      </c>
      <c r="C6" s="6"/>
      <c r="D6" s="6"/>
      <c r="E6" s="84" t="s">
        <v>7</v>
      </c>
      <c r="F6" s="85"/>
      <c r="G6" s="6" t="s">
        <v>8</v>
      </c>
      <c r="H6" s="6" t="s">
        <v>9</v>
      </c>
      <c r="I6" s="6" t="s">
        <v>25</v>
      </c>
      <c r="J6" s="6" t="s">
        <v>10</v>
      </c>
      <c r="K6" s="7" t="str">
        <f t="shared" ref="K6:AP6" si="315">LEFT(TEXT(K5,"jjj"),1)</f>
        <v>l</v>
      </c>
      <c r="L6" s="7" t="str">
        <f t="shared" si="315"/>
        <v>m</v>
      </c>
      <c r="M6" s="7" t="str">
        <f t="shared" si="315"/>
        <v>m</v>
      </c>
      <c r="N6" s="7" t="str">
        <f t="shared" si="315"/>
        <v>j</v>
      </c>
      <c r="O6" s="7" t="str">
        <f t="shared" si="315"/>
        <v>v</v>
      </c>
      <c r="P6" s="7" t="str">
        <f t="shared" si="315"/>
        <v>s</v>
      </c>
      <c r="Q6" s="7" t="str">
        <f t="shared" si="315"/>
        <v>d</v>
      </c>
      <c r="R6" s="7" t="str">
        <f t="shared" si="315"/>
        <v>l</v>
      </c>
      <c r="S6" s="7" t="str">
        <f t="shared" si="315"/>
        <v>m</v>
      </c>
      <c r="T6" s="7" t="str">
        <f t="shared" si="315"/>
        <v>m</v>
      </c>
      <c r="U6" s="7" t="str">
        <f t="shared" si="315"/>
        <v>j</v>
      </c>
      <c r="V6" s="7" t="str">
        <f t="shared" si="315"/>
        <v>v</v>
      </c>
      <c r="W6" s="7" t="str">
        <f t="shared" si="315"/>
        <v>s</v>
      </c>
      <c r="X6" s="7" t="str">
        <f t="shared" si="315"/>
        <v>d</v>
      </c>
      <c r="Y6" s="7" t="str">
        <f t="shared" si="315"/>
        <v>l</v>
      </c>
      <c r="Z6" s="7" t="str">
        <f t="shared" si="315"/>
        <v>m</v>
      </c>
      <c r="AA6" s="7" t="str">
        <f t="shared" si="315"/>
        <v>m</v>
      </c>
      <c r="AB6" s="7" t="str">
        <f t="shared" si="315"/>
        <v>j</v>
      </c>
      <c r="AC6" s="7" t="str">
        <f t="shared" si="315"/>
        <v>v</v>
      </c>
      <c r="AD6" s="7" t="str">
        <f t="shared" si="315"/>
        <v>s</v>
      </c>
      <c r="AE6" s="7" t="str">
        <f t="shared" si="315"/>
        <v>d</v>
      </c>
      <c r="AF6" s="7" t="str">
        <f t="shared" si="315"/>
        <v>l</v>
      </c>
      <c r="AG6" s="7" t="str">
        <f t="shared" si="315"/>
        <v>m</v>
      </c>
      <c r="AH6" s="7" t="str">
        <f t="shared" si="315"/>
        <v>m</v>
      </c>
      <c r="AI6" s="7" t="str">
        <f t="shared" si="315"/>
        <v>j</v>
      </c>
      <c r="AJ6" s="7" t="str">
        <f t="shared" si="315"/>
        <v>v</v>
      </c>
      <c r="AK6" s="7" t="str">
        <f t="shared" si="315"/>
        <v>s</v>
      </c>
      <c r="AL6" s="7" t="str">
        <f t="shared" si="315"/>
        <v>d</v>
      </c>
      <c r="AM6" s="7" t="str">
        <f t="shared" si="315"/>
        <v>l</v>
      </c>
      <c r="AN6" s="7" t="str">
        <f t="shared" si="315"/>
        <v>m</v>
      </c>
      <c r="AO6" s="7" t="str">
        <f t="shared" si="315"/>
        <v>m</v>
      </c>
      <c r="AP6" s="7" t="str">
        <f t="shared" si="315"/>
        <v>j</v>
      </c>
      <c r="AQ6" s="7" t="str">
        <f t="shared" ref="AQ6:BN6" si="316">LEFT(TEXT(AQ5,"jjj"),1)</f>
        <v>v</v>
      </c>
      <c r="AR6" s="7" t="str">
        <f t="shared" si="316"/>
        <v>s</v>
      </c>
      <c r="AS6" s="7" t="str">
        <f t="shared" si="316"/>
        <v>d</v>
      </c>
      <c r="AT6" s="7" t="str">
        <f t="shared" si="316"/>
        <v>l</v>
      </c>
      <c r="AU6" s="7" t="str">
        <f t="shared" si="316"/>
        <v>m</v>
      </c>
      <c r="AV6" s="7" t="str">
        <f t="shared" si="316"/>
        <v>m</v>
      </c>
      <c r="AW6" s="7" t="str">
        <f t="shared" si="316"/>
        <v>j</v>
      </c>
      <c r="AX6" s="7" t="str">
        <f t="shared" si="316"/>
        <v>v</v>
      </c>
      <c r="AY6" s="7" t="str">
        <f t="shared" si="316"/>
        <v>s</v>
      </c>
      <c r="AZ6" s="7" t="str">
        <f t="shared" si="316"/>
        <v>d</v>
      </c>
      <c r="BA6" s="7" t="str">
        <f t="shared" si="316"/>
        <v>l</v>
      </c>
      <c r="BB6" s="7" t="str">
        <f t="shared" si="316"/>
        <v>m</v>
      </c>
      <c r="BC6" s="7" t="str">
        <f t="shared" si="316"/>
        <v>m</v>
      </c>
      <c r="BD6" s="7" t="str">
        <f t="shared" si="316"/>
        <v>j</v>
      </c>
      <c r="BE6" s="7" t="str">
        <f t="shared" si="316"/>
        <v>v</v>
      </c>
      <c r="BF6" s="7" t="str">
        <f t="shared" si="316"/>
        <v>s</v>
      </c>
      <c r="BG6" s="7" t="str">
        <f t="shared" si="316"/>
        <v>d</v>
      </c>
      <c r="BH6" s="7" t="str">
        <f t="shared" si="316"/>
        <v>l</v>
      </c>
      <c r="BI6" s="7" t="str">
        <f t="shared" si="316"/>
        <v>m</v>
      </c>
      <c r="BJ6" s="7" t="str">
        <f t="shared" si="316"/>
        <v>m</v>
      </c>
      <c r="BK6" s="7" t="str">
        <f t="shared" si="316"/>
        <v>j</v>
      </c>
      <c r="BL6" s="7" t="str">
        <f t="shared" si="316"/>
        <v>v</v>
      </c>
      <c r="BM6" s="7" t="str">
        <f t="shared" si="316"/>
        <v>s</v>
      </c>
      <c r="BN6" s="7" t="str">
        <f t="shared" si="316"/>
        <v>d</v>
      </c>
      <c r="BO6" s="7" t="str">
        <f t="shared" ref="BO6" si="317">LEFT(TEXT(BO5,"jjj"),1)</f>
        <v>l</v>
      </c>
      <c r="BP6" s="7" t="str">
        <f t="shared" ref="BP6" si="318">LEFT(TEXT(BP5,"jjj"),1)</f>
        <v>m</v>
      </c>
      <c r="BQ6" s="7" t="str">
        <f t="shared" ref="BQ6" si="319">LEFT(TEXT(BQ5,"jjj"),1)</f>
        <v>m</v>
      </c>
      <c r="BR6" s="7" t="str">
        <f t="shared" ref="BR6" si="320">LEFT(TEXT(BR5,"jjj"),1)</f>
        <v>j</v>
      </c>
      <c r="BS6" s="7" t="str">
        <f t="shared" ref="BS6" si="321">LEFT(TEXT(BS5,"jjj"),1)</f>
        <v>v</v>
      </c>
      <c r="BT6" s="7" t="str">
        <f t="shared" ref="BT6" si="322">LEFT(TEXT(BT5,"jjj"),1)</f>
        <v>s</v>
      </c>
      <c r="BU6" s="7" t="str">
        <f t="shared" ref="BU6" si="323">LEFT(TEXT(BU5,"jjj"),1)</f>
        <v>d</v>
      </c>
      <c r="BV6" s="7" t="str">
        <f t="shared" ref="BV6" si="324">LEFT(TEXT(BV5,"jjj"),1)</f>
        <v>l</v>
      </c>
      <c r="BW6" s="7" t="str">
        <f t="shared" ref="BW6" si="325">LEFT(TEXT(BW5,"jjj"),1)</f>
        <v>m</v>
      </c>
      <c r="BX6" s="7" t="str">
        <f t="shared" ref="BX6" si="326">LEFT(TEXT(BX5,"jjj"),1)</f>
        <v>m</v>
      </c>
      <c r="BY6" s="7" t="str">
        <f t="shared" ref="BY6" si="327">LEFT(TEXT(BY5,"jjj"),1)</f>
        <v>j</v>
      </c>
      <c r="BZ6" s="7" t="str">
        <f t="shared" ref="BZ6" si="328">LEFT(TEXT(BZ5,"jjj"),1)</f>
        <v>v</v>
      </c>
      <c r="CA6" s="7" t="str">
        <f t="shared" ref="CA6" si="329">LEFT(TEXT(CA5,"jjj"),1)</f>
        <v>s</v>
      </c>
      <c r="CB6" s="7" t="str">
        <f t="shared" ref="CB6" si="330">LEFT(TEXT(CB5,"jjj"),1)</f>
        <v>d</v>
      </c>
      <c r="CC6" s="7" t="str">
        <f t="shared" ref="CC6" si="331">LEFT(TEXT(CC5,"jjj"),1)</f>
        <v>l</v>
      </c>
      <c r="CD6" s="7" t="str">
        <f t="shared" ref="CD6" si="332">LEFT(TEXT(CD5,"jjj"),1)</f>
        <v>m</v>
      </c>
      <c r="CE6" s="7" t="str">
        <f t="shared" ref="CE6" si="333">LEFT(TEXT(CE5,"jjj"),1)</f>
        <v>m</v>
      </c>
      <c r="CF6" s="7" t="str">
        <f t="shared" ref="CF6" si="334">LEFT(TEXT(CF5,"jjj"),1)</f>
        <v>j</v>
      </c>
      <c r="CG6" s="7" t="str">
        <f t="shared" ref="CG6" si="335">LEFT(TEXT(CG5,"jjj"),1)</f>
        <v>v</v>
      </c>
      <c r="CH6" s="7" t="str">
        <f t="shared" ref="CH6" si="336">LEFT(TEXT(CH5,"jjj"),1)</f>
        <v>s</v>
      </c>
      <c r="CI6" s="7" t="str">
        <f t="shared" ref="CI6" si="337">LEFT(TEXT(CI5,"jjj"),1)</f>
        <v>d</v>
      </c>
      <c r="CJ6" s="7" t="str">
        <f t="shared" ref="CJ6" si="338">LEFT(TEXT(CJ5,"jjj"),1)</f>
        <v>l</v>
      </c>
      <c r="CK6" s="7" t="str">
        <f t="shared" ref="CK6" si="339">LEFT(TEXT(CK5,"jjj"),1)</f>
        <v>m</v>
      </c>
      <c r="CL6" s="7" t="str">
        <f t="shared" ref="CL6" si="340">LEFT(TEXT(CL5,"jjj"),1)</f>
        <v>m</v>
      </c>
      <c r="CM6" s="7" t="str">
        <f t="shared" ref="CM6" si="341">LEFT(TEXT(CM5,"jjj"),1)</f>
        <v>j</v>
      </c>
      <c r="CN6" s="7" t="str">
        <f t="shared" ref="CN6" si="342">LEFT(TEXT(CN5,"jjj"),1)</f>
        <v>v</v>
      </c>
      <c r="CO6" s="7" t="str">
        <f t="shared" ref="CO6" si="343">LEFT(TEXT(CO5,"jjj"),1)</f>
        <v>s</v>
      </c>
      <c r="CP6" s="7" t="str">
        <f t="shared" ref="CP6" si="344">LEFT(TEXT(CP5,"jjj"),1)</f>
        <v>d</v>
      </c>
      <c r="CQ6" s="7" t="str">
        <f t="shared" ref="CQ6" si="345">LEFT(TEXT(CQ5,"jjj"),1)</f>
        <v>l</v>
      </c>
      <c r="CR6" s="7" t="str">
        <f t="shared" ref="CR6" si="346">LEFT(TEXT(CR5,"jjj"),1)</f>
        <v>m</v>
      </c>
      <c r="CS6" s="7" t="str">
        <f t="shared" ref="CS6" si="347">LEFT(TEXT(CS5,"jjj"),1)</f>
        <v>m</v>
      </c>
      <c r="CT6" s="7" t="str">
        <f t="shared" ref="CT6" si="348">LEFT(TEXT(CT5,"jjj"),1)</f>
        <v>j</v>
      </c>
      <c r="CU6" s="7" t="str">
        <f t="shared" ref="CU6" si="349">LEFT(TEXT(CU5,"jjj"),1)</f>
        <v>v</v>
      </c>
      <c r="CV6" s="7" t="str">
        <f t="shared" ref="CV6" si="350">LEFT(TEXT(CV5,"jjj"),1)</f>
        <v>s</v>
      </c>
      <c r="CW6" s="7" t="str">
        <f t="shared" ref="CW6" si="351">LEFT(TEXT(CW5,"jjj"),1)</f>
        <v>d</v>
      </c>
      <c r="CX6" s="7" t="str">
        <f t="shared" ref="CX6" si="352">LEFT(TEXT(CX5,"jjj"),1)</f>
        <v>l</v>
      </c>
      <c r="CY6" s="7" t="str">
        <f t="shared" ref="CY6" si="353">LEFT(TEXT(CY5,"jjj"),1)</f>
        <v>m</v>
      </c>
      <c r="CZ6" s="7" t="str">
        <f t="shared" ref="CZ6" si="354">LEFT(TEXT(CZ5,"jjj"),1)</f>
        <v>m</v>
      </c>
      <c r="DA6" s="7" t="str">
        <f t="shared" ref="DA6" si="355">LEFT(TEXT(DA5,"jjj"),1)</f>
        <v>j</v>
      </c>
      <c r="DB6" s="7" t="str">
        <f t="shared" ref="DB6" si="356">LEFT(TEXT(DB5,"jjj"),1)</f>
        <v>v</v>
      </c>
      <c r="DC6" s="7" t="str">
        <f t="shared" ref="DC6" si="357">LEFT(TEXT(DC5,"jjj"),1)</f>
        <v>s</v>
      </c>
      <c r="DD6" s="7" t="str">
        <f t="shared" ref="DD6" si="358">LEFT(TEXT(DD5,"jjj"),1)</f>
        <v>d</v>
      </c>
      <c r="DE6" s="7" t="str">
        <f t="shared" ref="DE6" si="359">LEFT(TEXT(DE5,"jjj"),1)</f>
        <v>l</v>
      </c>
      <c r="DF6" s="7" t="str">
        <f t="shared" ref="DF6" si="360">LEFT(TEXT(DF5,"jjj"),1)</f>
        <v>m</v>
      </c>
      <c r="DG6" s="7" t="str">
        <f t="shared" ref="DG6" si="361">LEFT(TEXT(DG5,"jjj"),1)</f>
        <v>m</v>
      </c>
      <c r="DH6" s="7" t="str">
        <f t="shared" ref="DH6" si="362">LEFT(TEXT(DH5,"jjj"),1)</f>
        <v>j</v>
      </c>
      <c r="DI6" s="7" t="str">
        <f t="shared" ref="DI6" si="363">LEFT(TEXT(DI5,"jjj"),1)</f>
        <v>v</v>
      </c>
      <c r="DJ6" s="7" t="str">
        <f t="shared" ref="DJ6" si="364">LEFT(TEXT(DJ5,"jjj"),1)</f>
        <v>s</v>
      </c>
      <c r="DK6" s="7" t="str">
        <f t="shared" ref="DK6" si="365">LEFT(TEXT(DK5,"jjj"),1)</f>
        <v>d</v>
      </c>
      <c r="DL6" s="7" t="str">
        <f t="shared" ref="DL6" si="366">LEFT(TEXT(DL5,"jjj"),1)</f>
        <v>l</v>
      </c>
      <c r="DM6" s="7" t="str">
        <f t="shared" ref="DM6" si="367">LEFT(TEXT(DM5,"jjj"),1)</f>
        <v>m</v>
      </c>
      <c r="DN6" s="7" t="str">
        <f t="shared" ref="DN6" si="368">LEFT(TEXT(DN5,"jjj"),1)</f>
        <v>m</v>
      </c>
      <c r="DO6" s="7" t="str">
        <f t="shared" ref="DO6" si="369">LEFT(TEXT(DO5,"jjj"),1)</f>
        <v>j</v>
      </c>
      <c r="DP6" s="7" t="str">
        <f t="shared" ref="DP6" si="370">LEFT(TEXT(DP5,"jjj"),1)</f>
        <v>v</v>
      </c>
      <c r="DQ6" s="7" t="str">
        <f t="shared" ref="DQ6" si="371">LEFT(TEXT(DQ5,"jjj"),1)</f>
        <v>s</v>
      </c>
      <c r="DR6" s="7" t="str">
        <f t="shared" ref="DR6" si="372">LEFT(TEXT(DR5,"jjj"),1)</f>
        <v>d</v>
      </c>
      <c r="DS6" s="7" t="str">
        <f t="shared" ref="DS6" si="373">LEFT(TEXT(DS5,"jjj"),1)</f>
        <v>l</v>
      </c>
      <c r="DT6" s="7" t="str">
        <f t="shared" ref="DT6" si="374">LEFT(TEXT(DT5,"jjj"),1)</f>
        <v>m</v>
      </c>
      <c r="DU6" s="7" t="str">
        <f t="shared" ref="DU6" si="375">LEFT(TEXT(DU5,"jjj"),1)</f>
        <v>m</v>
      </c>
      <c r="DV6" s="7" t="str">
        <f t="shared" ref="DV6" si="376">LEFT(TEXT(DV5,"jjj"),1)</f>
        <v>j</v>
      </c>
      <c r="DW6" s="7" t="str">
        <f t="shared" ref="DW6" si="377">LEFT(TEXT(DW5,"jjj"),1)</f>
        <v>v</v>
      </c>
      <c r="DX6" s="7" t="str">
        <f t="shared" ref="DX6" si="378">LEFT(TEXT(DX5,"jjj"),1)</f>
        <v>s</v>
      </c>
      <c r="DY6" s="7" t="str">
        <f t="shared" ref="DY6" si="379">LEFT(TEXT(DY5,"jjj"),1)</f>
        <v>d</v>
      </c>
      <c r="DZ6" s="7" t="str">
        <f t="shared" ref="DZ6" si="380">LEFT(TEXT(DZ5,"jjj"),1)</f>
        <v>l</v>
      </c>
      <c r="EA6" s="7" t="str">
        <f t="shared" ref="EA6" si="381">LEFT(TEXT(EA5,"jjj"),1)</f>
        <v>m</v>
      </c>
      <c r="EB6" s="7" t="str">
        <f t="shared" ref="EB6" si="382">LEFT(TEXT(EB5,"jjj"),1)</f>
        <v>m</v>
      </c>
      <c r="EC6" s="7" t="str">
        <f t="shared" ref="EC6" si="383">LEFT(TEXT(EC5,"jjj"),1)</f>
        <v>j</v>
      </c>
      <c r="ED6" s="7" t="str">
        <f t="shared" ref="ED6" si="384">LEFT(TEXT(ED5,"jjj"),1)</f>
        <v>v</v>
      </c>
      <c r="EE6" s="7" t="str">
        <f t="shared" ref="EE6" si="385">LEFT(TEXT(EE5,"jjj"),1)</f>
        <v>s</v>
      </c>
      <c r="EF6" s="7" t="str">
        <f t="shared" ref="EF6" si="386">LEFT(TEXT(EF5,"jjj"),1)</f>
        <v>d</v>
      </c>
      <c r="EG6" s="7" t="str">
        <f t="shared" ref="EG6" si="387">LEFT(TEXT(EG5,"jjj"),1)</f>
        <v>l</v>
      </c>
      <c r="EH6" s="7" t="str">
        <f t="shared" ref="EH6" si="388">LEFT(TEXT(EH5,"jjj"),1)</f>
        <v>m</v>
      </c>
      <c r="EI6" s="7" t="str">
        <f t="shared" ref="EI6" si="389">LEFT(TEXT(EI5,"jjj"),1)</f>
        <v>m</v>
      </c>
      <c r="EJ6" s="7" t="str">
        <f t="shared" ref="EJ6" si="390">LEFT(TEXT(EJ5,"jjj"),1)</f>
        <v>j</v>
      </c>
      <c r="EK6" s="7" t="str">
        <f t="shared" ref="EK6" si="391">LEFT(TEXT(EK5,"jjj"),1)</f>
        <v>v</v>
      </c>
      <c r="EL6" s="7" t="str">
        <f t="shared" ref="EL6" si="392">LEFT(TEXT(EL5,"jjj"),1)</f>
        <v>s</v>
      </c>
      <c r="EM6" s="7" t="str">
        <f t="shared" ref="EM6" si="393">LEFT(TEXT(EM5,"jjj"),1)</f>
        <v>d</v>
      </c>
      <c r="EN6" s="7" t="str">
        <f t="shared" ref="EN6" si="394">LEFT(TEXT(EN5,"jjj"),1)</f>
        <v>l</v>
      </c>
      <c r="EO6" s="7" t="str">
        <f t="shared" ref="EO6" si="395">LEFT(TEXT(EO5,"jjj"),1)</f>
        <v>m</v>
      </c>
      <c r="EP6" s="7" t="str">
        <f t="shared" ref="EP6" si="396">LEFT(TEXT(EP5,"jjj"),1)</f>
        <v>m</v>
      </c>
      <c r="EQ6" s="7" t="str">
        <f t="shared" ref="EQ6" si="397">LEFT(TEXT(EQ5,"jjj"),1)</f>
        <v>j</v>
      </c>
      <c r="ER6" s="7" t="str">
        <f t="shared" ref="ER6" si="398">LEFT(TEXT(ER5,"jjj"),1)</f>
        <v>v</v>
      </c>
      <c r="ES6" s="7" t="str">
        <f t="shared" ref="ES6" si="399">LEFT(TEXT(ES5,"jjj"),1)</f>
        <v>s</v>
      </c>
      <c r="ET6" s="7" t="str">
        <f t="shared" ref="ET6" si="400">LEFT(TEXT(ET5,"jjj"),1)</f>
        <v>d</v>
      </c>
      <c r="EU6" s="7" t="str">
        <f t="shared" ref="EU6" si="401">LEFT(TEXT(EU5,"jjj"),1)</f>
        <v>l</v>
      </c>
      <c r="EV6" s="7" t="str">
        <f t="shared" ref="EV6" si="402">LEFT(TEXT(EV5,"jjj"),1)</f>
        <v>m</v>
      </c>
      <c r="EW6" s="7" t="str">
        <f t="shared" ref="EW6" si="403">LEFT(TEXT(EW5,"jjj"),1)</f>
        <v>m</v>
      </c>
      <c r="EX6" s="7" t="str">
        <f t="shared" ref="EX6" si="404">LEFT(TEXT(EX5,"jjj"),1)</f>
        <v>j</v>
      </c>
      <c r="EY6" s="7" t="str">
        <f t="shared" ref="EY6" si="405">LEFT(TEXT(EY5,"jjj"),1)</f>
        <v>v</v>
      </c>
      <c r="EZ6" s="7" t="str">
        <f t="shared" ref="EZ6" si="406">LEFT(TEXT(EZ5,"jjj"),1)</f>
        <v>s</v>
      </c>
      <c r="FA6" s="7" t="str">
        <f t="shared" ref="FA6" si="407">LEFT(TEXT(FA5,"jjj"),1)</f>
        <v>d</v>
      </c>
      <c r="FB6" s="7" t="str">
        <f t="shared" ref="FB6" si="408">LEFT(TEXT(FB5,"jjj"),1)</f>
        <v>l</v>
      </c>
      <c r="FC6" s="7" t="str">
        <f t="shared" ref="FC6" si="409">LEFT(TEXT(FC5,"jjj"),1)</f>
        <v>m</v>
      </c>
      <c r="FD6" s="7" t="str">
        <f t="shared" ref="FD6" si="410">LEFT(TEXT(FD5,"jjj"),1)</f>
        <v>m</v>
      </c>
      <c r="FE6" s="7" t="str">
        <f t="shared" ref="FE6" si="411">LEFT(TEXT(FE5,"jjj"),1)</f>
        <v>j</v>
      </c>
      <c r="FF6" s="7" t="str">
        <f t="shared" ref="FF6" si="412">LEFT(TEXT(FF5,"jjj"),1)</f>
        <v>v</v>
      </c>
      <c r="FG6" s="7" t="str">
        <f t="shared" ref="FG6" si="413">LEFT(TEXT(FG5,"jjj"),1)</f>
        <v>s</v>
      </c>
      <c r="FH6" s="7" t="str">
        <f t="shared" ref="FH6" si="414">LEFT(TEXT(FH5,"jjj"),1)</f>
        <v>d</v>
      </c>
      <c r="FI6" s="7" t="str">
        <f t="shared" ref="FI6" si="415">LEFT(TEXT(FI5,"jjj"),1)</f>
        <v>l</v>
      </c>
      <c r="FJ6" s="7" t="str">
        <f t="shared" ref="FJ6" si="416">LEFT(TEXT(FJ5,"jjj"),1)</f>
        <v>m</v>
      </c>
      <c r="FK6" s="7" t="str">
        <f t="shared" ref="FK6" si="417">LEFT(TEXT(FK5,"jjj"),1)</f>
        <v>m</v>
      </c>
      <c r="FL6" s="7" t="str">
        <f t="shared" ref="FL6" si="418">LEFT(TEXT(FL5,"jjj"),1)</f>
        <v>j</v>
      </c>
      <c r="FM6" s="7" t="str">
        <f t="shared" ref="FM6" si="419">LEFT(TEXT(FM5,"jjj"),1)</f>
        <v>v</v>
      </c>
      <c r="FN6" s="7" t="str">
        <f t="shared" ref="FN6" si="420">LEFT(TEXT(FN5,"jjj"),1)</f>
        <v>s</v>
      </c>
      <c r="FO6" s="7" t="str">
        <f t="shared" ref="FO6" si="421">LEFT(TEXT(FO5,"jjj"),1)</f>
        <v>d</v>
      </c>
      <c r="FP6" s="7" t="str">
        <f t="shared" ref="FP6" si="422">LEFT(TEXT(FP5,"jjj"),1)</f>
        <v>l</v>
      </c>
      <c r="FQ6" s="7" t="str">
        <f t="shared" ref="FQ6" si="423">LEFT(TEXT(FQ5,"jjj"),1)</f>
        <v>m</v>
      </c>
      <c r="FR6" s="7" t="str">
        <f t="shared" ref="FR6" si="424">LEFT(TEXT(FR5,"jjj"),1)</f>
        <v>m</v>
      </c>
      <c r="FS6" s="7" t="str">
        <f t="shared" ref="FS6" si="425">LEFT(TEXT(FS5,"jjj"),1)</f>
        <v>j</v>
      </c>
      <c r="FT6" s="7" t="str">
        <f t="shared" ref="FT6" si="426">LEFT(TEXT(FT5,"jjj"),1)</f>
        <v>v</v>
      </c>
      <c r="FU6" s="7" t="str">
        <f t="shared" ref="FU6" si="427">LEFT(TEXT(FU5,"jjj"),1)</f>
        <v>s</v>
      </c>
      <c r="FV6" s="7" t="str">
        <f t="shared" ref="FV6" si="428">LEFT(TEXT(FV5,"jjj"),1)</f>
        <v>d</v>
      </c>
      <c r="FW6" s="7" t="str">
        <f t="shared" ref="FW6" si="429">LEFT(TEXT(FW5,"jjj"),1)</f>
        <v>l</v>
      </c>
      <c r="FX6" s="7" t="str">
        <f t="shared" ref="FX6" si="430">LEFT(TEXT(FX5,"jjj"),1)</f>
        <v>m</v>
      </c>
      <c r="FY6" s="7" t="str">
        <f t="shared" ref="FY6" si="431">LEFT(TEXT(FY5,"jjj"),1)</f>
        <v>m</v>
      </c>
      <c r="FZ6" s="7" t="str">
        <f t="shared" ref="FZ6" si="432">LEFT(TEXT(FZ5,"jjj"),1)</f>
        <v>j</v>
      </c>
      <c r="GA6" s="7" t="str">
        <f t="shared" ref="GA6" si="433">LEFT(TEXT(GA5,"jjj"),1)</f>
        <v>v</v>
      </c>
      <c r="GB6" s="7" t="str">
        <f t="shared" ref="GB6" si="434">LEFT(TEXT(GB5,"jjj"),1)</f>
        <v>s</v>
      </c>
      <c r="GC6" s="7" t="str">
        <f t="shared" ref="GC6" si="435">LEFT(TEXT(GC5,"jjj"),1)</f>
        <v>d</v>
      </c>
      <c r="GD6" s="7" t="str">
        <f t="shared" ref="GD6" si="436">LEFT(TEXT(GD5,"jjj"),1)</f>
        <v>l</v>
      </c>
      <c r="GE6" s="7" t="str">
        <f t="shared" ref="GE6" si="437">LEFT(TEXT(GE5,"jjj"),1)</f>
        <v>m</v>
      </c>
      <c r="GF6" s="7" t="str">
        <f t="shared" ref="GF6" si="438">LEFT(TEXT(GF5,"jjj"),1)</f>
        <v>m</v>
      </c>
      <c r="GG6" s="7" t="str">
        <f t="shared" ref="GG6" si="439">LEFT(TEXT(GG5,"jjj"),1)</f>
        <v>j</v>
      </c>
      <c r="GH6" s="7" t="str">
        <f t="shared" ref="GH6" si="440">LEFT(TEXT(GH5,"jjj"),1)</f>
        <v>v</v>
      </c>
      <c r="GI6" s="7" t="str">
        <f t="shared" ref="GI6" si="441">LEFT(TEXT(GI5,"jjj"),1)</f>
        <v>s</v>
      </c>
      <c r="GJ6" s="7" t="str">
        <f t="shared" ref="GJ6" si="442">LEFT(TEXT(GJ5,"jjj"),1)</f>
        <v>d</v>
      </c>
      <c r="GK6" s="7" t="str">
        <f t="shared" ref="GK6" si="443">LEFT(TEXT(GK5,"jjj"),1)</f>
        <v>l</v>
      </c>
      <c r="GL6" s="7" t="str">
        <f t="shared" ref="GL6" si="444">LEFT(TEXT(GL5,"jjj"),1)</f>
        <v>m</v>
      </c>
      <c r="GM6" s="7" t="str">
        <f t="shared" ref="GM6" si="445">LEFT(TEXT(GM5,"jjj"),1)</f>
        <v>m</v>
      </c>
      <c r="GN6" s="7" t="str">
        <f t="shared" ref="GN6" si="446">LEFT(TEXT(GN5,"jjj"),1)</f>
        <v>j</v>
      </c>
      <c r="GO6" s="7" t="str">
        <f t="shared" ref="GO6" si="447">LEFT(TEXT(GO5,"jjj"),1)</f>
        <v>v</v>
      </c>
      <c r="GP6" s="7" t="str">
        <f t="shared" ref="GP6" si="448">LEFT(TEXT(GP5,"jjj"),1)</f>
        <v>s</v>
      </c>
      <c r="GQ6" s="7" t="str">
        <f t="shared" ref="GQ6" si="449">LEFT(TEXT(GQ5,"jjj"),1)</f>
        <v>d</v>
      </c>
      <c r="GR6" s="7" t="str">
        <f t="shared" ref="GR6" si="450">LEFT(TEXT(GR5,"jjj"),1)</f>
        <v>l</v>
      </c>
      <c r="GS6" s="7" t="str">
        <f t="shared" ref="GS6" si="451">LEFT(TEXT(GS5,"jjj"),1)</f>
        <v>m</v>
      </c>
      <c r="GT6" s="7" t="str">
        <f t="shared" ref="GT6" si="452">LEFT(TEXT(GT5,"jjj"),1)</f>
        <v>m</v>
      </c>
      <c r="GU6" s="7" t="str">
        <f t="shared" ref="GU6" si="453">LEFT(TEXT(GU5,"jjj"),1)</f>
        <v>j</v>
      </c>
      <c r="GV6" s="7" t="str">
        <f t="shared" ref="GV6" si="454">LEFT(TEXT(GV5,"jjj"),1)</f>
        <v>v</v>
      </c>
      <c r="GW6" s="7" t="str">
        <f t="shared" ref="GW6" si="455">LEFT(TEXT(GW5,"jjj"),1)</f>
        <v>s</v>
      </c>
      <c r="GX6" s="7" t="str">
        <f t="shared" ref="GX6" si="456">LEFT(TEXT(GX5,"jjj"),1)</f>
        <v>d</v>
      </c>
      <c r="GY6" s="7" t="str">
        <f t="shared" ref="GY6" si="457">LEFT(TEXT(GY5,"jjj"),1)</f>
        <v>l</v>
      </c>
      <c r="GZ6" s="7" t="str">
        <f t="shared" ref="GZ6" si="458">LEFT(TEXT(GZ5,"jjj"),1)</f>
        <v>m</v>
      </c>
      <c r="HA6" s="7" t="str">
        <f t="shared" ref="HA6" si="459">LEFT(TEXT(HA5,"jjj"),1)</f>
        <v>m</v>
      </c>
      <c r="HB6" s="7" t="str">
        <f t="shared" ref="HB6" si="460">LEFT(TEXT(HB5,"jjj"),1)</f>
        <v>j</v>
      </c>
      <c r="HC6" s="7" t="str">
        <f t="shared" ref="HC6" si="461">LEFT(TEXT(HC5,"jjj"),1)</f>
        <v>v</v>
      </c>
      <c r="HD6" s="7" t="str">
        <f t="shared" ref="HD6" si="462">LEFT(TEXT(HD5,"jjj"),1)</f>
        <v>s</v>
      </c>
      <c r="HE6" s="7" t="str">
        <f t="shared" ref="HE6" si="463">LEFT(TEXT(HE5,"jjj"),1)</f>
        <v>d</v>
      </c>
      <c r="HF6" s="7" t="str">
        <f t="shared" ref="HF6" si="464">LEFT(TEXT(HF5,"jjj"),1)</f>
        <v>l</v>
      </c>
      <c r="HG6" s="7" t="str">
        <f t="shared" ref="HG6" si="465">LEFT(TEXT(HG5,"jjj"),1)</f>
        <v>m</v>
      </c>
      <c r="HH6" s="7" t="str">
        <f t="shared" ref="HH6" si="466">LEFT(TEXT(HH5,"jjj"),1)</f>
        <v>m</v>
      </c>
      <c r="HI6" s="7" t="str">
        <f t="shared" ref="HI6" si="467">LEFT(TEXT(HI5,"jjj"),1)</f>
        <v>j</v>
      </c>
      <c r="HJ6" s="7" t="str">
        <f t="shared" ref="HJ6" si="468">LEFT(TEXT(HJ5,"jjj"),1)</f>
        <v>v</v>
      </c>
      <c r="HK6" s="7" t="str">
        <f t="shared" ref="HK6" si="469">LEFT(TEXT(HK5,"jjj"),1)</f>
        <v>s</v>
      </c>
      <c r="HL6" s="7" t="str">
        <f t="shared" ref="HL6" si="470">LEFT(TEXT(HL5,"jjj"),1)</f>
        <v>d</v>
      </c>
      <c r="HM6" s="7" t="str">
        <f t="shared" ref="HM6" si="471">LEFT(TEXT(HM5,"jjj"),1)</f>
        <v>l</v>
      </c>
      <c r="HN6" s="7" t="str">
        <f t="shared" ref="HN6" si="472">LEFT(TEXT(HN5,"jjj"),1)</f>
        <v>m</v>
      </c>
      <c r="HO6" s="7" t="str">
        <f t="shared" ref="HO6" si="473">LEFT(TEXT(HO5,"jjj"),1)</f>
        <v>m</v>
      </c>
      <c r="HP6" s="7" t="str">
        <f t="shared" ref="HP6" si="474">LEFT(TEXT(HP5,"jjj"),1)</f>
        <v>j</v>
      </c>
      <c r="HQ6" s="7" t="str">
        <f t="shared" ref="HQ6" si="475">LEFT(TEXT(HQ5,"jjj"),1)</f>
        <v>v</v>
      </c>
      <c r="HR6" s="7" t="str">
        <f t="shared" ref="HR6" si="476">LEFT(TEXT(HR5,"jjj"),1)</f>
        <v>s</v>
      </c>
      <c r="HS6" s="7" t="str">
        <f t="shared" ref="HS6" si="477">LEFT(TEXT(HS5,"jjj"),1)</f>
        <v>d</v>
      </c>
      <c r="HT6" s="7" t="str">
        <f t="shared" ref="HT6" si="478">LEFT(TEXT(HT5,"jjj"),1)</f>
        <v>l</v>
      </c>
      <c r="HU6" s="7" t="str">
        <f t="shared" ref="HU6" si="479">LEFT(TEXT(HU5,"jjj"),1)</f>
        <v>m</v>
      </c>
      <c r="HV6" s="7" t="str">
        <f t="shared" ref="HV6" si="480">LEFT(TEXT(HV5,"jjj"),1)</f>
        <v>m</v>
      </c>
      <c r="HW6" s="7" t="str">
        <f t="shared" ref="HW6" si="481">LEFT(TEXT(HW5,"jjj"),1)</f>
        <v>j</v>
      </c>
      <c r="HX6" s="7" t="str">
        <f t="shared" ref="HX6" si="482">LEFT(TEXT(HX5,"jjj"),1)</f>
        <v>v</v>
      </c>
      <c r="HY6" s="7" t="str">
        <f t="shared" ref="HY6" si="483">LEFT(TEXT(HY5,"jjj"),1)</f>
        <v>s</v>
      </c>
      <c r="HZ6" s="7" t="str">
        <f t="shared" ref="HZ6" si="484">LEFT(TEXT(HZ5,"jjj"),1)</f>
        <v>d</v>
      </c>
      <c r="IA6" s="7" t="str">
        <f t="shared" ref="IA6" si="485">LEFT(TEXT(IA5,"jjj"),1)</f>
        <v>l</v>
      </c>
      <c r="IB6" s="7" t="str">
        <f t="shared" ref="IB6" si="486">LEFT(TEXT(IB5,"jjj"),1)</f>
        <v>m</v>
      </c>
      <c r="IC6" s="7" t="str">
        <f t="shared" ref="IC6" si="487">LEFT(TEXT(IC5,"jjj"),1)</f>
        <v>m</v>
      </c>
      <c r="ID6" s="7" t="str">
        <f t="shared" ref="ID6" si="488">LEFT(TEXT(ID5,"jjj"),1)</f>
        <v>j</v>
      </c>
      <c r="IE6" s="7" t="str">
        <f t="shared" ref="IE6" si="489">LEFT(TEXT(IE5,"jjj"),1)</f>
        <v>v</v>
      </c>
      <c r="IF6" s="7" t="str">
        <f t="shared" ref="IF6" si="490">LEFT(TEXT(IF5,"jjj"),1)</f>
        <v>s</v>
      </c>
      <c r="IG6" s="7" t="str">
        <f t="shared" ref="IG6" si="491">LEFT(TEXT(IG5,"jjj"),1)</f>
        <v>d</v>
      </c>
      <c r="IH6" s="7" t="str">
        <f t="shared" ref="IH6" si="492">LEFT(TEXT(IH5,"jjj"),1)</f>
        <v>l</v>
      </c>
      <c r="II6" s="7" t="str">
        <f t="shared" ref="II6" si="493">LEFT(TEXT(II5,"jjj"),1)</f>
        <v>m</v>
      </c>
      <c r="IJ6" s="7" t="str">
        <f t="shared" ref="IJ6" si="494">LEFT(TEXT(IJ5,"jjj"),1)</f>
        <v>m</v>
      </c>
      <c r="IK6" s="7" t="str">
        <f t="shared" ref="IK6" si="495">LEFT(TEXT(IK5,"jjj"),1)</f>
        <v>j</v>
      </c>
      <c r="IL6" s="7" t="str">
        <f t="shared" ref="IL6" si="496">LEFT(TEXT(IL5,"jjj"),1)</f>
        <v>v</v>
      </c>
      <c r="IM6" s="7" t="str">
        <f t="shared" ref="IM6" si="497">LEFT(TEXT(IM5,"jjj"),1)</f>
        <v>s</v>
      </c>
      <c r="IN6" s="7" t="str">
        <f t="shared" ref="IN6" si="498">LEFT(TEXT(IN5,"jjj"),1)</f>
        <v>d</v>
      </c>
      <c r="IO6" s="7" t="str">
        <f t="shared" ref="IO6" si="499">LEFT(TEXT(IO5,"jjj"),1)</f>
        <v>l</v>
      </c>
      <c r="IP6" s="7" t="str">
        <f t="shared" ref="IP6" si="500">LEFT(TEXT(IP5,"jjj"),1)</f>
        <v>m</v>
      </c>
      <c r="IQ6" s="7" t="str">
        <f t="shared" ref="IQ6" si="501">LEFT(TEXT(IQ5,"jjj"),1)</f>
        <v>m</v>
      </c>
      <c r="IR6" s="7" t="str">
        <f t="shared" ref="IR6" si="502">LEFT(TEXT(IR5,"jjj"),1)</f>
        <v>j</v>
      </c>
      <c r="IS6" s="7" t="str">
        <f t="shared" ref="IS6" si="503">LEFT(TEXT(IS5,"jjj"),1)</f>
        <v>v</v>
      </c>
      <c r="IT6" s="7" t="str">
        <f t="shared" ref="IT6" si="504">LEFT(TEXT(IT5,"jjj"),1)</f>
        <v>s</v>
      </c>
      <c r="IU6" s="7" t="str">
        <f t="shared" ref="IU6" si="505">LEFT(TEXT(IU5,"jjj"),1)</f>
        <v>d</v>
      </c>
      <c r="IV6" s="7" t="str">
        <f t="shared" ref="IV6" si="506">LEFT(TEXT(IV5,"jjj"),1)</f>
        <v>l</v>
      </c>
      <c r="IW6" s="7" t="str">
        <f t="shared" ref="IW6" si="507">LEFT(TEXT(IW5,"jjj"),1)</f>
        <v>m</v>
      </c>
      <c r="IX6" s="7" t="str">
        <f t="shared" ref="IX6" si="508">LEFT(TEXT(IX5,"jjj"),1)</f>
        <v>m</v>
      </c>
      <c r="IY6" s="7" t="str">
        <f t="shared" ref="IY6" si="509">LEFT(TEXT(IY5,"jjj"),1)</f>
        <v>j</v>
      </c>
      <c r="IZ6" s="7" t="str">
        <f t="shared" ref="IZ6" si="510">LEFT(TEXT(IZ5,"jjj"),1)</f>
        <v>v</v>
      </c>
      <c r="JA6" s="7" t="str">
        <f t="shared" ref="JA6" si="511">LEFT(TEXT(JA5,"jjj"),1)</f>
        <v>s</v>
      </c>
      <c r="JB6" s="7" t="str">
        <f t="shared" ref="JB6" si="512">LEFT(TEXT(JB5,"jjj"),1)</f>
        <v>d</v>
      </c>
      <c r="JC6" s="7" t="str">
        <f t="shared" ref="JC6" si="513">LEFT(TEXT(JC5,"jjj"),1)</f>
        <v>l</v>
      </c>
      <c r="JD6" s="7" t="str">
        <f t="shared" ref="JD6" si="514">LEFT(TEXT(JD5,"jjj"),1)</f>
        <v>m</v>
      </c>
      <c r="JE6" s="7" t="str">
        <f t="shared" ref="JE6" si="515">LEFT(TEXT(JE5,"jjj"),1)</f>
        <v>m</v>
      </c>
      <c r="JF6" s="7" t="str">
        <f t="shared" ref="JF6" si="516">LEFT(TEXT(JF5,"jjj"),1)</f>
        <v>j</v>
      </c>
      <c r="JG6" s="7" t="str">
        <f t="shared" ref="JG6" si="517">LEFT(TEXT(JG5,"jjj"),1)</f>
        <v>v</v>
      </c>
      <c r="JH6" s="7" t="str">
        <f t="shared" ref="JH6" si="518">LEFT(TEXT(JH5,"jjj"),1)</f>
        <v>s</v>
      </c>
      <c r="JI6" s="7" t="str">
        <f t="shared" ref="JI6" si="519">LEFT(TEXT(JI5,"jjj"),1)</f>
        <v>d</v>
      </c>
      <c r="JJ6" s="7" t="str">
        <f t="shared" ref="JJ6" si="520">LEFT(TEXT(JJ5,"jjj"),1)</f>
        <v>l</v>
      </c>
      <c r="JK6" s="7" t="str">
        <f t="shared" ref="JK6" si="521">LEFT(TEXT(JK5,"jjj"),1)</f>
        <v>m</v>
      </c>
      <c r="JL6" s="7" t="str">
        <f t="shared" ref="JL6" si="522">LEFT(TEXT(JL5,"jjj"),1)</f>
        <v>m</v>
      </c>
      <c r="JM6" s="7" t="str">
        <f t="shared" ref="JM6" si="523">LEFT(TEXT(JM5,"jjj"),1)</f>
        <v>j</v>
      </c>
      <c r="JN6" s="7" t="str">
        <f t="shared" ref="JN6" si="524">LEFT(TEXT(JN5,"jjj"),1)</f>
        <v>v</v>
      </c>
      <c r="JO6" s="7" t="str">
        <f t="shared" ref="JO6" si="525">LEFT(TEXT(JO5,"jjj"),1)</f>
        <v>s</v>
      </c>
      <c r="JP6" s="7" t="str">
        <f t="shared" ref="JP6" si="526">LEFT(TEXT(JP5,"jjj"),1)</f>
        <v>d</v>
      </c>
      <c r="JQ6" s="7" t="str">
        <f t="shared" ref="JQ6" si="527">LEFT(TEXT(JQ5,"jjj"),1)</f>
        <v>l</v>
      </c>
      <c r="JR6" s="7" t="str">
        <f t="shared" ref="JR6" si="528">LEFT(TEXT(JR5,"jjj"),1)</f>
        <v>m</v>
      </c>
      <c r="JS6" s="7" t="str">
        <f t="shared" ref="JS6" si="529">LEFT(TEXT(JS5,"jjj"),1)</f>
        <v>m</v>
      </c>
      <c r="JT6" s="7" t="str">
        <f t="shared" ref="JT6" si="530">LEFT(TEXT(JT5,"jjj"),1)</f>
        <v>j</v>
      </c>
      <c r="JU6" s="7" t="str">
        <f t="shared" ref="JU6" si="531">LEFT(TEXT(JU5,"jjj"),1)</f>
        <v>v</v>
      </c>
      <c r="JV6" s="7" t="str">
        <f t="shared" ref="JV6" si="532">LEFT(TEXT(JV5,"jjj"),1)</f>
        <v>s</v>
      </c>
      <c r="JW6" s="7" t="str">
        <f t="shared" ref="JW6" si="533">LEFT(TEXT(JW5,"jjj"),1)</f>
        <v>d</v>
      </c>
      <c r="JX6" s="7" t="str">
        <f t="shared" ref="JX6" si="534">LEFT(TEXT(JX5,"jjj"),1)</f>
        <v>l</v>
      </c>
      <c r="JY6" s="7" t="str">
        <f t="shared" ref="JY6" si="535">LEFT(TEXT(JY5,"jjj"),1)</f>
        <v>m</v>
      </c>
      <c r="JZ6" s="7" t="str">
        <f t="shared" ref="JZ6" si="536">LEFT(TEXT(JZ5,"jjj"),1)</f>
        <v>m</v>
      </c>
      <c r="KA6" s="7" t="str">
        <f t="shared" ref="KA6" si="537">LEFT(TEXT(KA5,"jjj"),1)</f>
        <v>j</v>
      </c>
      <c r="KB6" s="7" t="str">
        <f t="shared" ref="KB6" si="538">LEFT(TEXT(KB5,"jjj"),1)</f>
        <v>v</v>
      </c>
      <c r="KC6" s="7" t="str">
        <f t="shared" ref="KC6" si="539">LEFT(TEXT(KC5,"jjj"),1)</f>
        <v>s</v>
      </c>
      <c r="KD6" s="7" t="str">
        <f t="shared" ref="KD6" si="540">LEFT(TEXT(KD5,"jjj"),1)</f>
        <v>d</v>
      </c>
      <c r="KE6" s="7" t="str">
        <f t="shared" ref="KE6" si="541">LEFT(TEXT(KE5,"jjj"),1)</f>
        <v>l</v>
      </c>
      <c r="KF6" s="7" t="str">
        <f t="shared" ref="KF6" si="542">LEFT(TEXT(KF5,"jjj"),1)</f>
        <v>m</v>
      </c>
      <c r="KG6" s="7" t="str">
        <f t="shared" ref="KG6" si="543">LEFT(TEXT(KG5,"jjj"),1)</f>
        <v>m</v>
      </c>
      <c r="KH6" s="7" t="str">
        <f t="shared" ref="KH6" si="544">LEFT(TEXT(KH5,"jjj"),1)</f>
        <v>j</v>
      </c>
      <c r="KI6" s="7" t="str">
        <f t="shared" ref="KI6" si="545">LEFT(TEXT(KI5,"jjj"),1)</f>
        <v>v</v>
      </c>
      <c r="KJ6" s="7" t="str">
        <f t="shared" ref="KJ6" si="546">LEFT(TEXT(KJ5,"jjj"),1)</f>
        <v>s</v>
      </c>
      <c r="KK6" s="7" t="str">
        <f t="shared" ref="KK6" si="547">LEFT(TEXT(KK5,"jjj"),1)</f>
        <v>d</v>
      </c>
      <c r="KL6" s="7" t="str">
        <f t="shared" ref="KL6" si="548">LEFT(TEXT(KL5,"jjj"),1)</f>
        <v>l</v>
      </c>
      <c r="KM6" s="7" t="str">
        <f t="shared" ref="KM6" si="549">LEFT(TEXT(KM5,"jjj"),1)</f>
        <v>m</v>
      </c>
      <c r="KN6" s="7" t="str">
        <f t="shared" ref="KN6" si="550">LEFT(TEXT(KN5,"jjj"),1)</f>
        <v>m</v>
      </c>
      <c r="KO6" s="7" t="str">
        <f t="shared" ref="KO6" si="551">LEFT(TEXT(KO5,"jjj"),1)</f>
        <v>j</v>
      </c>
      <c r="KP6" s="7" t="str">
        <f t="shared" ref="KP6" si="552">LEFT(TEXT(KP5,"jjj"),1)</f>
        <v>v</v>
      </c>
      <c r="KQ6" s="7" t="str">
        <f t="shared" ref="KQ6" si="553">LEFT(TEXT(KQ5,"jjj"),1)</f>
        <v>s</v>
      </c>
      <c r="KR6" s="7" t="str">
        <f t="shared" ref="KR6" si="554">LEFT(TEXT(KR5,"jjj"),1)</f>
        <v>d</v>
      </c>
      <c r="KS6" s="7" t="str">
        <f t="shared" ref="KS6" si="555">LEFT(TEXT(KS5,"jjj"),1)</f>
        <v>l</v>
      </c>
      <c r="KT6" s="7" t="str">
        <f t="shared" ref="KT6" si="556">LEFT(TEXT(KT5,"jjj"),1)</f>
        <v>m</v>
      </c>
      <c r="KU6" s="7" t="str">
        <f t="shared" ref="KU6" si="557">LEFT(TEXT(KU5,"jjj"),1)</f>
        <v>m</v>
      </c>
      <c r="KV6" s="7" t="str">
        <f t="shared" ref="KV6" si="558">LEFT(TEXT(KV5,"jjj"),1)</f>
        <v>j</v>
      </c>
      <c r="KW6" s="7" t="str">
        <f t="shared" ref="KW6" si="559">LEFT(TEXT(KW5,"jjj"),1)</f>
        <v>v</v>
      </c>
      <c r="KX6" s="7" t="str">
        <f t="shared" ref="KX6" si="560">LEFT(TEXT(KX5,"jjj"),1)</f>
        <v>s</v>
      </c>
      <c r="KY6" s="7" t="str">
        <f t="shared" ref="KY6" si="561">LEFT(TEXT(KY5,"jjj"),1)</f>
        <v>d</v>
      </c>
      <c r="KZ6" s="7" t="str">
        <f t="shared" ref="KZ6" si="562">LEFT(TEXT(KZ5,"jjj"),1)</f>
        <v>l</v>
      </c>
      <c r="LA6" s="7" t="str">
        <f t="shared" ref="LA6" si="563">LEFT(TEXT(LA5,"jjj"),1)</f>
        <v>m</v>
      </c>
      <c r="LB6" s="7" t="str">
        <f t="shared" ref="LB6" si="564">LEFT(TEXT(LB5,"jjj"),1)</f>
        <v>m</v>
      </c>
      <c r="LC6" s="7" t="str">
        <f t="shared" ref="LC6" si="565">LEFT(TEXT(LC5,"jjj"),1)</f>
        <v>j</v>
      </c>
      <c r="LD6" s="7" t="str">
        <f t="shared" ref="LD6" si="566">LEFT(TEXT(LD5,"jjj"),1)</f>
        <v>v</v>
      </c>
      <c r="LE6" s="7" t="str">
        <f t="shared" ref="LE6" si="567">LEFT(TEXT(LE5,"jjj"),1)</f>
        <v>s</v>
      </c>
      <c r="LF6" s="7" t="str">
        <f t="shared" ref="LF6" si="568">LEFT(TEXT(LF5,"jjj"),1)</f>
        <v>d</v>
      </c>
      <c r="LG6" s="7" t="str">
        <f t="shared" ref="LG6" si="569">LEFT(TEXT(LG5,"jjj"),1)</f>
        <v>l</v>
      </c>
      <c r="LH6" s="7" t="str">
        <f t="shared" ref="LH6" si="570">LEFT(TEXT(LH5,"jjj"),1)</f>
        <v>m</v>
      </c>
      <c r="LI6" s="7" t="str">
        <f t="shared" ref="LI6" si="571">LEFT(TEXT(LI5,"jjj"),1)</f>
        <v>m</v>
      </c>
      <c r="LJ6" s="7" t="str">
        <f t="shared" ref="LJ6" si="572">LEFT(TEXT(LJ5,"jjj"),1)</f>
        <v>j</v>
      </c>
      <c r="LK6" s="7" t="str">
        <f t="shared" ref="LK6" si="573">LEFT(TEXT(LK5,"jjj"),1)</f>
        <v>v</v>
      </c>
      <c r="LL6" s="7" t="str">
        <f t="shared" ref="LL6" si="574">LEFT(TEXT(LL5,"jjj"),1)</f>
        <v>s</v>
      </c>
      <c r="LM6" s="7" t="str">
        <f t="shared" ref="LM6" si="575">LEFT(TEXT(LM5,"jjj"),1)</f>
        <v>d</v>
      </c>
      <c r="LN6" s="7" t="str">
        <f t="shared" ref="LN6" si="576">LEFT(TEXT(LN5,"jjj"),1)</f>
        <v>l</v>
      </c>
      <c r="LO6" s="7" t="str">
        <f t="shared" ref="LO6" si="577">LEFT(TEXT(LO5,"jjj"),1)</f>
        <v>m</v>
      </c>
      <c r="LP6" s="7" t="str">
        <f t="shared" ref="LP6" si="578">LEFT(TEXT(LP5,"jjj"),1)</f>
        <v>m</v>
      </c>
      <c r="LQ6" s="7" t="str">
        <f t="shared" ref="LQ6" si="579">LEFT(TEXT(LQ5,"jjj"),1)</f>
        <v>j</v>
      </c>
      <c r="LR6" s="7" t="str">
        <f t="shared" ref="LR6" si="580">LEFT(TEXT(LR5,"jjj"),1)</f>
        <v>v</v>
      </c>
      <c r="LS6" s="7" t="str">
        <f t="shared" ref="LS6" si="581">LEFT(TEXT(LS5,"jjj"),1)</f>
        <v>s</v>
      </c>
      <c r="LT6" s="7" t="str">
        <f t="shared" ref="LT6" si="582">LEFT(TEXT(LT5,"jjj"),1)</f>
        <v>d</v>
      </c>
      <c r="LU6" s="7" t="str">
        <f t="shared" ref="LU6" si="583">LEFT(TEXT(LU5,"jjj"),1)</f>
        <v>l</v>
      </c>
      <c r="LV6" s="7" t="str">
        <f t="shared" ref="LV6" si="584">LEFT(TEXT(LV5,"jjj"),1)</f>
        <v>m</v>
      </c>
      <c r="LW6" s="7" t="str">
        <f t="shared" ref="LW6" si="585">LEFT(TEXT(LW5,"jjj"),1)</f>
        <v>m</v>
      </c>
      <c r="LX6" s="7" t="str">
        <f t="shared" ref="LX6" si="586">LEFT(TEXT(LX5,"jjj"),1)</f>
        <v>j</v>
      </c>
      <c r="LY6" s="7" t="str">
        <f t="shared" ref="LY6" si="587">LEFT(TEXT(LY5,"jjj"),1)</f>
        <v>v</v>
      </c>
      <c r="LZ6" s="7" t="str">
        <f t="shared" ref="LZ6" si="588">LEFT(TEXT(LZ5,"jjj"),1)</f>
        <v>s</v>
      </c>
      <c r="MA6" s="7" t="str">
        <f t="shared" ref="MA6" si="589">LEFT(TEXT(MA5,"jjj"),1)</f>
        <v>d</v>
      </c>
      <c r="MB6" s="7" t="str">
        <f t="shared" ref="MB6" si="590">LEFT(TEXT(MB5,"jjj"),1)</f>
        <v>l</v>
      </c>
      <c r="MC6" s="7" t="str">
        <f t="shared" ref="MC6" si="591">LEFT(TEXT(MC5,"jjj"),1)</f>
        <v>m</v>
      </c>
      <c r="MD6" s="7" t="str">
        <f t="shared" ref="MD6" si="592">LEFT(TEXT(MD5,"jjj"),1)</f>
        <v>m</v>
      </c>
      <c r="ME6" s="7" t="str">
        <f t="shared" ref="ME6" si="593">LEFT(TEXT(ME5,"jjj"),1)</f>
        <v>j</v>
      </c>
      <c r="MF6" s="7" t="str">
        <f t="shared" ref="MF6" si="594">LEFT(TEXT(MF5,"jjj"),1)</f>
        <v>v</v>
      </c>
      <c r="MG6" s="7" t="str">
        <f t="shared" ref="MG6" si="595">LEFT(TEXT(MG5,"jjj"),1)</f>
        <v>s</v>
      </c>
      <c r="MH6" s="7" t="str">
        <f t="shared" ref="MH6" si="596">LEFT(TEXT(MH5,"jjj"),1)</f>
        <v>d</v>
      </c>
      <c r="MI6" s="7" t="str">
        <f t="shared" ref="MI6" si="597">LEFT(TEXT(MI5,"jjj"),1)</f>
        <v>l</v>
      </c>
      <c r="MJ6" s="7" t="str">
        <f t="shared" ref="MJ6" si="598">LEFT(TEXT(MJ5,"jjj"),1)</f>
        <v>m</v>
      </c>
      <c r="MK6" s="7" t="str">
        <f t="shared" ref="MK6" si="599">LEFT(TEXT(MK5,"jjj"),1)</f>
        <v>m</v>
      </c>
      <c r="ML6" s="7" t="str">
        <f t="shared" ref="ML6" si="600">LEFT(TEXT(ML5,"jjj"),1)</f>
        <v>j</v>
      </c>
      <c r="MM6" s="7" t="str">
        <f t="shared" ref="MM6" si="601">LEFT(TEXT(MM5,"jjj"),1)</f>
        <v>v</v>
      </c>
      <c r="MN6" s="7" t="str">
        <f t="shared" ref="MN6" si="602">LEFT(TEXT(MN5,"jjj"),1)</f>
        <v>s</v>
      </c>
      <c r="MO6" s="7" t="str">
        <f t="shared" ref="MO6" si="603">LEFT(TEXT(MO5,"jjj"),1)</f>
        <v>d</v>
      </c>
      <c r="MP6" s="7" t="str">
        <f t="shared" ref="MP6" si="604">LEFT(TEXT(MP5,"jjj"),1)</f>
        <v>l</v>
      </c>
      <c r="MQ6" s="7" t="str">
        <f t="shared" ref="MQ6" si="605">LEFT(TEXT(MQ5,"jjj"),1)</f>
        <v>m</v>
      </c>
      <c r="MR6" s="7" t="str">
        <f t="shared" ref="MR6" si="606">LEFT(TEXT(MR5,"jjj"),1)</f>
        <v>m</v>
      </c>
      <c r="MS6" s="7" t="str">
        <f t="shared" ref="MS6" si="607">LEFT(TEXT(MS5,"jjj"),1)</f>
        <v>j</v>
      </c>
      <c r="MT6" s="7" t="str">
        <f t="shared" ref="MT6" si="608">LEFT(TEXT(MT5,"jjj"),1)</f>
        <v>v</v>
      </c>
      <c r="MU6" s="7" t="str">
        <f t="shared" ref="MU6" si="609">LEFT(TEXT(MU5,"jjj"),1)</f>
        <v>s</v>
      </c>
      <c r="MV6" s="7" t="str">
        <f t="shared" ref="MV6" si="610">LEFT(TEXT(MV5,"jjj"),1)</f>
        <v>d</v>
      </c>
      <c r="MW6" s="7" t="str">
        <f t="shared" ref="MW6" si="611">LEFT(TEXT(MW5,"jjj"),1)</f>
        <v>l</v>
      </c>
      <c r="MX6" s="7" t="str">
        <f t="shared" ref="MX6" si="612">LEFT(TEXT(MX5,"jjj"),1)</f>
        <v>m</v>
      </c>
      <c r="MY6" s="7" t="str">
        <f t="shared" ref="MY6" si="613">LEFT(TEXT(MY5,"jjj"),1)</f>
        <v>m</v>
      </c>
      <c r="MZ6" s="7" t="str">
        <f t="shared" ref="MZ6" si="614">LEFT(TEXT(MZ5,"jjj"),1)</f>
        <v>j</v>
      </c>
      <c r="NA6" s="7" t="str">
        <f t="shared" ref="NA6" si="615">LEFT(TEXT(NA5,"jjj"),1)</f>
        <v>v</v>
      </c>
      <c r="NB6" s="7" t="str">
        <f t="shared" ref="NB6" si="616">LEFT(TEXT(NB5,"jjj"),1)</f>
        <v>s</v>
      </c>
      <c r="NC6" s="7" t="str">
        <f t="shared" ref="NC6" si="617">LEFT(TEXT(NC5,"jjj"),1)</f>
        <v>d</v>
      </c>
      <c r="ND6" s="7" t="str">
        <f t="shared" ref="ND6" si="618">LEFT(TEXT(ND5,"jjj"),1)</f>
        <v>l</v>
      </c>
      <c r="NE6" s="7" t="str">
        <f t="shared" ref="NE6" si="619">LEFT(TEXT(NE5,"jjj"),1)</f>
        <v>m</v>
      </c>
      <c r="NF6" s="7" t="str">
        <f t="shared" ref="NF6" si="620">LEFT(TEXT(NF5,"jjj"),1)</f>
        <v>m</v>
      </c>
      <c r="NG6" s="7" t="str">
        <f t="shared" ref="NG6" si="621">LEFT(TEXT(NG5,"jjj"),1)</f>
        <v>j</v>
      </c>
      <c r="NH6" s="7" t="str">
        <f t="shared" ref="NH6" si="622">LEFT(TEXT(NH5,"jjj"),1)</f>
        <v>v</v>
      </c>
      <c r="NI6" s="7" t="str">
        <f t="shared" ref="NI6" si="623">LEFT(TEXT(NI5,"jjj"),1)</f>
        <v>s</v>
      </c>
      <c r="NJ6" s="7" t="str">
        <f t="shared" ref="NJ6" si="624">LEFT(TEXT(NJ5,"jjj"),1)</f>
        <v>d</v>
      </c>
      <c r="NK6" s="7" t="str">
        <f t="shared" ref="NK6" si="625">LEFT(TEXT(NK5,"jjj"),1)</f>
        <v>l</v>
      </c>
      <c r="NL6" s="7" t="str">
        <f t="shared" ref="NL6" si="626">LEFT(TEXT(NL5,"jjj"),1)</f>
        <v>m</v>
      </c>
      <c r="NM6" s="7" t="str">
        <f t="shared" ref="NM6" si="627">LEFT(TEXT(NM5,"jjj"),1)</f>
        <v>m</v>
      </c>
      <c r="NN6" s="7" t="str">
        <f t="shared" ref="NN6" si="628">LEFT(TEXT(NN5,"jjj"),1)</f>
        <v>j</v>
      </c>
      <c r="NO6" s="7" t="str">
        <f t="shared" ref="NO6" si="629">LEFT(TEXT(NO5,"jjj"),1)</f>
        <v>v</v>
      </c>
      <c r="NP6" s="7" t="str">
        <f t="shared" ref="NP6" si="630">LEFT(TEXT(NP5,"jjj"),1)</f>
        <v>s</v>
      </c>
      <c r="NQ6" s="7" t="str">
        <f t="shared" ref="NQ6" si="631">LEFT(TEXT(NQ5,"jjj"),1)</f>
        <v>d</v>
      </c>
      <c r="NR6" s="7" t="str">
        <f t="shared" ref="NR6" si="632">LEFT(TEXT(NR5,"jjj"),1)</f>
        <v>l</v>
      </c>
      <c r="NS6" s="7" t="str">
        <f t="shared" ref="NS6" si="633">LEFT(TEXT(NS5,"jjj"),1)</f>
        <v>m</v>
      </c>
      <c r="NT6" s="7" t="str">
        <f t="shared" ref="NT6" si="634">LEFT(TEXT(NT5,"jjj"),1)</f>
        <v>m</v>
      </c>
      <c r="NU6" s="7" t="str">
        <f t="shared" ref="NU6" si="635">LEFT(TEXT(NU5,"jjj"),1)</f>
        <v>j</v>
      </c>
      <c r="NV6" s="7" t="str">
        <f t="shared" ref="NV6" si="636">LEFT(TEXT(NV5,"jjj"),1)</f>
        <v>v</v>
      </c>
      <c r="NW6" s="7" t="str">
        <f t="shared" ref="NW6" si="637">LEFT(TEXT(NW5,"jjj"),1)</f>
        <v>s</v>
      </c>
      <c r="NX6" s="7" t="str">
        <f t="shared" ref="NX6" si="638">LEFT(TEXT(NX5,"jjj"),1)</f>
        <v>d</v>
      </c>
      <c r="NY6" s="7" t="str">
        <f t="shared" ref="NY6" si="639">LEFT(TEXT(NY5,"jjj"),1)</f>
        <v>l</v>
      </c>
      <c r="NZ6" s="7" t="str">
        <f t="shared" ref="NZ6" si="640">LEFT(TEXT(NZ5,"jjj"),1)</f>
        <v>m</v>
      </c>
      <c r="OA6" s="7" t="str">
        <f t="shared" ref="OA6" si="641">LEFT(TEXT(OA5,"jjj"),1)</f>
        <v>m</v>
      </c>
      <c r="OB6" s="7" t="str">
        <f t="shared" ref="OB6" si="642">LEFT(TEXT(OB5,"jjj"),1)</f>
        <v>j</v>
      </c>
      <c r="OC6" s="7" t="str">
        <f t="shared" ref="OC6" si="643">LEFT(TEXT(OC5,"jjj"),1)</f>
        <v>v</v>
      </c>
      <c r="OD6" s="7" t="str">
        <f t="shared" ref="OD6" si="644">LEFT(TEXT(OD5,"jjj"),1)</f>
        <v>s</v>
      </c>
      <c r="OE6" s="7" t="str">
        <f t="shared" ref="OE6" si="645">LEFT(TEXT(OE5,"jjj"),1)</f>
        <v>d</v>
      </c>
      <c r="OF6" s="7" t="str">
        <f t="shared" ref="OF6" si="646">LEFT(TEXT(OF5,"jjj"),1)</f>
        <v>l</v>
      </c>
      <c r="OG6" s="7" t="str">
        <f t="shared" ref="OG6" si="647">LEFT(TEXT(OG5,"jjj"),1)</f>
        <v>m</v>
      </c>
      <c r="OH6" s="7" t="str">
        <f t="shared" ref="OH6" si="648">LEFT(TEXT(OH5,"jjj"),1)</f>
        <v>m</v>
      </c>
      <c r="OI6" s="7" t="str">
        <f t="shared" ref="OI6" si="649">LEFT(TEXT(OI5,"jjj"),1)</f>
        <v>j</v>
      </c>
      <c r="OJ6" s="7" t="str">
        <f t="shared" ref="OJ6" si="650">LEFT(TEXT(OJ5,"jjj"),1)</f>
        <v>v</v>
      </c>
      <c r="OK6" s="7" t="str">
        <f t="shared" ref="OK6" si="651">LEFT(TEXT(OK5,"jjj"),1)</f>
        <v>s</v>
      </c>
      <c r="OL6" s="7" t="str">
        <f t="shared" ref="OL6" si="652">LEFT(TEXT(OL5,"jjj"),1)</f>
        <v>d</v>
      </c>
      <c r="OM6" s="7" t="str">
        <f t="shared" ref="OM6" si="653">LEFT(TEXT(OM5,"jjj"),1)</f>
        <v>l</v>
      </c>
      <c r="ON6" s="7" t="str">
        <f t="shared" ref="ON6" si="654">LEFT(TEXT(ON5,"jjj"),1)</f>
        <v>m</v>
      </c>
      <c r="OO6" s="7" t="str">
        <f t="shared" ref="OO6" si="655">LEFT(TEXT(OO5,"jjj"),1)</f>
        <v>m</v>
      </c>
      <c r="OP6" s="7" t="str">
        <f t="shared" ref="OP6" si="656">LEFT(TEXT(OP5,"jjj"),1)</f>
        <v>j</v>
      </c>
      <c r="OQ6" s="7" t="str">
        <f t="shared" ref="OQ6" si="657">LEFT(TEXT(OQ5,"jjj"),1)</f>
        <v>v</v>
      </c>
      <c r="OR6" s="7" t="str">
        <f t="shared" ref="OR6" si="658">LEFT(TEXT(OR5,"jjj"),1)</f>
        <v>s</v>
      </c>
      <c r="OS6" s="7" t="str">
        <f t="shared" ref="OS6" si="659">LEFT(TEXT(OS5,"jjj"),1)</f>
        <v>d</v>
      </c>
      <c r="OT6" s="7" t="str">
        <f t="shared" ref="OT6" si="660">LEFT(TEXT(OT5,"jjj"),1)</f>
        <v>l</v>
      </c>
      <c r="OU6" s="7" t="str">
        <f t="shared" ref="OU6" si="661">LEFT(TEXT(OU5,"jjj"),1)</f>
        <v>m</v>
      </c>
      <c r="OV6" s="7" t="str">
        <f t="shared" ref="OV6" si="662">LEFT(TEXT(OV5,"jjj"),1)</f>
        <v>m</v>
      </c>
      <c r="OW6" s="7" t="str">
        <f t="shared" ref="OW6" si="663">LEFT(TEXT(OW5,"jjj"),1)</f>
        <v>j</v>
      </c>
      <c r="OX6" s="7" t="str">
        <f t="shared" ref="OX6" si="664">LEFT(TEXT(OX5,"jjj"),1)</f>
        <v>v</v>
      </c>
      <c r="OY6" s="7" t="str">
        <f t="shared" ref="OY6" si="665">LEFT(TEXT(OY5,"jjj"),1)</f>
        <v>s</v>
      </c>
      <c r="OZ6" s="7" t="str">
        <f t="shared" ref="OZ6" si="666">LEFT(TEXT(OZ5,"jjj"),1)</f>
        <v>d</v>
      </c>
      <c r="PA6" s="7" t="str">
        <f t="shared" ref="PA6" si="667">LEFT(TEXT(PA5,"jjj"),1)</f>
        <v>l</v>
      </c>
      <c r="PB6" s="7" t="str">
        <f t="shared" ref="PB6" si="668">LEFT(TEXT(PB5,"jjj"),1)</f>
        <v>m</v>
      </c>
      <c r="PC6" s="7" t="str">
        <f t="shared" ref="PC6" si="669">LEFT(TEXT(PC5,"jjj"),1)</f>
        <v>m</v>
      </c>
      <c r="PD6" s="7" t="str">
        <f t="shared" ref="PD6" si="670">LEFT(TEXT(PD5,"jjj"),1)</f>
        <v>j</v>
      </c>
      <c r="PE6" s="7" t="str">
        <f t="shared" ref="PE6" si="671">LEFT(TEXT(PE5,"jjj"),1)</f>
        <v>v</v>
      </c>
      <c r="PF6" s="7" t="str">
        <f t="shared" ref="PF6" si="672">LEFT(TEXT(PF5,"jjj"),1)</f>
        <v>s</v>
      </c>
      <c r="PG6" s="7" t="str">
        <f t="shared" ref="PG6" si="673">LEFT(TEXT(PG5,"jjj"),1)</f>
        <v>d</v>
      </c>
      <c r="PH6" s="7" t="str">
        <f t="shared" ref="PH6" si="674">LEFT(TEXT(PH5,"jjj"),1)</f>
        <v>l</v>
      </c>
      <c r="PI6" s="7" t="str">
        <f t="shared" ref="PI6" si="675">LEFT(TEXT(PI5,"jjj"),1)</f>
        <v>m</v>
      </c>
      <c r="PJ6" s="7" t="str">
        <f t="shared" ref="PJ6" si="676">LEFT(TEXT(PJ5,"jjj"),1)</f>
        <v>m</v>
      </c>
      <c r="PK6" s="7" t="str">
        <f t="shared" ref="PK6" si="677">LEFT(TEXT(PK5,"jjj"),1)</f>
        <v>j</v>
      </c>
      <c r="PL6" s="7" t="str">
        <f t="shared" ref="PL6" si="678">LEFT(TEXT(PL5,"jjj"),1)</f>
        <v>v</v>
      </c>
      <c r="PM6" s="7" t="str">
        <f t="shared" ref="PM6" si="679">LEFT(TEXT(PM5,"jjj"),1)</f>
        <v>s</v>
      </c>
      <c r="PN6" s="7" t="str">
        <f t="shared" ref="PN6" si="680">LEFT(TEXT(PN5,"jjj"),1)</f>
        <v>d</v>
      </c>
    </row>
    <row r="7" spans="1:430" s="2" customFormat="1" ht="30" customHeight="1" thickBot="1" x14ac:dyDescent="0.4">
      <c r="A7" s="62" t="s">
        <v>1</v>
      </c>
      <c r="B7" s="66" t="s">
        <v>18</v>
      </c>
      <c r="C7" s="67"/>
      <c r="D7" s="67"/>
      <c r="E7" s="67"/>
      <c r="F7" s="86"/>
      <c r="G7" s="68"/>
      <c r="H7" s="111"/>
      <c r="I7" s="113"/>
      <c r="J7" s="9" t="str">
        <f t="shared" ref="J7:J24" si="681">IF(OR(ISBLANK(début_tâche),ISBLANK(fin_tâche)),"",fin_tâche-début_tâche+1)</f>
        <v/>
      </c>
      <c r="K7" s="95"/>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c r="BU7" s="10"/>
      <c r="BV7" s="10"/>
      <c r="BW7" s="10"/>
      <c r="BX7" s="10"/>
      <c r="BY7" s="10"/>
      <c r="BZ7" s="10"/>
      <c r="CA7" s="10"/>
      <c r="CB7" s="10"/>
      <c r="CC7" s="10"/>
      <c r="CD7" s="10"/>
      <c r="CE7" s="10"/>
      <c r="CF7" s="10"/>
      <c r="CG7" s="10"/>
      <c r="CH7" s="10"/>
      <c r="CI7" s="10"/>
      <c r="CJ7" s="10"/>
      <c r="CK7" s="10"/>
      <c r="CL7" s="10"/>
      <c r="CM7" s="10"/>
      <c r="CN7" s="10"/>
      <c r="CO7" s="10"/>
      <c r="CP7" s="10"/>
      <c r="CQ7" s="10"/>
      <c r="CR7" s="10"/>
      <c r="CS7" s="10"/>
      <c r="CT7" s="10"/>
      <c r="CU7" s="10"/>
      <c r="CV7" s="10"/>
      <c r="CW7" s="10"/>
      <c r="CX7" s="10"/>
      <c r="CY7" s="10"/>
      <c r="CZ7" s="10"/>
      <c r="DA7" s="10"/>
      <c r="DB7" s="10"/>
      <c r="DC7" s="10"/>
      <c r="DD7" s="10"/>
      <c r="DE7" s="10"/>
      <c r="DF7" s="10"/>
      <c r="DG7" s="10"/>
      <c r="DH7" s="10"/>
      <c r="DI7" s="10"/>
      <c r="DJ7" s="10"/>
      <c r="DK7" s="10"/>
      <c r="DL7" s="10"/>
      <c r="DM7" s="10"/>
      <c r="DN7" s="10"/>
      <c r="DO7" s="10"/>
      <c r="DP7" s="10"/>
      <c r="DQ7" s="10"/>
      <c r="DR7" s="10"/>
      <c r="DS7" s="10"/>
      <c r="DT7" s="10"/>
      <c r="DU7" s="10"/>
      <c r="DV7" s="10"/>
      <c r="DW7" s="10"/>
      <c r="DX7" s="10"/>
      <c r="DY7" s="10"/>
      <c r="DZ7" s="10"/>
      <c r="EA7" s="10"/>
      <c r="EB7" s="10"/>
      <c r="EC7" s="10"/>
      <c r="ED7" s="10"/>
      <c r="EE7" s="10"/>
      <c r="EF7" s="10"/>
      <c r="EG7" s="10"/>
      <c r="EH7" s="10"/>
      <c r="EI7" s="10"/>
      <c r="EJ7" s="10"/>
      <c r="EK7" s="10"/>
      <c r="EL7" s="10"/>
      <c r="EM7" s="10"/>
      <c r="EN7" s="10"/>
      <c r="EO7" s="10"/>
      <c r="EP7" s="10"/>
      <c r="EQ7" s="10"/>
      <c r="ER7" s="10"/>
      <c r="ES7" s="10"/>
      <c r="ET7" s="10"/>
      <c r="EU7" s="10"/>
      <c r="EV7" s="10"/>
      <c r="EW7" s="10"/>
      <c r="EX7" s="10"/>
      <c r="EY7" s="10"/>
      <c r="EZ7" s="10"/>
      <c r="FA7" s="10"/>
      <c r="FB7" s="10"/>
      <c r="FC7" s="10"/>
      <c r="FD7" s="10"/>
      <c r="FE7" s="10"/>
      <c r="FF7" s="10"/>
      <c r="FG7" s="10"/>
      <c r="FH7" s="10"/>
      <c r="FI7" s="10"/>
      <c r="FJ7" s="10"/>
      <c r="FK7" s="10"/>
      <c r="FL7" s="10"/>
      <c r="FM7" s="10"/>
      <c r="FN7" s="10"/>
      <c r="FO7" s="10"/>
      <c r="FP7" s="10"/>
      <c r="FQ7" s="10"/>
      <c r="FR7" s="10"/>
      <c r="FS7" s="10"/>
      <c r="FT7" s="10"/>
      <c r="FU7" s="10"/>
      <c r="FV7" s="10"/>
      <c r="FW7" s="10"/>
      <c r="FX7" s="10"/>
      <c r="FY7" s="10"/>
      <c r="FZ7" s="10"/>
      <c r="GA7" s="10"/>
      <c r="GB7" s="10"/>
      <c r="GC7" s="10"/>
      <c r="GD7" s="10"/>
      <c r="GE7" s="10"/>
      <c r="GF7" s="10"/>
      <c r="GG7" s="10"/>
      <c r="GH7" s="10"/>
      <c r="GI7" s="10"/>
      <c r="GJ7" s="10"/>
      <c r="GK7" s="10"/>
      <c r="GL7" s="10"/>
      <c r="GM7" s="10"/>
      <c r="GN7" s="10"/>
      <c r="GO7" s="10"/>
      <c r="GP7" s="10"/>
      <c r="GQ7" s="10"/>
      <c r="GR7" s="10"/>
      <c r="GS7" s="10"/>
      <c r="GT7" s="10"/>
      <c r="GU7" s="10"/>
      <c r="GV7" s="10"/>
      <c r="GW7" s="10"/>
      <c r="GX7" s="10"/>
      <c r="GY7" s="10"/>
      <c r="GZ7" s="10"/>
      <c r="HA7" s="10"/>
      <c r="HB7" s="10"/>
      <c r="HC7" s="10"/>
      <c r="HD7" s="10"/>
      <c r="HE7" s="10"/>
      <c r="HF7" s="10"/>
      <c r="HG7" s="10"/>
      <c r="HH7" s="10"/>
      <c r="HI7" s="10"/>
      <c r="HJ7" s="10"/>
      <c r="HK7" s="10"/>
      <c r="HL7" s="10"/>
      <c r="HM7" s="10"/>
      <c r="HN7" s="10"/>
      <c r="HO7" s="10"/>
      <c r="HP7" s="10"/>
      <c r="HQ7" s="10"/>
      <c r="HR7" s="10"/>
      <c r="HS7" s="10"/>
      <c r="HT7" s="10"/>
      <c r="HU7" s="10"/>
      <c r="HV7" s="10"/>
      <c r="HW7" s="10"/>
      <c r="HX7" s="10"/>
      <c r="HY7" s="10"/>
      <c r="HZ7" s="10"/>
      <c r="IA7" s="10"/>
      <c r="IB7" s="10"/>
      <c r="IC7" s="10"/>
      <c r="ID7" s="10"/>
      <c r="IE7" s="10"/>
      <c r="IF7" s="10"/>
      <c r="IG7" s="10"/>
      <c r="IH7" s="10"/>
      <c r="II7" s="10"/>
      <c r="IJ7" s="10"/>
      <c r="IK7" s="10"/>
      <c r="IL7" s="10"/>
      <c r="IM7" s="10"/>
      <c r="IN7" s="10"/>
      <c r="IO7" s="10"/>
      <c r="IP7" s="10"/>
      <c r="IQ7" s="10"/>
      <c r="IR7" s="10"/>
      <c r="IS7" s="10"/>
      <c r="IT7" s="10"/>
      <c r="IU7" s="10"/>
      <c r="IV7" s="10"/>
      <c r="IW7" s="10"/>
      <c r="IX7" s="10"/>
      <c r="IY7" s="10"/>
      <c r="IZ7" s="10"/>
      <c r="JA7" s="10"/>
      <c r="JB7" s="10"/>
      <c r="JC7" s="10"/>
      <c r="JD7" s="10"/>
      <c r="JE7" s="10"/>
      <c r="JF7" s="10"/>
      <c r="JG7" s="10"/>
      <c r="JH7" s="10"/>
      <c r="JI7" s="10"/>
      <c r="JJ7" s="10"/>
      <c r="JK7" s="10"/>
      <c r="JL7" s="10"/>
      <c r="JM7" s="10"/>
      <c r="JN7" s="10"/>
      <c r="JO7" s="10"/>
      <c r="JP7" s="10"/>
      <c r="JQ7" s="10"/>
      <c r="JR7" s="10"/>
      <c r="JS7" s="10"/>
      <c r="JT7" s="10"/>
      <c r="JU7" s="10"/>
      <c r="JV7" s="10"/>
      <c r="JW7" s="10"/>
      <c r="JX7" s="10"/>
      <c r="JY7" s="10"/>
      <c r="JZ7" s="10"/>
      <c r="KA7" s="10"/>
      <c r="KB7" s="10"/>
      <c r="KC7" s="10"/>
      <c r="KD7" s="10"/>
      <c r="KE7" s="10"/>
      <c r="KF7" s="10"/>
      <c r="KG7" s="10"/>
      <c r="KH7" s="10"/>
      <c r="KI7" s="10"/>
      <c r="KJ7" s="10"/>
      <c r="KK7" s="10"/>
      <c r="KL7" s="10"/>
      <c r="KM7" s="10"/>
      <c r="KN7" s="10"/>
      <c r="KO7" s="10"/>
      <c r="KP7" s="10"/>
      <c r="KQ7" s="10"/>
      <c r="KR7" s="10"/>
      <c r="KS7" s="10"/>
      <c r="KT7" s="10"/>
      <c r="KU7" s="10"/>
      <c r="KV7" s="10"/>
      <c r="KW7" s="10"/>
      <c r="KX7" s="10"/>
      <c r="KY7" s="10"/>
      <c r="KZ7" s="10"/>
      <c r="LA7" s="10"/>
      <c r="LB7" s="10"/>
      <c r="LC7" s="10"/>
      <c r="LD7" s="10"/>
      <c r="LE7" s="10"/>
      <c r="LF7" s="10"/>
      <c r="LG7" s="10"/>
      <c r="LH7" s="10"/>
      <c r="LI7" s="10"/>
      <c r="LJ7" s="10"/>
      <c r="LK7" s="10"/>
      <c r="LL7" s="10"/>
      <c r="LM7" s="10"/>
      <c r="LN7" s="10"/>
      <c r="LO7" s="10"/>
      <c r="LP7" s="10"/>
      <c r="LQ7" s="10"/>
      <c r="LR7" s="10"/>
      <c r="LS7" s="10"/>
      <c r="LT7" s="10"/>
      <c r="LU7" s="10"/>
      <c r="LV7" s="10"/>
      <c r="LW7" s="10"/>
      <c r="LX7" s="10"/>
      <c r="LY7" s="10"/>
      <c r="LZ7" s="10"/>
      <c r="MA7" s="10"/>
      <c r="MB7" s="10"/>
      <c r="MC7" s="10"/>
      <c r="MD7" s="10"/>
      <c r="ME7" s="10"/>
      <c r="MF7" s="10"/>
      <c r="MG7" s="10"/>
      <c r="MH7" s="10"/>
      <c r="MI7" s="10"/>
      <c r="MJ7" s="10"/>
      <c r="MK7" s="10"/>
      <c r="ML7" s="10"/>
      <c r="MM7" s="10"/>
      <c r="MN7" s="10"/>
      <c r="MO7" s="10"/>
      <c r="MP7" s="10"/>
      <c r="MQ7" s="10"/>
      <c r="MR7" s="10"/>
      <c r="MS7" s="10"/>
      <c r="MT7" s="10"/>
      <c r="MU7" s="10"/>
      <c r="MV7" s="10"/>
      <c r="MW7" s="10"/>
      <c r="MX7" s="10"/>
      <c r="MY7" s="10"/>
      <c r="MZ7" s="10"/>
      <c r="NA7" s="10"/>
      <c r="NB7" s="10"/>
      <c r="NC7" s="10"/>
      <c r="ND7" s="10"/>
      <c r="NE7" s="10"/>
      <c r="NF7" s="10"/>
      <c r="NG7" s="10"/>
      <c r="NH7" s="10"/>
      <c r="NI7" s="10"/>
      <c r="NJ7" s="10"/>
      <c r="NK7" s="10"/>
      <c r="NL7" s="10"/>
      <c r="NM7" s="10"/>
      <c r="NN7" s="10"/>
      <c r="NO7" s="10"/>
      <c r="NP7" s="10"/>
      <c r="NQ7" s="10"/>
      <c r="NR7" s="10"/>
      <c r="NS7" s="10"/>
      <c r="NT7" s="10"/>
      <c r="NU7" s="10"/>
      <c r="NV7" s="10"/>
      <c r="NW7" s="10"/>
      <c r="NX7" s="10"/>
      <c r="NY7" s="10"/>
      <c r="NZ7" s="10"/>
      <c r="OA7" s="10"/>
      <c r="OB7" s="10"/>
      <c r="OC7" s="10"/>
      <c r="OD7" s="10"/>
      <c r="OE7" s="10"/>
      <c r="OF7" s="10"/>
      <c r="OG7" s="10"/>
      <c r="OH7" s="10"/>
      <c r="OI7" s="10"/>
      <c r="OJ7" s="10"/>
      <c r="OK7" s="10"/>
      <c r="OL7" s="10"/>
      <c r="OM7" s="10"/>
      <c r="ON7" s="10"/>
      <c r="OO7" s="10"/>
      <c r="OP7" s="10"/>
      <c r="OQ7" s="10"/>
      <c r="OR7" s="10"/>
      <c r="OS7" s="10"/>
      <c r="OT7" s="10"/>
      <c r="OU7" s="10"/>
      <c r="OV7" s="10"/>
      <c r="OW7" s="10"/>
      <c r="OX7" s="10"/>
      <c r="OY7" s="10"/>
      <c r="OZ7" s="10"/>
      <c r="PA7" s="10"/>
      <c r="PB7" s="10"/>
      <c r="PC7" s="10"/>
      <c r="PD7" s="10"/>
      <c r="PE7" s="10"/>
      <c r="PF7" s="10"/>
      <c r="PG7" s="10"/>
      <c r="PH7" s="10"/>
      <c r="PI7" s="10"/>
      <c r="PJ7" s="10"/>
      <c r="PK7" s="10"/>
      <c r="PL7" s="10"/>
      <c r="PM7" s="10"/>
      <c r="PN7" s="10"/>
    </row>
    <row r="8" spans="1:430" s="2" customFormat="1" ht="30" customHeight="1" thickBot="1" x14ac:dyDescent="0.4">
      <c r="A8" s="57"/>
      <c r="B8" s="69">
        <v>3</v>
      </c>
      <c r="C8" s="108"/>
      <c r="D8" s="67">
        <f ca="1">VLOOKUP(B8,Résultats[],4,FALSE)</f>
        <v>-15657.894736842107</v>
      </c>
      <c r="E8" s="88">
        <f ca="1">IF(VLOOKUP(B8,Tâches!$I$5:$M$19,4,FALSE)&lt;0,VLOOKUP(B8,Tâches!$I$5:$M$19,3,FALSE),"")</f>
        <v>0.12</v>
      </c>
      <c r="F8" s="87" t="str">
        <f ca="1">IF(VLOOKUP(B8,Tâches!$I$5:$M$19,4,FALSE)&gt;=0,VLOOKUP(B8,Tâches!$I$5:$M$19,3,FALSE),"")</f>
        <v/>
      </c>
      <c r="G8" s="70">
        <f>IF(ISBLANK(VLOOKUP(B8,Tâches!$B$5:$E$19,3,FALSE)),"",(VLOOKUP(B8,Tâches!$B$5:$E$19,3,FALSE)))</f>
        <v>45292</v>
      </c>
      <c r="H8" s="70">
        <f>IF(ISBLANK(VLOOKUP(B8,Tâches!$B$5:$E$19,4,FALSE)),"",(VLOOKUP(B8,Tâches!$B$5:$E$19,4,FALSE)))</f>
        <v>45596</v>
      </c>
      <c r="I8" s="114">
        <f ca="1">IF(VLOOKUP(B8,Tâches!$I$5:$M$19,5,FALSE)=0,"",(VLOOKUP(B8,Tâches!$I$5:$M$19,5,FALSE)))</f>
        <v>10</v>
      </c>
      <c r="J8" s="9">
        <f t="shared" si="681"/>
        <v>305</v>
      </c>
      <c r="K8" s="95"/>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c r="BO8" s="10"/>
      <c r="BP8" s="10"/>
      <c r="BQ8" s="10"/>
      <c r="BR8" s="10"/>
      <c r="BS8" s="10"/>
      <c r="BT8" s="10"/>
      <c r="BU8" s="10"/>
      <c r="BV8" s="10"/>
      <c r="BW8" s="10"/>
      <c r="BX8" s="10"/>
      <c r="BY8" s="10"/>
      <c r="BZ8" s="10"/>
      <c r="CA8" s="10"/>
      <c r="CB8" s="10"/>
      <c r="CC8" s="10"/>
      <c r="CD8" s="10"/>
      <c r="CE8" s="10"/>
      <c r="CF8" s="10"/>
      <c r="CG8" s="10"/>
      <c r="CH8" s="10"/>
      <c r="CI8" s="10"/>
      <c r="CJ8" s="10"/>
      <c r="CK8" s="10"/>
      <c r="CL8" s="10"/>
      <c r="CM8" s="10"/>
      <c r="CN8" s="10"/>
      <c r="CO8" s="10"/>
      <c r="CP8" s="10"/>
      <c r="CQ8" s="10"/>
      <c r="CR8" s="10"/>
      <c r="CS8" s="10"/>
      <c r="CT8" s="10"/>
      <c r="CU8" s="10"/>
      <c r="CV8" s="10"/>
      <c r="CW8" s="10"/>
      <c r="CX8" s="10"/>
      <c r="CY8" s="10"/>
      <c r="CZ8" s="10"/>
      <c r="DA8" s="10"/>
      <c r="DB8" s="10"/>
      <c r="DC8" s="10"/>
      <c r="DD8" s="10"/>
      <c r="DE8" s="10"/>
      <c r="DF8" s="10"/>
      <c r="DG8" s="10"/>
      <c r="DH8" s="10"/>
      <c r="DI8" s="10"/>
      <c r="DJ8" s="10"/>
      <c r="DK8" s="10"/>
      <c r="DL8" s="10"/>
      <c r="DM8" s="10"/>
      <c r="DN8" s="10"/>
      <c r="DO8" s="10"/>
      <c r="DP8" s="10"/>
      <c r="DQ8" s="10"/>
      <c r="DR8" s="10"/>
      <c r="DS8" s="10"/>
      <c r="DT8" s="10"/>
      <c r="DU8" s="10"/>
      <c r="DV8" s="10"/>
      <c r="DW8" s="10"/>
      <c r="DX8" s="10"/>
      <c r="DY8" s="10"/>
      <c r="DZ8" s="10"/>
      <c r="EA8" s="10"/>
      <c r="EB8" s="10"/>
      <c r="EC8" s="10"/>
      <c r="ED8" s="10"/>
      <c r="EE8" s="10"/>
      <c r="EF8" s="10"/>
      <c r="EG8" s="10"/>
      <c r="EH8" s="10"/>
      <c r="EI8" s="10"/>
      <c r="EJ8" s="10"/>
      <c r="EK8" s="10"/>
      <c r="EL8" s="10"/>
      <c r="EM8" s="10"/>
      <c r="EN8" s="10"/>
      <c r="EO8" s="10"/>
      <c r="EP8" s="10"/>
      <c r="EQ8" s="10"/>
      <c r="ER8" s="10"/>
      <c r="ES8" s="10"/>
      <c r="ET8" s="10"/>
      <c r="EU8" s="10"/>
      <c r="EV8" s="10"/>
      <c r="EW8" s="10"/>
      <c r="EX8" s="10"/>
      <c r="EY8" s="10"/>
      <c r="EZ8" s="10"/>
      <c r="FA8" s="10"/>
      <c r="FB8" s="10"/>
      <c r="FC8" s="10"/>
      <c r="FD8" s="10"/>
      <c r="FE8" s="10"/>
      <c r="FF8" s="10"/>
      <c r="FG8" s="10"/>
      <c r="FH8" s="10"/>
      <c r="FI8" s="10"/>
      <c r="FJ8" s="10"/>
      <c r="FK8" s="10"/>
      <c r="FL8" s="10"/>
      <c r="FM8" s="10"/>
      <c r="FN8" s="10"/>
      <c r="FO8" s="10"/>
      <c r="FP8" s="10"/>
      <c r="FQ8" s="10"/>
      <c r="FR8" s="10"/>
      <c r="FS8" s="10"/>
      <c r="FT8" s="10"/>
      <c r="FU8" s="10"/>
      <c r="FV8" s="10"/>
      <c r="FW8" s="10"/>
      <c r="FX8" s="10"/>
      <c r="FY8" s="10"/>
      <c r="FZ8" s="10"/>
      <c r="GA8" s="10"/>
      <c r="GB8" s="10"/>
      <c r="GC8" s="10"/>
      <c r="GD8" s="10"/>
      <c r="GE8" s="10"/>
      <c r="GF8" s="10"/>
      <c r="GG8" s="10"/>
      <c r="GH8" s="10"/>
      <c r="GI8" s="10"/>
      <c r="GJ8" s="10"/>
      <c r="GK8" s="10"/>
      <c r="GL8" s="10"/>
      <c r="GM8" s="10"/>
      <c r="GN8" s="10"/>
      <c r="GO8" s="10"/>
      <c r="GP8" s="10"/>
      <c r="GQ8" s="10"/>
      <c r="GR8" s="10"/>
      <c r="GS8" s="10"/>
      <c r="GT8" s="10"/>
      <c r="GU8" s="10"/>
      <c r="GV8" s="10"/>
      <c r="GW8" s="10"/>
      <c r="GX8" s="10"/>
      <c r="GY8" s="10"/>
      <c r="GZ8" s="10"/>
      <c r="HA8" s="10"/>
      <c r="HB8" s="10"/>
      <c r="HC8" s="10"/>
      <c r="HD8" s="10"/>
      <c r="HE8" s="10"/>
      <c r="HF8" s="10"/>
      <c r="HG8" s="10"/>
      <c r="HH8" s="10"/>
      <c r="HI8" s="10"/>
      <c r="HJ8" s="10"/>
      <c r="HK8" s="10"/>
      <c r="HL8" s="10"/>
      <c r="HM8" s="10"/>
      <c r="HN8" s="10"/>
      <c r="HO8" s="10"/>
      <c r="HP8" s="10"/>
      <c r="HQ8" s="10"/>
      <c r="HR8" s="10"/>
      <c r="HS8" s="10"/>
      <c r="HT8" s="10"/>
      <c r="HU8" s="10"/>
      <c r="HV8" s="10"/>
      <c r="HW8" s="10"/>
      <c r="HX8" s="10"/>
      <c r="HY8" s="10"/>
      <c r="HZ8" s="10"/>
      <c r="IA8" s="10"/>
      <c r="IB8" s="10"/>
      <c r="IC8" s="10"/>
      <c r="ID8" s="10"/>
      <c r="IE8" s="10"/>
      <c r="IF8" s="10"/>
      <c r="IG8" s="10"/>
      <c r="IH8" s="10"/>
      <c r="II8" s="10"/>
      <c r="IJ8" s="10"/>
      <c r="IK8" s="10"/>
      <c r="IL8" s="10"/>
      <c r="IM8" s="10"/>
      <c r="IN8" s="10"/>
      <c r="IO8" s="10"/>
      <c r="IP8" s="10"/>
      <c r="IQ8" s="10"/>
      <c r="IR8" s="10"/>
      <c r="IS8" s="10"/>
      <c r="IT8" s="10"/>
      <c r="IU8" s="10"/>
      <c r="IV8" s="10"/>
      <c r="IW8" s="10"/>
      <c r="IX8" s="10"/>
      <c r="IY8" s="10"/>
      <c r="IZ8" s="10"/>
      <c r="JA8" s="10"/>
      <c r="JB8" s="10"/>
      <c r="JC8" s="10"/>
      <c r="JD8" s="10"/>
      <c r="JE8" s="10"/>
      <c r="JF8" s="10"/>
      <c r="JG8" s="10"/>
      <c r="JH8" s="10"/>
      <c r="JI8" s="10"/>
      <c r="JJ8" s="10"/>
      <c r="JK8" s="10"/>
      <c r="JL8" s="10"/>
      <c r="JM8" s="10"/>
      <c r="JN8" s="10"/>
      <c r="JO8" s="10"/>
      <c r="JP8" s="10"/>
      <c r="JQ8" s="10"/>
      <c r="JR8" s="10"/>
      <c r="JS8" s="10"/>
      <c r="JT8" s="10"/>
      <c r="JU8" s="10"/>
      <c r="JV8" s="10"/>
      <c r="JW8" s="10"/>
      <c r="JX8" s="10"/>
      <c r="JY8" s="10"/>
      <c r="JZ8" s="10"/>
      <c r="KA8" s="10"/>
      <c r="KB8" s="10"/>
      <c r="KC8" s="10"/>
      <c r="KD8" s="10"/>
      <c r="KE8" s="10"/>
      <c r="KF8" s="10"/>
      <c r="KG8" s="10"/>
      <c r="KH8" s="10"/>
      <c r="KI8" s="10"/>
      <c r="KJ8" s="10"/>
      <c r="KK8" s="10"/>
      <c r="KL8" s="10"/>
      <c r="KM8" s="10"/>
      <c r="KN8" s="10"/>
      <c r="KO8" s="10"/>
      <c r="KP8" s="10"/>
      <c r="KQ8" s="10"/>
      <c r="KR8" s="10"/>
      <c r="KS8" s="10"/>
      <c r="KT8" s="10"/>
      <c r="KU8" s="10"/>
      <c r="KV8" s="10"/>
      <c r="KW8" s="10"/>
      <c r="KX8" s="10"/>
      <c r="KY8" s="10"/>
      <c r="KZ8" s="10"/>
      <c r="LA8" s="10"/>
      <c r="LB8" s="10"/>
      <c r="LC8" s="10"/>
      <c r="LD8" s="10"/>
      <c r="LE8" s="10"/>
      <c r="LF8" s="10"/>
      <c r="LG8" s="10"/>
      <c r="LH8" s="10"/>
      <c r="LI8" s="10"/>
      <c r="LJ8" s="10"/>
      <c r="LK8" s="10"/>
      <c r="LL8" s="10"/>
      <c r="LM8" s="10"/>
      <c r="LN8" s="10"/>
      <c r="LO8" s="10"/>
      <c r="LP8" s="10"/>
      <c r="LQ8" s="10"/>
      <c r="LR8" s="10"/>
      <c r="LS8" s="10"/>
      <c r="LT8" s="10"/>
      <c r="LU8" s="10"/>
      <c r="LV8" s="10"/>
      <c r="LW8" s="10"/>
      <c r="LX8" s="10"/>
      <c r="LY8" s="10"/>
      <c r="LZ8" s="10"/>
      <c r="MA8" s="10"/>
      <c r="MB8" s="10"/>
      <c r="MC8" s="10"/>
      <c r="MD8" s="10"/>
      <c r="ME8" s="10"/>
      <c r="MF8" s="10"/>
      <c r="MG8" s="10"/>
      <c r="MH8" s="10"/>
      <c r="MI8" s="10"/>
      <c r="MJ8" s="10"/>
      <c r="MK8" s="10"/>
      <c r="ML8" s="10"/>
      <c r="MM8" s="10"/>
      <c r="MN8" s="10"/>
      <c r="MO8" s="10"/>
      <c r="MP8" s="10"/>
      <c r="MQ8" s="10"/>
      <c r="MR8" s="10"/>
      <c r="MS8" s="10"/>
      <c r="MT8" s="10"/>
      <c r="MU8" s="10"/>
      <c r="MV8" s="10"/>
      <c r="MW8" s="10"/>
      <c r="MX8" s="10"/>
      <c r="MY8" s="10"/>
      <c r="MZ8" s="10"/>
      <c r="NA8" s="10"/>
      <c r="NB8" s="10"/>
      <c r="NC8" s="10"/>
      <c r="ND8" s="10"/>
      <c r="NE8" s="10"/>
      <c r="NF8" s="10"/>
      <c r="NG8" s="10"/>
      <c r="NH8" s="10"/>
      <c r="NI8" s="10"/>
      <c r="NJ8" s="10"/>
      <c r="NK8" s="10"/>
      <c r="NL8" s="10"/>
      <c r="NM8" s="10"/>
      <c r="NN8" s="10"/>
      <c r="NO8" s="10"/>
      <c r="NP8" s="10"/>
      <c r="NQ8" s="10"/>
      <c r="NR8" s="10"/>
      <c r="NS8" s="10"/>
      <c r="NT8" s="10"/>
      <c r="NU8" s="10"/>
      <c r="NV8" s="10"/>
      <c r="NW8" s="10"/>
      <c r="NX8" s="10"/>
      <c r="NY8" s="10"/>
      <c r="NZ8" s="10"/>
      <c r="OA8" s="10"/>
      <c r="OB8" s="10"/>
      <c r="OC8" s="10"/>
      <c r="OD8" s="10"/>
      <c r="OE8" s="10"/>
      <c r="OF8" s="10"/>
      <c r="OG8" s="10"/>
      <c r="OH8" s="10"/>
      <c r="OI8" s="10"/>
      <c r="OJ8" s="10"/>
      <c r="OK8" s="10"/>
      <c r="OL8" s="10"/>
      <c r="OM8" s="10"/>
      <c r="ON8" s="10"/>
      <c r="OO8" s="10"/>
      <c r="OP8" s="10"/>
      <c r="OQ8" s="10"/>
      <c r="OR8" s="10"/>
      <c r="OS8" s="10"/>
      <c r="OT8" s="10"/>
      <c r="OU8" s="10"/>
      <c r="OV8" s="10"/>
      <c r="OW8" s="10"/>
      <c r="OX8" s="10"/>
      <c r="OY8" s="10"/>
      <c r="OZ8" s="10"/>
      <c r="PA8" s="10"/>
      <c r="PB8" s="10"/>
      <c r="PC8" s="10"/>
      <c r="PD8" s="10"/>
      <c r="PE8" s="10"/>
      <c r="PF8" s="10"/>
      <c r="PG8" s="10"/>
      <c r="PH8" s="10"/>
      <c r="PI8" s="10"/>
      <c r="PJ8" s="10"/>
      <c r="PK8" s="10"/>
      <c r="PL8" s="10"/>
      <c r="PM8" s="10"/>
      <c r="PN8" s="10"/>
    </row>
    <row r="9" spans="1:430" s="2" customFormat="1" ht="30" customHeight="1" thickBot="1" x14ac:dyDescent="0.4">
      <c r="A9" s="62" t="s">
        <v>2</v>
      </c>
      <c r="B9" s="69">
        <v>7</v>
      </c>
      <c r="C9" s="108"/>
      <c r="D9" s="67">
        <f ca="1">VLOOKUP(B9,Résultats[],4,FALSE)</f>
        <v>-2602.7397260273974</v>
      </c>
      <c r="E9" s="88">
        <f ca="1">IF(VLOOKUP(B9,Tâches!$I$5:$M$19,4,FALSE)&lt;0,VLOOKUP(B9,Tâches!$I$5:$M$19,3,FALSE),"")</f>
        <v>0.1</v>
      </c>
      <c r="F9" s="87" t="str">
        <f ca="1">IF(VLOOKUP(B9,Tâches!$I$5:$M$19,4,FALSE)&gt;=0,VLOOKUP(B9,Tâches!$I$5:$M$19,3,FALSE),"")</f>
        <v/>
      </c>
      <c r="G9" s="70">
        <f>IF(ISBLANK(VLOOKUP(B9,Tâches!$B$5:$E$19,3,FALSE)),"",(VLOOKUP(B9,Tâches!$B$5:$E$19,3,FALSE)))</f>
        <v>45292</v>
      </c>
      <c r="H9" s="70">
        <f>IF(ISBLANK(VLOOKUP(B9,Tâches!$B$5:$E$19,4,FALSE)),"",(VLOOKUP(B9,Tâches!$B$5:$E$19,4,FALSE)))</f>
        <v>45657</v>
      </c>
      <c r="I9" s="114">
        <f ca="1">IF(VLOOKUP(B9,Tâches!$I$5:$M$19,5,FALSE)=0,"",(VLOOKUP(B9,Tâches!$I$5:$M$19,5,FALSE)))</f>
        <v>10</v>
      </c>
      <c r="J9" s="9">
        <f t="shared" si="681"/>
        <v>366</v>
      </c>
      <c r="K9" s="95"/>
      <c r="L9" s="95"/>
      <c r="M9" s="95"/>
      <c r="N9" s="95"/>
      <c r="O9" s="95"/>
      <c r="P9" s="95"/>
      <c r="Q9" s="95"/>
      <c r="R9" s="95"/>
      <c r="S9" s="95"/>
      <c r="T9" s="95"/>
      <c r="U9" s="95"/>
      <c r="V9" s="95"/>
      <c r="W9" s="95"/>
      <c r="X9" s="95"/>
      <c r="Y9" s="95"/>
      <c r="Z9" s="95"/>
      <c r="AA9" s="95"/>
      <c r="AB9" s="95"/>
      <c r="AC9" s="95"/>
      <c r="AD9" s="95"/>
      <c r="AE9" s="95"/>
      <c r="AF9" s="95"/>
      <c r="AG9" s="95"/>
      <c r="AH9" s="95"/>
      <c r="AI9" s="95"/>
      <c r="AJ9" s="95"/>
      <c r="AK9" s="95"/>
      <c r="AL9" s="95"/>
      <c r="AM9" s="95"/>
      <c r="AN9" s="95"/>
      <c r="AO9" s="95"/>
      <c r="AP9" s="95"/>
      <c r="AQ9" s="95"/>
      <c r="AR9" s="95"/>
      <c r="AS9" s="95"/>
      <c r="AT9" s="95"/>
      <c r="AU9" s="95"/>
      <c r="AV9" s="95"/>
      <c r="AW9" s="95"/>
      <c r="AX9" s="95"/>
      <c r="AY9" s="95"/>
      <c r="AZ9" s="95"/>
      <c r="BA9" s="95"/>
      <c r="BB9" s="95"/>
      <c r="BC9" s="10"/>
      <c r="BD9" s="10"/>
      <c r="BE9" s="10"/>
      <c r="BF9" s="10"/>
      <c r="BG9" s="10"/>
      <c r="BH9" s="10"/>
      <c r="BI9" s="10"/>
      <c r="BJ9" s="10"/>
      <c r="BK9" s="10"/>
      <c r="BL9" s="10"/>
      <c r="BM9" s="10"/>
      <c r="BN9" s="10"/>
      <c r="BO9" s="10"/>
      <c r="BP9" s="10"/>
      <c r="BQ9" s="10"/>
      <c r="BR9" s="10"/>
      <c r="BS9" s="10"/>
      <c r="BT9" s="10"/>
      <c r="BU9" s="10"/>
      <c r="BV9" s="10"/>
      <c r="BW9" s="10"/>
      <c r="BX9" s="10"/>
      <c r="BY9" s="10"/>
      <c r="BZ9" s="10"/>
      <c r="CA9" s="10"/>
      <c r="CB9" s="10"/>
      <c r="CC9" s="10"/>
      <c r="CD9" s="10"/>
      <c r="CE9" s="10"/>
      <c r="CF9" s="10"/>
      <c r="CG9" s="10"/>
      <c r="CH9" s="10"/>
      <c r="CI9" s="10"/>
      <c r="CJ9" s="10"/>
      <c r="CK9" s="10"/>
      <c r="CL9" s="10"/>
      <c r="CM9" s="10"/>
      <c r="CN9" s="10"/>
      <c r="CO9" s="10"/>
      <c r="CP9" s="10"/>
      <c r="CQ9" s="10"/>
      <c r="CR9" s="10"/>
      <c r="CS9" s="10"/>
      <c r="CT9" s="10"/>
      <c r="CU9" s="10"/>
      <c r="CV9" s="10"/>
      <c r="CW9" s="10"/>
      <c r="CX9" s="10"/>
      <c r="CY9" s="10"/>
      <c r="CZ9" s="10"/>
      <c r="DA9" s="10"/>
      <c r="DB9" s="10"/>
      <c r="DC9" s="10"/>
      <c r="DD9" s="10"/>
      <c r="DE9" s="10"/>
      <c r="DF9" s="10"/>
      <c r="DG9" s="10"/>
      <c r="DH9" s="10"/>
      <c r="DI9" s="10"/>
      <c r="DJ9" s="10"/>
      <c r="DK9" s="10"/>
      <c r="DL9" s="10"/>
      <c r="DM9" s="10"/>
      <c r="DN9" s="10"/>
      <c r="DO9" s="10"/>
      <c r="DP9" s="10"/>
      <c r="DQ9" s="10"/>
      <c r="DR9" s="10"/>
      <c r="DS9" s="10"/>
      <c r="DT9" s="10"/>
      <c r="DU9" s="10"/>
      <c r="DV9" s="10"/>
      <c r="DW9" s="10"/>
      <c r="DX9" s="10"/>
      <c r="DY9" s="10"/>
      <c r="DZ9" s="10"/>
      <c r="EA9" s="10"/>
      <c r="EB9" s="10"/>
      <c r="EC9" s="10"/>
      <c r="ED9" s="10"/>
      <c r="EE9" s="10"/>
      <c r="EF9" s="10"/>
      <c r="EG9" s="10"/>
      <c r="EH9" s="10"/>
      <c r="EI9" s="10"/>
      <c r="EJ9" s="10"/>
      <c r="EK9" s="10"/>
      <c r="EL9" s="10"/>
      <c r="EM9" s="10"/>
      <c r="EN9" s="10"/>
      <c r="EO9" s="10"/>
      <c r="EP9" s="10"/>
      <c r="EQ9" s="10"/>
      <c r="ER9" s="10"/>
      <c r="ES9" s="10"/>
      <c r="ET9" s="10"/>
      <c r="EU9" s="10"/>
      <c r="EV9" s="10"/>
      <c r="EW9" s="10"/>
      <c r="EX9" s="10"/>
      <c r="EY9" s="10"/>
      <c r="EZ9" s="10"/>
      <c r="FA9" s="10"/>
      <c r="FB9" s="10"/>
      <c r="FC9" s="10"/>
      <c r="FD9" s="10"/>
      <c r="FE9" s="10"/>
      <c r="FF9" s="10"/>
      <c r="FG9" s="10"/>
      <c r="FH9" s="10"/>
      <c r="FI9" s="10"/>
      <c r="FJ9" s="10"/>
      <c r="FK9" s="10"/>
      <c r="FL9" s="10"/>
      <c r="FM9" s="10"/>
      <c r="FN9" s="10"/>
      <c r="FO9" s="10"/>
      <c r="FP9" s="10"/>
      <c r="FQ9" s="10"/>
      <c r="FR9" s="10"/>
      <c r="FS9" s="10"/>
      <c r="FT9" s="10"/>
      <c r="FU9" s="10"/>
      <c r="FV9" s="10"/>
      <c r="FW9" s="10"/>
      <c r="FX9" s="10"/>
      <c r="FY9" s="10"/>
      <c r="FZ9" s="10"/>
      <c r="GA9" s="10"/>
      <c r="GB9" s="10"/>
      <c r="GC9" s="10"/>
      <c r="GD9" s="10"/>
      <c r="GE9" s="10"/>
      <c r="GF9" s="10"/>
      <c r="GG9" s="10"/>
      <c r="GH9" s="10"/>
      <c r="GI9" s="10"/>
      <c r="GJ9" s="10"/>
      <c r="GK9" s="10"/>
      <c r="GL9" s="10"/>
      <c r="GM9" s="10"/>
      <c r="GN9" s="10"/>
      <c r="GO9" s="10"/>
      <c r="GP9" s="10"/>
      <c r="GQ9" s="10"/>
      <c r="GR9" s="10"/>
      <c r="GS9" s="10"/>
      <c r="GT9" s="10"/>
      <c r="GU9" s="10"/>
      <c r="GV9" s="10"/>
      <c r="GW9" s="10"/>
      <c r="GX9" s="10"/>
      <c r="GY9" s="10"/>
      <c r="GZ9" s="10"/>
      <c r="HA9" s="10"/>
      <c r="HB9" s="10"/>
      <c r="HC9" s="10"/>
      <c r="HD9" s="10"/>
      <c r="HE9" s="10"/>
      <c r="HF9" s="10"/>
      <c r="HG9" s="10"/>
      <c r="HH9" s="10"/>
      <c r="HI9" s="10"/>
      <c r="HJ9" s="10"/>
      <c r="HK9" s="10"/>
      <c r="HL9" s="10"/>
      <c r="HM9" s="10"/>
      <c r="HN9" s="10"/>
      <c r="HO9" s="10"/>
      <c r="HP9" s="10"/>
      <c r="HQ9" s="10"/>
      <c r="HR9" s="10"/>
      <c r="HS9" s="10"/>
      <c r="HT9" s="10"/>
      <c r="HU9" s="10"/>
      <c r="HV9" s="10"/>
      <c r="HW9" s="10"/>
      <c r="HX9" s="10"/>
      <c r="HY9" s="10"/>
      <c r="HZ9" s="10"/>
      <c r="IA9" s="10"/>
      <c r="IB9" s="10"/>
      <c r="IC9" s="10"/>
      <c r="ID9" s="10"/>
      <c r="IE9" s="10"/>
      <c r="IF9" s="10"/>
      <c r="IG9" s="10"/>
      <c r="IH9" s="10"/>
      <c r="II9" s="10"/>
      <c r="IJ9" s="10"/>
      <c r="IK9" s="10"/>
      <c r="IL9" s="10"/>
      <c r="IM9" s="10"/>
      <c r="IN9" s="10"/>
      <c r="IO9" s="10"/>
      <c r="IP9" s="10"/>
      <c r="IQ9" s="10"/>
      <c r="IR9" s="10"/>
      <c r="IS9" s="10"/>
      <c r="IT9" s="10"/>
      <c r="IU9" s="10"/>
      <c r="IV9" s="10"/>
      <c r="IW9" s="10"/>
      <c r="IX9" s="10"/>
      <c r="IY9" s="10"/>
      <c r="IZ9" s="10"/>
      <c r="JA9" s="10"/>
      <c r="JB9" s="10"/>
      <c r="JC9" s="10"/>
      <c r="JD9" s="10"/>
      <c r="JE9" s="10"/>
      <c r="JF9" s="10"/>
      <c r="JG9" s="10"/>
      <c r="JH9" s="10"/>
      <c r="JI9" s="10"/>
      <c r="JJ9" s="10"/>
      <c r="JK9" s="10"/>
      <c r="JL9" s="10"/>
      <c r="JM9" s="10"/>
      <c r="JN9" s="10"/>
      <c r="JO9" s="10"/>
      <c r="JP9" s="10"/>
      <c r="JQ9" s="10"/>
      <c r="JR9" s="10"/>
      <c r="JS9" s="10"/>
      <c r="JT9" s="10"/>
      <c r="JU9" s="10"/>
      <c r="JV9" s="10"/>
      <c r="JW9" s="10"/>
      <c r="JX9" s="10"/>
      <c r="JY9" s="10"/>
      <c r="JZ9" s="10"/>
      <c r="KA9" s="10"/>
      <c r="KB9" s="10"/>
      <c r="KC9" s="10"/>
      <c r="KD9" s="10"/>
      <c r="KE9" s="10"/>
      <c r="KF9" s="10"/>
      <c r="KG9" s="10"/>
      <c r="KH9" s="10"/>
      <c r="KI9" s="10"/>
      <c r="KJ9" s="10"/>
      <c r="KK9" s="10"/>
      <c r="KL9" s="10"/>
      <c r="KM9" s="10"/>
      <c r="KN9" s="10"/>
      <c r="KO9" s="10"/>
      <c r="KP9" s="10"/>
      <c r="KQ9" s="10"/>
      <c r="KR9" s="10"/>
      <c r="KS9" s="10"/>
      <c r="KT9" s="10"/>
      <c r="KU9" s="10"/>
      <c r="KV9" s="10"/>
      <c r="KW9" s="10"/>
      <c r="KX9" s="10"/>
      <c r="KY9" s="10"/>
      <c r="KZ9" s="10"/>
      <c r="LA9" s="10"/>
      <c r="LB9" s="10"/>
      <c r="LC9" s="10"/>
      <c r="LD9" s="10"/>
      <c r="LE9" s="10"/>
      <c r="LF9" s="10"/>
      <c r="LG9" s="10"/>
      <c r="LH9" s="10"/>
      <c r="LI9" s="10"/>
      <c r="LJ9" s="10"/>
      <c r="LK9" s="10"/>
      <c r="LL9" s="10"/>
      <c r="LM9" s="10"/>
      <c r="LN9" s="10"/>
      <c r="LO9" s="10"/>
      <c r="LP9" s="10"/>
      <c r="LQ9" s="10"/>
      <c r="LR9" s="10"/>
      <c r="LS9" s="10"/>
      <c r="LT9" s="10"/>
      <c r="LU9" s="10"/>
      <c r="LV9" s="10"/>
      <c r="LW9" s="10"/>
      <c r="LX9" s="10"/>
      <c r="LY9" s="10"/>
      <c r="LZ9" s="10"/>
      <c r="MA9" s="10"/>
      <c r="MB9" s="10"/>
      <c r="MC9" s="10"/>
      <c r="MD9" s="10"/>
      <c r="ME9" s="10"/>
      <c r="MF9" s="10"/>
      <c r="MG9" s="10"/>
      <c r="MH9" s="10"/>
      <c r="MI9" s="10"/>
      <c r="MJ9" s="10"/>
      <c r="MK9" s="10"/>
      <c r="ML9" s="10"/>
      <c r="MM9" s="10"/>
      <c r="MN9" s="10"/>
      <c r="MO9" s="10"/>
      <c r="MP9" s="10"/>
      <c r="MQ9" s="10"/>
      <c r="MR9" s="10"/>
      <c r="MS9" s="10"/>
      <c r="MT9" s="10"/>
      <c r="MU9" s="10"/>
      <c r="MV9" s="10"/>
      <c r="MW9" s="10"/>
      <c r="MX9" s="10"/>
      <c r="MY9" s="10"/>
      <c r="MZ9" s="10"/>
      <c r="NA9" s="10"/>
      <c r="NB9" s="10"/>
      <c r="NC9" s="10"/>
      <c r="ND9" s="10"/>
      <c r="NE9" s="10"/>
      <c r="NF9" s="10"/>
      <c r="NG9" s="10"/>
      <c r="NH9" s="10"/>
      <c r="NI9" s="10"/>
      <c r="NJ9" s="10"/>
      <c r="NK9" s="10"/>
      <c r="NL9" s="10"/>
      <c r="NM9" s="10"/>
      <c r="NN9" s="10"/>
      <c r="NO9" s="10"/>
      <c r="NP9" s="10"/>
      <c r="NQ9" s="10"/>
      <c r="NR9" s="10"/>
      <c r="NS9" s="10"/>
      <c r="NT9" s="10"/>
      <c r="NU9" s="10"/>
      <c r="NV9" s="10"/>
      <c r="NW9" s="10"/>
      <c r="NX9" s="10"/>
      <c r="NY9" s="10"/>
      <c r="NZ9" s="10"/>
      <c r="OA9" s="10"/>
      <c r="OB9" s="10"/>
      <c r="OC9" s="10"/>
      <c r="OD9" s="10"/>
      <c r="OE9" s="10"/>
      <c r="OF9" s="10"/>
      <c r="OG9" s="10"/>
      <c r="OH9" s="10"/>
      <c r="OI9" s="10"/>
      <c r="OJ9" s="10"/>
      <c r="OK9" s="10"/>
      <c r="OL9" s="10"/>
      <c r="OM9" s="10"/>
      <c r="ON9" s="10"/>
      <c r="OO9" s="10"/>
      <c r="OP9" s="10"/>
      <c r="OQ9" s="10"/>
      <c r="OR9" s="10"/>
      <c r="OS9" s="10"/>
      <c r="OT9" s="10"/>
      <c r="OU9" s="10"/>
      <c r="OV9" s="10"/>
      <c r="OW9" s="10"/>
      <c r="OX9" s="10"/>
      <c r="OY9" s="10"/>
      <c r="OZ9" s="10"/>
      <c r="PA9" s="10"/>
      <c r="PB9" s="10"/>
      <c r="PC9" s="10"/>
      <c r="PD9" s="10"/>
      <c r="PE9" s="10"/>
      <c r="PF9" s="10"/>
      <c r="PG9" s="10"/>
      <c r="PH9" s="10"/>
      <c r="PI9" s="10"/>
      <c r="PJ9" s="10"/>
      <c r="PK9" s="10"/>
      <c r="PL9" s="10"/>
      <c r="PM9" s="10"/>
      <c r="PN9" s="10"/>
    </row>
    <row r="10" spans="1:430" s="2" customFormat="1" ht="30" customHeight="1" thickBot="1" x14ac:dyDescent="0.4">
      <c r="A10" s="48"/>
      <c r="B10" s="69">
        <v>8</v>
      </c>
      <c r="C10" s="108"/>
      <c r="D10" s="67">
        <f ca="1">VLOOKUP(B10,Résultats[],4,FALSE)</f>
        <v>-3868.131868131868</v>
      </c>
      <c r="E10" s="88">
        <f ca="1">IF(VLOOKUP(B10,Tâches!$I$5:$M$19,4,FALSE)&lt;0,VLOOKUP(B10,Tâches!$I$5:$M$19,3,FALSE),"")</f>
        <v>2.4E-2</v>
      </c>
      <c r="F10" s="87" t="str">
        <f ca="1">IF(VLOOKUP(B10,Tâches!$I$5:$M$19,4,FALSE)&gt;=0,VLOOKUP(B10,Tâches!$I$5:$M$19,3,FALSE),"")</f>
        <v/>
      </c>
      <c r="G10" s="70">
        <f>IF(ISBLANK(VLOOKUP(B10,Tâches!$B$5:$E$19,3,FALSE)),"",(VLOOKUP(B10,Tâches!$B$5:$E$19,3,FALSE)))</f>
        <v>45323</v>
      </c>
      <c r="H10" s="70">
        <f>IF(ISBLANK(VLOOKUP(B10,Tâches!$B$5:$E$19,4,FALSE)),"",(VLOOKUP(B10,Tâches!$B$5:$E$19,4,FALSE)))</f>
        <v>45596</v>
      </c>
      <c r="I10" s="114">
        <f ca="1">IF(VLOOKUP(B10,Tâches!$I$5:$M$19,5,FALSE)=0,"",(VLOOKUP(B10,Tâches!$I$5:$M$19,5,FALSE)))</f>
        <v>8</v>
      </c>
      <c r="J10" s="9">
        <f t="shared" si="681"/>
        <v>274</v>
      </c>
      <c r="K10" s="94"/>
      <c r="L10" s="94"/>
      <c r="M10" s="94"/>
      <c r="N10" s="94"/>
      <c r="O10" s="94"/>
      <c r="P10" s="94"/>
      <c r="Q10" s="94"/>
      <c r="R10" s="94"/>
      <c r="S10" s="94"/>
      <c r="T10" s="94"/>
      <c r="U10" s="94"/>
      <c r="V10" s="94"/>
      <c r="W10" s="94"/>
      <c r="X10" s="94"/>
      <c r="Y10" s="94"/>
      <c r="Z10" s="94"/>
      <c r="AA10" s="94"/>
      <c r="AB10" s="94"/>
      <c r="AC10" s="94"/>
      <c r="AD10" s="94"/>
      <c r="AE10" s="94"/>
      <c r="AF10" s="94"/>
      <c r="AG10" s="94"/>
      <c r="AH10" s="94"/>
      <c r="AI10" s="94"/>
      <c r="AJ10" s="94"/>
      <c r="AK10" s="94"/>
      <c r="AL10" s="94"/>
      <c r="AM10" s="94"/>
      <c r="AN10" s="94"/>
      <c r="AO10" s="94"/>
      <c r="AP10" s="94"/>
      <c r="AQ10" s="94"/>
      <c r="AR10" s="94"/>
      <c r="AS10" s="94"/>
      <c r="AT10" s="94"/>
      <c r="AU10" s="94"/>
      <c r="AV10" s="94"/>
      <c r="AW10" s="94"/>
      <c r="AX10" s="94"/>
      <c r="AY10" s="94"/>
      <c r="AZ10" s="94"/>
      <c r="BA10" s="94"/>
      <c r="BB10" s="10"/>
      <c r="BC10" s="10"/>
      <c r="BD10" s="10"/>
      <c r="BE10" s="10"/>
      <c r="BF10" s="10"/>
      <c r="BG10" s="10"/>
      <c r="BH10" s="10"/>
      <c r="BI10" s="10"/>
      <c r="BJ10" s="10"/>
      <c r="BK10" s="10"/>
      <c r="BL10" s="10"/>
      <c r="BM10" s="10"/>
      <c r="BN10" s="10"/>
      <c r="BO10" s="10"/>
      <c r="BP10" s="10"/>
      <c r="BQ10" s="10"/>
      <c r="BR10" s="10"/>
      <c r="BS10" s="10"/>
      <c r="BT10" s="10"/>
      <c r="BU10" s="10"/>
      <c r="BV10" s="10"/>
      <c r="BW10" s="10"/>
      <c r="BX10" s="10"/>
      <c r="BY10" s="10"/>
      <c r="BZ10" s="10"/>
      <c r="CA10" s="10"/>
      <c r="CB10" s="10"/>
      <c r="CC10" s="10"/>
      <c r="CD10" s="10"/>
      <c r="CE10" s="10"/>
      <c r="CF10" s="10"/>
      <c r="CG10" s="10"/>
      <c r="CH10" s="10"/>
      <c r="CI10" s="10"/>
      <c r="CJ10" s="10"/>
      <c r="CK10" s="10"/>
      <c r="CL10" s="10"/>
      <c r="CM10" s="10"/>
      <c r="CN10" s="10"/>
      <c r="CO10" s="10"/>
      <c r="CP10" s="10"/>
      <c r="CQ10" s="10"/>
      <c r="CR10" s="10"/>
      <c r="CS10" s="10"/>
      <c r="CT10" s="10"/>
      <c r="CU10" s="10"/>
      <c r="CV10" s="10"/>
      <c r="CW10" s="10"/>
      <c r="CX10" s="10"/>
      <c r="CY10" s="10"/>
      <c r="CZ10" s="10"/>
      <c r="DA10" s="10"/>
      <c r="DB10" s="10"/>
      <c r="DC10" s="10"/>
      <c r="DD10" s="10"/>
      <c r="DE10" s="10"/>
      <c r="DF10" s="10"/>
      <c r="DG10" s="10"/>
      <c r="DH10" s="10"/>
      <c r="DI10" s="10"/>
      <c r="DJ10" s="10"/>
      <c r="DK10" s="10"/>
      <c r="DL10" s="10"/>
      <c r="DM10" s="10"/>
      <c r="DN10" s="10"/>
      <c r="DO10" s="10"/>
      <c r="DP10" s="10"/>
      <c r="DQ10" s="10"/>
      <c r="DR10" s="10"/>
      <c r="DS10" s="10"/>
      <c r="DT10" s="10"/>
      <c r="DU10" s="10"/>
      <c r="DV10" s="10"/>
      <c r="DW10" s="10"/>
      <c r="DX10" s="10"/>
      <c r="DY10" s="10"/>
      <c r="DZ10" s="10"/>
      <c r="EA10" s="10"/>
      <c r="EB10" s="10"/>
      <c r="EC10" s="10"/>
      <c r="ED10" s="10"/>
      <c r="EE10" s="10"/>
      <c r="EF10" s="10"/>
      <c r="EG10" s="10"/>
      <c r="EH10" s="10"/>
      <c r="EI10" s="10"/>
      <c r="EJ10" s="10"/>
      <c r="EK10" s="10"/>
      <c r="EL10" s="10"/>
      <c r="EM10" s="10"/>
      <c r="EN10" s="10"/>
      <c r="EO10" s="10"/>
      <c r="EP10" s="10"/>
      <c r="EQ10" s="10"/>
      <c r="ER10" s="10"/>
      <c r="ES10" s="10"/>
      <c r="ET10" s="10"/>
      <c r="EU10" s="10"/>
      <c r="EV10" s="10"/>
      <c r="EW10" s="10"/>
      <c r="EX10" s="10"/>
      <c r="EY10" s="10"/>
      <c r="EZ10" s="10"/>
      <c r="FA10" s="10"/>
      <c r="FB10" s="10"/>
      <c r="FC10" s="10"/>
      <c r="FD10" s="10"/>
      <c r="FE10" s="10"/>
      <c r="FF10" s="10"/>
      <c r="FG10" s="10"/>
      <c r="FH10" s="10"/>
      <c r="FI10" s="10"/>
      <c r="FJ10" s="10"/>
      <c r="FK10" s="10"/>
      <c r="FL10" s="10"/>
      <c r="FM10" s="10"/>
      <c r="FN10" s="10"/>
      <c r="FO10" s="10"/>
      <c r="FP10" s="10"/>
      <c r="FQ10" s="10"/>
      <c r="FR10" s="10"/>
      <c r="FS10" s="10"/>
      <c r="FT10" s="10"/>
      <c r="FU10" s="10"/>
      <c r="FV10" s="10"/>
      <c r="FW10" s="10"/>
      <c r="FX10" s="10"/>
      <c r="FY10" s="10"/>
      <c r="FZ10" s="10"/>
      <c r="GA10" s="10"/>
      <c r="GB10" s="10"/>
      <c r="GC10" s="10"/>
      <c r="GD10" s="10"/>
      <c r="GE10" s="10"/>
      <c r="GF10" s="10"/>
      <c r="GG10" s="10"/>
      <c r="GH10" s="10"/>
      <c r="GI10" s="10"/>
      <c r="GJ10" s="10"/>
      <c r="GK10" s="10"/>
      <c r="GL10" s="10"/>
      <c r="GM10" s="10"/>
      <c r="GN10" s="10"/>
      <c r="GO10" s="10"/>
      <c r="GP10" s="10"/>
      <c r="GQ10" s="10"/>
      <c r="GR10" s="10"/>
      <c r="GS10" s="10"/>
      <c r="GT10" s="10"/>
      <c r="GU10" s="10"/>
      <c r="GV10" s="10"/>
      <c r="GW10" s="10"/>
      <c r="GX10" s="10"/>
      <c r="GY10" s="10"/>
      <c r="GZ10" s="10"/>
      <c r="HA10" s="10"/>
      <c r="HB10" s="10"/>
      <c r="HC10" s="10"/>
      <c r="HD10" s="10"/>
      <c r="HE10" s="10"/>
      <c r="HF10" s="10"/>
      <c r="HG10" s="10"/>
      <c r="HH10" s="10"/>
      <c r="HI10" s="10"/>
      <c r="HJ10" s="10"/>
      <c r="HK10" s="10"/>
      <c r="HL10" s="10"/>
      <c r="HM10" s="10"/>
      <c r="HN10" s="10"/>
      <c r="HO10" s="10"/>
      <c r="HP10" s="10"/>
      <c r="HQ10" s="10"/>
      <c r="HR10" s="10"/>
      <c r="HS10" s="10"/>
      <c r="HT10" s="10"/>
      <c r="HU10" s="10"/>
      <c r="HV10" s="10"/>
      <c r="HW10" s="10"/>
      <c r="HX10" s="10"/>
      <c r="HY10" s="10"/>
      <c r="HZ10" s="10"/>
      <c r="IA10" s="10"/>
      <c r="IB10" s="10"/>
      <c r="IC10" s="10"/>
      <c r="ID10" s="10"/>
      <c r="IE10" s="10"/>
      <c r="IF10" s="10"/>
      <c r="IG10" s="10"/>
      <c r="IH10" s="10"/>
      <c r="II10" s="10"/>
      <c r="IJ10" s="10"/>
      <c r="IK10" s="10"/>
      <c r="IL10" s="10"/>
      <c r="IM10" s="10"/>
      <c r="IN10" s="10"/>
      <c r="IO10" s="10"/>
      <c r="IP10" s="10"/>
      <c r="IQ10" s="10"/>
      <c r="IR10" s="10"/>
      <c r="IS10" s="10"/>
      <c r="IT10" s="10"/>
      <c r="IU10" s="10"/>
      <c r="IV10" s="10"/>
      <c r="IW10" s="10"/>
      <c r="IX10" s="10"/>
      <c r="IY10" s="10"/>
      <c r="IZ10" s="10"/>
      <c r="JA10" s="10"/>
      <c r="JB10" s="10"/>
      <c r="JC10" s="10"/>
      <c r="JD10" s="10"/>
      <c r="JE10" s="10"/>
      <c r="JF10" s="10"/>
      <c r="JG10" s="10"/>
      <c r="JH10" s="10"/>
      <c r="JI10" s="10"/>
      <c r="JJ10" s="10"/>
      <c r="JK10" s="10"/>
      <c r="JL10" s="10"/>
      <c r="JM10" s="10"/>
      <c r="JN10" s="10"/>
      <c r="JO10" s="10"/>
      <c r="JP10" s="10"/>
      <c r="JQ10" s="10"/>
      <c r="JR10" s="10"/>
      <c r="JS10" s="10"/>
      <c r="JT10" s="10"/>
      <c r="JU10" s="10"/>
      <c r="JV10" s="10"/>
      <c r="JW10" s="10"/>
      <c r="JX10" s="10"/>
      <c r="JY10" s="10"/>
      <c r="JZ10" s="10"/>
      <c r="KA10" s="10"/>
      <c r="KB10" s="10"/>
      <c r="KC10" s="10"/>
      <c r="KD10" s="10"/>
      <c r="KE10" s="10"/>
      <c r="KF10" s="10"/>
      <c r="KG10" s="10"/>
      <c r="KH10" s="10"/>
      <c r="KI10" s="10"/>
      <c r="KJ10" s="10"/>
      <c r="KK10" s="10"/>
      <c r="KL10" s="10"/>
      <c r="KM10" s="10"/>
      <c r="KN10" s="10"/>
      <c r="KO10" s="10"/>
      <c r="KP10" s="10"/>
      <c r="KQ10" s="10"/>
      <c r="KR10" s="10"/>
      <c r="KS10" s="10"/>
      <c r="KT10" s="10"/>
      <c r="KU10" s="10"/>
      <c r="KV10" s="10"/>
      <c r="KW10" s="10"/>
      <c r="KX10" s="10"/>
      <c r="KY10" s="10"/>
      <c r="KZ10" s="10"/>
      <c r="LA10" s="10"/>
      <c r="LB10" s="10"/>
      <c r="LC10" s="10"/>
      <c r="LD10" s="10"/>
      <c r="LE10" s="10"/>
      <c r="LF10" s="10"/>
      <c r="LG10" s="10"/>
      <c r="LH10" s="10"/>
      <c r="LI10" s="10"/>
      <c r="LJ10" s="10"/>
      <c r="LK10" s="10"/>
      <c r="LL10" s="10"/>
      <c r="LM10" s="10"/>
      <c r="LN10" s="10"/>
      <c r="LO10" s="10"/>
      <c r="LP10" s="10"/>
      <c r="LQ10" s="10"/>
      <c r="LR10" s="10"/>
      <c r="LS10" s="10"/>
      <c r="LT10" s="10"/>
      <c r="LU10" s="10"/>
      <c r="LV10" s="10"/>
      <c r="LW10" s="10"/>
      <c r="LX10" s="10"/>
      <c r="LY10" s="10"/>
      <c r="LZ10" s="10"/>
      <c r="MA10" s="10"/>
      <c r="MB10" s="10"/>
      <c r="MC10" s="10"/>
      <c r="MD10" s="10"/>
      <c r="ME10" s="10"/>
      <c r="MF10" s="10"/>
      <c r="MG10" s="10"/>
      <c r="MH10" s="10"/>
      <c r="MI10" s="10"/>
      <c r="MJ10" s="10"/>
      <c r="MK10" s="10"/>
      <c r="ML10" s="10"/>
      <c r="MM10" s="10"/>
      <c r="MN10" s="10"/>
      <c r="MO10" s="10"/>
      <c r="MP10" s="10"/>
      <c r="MQ10" s="10"/>
      <c r="MR10" s="10"/>
      <c r="MS10" s="10"/>
      <c r="MT10" s="10"/>
      <c r="MU10" s="10"/>
      <c r="MV10" s="10"/>
      <c r="MW10" s="10"/>
      <c r="MX10" s="10"/>
      <c r="MY10" s="10"/>
      <c r="MZ10" s="10"/>
      <c r="NA10" s="10"/>
      <c r="NB10" s="10"/>
      <c r="NC10" s="10"/>
      <c r="ND10" s="10"/>
      <c r="NE10" s="10"/>
      <c r="NF10" s="10"/>
      <c r="NG10" s="10"/>
      <c r="NH10" s="10"/>
      <c r="NI10" s="10"/>
      <c r="NJ10" s="10"/>
      <c r="NK10" s="10"/>
      <c r="NL10" s="10"/>
      <c r="NM10" s="10"/>
      <c r="NN10" s="10"/>
      <c r="NO10" s="10"/>
      <c r="NP10" s="10"/>
      <c r="NQ10" s="10"/>
      <c r="NR10" s="10"/>
      <c r="NS10" s="10"/>
      <c r="NT10" s="10"/>
      <c r="NU10" s="10"/>
      <c r="NV10" s="10"/>
      <c r="NW10" s="10"/>
      <c r="NX10" s="10"/>
      <c r="NY10" s="10"/>
      <c r="NZ10" s="10"/>
      <c r="OA10" s="10"/>
      <c r="OB10" s="10"/>
      <c r="OC10" s="10"/>
      <c r="OD10" s="10"/>
      <c r="OE10" s="10"/>
      <c r="OF10" s="10"/>
      <c r="OG10" s="10"/>
      <c r="OH10" s="10"/>
      <c r="OI10" s="10"/>
      <c r="OJ10" s="10"/>
      <c r="OK10" s="10"/>
      <c r="OL10" s="10"/>
      <c r="OM10" s="10"/>
      <c r="ON10" s="10"/>
      <c r="OO10" s="10"/>
      <c r="OP10" s="10"/>
      <c r="OQ10" s="10"/>
      <c r="OR10" s="10"/>
      <c r="OS10" s="10"/>
      <c r="OT10" s="10"/>
      <c r="OU10" s="10"/>
      <c r="OV10" s="10"/>
      <c r="OW10" s="10"/>
      <c r="OX10" s="10"/>
      <c r="OY10" s="10"/>
      <c r="OZ10" s="10"/>
      <c r="PA10" s="10"/>
      <c r="PB10" s="10"/>
      <c r="PC10" s="10"/>
      <c r="PD10" s="10"/>
      <c r="PE10" s="10"/>
      <c r="PF10" s="10"/>
      <c r="PG10" s="10"/>
      <c r="PH10" s="10"/>
      <c r="PI10" s="10"/>
      <c r="PJ10" s="10"/>
      <c r="PK10" s="10"/>
      <c r="PL10" s="10"/>
      <c r="PM10" s="10"/>
      <c r="PN10" s="10"/>
    </row>
    <row r="11" spans="1:430" s="2" customFormat="1" ht="30" customHeight="1" thickBot="1" x14ac:dyDescent="0.4">
      <c r="A11" s="53"/>
      <c r="B11" s="69">
        <v>13</v>
      </c>
      <c r="C11" s="108"/>
      <c r="D11" s="67">
        <f ca="1">VLOOKUP(B11,Résultats[],4,FALSE)</f>
        <v>-26506.849315068492</v>
      </c>
      <c r="E11" s="88">
        <f ca="1">IF(VLOOKUP(B11,Tâches!$I$5:$M$19,4,FALSE)&lt;0,VLOOKUP(B11,Tâches!$I$5:$M$19,3,FALSE),"")</f>
        <v>0.02</v>
      </c>
      <c r="F11" s="87" t="str">
        <f ca="1">IF(VLOOKUP(B11,Tâches!$I$5:$M$19,4,FALSE)&gt;=0,VLOOKUP(B11,Tâches!$I$5:$M$19,3,FALSE),"")</f>
        <v/>
      </c>
      <c r="G11" s="70">
        <f>IF(ISBLANK(VLOOKUP(B11,Tâches!$B$5:$E$19,3,FALSE)),"",(VLOOKUP(B11,Tâches!$B$5:$E$19,3,FALSE)))</f>
        <v>45292</v>
      </c>
      <c r="H11" s="70">
        <f>IF(ISBLANK(VLOOKUP(B11,Tâches!$B$5:$E$19,4,FALSE)),"",(VLOOKUP(B11,Tâches!$B$5:$E$19,4,FALSE)))</f>
        <v>45657</v>
      </c>
      <c r="I11" s="114">
        <f ca="1">IF(VLOOKUP(B11,Tâches!$I$5:$M$19,5,FALSE)=0,"",(VLOOKUP(B11,Tâches!$I$5:$M$19,5,FALSE)))</f>
        <v>39</v>
      </c>
      <c r="J11" s="9">
        <f t="shared" si="681"/>
        <v>366</v>
      </c>
      <c r="K11" s="10"/>
      <c r="L11" s="10"/>
      <c r="M11" s="10"/>
      <c r="N11" s="10"/>
      <c r="O11" s="10"/>
      <c r="P11" s="10"/>
      <c r="Q11" s="10"/>
      <c r="R11" s="10"/>
      <c r="S11" s="10"/>
      <c r="T11" s="10"/>
      <c r="U11" s="10"/>
      <c r="V11" s="10"/>
      <c r="W11" s="10"/>
      <c r="X11" s="10"/>
      <c r="Y11" s="10"/>
      <c r="Z11" s="10"/>
      <c r="AA11" s="11"/>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0"/>
      <c r="BM11" s="10"/>
      <c r="BN11" s="10"/>
      <c r="BO11" s="10"/>
      <c r="BP11" s="10"/>
      <c r="BQ11" s="10"/>
      <c r="BR11" s="10"/>
      <c r="BS11" s="10"/>
      <c r="BT11" s="10"/>
      <c r="BU11" s="10"/>
      <c r="BV11" s="10"/>
      <c r="BW11" s="10"/>
      <c r="BX11" s="10"/>
      <c r="BY11" s="10"/>
      <c r="BZ11" s="10"/>
      <c r="CA11" s="10"/>
      <c r="CB11" s="10"/>
      <c r="CC11" s="10"/>
      <c r="CD11" s="10"/>
      <c r="CE11" s="10"/>
      <c r="CF11" s="10"/>
      <c r="CG11" s="10"/>
      <c r="CH11" s="10"/>
      <c r="CI11" s="10"/>
      <c r="CJ11" s="10"/>
      <c r="CK11" s="10"/>
      <c r="CL11" s="10"/>
      <c r="CM11" s="10"/>
      <c r="CN11" s="10"/>
      <c r="CO11" s="10"/>
      <c r="CP11" s="10"/>
      <c r="CQ11" s="10"/>
      <c r="CR11" s="10"/>
      <c r="CS11" s="10"/>
      <c r="CT11" s="10"/>
      <c r="CU11" s="10"/>
      <c r="CV11" s="10"/>
      <c r="CW11" s="10"/>
      <c r="CX11" s="10"/>
      <c r="CY11" s="10"/>
      <c r="CZ11" s="10"/>
      <c r="DA11" s="10"/>
      <c r="DB11" s="10"/>
      <c r="DC11" s="10"/>
      <c r="DD11" s="10"/>
      <c r="DE11" s="10"/>
      <c r="DF11" s="10"/>
      <c r="DG11" s="10"/>
      <c r="DH11" s="10"/>
      <c r="DI11" s="10"/>
      <c r="DJ11" s="10"/>
      <c r="DK11" s="10"/>
      <c r="DL11" s="10"/>
      <c r="DM11" s="10"/>
      <c r="DN11" s="10"/>
      <c r="DO11" s="10"/>
      <c r="DP11" s="10"/>
      <c r="DQ11" s="10"/>
      <c r="DR11" s="10"/>
      <c r="DS11" s="10"/>
      <c r="DT11" s="10"/>
      <c r="DU11" s="10"/>
      <c r="DV11" s="10"/>
      <c r="DW11" s="10"/>
      <c r="DX11" s="10"/>
      <c r="DY11" s="10"/>
      <c r="DZ11" s="10"/>
      <c r="EA11" s="10"/>
      <c r="EB11" s="10"/>
      <c r="EC11" s="10"/>
      <c r="ED11" s="10"/>
      <c r="EE11" s="10"/>
      <c r="EF11" s="10"/>
      <c r="EG11" s="10"/>
      <c r="EH11" s="10"/>
      <c r="EI11" s="10"/>
      <c r="EJ11" s="10"/>
      <c r="EK11" s="10"/>
      <c r="EL11" s="10"/>
      <c r="EM11" s="10"/>
      <c r="EN11" s="10"/>
      <c r="EO11" s="10"/>
      <c r="EP11" s="10"/>
      <c r="EQ11" s="10"/>
      <c r="ER11" s="10"/>
      <c r="ES11" s="10"/>
      <c r="ET11" s="10"/>
      <c r="EU11" s="10"/>
      <c r="EV11" s="10"/>
      <c r="EW11" s="10"/>
      <c r="EX11" s="10"/>
      <c r="EY11" s="10"/>
      <c r="EZ11" s="10"/>
      <c r="FA11" s="10"/>
      <c r="FB11" s="10"/>
      <c r="FC11" s="10"/>
      <c r="FD11" s="10"/>
      <c r="FE11" s="10"/>
      <c r="FF11" s="10"/>
      <c r="FG11" s="10"/>
      <c r="FH11" s="10"/>
      <c r="FI11" s="10"/>
      <c r="FJ11" s="10"/>
      <c r="FK11" s="10"/>
      <c r="FL11" s="10"/>
      <c r="FM11" s="10"/>
      <c r="FN11" s="10"/>
      <c r="FO11" s="10"/>
      <c r="FP11" s="10"/>
      <c r="FQ11" s="10"/>
      <c r="FR11" s="10"/>
      <c r="FS11" s="10"/>
      <c r="FT11" s="10"/>
      <c r="FU11" s="10"/>
      <c r="FV11" s="10"/>
      <c r="FW11" s="10"/>
      <c r="FX11" s="10"/>
      <c r="FY11" s="10"/>
      <c r="FZ11" s="10"/>
      <c r="GA11" s="10"/>
      <c r="GB11" s="10"/>
      <c r="GC11" s="10"/>
      <c r="GD11" s="10"/>
      <c r="GE11" s="10"/>
      <c r="GF11" s="10"/>
      <c r="GG11" s="10"/>
      <c r="GH11" s="10"/>
      <c r="GI11" s="10"/>
      <c r="GJ11" s="10"/>
      <c r="GK11" s="10"/>
      <c r="GL11" s="10"/>
      <c r="GM11" s="10"/>
      <c r="GN11" s="10"/>
      <c r="GO11" s="10"/>
      <c r="GP11" s="10"/>
      <c r="GQ11" s="10"/>
      <c r="GR11" s="10"/>
      <c r="GS11" s="10"/>
      <c r="GT11" s="10"/>
      <c r="GU11" s="10"/>
      <c r="GV11" s="10"/>
      <c r="GW11" s="10"/>
      <c r="GX11" s="10"/>
      <c r="GY11" s="10"/>
      <c r="GZ11" s="10"/>
      <c r="HA11" s="10"/>
      <c r="HB11" s="10"/>
      <c r="HC11" s="10"/>
      <c r="HD11" s="10"/>
      <c r="HE11" s="10"/>
      <c r="HF11" s="10"/>
      <c r="HG11" s="10"/>
      <c r="HH11" s="10"/>
      <c r="HI11" s="10"/>
      <c r="HJ11" s="10"/>
      <c r="HK11" s="10"/>
      <c r="HL11" s="10"/>
      <c r="HM11" s="10"/>
      <c r="HN11" s="10"/>
      <c r="HO11" s="10"/>
      <c r="HP11" s="10"/>
      <c r="HQ11" s="10"/>
      <c r="HR11" s="10"/>
      <c r="HS11" s="10"/>
      <c r="HT11" s="10"/>
      <c r="HU11" s="10"/>
      <c r="HV11" s="10"/>
      <c r="HW11" s="10"/>
      <c r="HX11" s="10"/>
      <c r="HY11" s="10"/>
      <c r="HZ11" s="10"/>
      <c r="IA11" s="10"/>
      <c r="IB11" s="10"/>
      <c r="IC11" s="10"/>
      <c r="ID11" s="10"/>
      <c r="IE11" s="10"/>
      <c r="IF11" s="10"/>
      <c r="IG11" s="10"/>
      <c r="IH11" s="10"/>
      <c r="II11" s="10"/>
      <c r="IJ11" s="10"/>
      <c r="IK11" s="10"/>
      <c r="IL11" s="10"/>
      <c r="IM11" s="10"/>
      <c r="IN11" s="10"/>
      <c r="IO11" s="10"/>
      <c r="IP11" s="10"/>
      <c r="IQ11" s="10"/>
      <c r="IR11" s="10"/>
      <c r="IS11" s="10"/>
      <c r="IT11" s="10"/>
      <c r="IU11" s="10"/>
      <c r="IV11" s="10"/>
      <c r="IW11" s="10"/>
      <c r="IX11" s="10"/>
      <c r="IY11" s="10"/>
      <c r="IZ11" s="10"/>
      <c r="JA11" s="10"/>
      <c r="JB11" s="10"/>
      <c r="JC11" s="10"/>
      <c r="JD11" s="10"/>
      <c r="JE11" s="10"/>
      <c r="JF11" s="10"/>
      <c r="JG11" s="10"/>
      <c r="JH11" s="10"/>
      <c r="JI11" s="10"/>
      <c r="JJ11" s="10"/>
      <c r="JK11" s="10"/>
      <c r="JL11" s="10"/>
      <c r="JM11" s="10"/>
      <c r="JN11" s="10"/>
      <c r="JO11" s="10"/>
      <c r="JP11" s="10"/>
      <c r="JQ11" s="10"/>
      <c r="JR11" s="10"/>
      <c r="JS11" s="10"/>
      <c r="JT11" s="10"/>
      <c r="JU11" s="10"/>
      <c r="JV11" s="10"/>
      <c r="JW11" s="10"/>
      <c r="JX11" s="10"/>
      <c r="JY11" s="10"/>
      <c r="JZ11" s="10"/>
      <c r="KA11" s="10"/>
      <c r="KB11" s="10"/>
      <c r="KC11" s="10"/>
      <c r="KD11" s="10"/>
      <c r="KE11" s="10"/>
      <c r="KF11" s="10"/>
      <c r="KG11" s="10"/>
      <c r="KH11" s="10"/>
      <c r="KI11" s="10"/>
      <c r="KJ11" s="10"/>
      <c r="KK11" s="10"/>
      <c r="KL11" s="10"/>
      <c r="KM11" s="10"/>
      <c r="KN11" s="10"/>
      <c r="KO11" s="10"/>
      <c r="KP11" s="10"/>
      <c r="KQ11" s="10"/>
      <c r="KR11" s="10"/>
      <c r="KS11" s="10"/>
      <c r="KT11" s="10"/>
      <c r="KU11" s="10"/>
      <c r="KV11" s="10"/>
      <c r="KW11" s="10"/>
      <c r="KX11" s="10"/>
      <c r="KY11" s="10"/>
      <c r="KZ11" s="10"/>
      <c r="LA11" s="10"/>
      <c r="LB11" s="10"/>
      <c r="LC11" s="10"/>
      <c r="LD11" s="10"/>
      <c r="LE11" s="10"/>
      <c r="LF11" s="10"/>
      <c r="LG11" s="10"/>
      <c r="LH11" s="10"/>
      <c r="LI11" s="10"/>
      <c r="LJ11" s="10"/>
      <c r="LK11" s="10"/>
      <c r="LL11" s="10"/>
      <c r="LM11" s="10"/>
      <c r="LN11" s="10"/>
      <c r="LO11" s="10"/>
      <c r="LP11" s="10"/>
      <c r="LQ11" s="10"/>
      <c r="LR11" s="10"/>
      <c r="LS11" s="10"/>
      <c r="LT11" s="10"/>
      <c r="LU11" s="10"/>
      <c r="LV11" s="10"/>
      <c r="LW11" s="10"/>
      <c r="LX11" s="10"/>
      <c r="LY11" s="10"/>
      <c r="LZ11" s="10"/>
      <c r="MA11" s="10"/>
      <c r="MB11" s="10"/>
      <c r="MC11" s="10"/>
      <c r="MD11" s="10"/>
      <c r="ME11" s="10"/>
      <c r="MF11" s="10"/>
      <c r="MG11" s="10"/>
      <c r="MH11" s="10"/>
      <c r="MI11" s="10"/>
      <c r="MJ11" s="10"/>
      <c r="MK11" s="10"/>
      <c r="ML11" s="10"/>
      <c r="MM11" s="10"/>
      <c r="MN11" s="10"/>
      <c r="MO11" s="10"/>
      <c r="MP11" s="10"/>
      <c r="MQ11" s="10"/>
      <c r="MR11" s="10"/>
      <c r="MS11" s="10"/>
      <c r="MT11" s="10"/>
      <c r="MU11" s="10"/>
      <c r="MV11" s="10"/>
      <c r="MW11" s="10"/>
      <c r="MX11" s="10"/>
      <c r="MY11" s="10"/>
      <c r="MZ11" s="10"/>
      <c r="NA11" s="10"/>
      <c r="NB11" s="10"/>
      <c r="NC11" s="10"/>
      <c r="ND11" s="10"/>
      <c r="NE11" s="10"/>
      <c r="NF11" s="10"/>
      <c r="NG11" s="10"/>
      <c r="NH11" s="10"/>
      <c r="NI11" s="10"/>
      <c r="NJ11" s="10"/>
      <c r="NK11" s="10"/>
      <c r="NL11" s="10"/>
      <c r="NM11" s="10"/>
      <c r="NN11" s="10"/>
      <c r="NO11" s="10"/>
      <c r="NP11" s="10"/>
      <c r="NQ11" s="10"/>
      <c r="NR11" s="10"/>
      <c r="NS11" s="10"/>
      <c r="NT11" s="10"/>
      <c r="NU11" s="10"/>
      <c r="NV11" s="10"/>
      <c r="NW11" s="10"/>
      <c r="NX11" s="10"/>
      <c r="NY11" s="10"/>
      <c r="NZ11" s="10"/>
      <c r="OA11" s="10"/>
      <c r="OB11" s="10"/>
      <c r="OC11" s="10"/>
      <c r="OD11" s="10"/>
      <c r="OE11" s="10"/>
      <c r="OF11" s="10"/>
      <c r="OG11" s="10"/>
      <c r="OH11" s="10"/>
      <c r="OI11" s="10"/>
      <c r="OJ11" s="10"/>
      <c r="OK11" s="10"/>
      <c r="OL11" s="10"/>
      <c r="OM11" s="10"/>
      <c r="ON11" s="10"/>
      <c r="OO11" s="10"/>
      <c r="OP11" s="10"/>
      <c r="OQ11" s="10"/>
      <c r="OR11" s="10"/>
      <c r="OS11" s="10"/>
      <c r="OT11" s="10"/>
      <c r="OU11" s="10"/>
      <c r="OV11" s="10"/>
      <c r="OW11" s="10"/>
      <c r="OX11" s="10"/>
      <c r="OY11" s="10"/>
      <c r="OZ11" s="10"/>
      <c r="PA11" s="10"/>
      <c r="PB11" s="10"/>
      <c r="PC11" s="10"/>
      <c r="PD11" s="10"/>
      <c r="PE11" s="10"/>
      <c r="PF11" s="10"/>
      <c r="PG11" s="10"/>
      <c r="PH11" s="10"/>
      <c r="PI11" s="10"/>
      <c r="PJ11" s="10"/>
      <c r="PK11" s="10"/>
      <c r="PL11" s="10"/>
      <c r="PM11" s="10"/>
      <c r="PN11" s="10"/>
    </row>
    <row r="12" spans="1:430" s="2" customFormat="1" ht="30" customHeight="1" thickBot="1" x14ac:dyDescent="0.4">
      <c r="A12" s="48"/>
      <c r="B12" s="69">
        <v>1</v>
      </c>
      <c r="C12" s="108"/>
      <c r="D12" s="67">
        <f ca="1">VLOOKUP(B12,Résultats[],4,FALSE)</f>
        <v>-4143.6464088397915</v>
      </c>
      <c r="E12" s="88">
        <f ca="1">IF(VLOOKUP(B12,Tâches!$I$5:$M$19,4,FALSE)&lt;0,VLOOKUP(B12,Tâches!$I$5:$M$19,3,FALSE),"")</f>
        <v>0.25</v>
      </c>
      <c r="F12" s="87" t="str">
        <f ca="1">IF(VLOOKUP(B12,Tâches!$I$5:$M$19,4,FALSE)&gt;=0,VLOOKUP(B12,Tâches!$I$5:$M$19,3,FALSE),"")</f>
        <v/>
      </c>
      <c r="G12" s="70">
        <f>IF(ISBLANK(VLOOKUP(B12,Tâches!$B$5:$E$19,3,FALSE)),"",(VLOOKUP(B12,Tâches!$B$5:$E$19,3,FALSE)))</f>
        <v>45292</v>
      </c>
      <c r="H12" s="70">
        <f>IF(ISBLANK(VLOOKUP(B12,Tâches!$B$5:$E$19,4,FALSE)),"",(VLOOKUP(B12,Tâches!$B$5:$E$19,4,FALSE)))</f>
        <v>45473</v>
      </c>
      <c r="I12" s="114">
        <f ca="1">IF(VLOOKUP(B12,Tâches!$I$5:$M$19,5,FALSE)=0,"",(VLOOKUP(B12,Tâches!$I$5:$M$19,5,FALSE)))</f>
        <v>1</v>
      </c>
      <c r="J12" s="9">
        <f t="shared" si="681"/>
        <v>182</v>
      </c>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0"/>
      <c r="BB12" s="10"/>
      <c r="BC12" s="10"/>
      <c r="BD12" s="10"/>
      <c r="BE12" s="10"/>
      <c r="BF12" s="10"/>
      <c r="BG12" s="10"/>
      <c r="BH12" s="10"/>
      <c r="BI12" s="10"/>
      <c r="BJ12" s="10"/>
      <c r="BK12" s="10"/>
      <c r="BL12" s="10"/>
      <c r="BM12" s="10"/>
      <c r="BN12" s="10"/>
      <c r="BO12" s="10"/>
      <c r="BP12" s="10"/>
      <c r="BQ12" s="10"/>
      <c r="BR12" s="10"/>
      <c r="BS12" s="10"/>
      <c r="BT12" s="10"/>
      <c r="BU12" s="10"/>
      <c r="BV12" s="10"/>
      <c r="BW12" s="10"/>
      <c r="BX12" s="10"/>
      <c r="BY12" s="10"/>
      <c r="BZ12" s="10"/>
      <c r="CA12" s="10"/>
      <c r="CB12" s="10"/>
      <c r="CC12" s="10"/>
      <c r="CD12" s="10"/>
      <c r="CE12" s="10"/>
      <c r="CF12" s="10"/>
      <c r="CG12" s="10"/>
      <c r="CH12" s="10"/>
      <c r="CI12" s="10"/>
      <c r="CJ12" s="10"/>
      <c r="CK12" s="10"/>
      <c r="CL12" s="10"/>
      <c r="CM12" s="10"/>
      <c r="CN12" s="10"/>
      <c r="CO12" s="10"/>
      <c r="CP12" s="10"/>
      <c r="CQ12" s="10"/>
      <c r="CR12" s="10"/>
      <c r="CS12" s="10"/>
      <c r="CT12" s="10"/>
      <c r="CU12" s="10"/>
      <c r="CV12" s="10"/>
      <c r="CW12" s="10"/>
      <c r="CX12" s="10"/>
      <c r="CY12" s="10"/>
      <c r="CZ12" s="10"/>
      <c r="DA12" s="10"/>
      <c r="DB12" s="10"/>
      <c r="DC12" s="10"/>
      <c r="DD12" s="10"/>
      <c r="DE12" s="10"/>
      <c r="DF12" s="10"/>
      <c r="DG12" s="10"/>
      <c r="DH12" s="10"/>
      <c r="DI12" s="10"/>
      <c r="DJ12" s="10"/>
      <c r="DK12" s="10"/>
      <c r="DL12" s="10"/>
      <c r="DM12" s="10"/>
      <c r="DN12" s="10"/>
      <c r="DO12" s="10"/>
      <c r="DP12" s="10"/>
      <c r="DQ12" s="10"/>
      <c r="DR12" s="10"/>
      <c r="DS12" s="10"/>
      <c r="DT12" s="10"/>
      <c r="DU12" s="10"/>
      <c r="DV12" s="10"/>
      <c r="DW12" s="10"/>
      <c r="DX12" s="10"/>
      <c r="DY12" s="10"/>
      <c r="DZ12" s="10"/>
      <c r="EA12" s="10"/>
      <c r="EB12" s="10"/>
      <c r="EC12" s="10"/>
      <c r="ED12" s="10"/>
      <c r="EE12" s="10"/>
      <c r="EF12" s="10"/>
      <c r="EG12" s="10"/>
      <c r="EH12" s="10"/>
      <c r="EI12" s="10"/>
      <c r="EJ12" s="10"/>
      <c r="EK12" s="10"/>
      <c r="EL12" s="10"/>
      <c r="EM12" s="10"/>
      <c r="EN12" s="10"/>
      <c r="EO12" s="10"/>
      <c r="EP12" s="10"/>
      <c r="EQ12" s="10"/>
      <c r="ER12" s="10"/>
      <c r="ES12" s="10"/>
      <c r="ET12" s="10"/>
      <c r="EU12" s="10"/>
      <c r="EV12" s="10"/>
      <c r="EW12" s="10"/>
      <c r="EX12" s="10"/>
      <c r="EY12" s="10"/>
      <c r="EZ12" s="10"/>
      <c r="FA12" s="10"/>
      <c r="FB12" s="10"/>
      <c r="FC12" s="10"/>
      <c r="FD12" s="10"/>
      <c r="FE12" s="10"/>
      <c r="FF12" s="10"/>
      <c r="FG12" s="10"/>
      <c r="FH12" s="10"/>
      <c r="FI12" s="10"/>
      <c r="FJ12" s="10"/>
      <c r="FK12" s="10"/>
      <c r="FL12" s="10"/>
      <c r="FM12" s="10"/>
      <c r="FN12" s="10"/>
      <c r="FO12" s="10"/>
      <c r="FP12" s="10"/>
      <c r="FQ12" s="10"/>
      <c r="FR12" s="10"/>
      <c r="FS12" s="10"/>
      <c r="FT12" s="10"/>
      <c r="FU12" s="10"/>
      <c r="FV12" s="10"/>
      <c r="FW12" s="10"/>
      <c r="FX12" s="10"/>
      <c r="FY12" s="10"/>
      <c r="FZ12" s="10"/>
      <c r="GA12" s="10"/>
      <c r="GB12" s="10"/>
      <c r="GC12" s="10"/>
      <c r="GD12" s="10"/>
      <c r="GE12" s="10"/>
      <c r="GF12" s="10"/>
      <c r="GG12" s="10"/>
      <c r="GH12" s="10"/>
      <c r="GI12" s="10"/>
      <c r="GJ12" s="10"/>
      <c r="GK12" s="10"/>
      <c r="GL12" s="10"/>
      <c r="GM12" s="10"/>
      <c r="GN12" s="10"/>
      <c r="GO12" s="10"/>
      <c r="GP12" s="10"/>
      <c r="GQ12" s="10"/>
      <c r="GR12" s="10"/>
      <c r="GS12" s="10"/>
      <c r="GT12" s="10"/>
      <c r="GU12" s="10"/>
      <c r="GV12" s="10"/>
      <c r="GW12" s="10"/>
      <c r="GX12" s="10"/>
      <c r="GY12" s="10"/>
      <c r="GZ12" s="10"/>
      <c r="HA12" s="10"/>
      <c r="HB12" s="10"/>
      <c r="HC12" s="10"/>
      <c r="HD12" s="10"/>
      <c r="HE12" s="10"/>
      <c r="HF12" s="10"/>
      <c r="HG12" s="10"/>
      <c r="HH12" s="10"/>
      <c r="HI12" s="10"/>
      <c r="HJ12" s="10"/>
      <c r="HK12" s="10"/>
      <c r="HL12" s="10"/>
      <c r="HM12" s="10"/>
      <c r="HN12" s="10"/>
      <c r="HO12" s="10"/>
      <c r="HP12" s="10"/>
      <c r="HQ12" s="10"/>
      <c r="HR12" s="10"/>
      <c r="HS12" s="10"/>
      <c r="HT12" s="10"/>
      <c r="HU12" s="10"/>
      <c r="HV12" s="10"/>
      <c r="HW12" s="10"/>
      <c r="HX12" s="10"/>
      <c r="HY12" s="10"/>
      <c r="HZ12" s="10"/>
      <c r="IA12" s="10"/>
      <c r="IB12" s="10"/>
      <c r="IC12" s="10"/>
      <c r="ID12" s="10"/>
      <c r="IE12" s="10"/>
      <c r="IF12" s="10"/>
      <c r="IG12" s="10"/>
      <c r="IH12" s="10"/>
      <c r="II12" s="10"/>
      <c r="IJ12" s="10"/>
      <c r="IK12" s="10"/>
      <c r="IL12" s="10"/>
      <c r="IM12" s="10"/>
      <c r="IN12" s="10"/>
      <c r="IO12" s="10"/>
      <c r="IP12" s="10"/>
      <c r="IQ12" s="10"/>
      <c r="IR12" s="10"/>
      <c r="IS12" s="10"/>
      <c r="IT12" s="10"/>
      <c r="IU12" s="10"/>
      <c r="IV12" s="10"/>
      <c r="IW12" s="10"/>
      <c r="IX12" s="10"/>
      <c r="IY12" s="10"/>
      <c r="IZ12" s="10"/>
      <c r="JA12" s="10"/>
      <c r="JB12" s="10"/>
      <c r="JC12" s="10"/>
      <c r="JD12" s="10"/>
      <c r="JE12" s="10"/>
      <c r="JF12" s="10"/>
      <c r="JG12" s="10"/>
      <c r="JH12" s="10"/>
      <c r="JI12" s="10"/>
      <c r="JJ12" s="10"/>
      <c r="JK12" s="10"/>
      <c r="JL12" s="10"/>
      <c r="JM12" s="10"/>
      <c r="JN12" s="10"/>
      <c r="JO12" s="10"/>
      <c r="JP12" s="10"/>
      <c r="JQ12" s="10"/>
      <c r="JR12" s="10"/>
      <c r="JS12" s="10"/>
      <c r="JT12" s="10"/>
      <c r="JU12" s="10"/>
      <c r="JV12" s="10"/>
      <c r="JW12" s="10"/>
      <c r="JX12" s="10"/>
      <c r="JY12" s="10"/>
      <c r="JZ12" s="10"/>
      <c r="KA12" s="10"/>
      <c r="KB12" s="10"/>
      <c r="KC12" s="10"/>
      <c r="KD12" s="10"/>
      <c r="KE12" s="10"/>
      <c r="KF12" s="10"/>
      <c r="KG12" s="10"/>
      <c r="KH12" s="10"/>
      <c r="KI12" s="10"/>
      <c r="KJ12" s="10"/>
      <c r="KK12" s="10"/>
      <c r="KL12" s="10"/>
      <c r="KM12" s="10"/>
      <c r="KN12" s="10"/>
      <c r="KO12" s="10"/>
      <c r="KP12" s="10"/>
      <c r="KQ12" s="10"/>
      <c r="KR12" s="10"/>
      <c r="KS12" s="10"/>
      <c r="KT12" s="10"/>
      <c r="KU12" s="10"/>
      <c r="KV12" s="10"/>
      <c r="KW12" s="10"/>
      <c r="KX12" s="10"/>
      <c r="KY12" s="10"/>
      <c r="KZ12" s="10"/>
      <c r="LA12" s="10"/>
      <c r="LB12" s="10"/>
      <c r="LC12" s="10"/>
      <c r="LD12" s="10"/>
      <c r="LE12" s="10"/>
      <c r="LF12" s="10"/>
      <c r="LG12" s="10"/>
      <c r="LH12" s="10"/>
      <c r="LI12" s="10"/>
      <c r="LJ12" s="10"/>
      <c r="LK12" s="10"/>
      <c r="LL12" s="10"/>
      <c r="LM12" s="10"/>
      <c r="LN12" s="10"/>
      <c r="LO12" s="10"/>
      <c r="LP12" s="10"/>
      <c r="LQ12" s="10"/>
      <c r="LR12" s="10"/>
      <c r="LS12" s="10"/>
      <c r="LT12" s="10"/>
      <c r="LU12" s="10"/>
      <c r="LV12" s="10"/>
      <c r="LW12" s="10"/>
      <c r="LX12" s="10"/>
      <c r="LY12" s="10"/>
      <c r="LZ12" s="10"/>
      <c r="MA12" s="10"/>
      <c r="MB12" s="10"/>
      <c r="MC12" s="10"/>
      <c r="MD12" s="10"/>
      <c r="ME12" s="10"/>
      <c r="MF12" s="10"/>
      <c r="MG12" s="10"/>
      <c r="MH12" s="10"/>
      <c r="MI12" s="10"/>
      <c r="MJ12" s="10"/>
      <c r="MK12" s="10"/>
      <c r="ML12" s="10"/>
      <c r="MM12" s="10"/>
      <c r="MN12" s="10"/>
      <c r="MO12" s="10"/>
      <c r="MP12" s="10"/>
      <c r="MQ12" s="10"/>
      <c r="MR12" s="10"/>
      <c r="MS12" s="10"/>
      <c r="MT12" s="10"/>
      <c r="MU12" s="10"/>
      <c r="MV12" s="10"/>
      <c r="MW12" s="10"/>
      <c r="MX12" s="10"/>
      <c r="MY12" s="10"/>
      <c r="MZ12" s="10"/>
      <c r="NA12" s="10"/>
      <c r="NB12" s="10"/>
      <c r="NC12" s="10"/>
      <c r="ND12" s="10"/>
      <c r="NE12" s="10"/>
      <c r="NF12" s="10"/>
      <c r="NG12" s="10"/>
      <c r="NH12" s="10"/>
      <c r="NI12" s="10"/>
      <c r="NJ12" s="10"/>
      <c r="NK12" s="10"/>
      <c r="NL12" s="10"/>
      <c r="NM12" s="10"/>
      <c r="NN12" s="10"/>
      <c r="NO12" s="10"/>
      <c r="NP12" s="10"/>
      <c r="NQ12" s="10"/>
      <c r="NR12" s="10"/>
      <c r="NS12" s="10"/>
      <c r="NT12" s="10"/>
      <c r="NU12" s="10"/>
      <c r="NV12" s="10"/>
      <c r="NW12" s="10"/>
      <c r="NX12" s="10"/>
      <c r="NY12" s="10"/>
      <c r="NZ12" s="10"/>
      <c r="OA12" s="10"/>
      <c r="OB12" s="10"/>
      <c r="OC12" s="10"/>
      <c r="OD12" s="10"/>
      <c r="OE12" s="10"/>
      <c r="OF12" s="10"/>
      <c r="OG12" s="10"/>
      <c r="OH12" s="10"/>
      <c r="OI12" s="10"/>
      <c r="OJ12" s="10"/>
      <c r="OK12" s="10"/>
      <c r="OL12" s="10"/>
      <c r="OM12" s="10"/>
      <c r="ON12" s="10"/>
      <c r="OO12" s="10"/>
      <c r="OP12" s="10"/>
      <c r="OQ12" s="10"/>
      <c r="OR12" s="10"/>
      <c r="OS12" s="10"/>
      <c r="OT12" s="10"/>
      <c r="OU12" s="10"/>
      <c r="OV12" s="10"/>
      <c r="OW12" s="10"/>
      <c r="OX12" s="10"/>
      <c r="OY12" s="10"/>
      <c r="OZ12" s="10"/>
      <c r="PA12" s="10"/>
      <c r="PB12" s="10"/>
      <c r="PC12" s="10"/>
      <c r="PD12" s="10"/>
      <c r="PE12" s="10"/>
      <c r="PF12" s="10"/>
      <c r="PG12" s="10"/>
      <c r="PH12" s="10"/>
      <c r="PI12" s="10"/>
      <c r="PJ12" s="10"/>
      <c r="PK12" s="10"/>
      <c r="PL12" s="10"/>
      <c r="PM12" s="10"/>
      <c r="PN12" s="10"/>
    </row>
    <row r="13" spans="1:430" s="2" customFormat="1" ht="30" customHeight="1" thickBot="1" x14ac:dyDescent="0.4">
      <c r="A13" s="62" t="s">
        <v>3</v>
      </c>
      <c r="B13" s="71">
        <v>1</v>
      </c>
      <c r="C13" s="109"/>
      <c r="D13" s="72"/>
      <c r="E13" s="101">
        <f ca="1">IF(VLOOKUP(B13,Tâches!$I$5:$M$19,4,FALSE)&lt;0,VLOOKUP(B13,Tâches!$I$5:$M$19,3,FALSE),"")</f>
        <v>0.25</v>
      </c>
      <c r="F13" s="98" t="str">
        <f ca="1">IF(VLOOKUP(B13,Tâches!$I$5:$M$19,4,FALSE)&gt;=0,VLOOKUP(B13,Tâches!$I$5:$M$19,3,FALSE),"")</f>
        <v/>
      </c>
      <c r="G13" s="73"/>
      <c r="H13" s="73"/>
      <c r="I13" s="115">
        <f ca="1">IF(VLOOKUP(B13,Tâches!$I$5:$M$19,5,FALSE)=0,"",(VLOOKUP(B13,Tâches!$I$5:$M$19,5,FALSE)))</f>
        <v>1</v>
      </c>
      <c r="J13" s="9" t="str">
        <f t="shared" si="681"/>
        <v/>
      </c>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0"/>
      <c r="BB13" s="10"/>
      <c r="BC13" s="10"/>
      <c r="BD13" s="10"/>
      <c r="BE13" s="10"/>
      <c r="BF13" s="10"/>
      <c r="BG13" s="10"/>
      <c r="BH13" s="10"/>
      <c r="BI13" s="10"/>
      <c r="BJ13" s="10"/>
      <c r="BK13" s="10"/>
      <c r="BL13" s="10"/>
      <c r="BM13" s="10"/>
      <c r="BN13" s="10"/>
      <c r="BO13" s="10"/>
      <c r="BP13" s="10"/>
      <c r="BQ13" s="10"/>
      <c r="BR13" s="10"/>
      <c r="BS13" s="10"/>
      <c r="BT13" s="10"/>
      <c r="BU13" s="10"/>
      <c r="BV13" s="10"/>
      <c r="BW13" s="10"/>
      <c r="BX13" s="10"/>
      <c r="BY13" s="10"/>
      <c r="BZ13" s="10"/>
      <c r="CA13" s="10"/>
      <c r="CB13" s="10"/>
      <c r="CC13" s="10"/>
      <c r="CD13" s="10"/>
      <c r="CE13" s="10"/>
      <c r="CF13" s="10"/>
      <c r="CG13" s="10"/>
      <c r="CH13" s="10"/>
      <c r="CI13" s="10"/>
      <c r="CJ13" s="10"/>
      <c r="CK13" s="10"/>
      <c r="CL13" s="10"/>
      <c r="CM13" s="10"/>
      <c r="CN13" s="10"/>
      <c r="CO13" s="10"/>
      <c r="CP13" s="10"/>
      <c r="CQ13" s="10"/>
      <c r="CR13" s="10"/>
      <c r="CS13" s="10"/>
      <c r="CT13" s="10"/>
      <c r="CU13" s="10"/>
      <c r="CV13" s="10"/>
      <c r="CW13" s="10"/>
      <c r="CX13" s="10"/>
      <c r="CY13" s="10"/>
      <c r="CZ13" s="10"/>
      <c r="DA13" s="10"/>
      <c r="DB13" s="10"/>
      <c r="DC13" s="10"/>
      <c r="DD13" s="10"/>
      <c r="DE13" s="10"/>
      <c r="DF13" s="10"/>
      <c r="DG13" s="10"/>
      <c r="DH13" s="10"/>
      <c r="DI13" s="10"/>
      <c r="DJ13" s="10"/>
      <c r="DK13" s="10"/>
      <c r="DL13" s="10"/>
      <c r="DM13" s="10"/>
      <c r="DN13" s="10"/>
      <c r="DO13" s="10"/>
      <c r="DP13" s="10"/>
      <c r="DQ13" s="10"/>
      <c r="DR13" s="10"/>
      <c r="DS13" s="10"/>
      <c r="DT13" s="10"/>
      <c r="DU13" s="10"/>
      <c r="DV13" s="10"/>
      <c r="DW13" s="10"/>
      <c r="DX13" s="10"/>
      <c r="DY13" s="10"/>
      <c r="DZ13" s="10"/>
      <c r="EA13" s="10"/>
      <c r="EB13" s="10"/>
      <c r="EC13" s="10"/>
      <c r="ED13" s="10"/>
      <c r="EE13" s="10"/>
      <c r="EF13" s="10"/>
      <c r="EG13" s="10"/>
      <c r="EH13" s="10"/>
      <c r="EI13" s="10"/>
      <c r="EJ13" s="10"/>
      <c r="EK13" s="10"/>
      <c r="EL13" s="10"/>
      <c r="EM13" s="10"/>
      <c r="EN13" s="10"/>
      <c r="EO13" s="10"/>
      <c r="EP13" s="10"/>
      <c r="EQ13" s="10"/>
      <c r="ER13" s="10"/>
      <c r="ES13" s="10"/>
      <c r="ET13" s="10"/>
      <c r="EU13" s="10"/>
      <c r="EV13" s="10"/>
      <c r="EW13" s="10"/>
      <c r="EX13" s="10"/>
      <c r="EY13" s="10"/>
      <c r="EZ13" s="10"/>
      <c r="FA13" s="10"/>
      <c r="FB13" s="10"/>
      <c r="FC13" s="10"/>
      <c r="FD13" s="10"/>
      <c r="FE13" s="10"/>
      <c r="FF13" s="10"/>
      <c r="FG13" s="10"/>
      <c r="FH13" s="10"/>
      <c r="FI13" s="10"/>
      <c r="FJ13" s="10"/>
      <c r="FK13" s="10"/>
      <c r="FL13" s="10"/>
      <c r="FM13" s="10"/>
      <c r="FN13" s="10"/>
      <c r="FO13" s="10"/>
      <c r="FP13" s="10"/>
      <c r="FQ13" s="10"/>
      <c r="FR13" s="10"/>
      <c r="FS13" s="10"/>
      <c r="FT13" s="10"/>
      <c r="FU13" s="10"/>
      <c r="FV13" s="10"/>
      <c r="FW13" s="10"/>
      <c r="FX13" s="10"/>
      <c r="FY13" s="10"/>
      <c r="FZ13" s="10"/>
      <c r="GA13" s="10"/>
      <c r="GB13" s="10"/>
      <c r="GC13" s="10"/>
      <c r="GD13" s="10"/>
      <c r="GE13" s="10"/>
      <c r="GF13" s="10"/>
      <c r="GG13" s="10"/>
      <c r="GH13" s="10"/>
      <c r="GI13" s="10"/>
      <c r="GJ13" s="10"/>
      <c r="GK13" s="10"/>
      <c r="GL13" s="10"/>
      <c r="GM13" s="10"/>
      <c r="GN13" s="10"/>
      <c r="GO13" s="10"/>
      <c r="GP13" s="10"/>
      <c r="GQ13" s="10"/>
      <c r="GR13" s="10"/>
      <c r="GS13" s="10"/>
      <c r="GT13" s="10"/>
      <c r="GU13" s="10"/>
      <c r="GV13" s="10"/>
      <c r="GW13" s="10"/>
      <c r="GX13" s="10"/>
      <c r="GY13" s="10"/>
      <c r="GZ13" s="10"/>
      <c r="HA13" s="10"/>
      <c r="HB13" s="10"/>
      <c r="HC13" s="10"/>
      <c r="HD13" s="10"/>
      <c r="HE13" s="10"/>
      <c r="HF13" s="10"/>
      <c r="HG13" s="10"/>
      <c r="HH13" s="10"/>
      <c r="HI13" s="10"/>
      <c r="HJ13" s="10"/>
      <c r="HK13" s="10"/>
      <c r="HL13" s="10"/>
      <c r="HM13" s="10"/>
      <c r="HN13" s="10"/>
      <c r="HO13" s="10"/>
      <c r="HP13" s="10"/>
      <c r="HQ13" s="10"/>
      <c r="HR13" s="10"/>
      <c r="HS13" s="10"/>
      <c r="HT13" s="10"/>
      <c r="HU13" s="10"/>
      <c r="HV13" s="10"/>
      <c r="HW13" s="10"/>
      <c r="HX13" s="10"/>
      <c r="HY13" s="10"/>
      <c r="HZ13" s="10"/>
      <c r="IA13" s="10"/>
      <c r="IB13" s="10"/>
      <c r="IC13" s="10"/>
      <c r="ID13" s="10"/>
      <c r="IE13" s="10"/>
      <c r="IF13" s="10"/>
      <c r="IG13" s="10"/>
      <c r="IH13" s="10"/>
      <c r="II13" s="10"/>
      <c r="IJ13" s="10"/>
      <c r="IK13" s="10"/>
      <c r="IL13" s="10"/>
      <c r="IM13" s="10"/>
      <c r="IN13" s="10"/>
      <c r="IO13" s="10"/>
      <c r="IP13" s="10"/>
      <c r="IQ13" s="10"/>
      <c r="IR13" s="10"/>
      <c r="IS13" s="10"/>
      <c r="IT13" s="10"/>
      <c r="IU13" s="10"/>
      <c r="IV13" s="10"/>
      <c r="IW13" s="10"/>
      <c r="IX13" s="10"/>
      <c r="IY13" s="10"/>
      <c r="IZ13" s="10"/>
      <c r="JA13" s="10"/>
      <c r="JB13" s="10"/>
      <c r="JC13" s="10"/>
      <c r="JD13" s="10"/>
      <c r="JE13" s="10"/>
      <c r="JF13" s="10"/>
      <c r="JG13" s="10"/>
      <c r="JH13" s="10"/>
      <c r="JI13" s="10"/>
      <c r="JJ13" s="10"/>
      <c r="JK13" s="10"/>
      <c r="JL13" s="10"/>
      <c r="JM13" s="10"/>
      <c r="JN13" s="10"/>
      <c r="JO13" s="10"/>
      <c r="JP13" s="10"/>
      <c r="JQ13" s="10"/>
      <c r="JR13" s="10"/>
      <c r="JS13" s="10"/>
      <c r="JT13" s="10"/>
      <c r="JU13" s="10"/>
      <c r="JV13" s="10"/>
      <c r="JW13" s="10"/>
      <c r="JX13" s="10"/>
      <c r="JY13" s="10"/>
      <c r="JZ13" s="10"/>
      <c r="KA13" s="10"/>
      <c r="KB13" s="10"/>
      <c r="KC13" s="10"/>
      <c r="KD13" s="10"/>
      <c r="KE13" s="10"/>
      <c r="KF13" s="10"/>
      <c r="KG13" s="10"/>
      <c r="KH13" s="10"/>
      <c r="KI13" s="10"/>
      <c r="KJ13" s="10"/>
      <c r="KK13" s="10"/>
      <c r="KL13" s="10"/>
      <c r="KM13" s="10"/>
      <c r="KN13" s="10"/>
      <c r="KO13" s="10"/>
      <c r="KP13" s="10"/>
      <c r="KQ13" s="10"/>
      <c r="KR13" s="10"/>
      <c r="KS13" s="10"/>
      <c r="KT13" s="10"/>
      <c r="KU13" s="10"/>
      <c r="KV13" s="10"/>
      <c r="KW13" s="10"/>
      <c r="KX13" s="10"/>
      <c r="KY13" s="10"/>
      <c r="KZ13" s="10"/>
      <c r="LA13" s="10"/>
      <c r="LB13" s="10"/>
      <c r="LC13" s="10"/>
      <c r="LD13" s="10"/>
      <c r="LE13" s="10"/>
      <c r="LF13" s="10"/>
      <c r="LG13" s="10"/>
      <c r="LH13" s="10"/>
      <c r="LI13" s="10"/>
      <c r="LJ13" s="10"/>
      <c r="LK13" s="10"/>
      <c r="LL13" s="10"/>
      <c r="LM13" s="10"/>
      <c r="LN13" s="10"/>
      <c r="LO13" s="10"/>
      <c r="LP13" s="10"/>
      <c r="LQ13" s="10"/>
      <c r="LR13" s="10"/>
      <c r="LS13" s="10"/>
      <c r="LT13" s="10"/>
      <c r="LU13" s="10"/>
      <c r="LV13" s="10"/>
      <c r="LW13" s="10"/>
      <c r="LX13" s="10"/>
      <c r="LY13" s="10"/>
      <c r="LZ13" s="10"/>
      <c r="MA13" s="10"/>
      <c r="MB13" s="10"/>
      <c r="MC13" s="10"/>
      <c r="MD13" s="10"/>
      <c r="ME13" s="10"/>
      <c r="MF13" s="10"/>
      <c r="MG13" s="10"/>
      <c r="MH13" s="10"/>
      <c r="MI13" s="10"/>
      <c r="MJ13" s="10"/>
      <c r="MK13" s="10"/>
      <c r="ML13" s="10"/>
      <c r="MM13" s="10"/>
      <c r="MN13" s="10"/>
      <c r="MO13" s="10"/>
      <c r="MP13" s="10"/>
      <c r="MQ13" s="10"/>
      <c r="MR13" s="10"/>
      <c r="MS13" s="10"/>
      <c r="MT13" s="10"/>
      <c r="MU13" s="10"/>
      <c r="MV13" s="10"/>
      <c r="MW13" s="10"/>
      <c r="MX13" s="10"/>
      <c r="MY13" s="10"/>
      <c r="MZ13" s="10"/>
      <c r="NA13" s="10"/>
      <c r="NB13" s="10"/>
      <c r="NC13" s="10"/>
      <c r="ND13" s="10"/>
      <c r="NE13" s="10"/>
      <c r="NF13" s="10"/>
      <c r="NG13" s="10"/>
      <c r="NH13" s="10"/>
      <c r="NI13" s="10"/>
      <c r="NJ13" s="10"/>
      <c r="NK13" s="10"/>
      <c r="NL13" s="10"/>
      <c r="NM13" s="10"/>
      <c r="NN13" s="10"/>
      <c r="NO13" s="10"/>
      <c r="NP13" s="10"/>
      <c r="NQ13" s="10"/>
      <c r="NR13" s="10"/>
      <c r="NS13" s="10"/>
      <c r="NT13" s="10"/>
      <c r="NU13" s="10"/>
      <c r="NV13" s="10"/>
      <c r="NW13" s="10"/>
      <c r="NX13" s="10"/>
      <c r="NY13" s="10"/>
      <c r="NZ13" s="10"/>
      <c r="OA13" s="10"/>
      <c r="OB13" s="10"/>
      <c r="OC13" s="10"/>
      <c r="OD13" s="10"/>
      <c r="OE13" s="10"/>
      <c r="OF13" s="10"/>
      <c r="OG13" s="10"/>
      <c r="OH13" s="10"/>
      <c r="OI13" s="10"/>
      <c r="OJ13" s="10"/>
      <c r="OK13" s="10"/>
      <c r="OL13" s="10"/>
      <c r="OM13" s="10"/>
      <c r="ON13" s="10"/>
      <c r="OO13" s="10"/>
      <c r="OP13" s="10"/>
      <c r="OQ13" s="10"/>
      <c r="OR13" s="10"/>
      <c r="OS13" s="10"/>
      <c r="OT13" s="10"/>
      <c r="OU13" s="10"/>
      <c r="OV13" s="10"/>
      <c r="OW13" s="10"/>
      <c r="OX13" s="10"/>
      <c r="OY13" s="10"/>
      <c r="OZ13" s="10"/>
      <c r="PA13" s="10"/>
      <c r="PB13" s="10"/>
      <c r="PC13" s="10"/>
      <c r="PD13" s="10"/>
      <c r="PE13" s="10"/>
      <c r="PF13" s="10"/>
      <c r="PG13" s="10"/>
      <c r="PH13" s="10"/>
      <c r="PI13" s="10"/>
      <c r="PJ13" s="10"/>
      <c r="PK13" s="10"/>
      <c r="PL13" s="10"/>
      <c r="PM13" s="10"/>
      <c r="PN13" s="10"/>
    </row>
    <row r="14" spans="1:430" s="2" customFormat="1" ht="30" customHeight="1" thickBot="1" x14ac:dyDescent="0.4">
      <c r="A14" s="57"/>
      <c r="B14" s="74">
        <v>2</v>
      </c>
      <c r="C14" s="109"/>
      <c r="D14" s="72">
        <f ca="1">VLOOKUP(B14,Résultats[],4,FALSE)</f>
        <v>-5718.2320441988959</v>
      </c>
      <c r="E14" s="101">
        <f ca="1">IF(VLOOKUP(B14,Tâches!$I$5:$M$19,4,FALSE)&lt;0,VLOOKUP(B14,Tâches!$I$5:$M$19,3,FALSE),"")</f>
        <v>0.06</v>
      </c>
      <c r="F14" s="98" t="str">
        <f ca="1">IF(VLOOKUP(B14,Tâches!$I$5:$M$19,4,FALSE)&gt;=0,VLOOKUP(B14,Tâches!$I$5:$M$19,3,FALSE),"")</f>
        <v/>
      </c>
      <c r="G14" s="73">
        <f>IF(ISBLANK(VLOOKUP(B14,Tâches!$B$5:$E$19,3,FALSE)),"",(VLOOKUP(B14,Tâches!$B$5:$E$19,3,FALSE)))</f>
        <v>45323</v>
      </c>
      <c r="H14" s="73">
        <f>IF(ISBLANK(VLOOKUP(B14,Tâches!$B$5:$E$19,4,FALSE)),"",(VLOOKUP(B14,Tâches!$B$5:$E$19,4,FALSE)))</f>
        <v>45504</v>
      </c>
      <c r="I14" s="115">
        <f ca="1">IF(VLOOKUP(B14,Tâches!$I$5:$M$19,5,FALSE)=0,"",(VLOOKUP(B14,Tâches!$I$5:$M$19,5,FALSE)))</f>
        <v>4</v>
      </c>
      <c r="J14" s="9">
        <f t="shared" si="681"/>
        <v>182</v>
      </c>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0"/>
      <c r="BB14" s="10"/>
      <c r="BC14" s="10"/>
      <c r="BD14" s="10"/>
      <c r="BE14" s="10"/>
      <c r="BF14" s="10"/>
      <c r="BG14" s="10"/>
      <c r="BH14" s="10"/>
      <c r="BI14" s="10"/>
      <c r="BJ14" s="10"/>
      <c r="BK14" s="10"/>
      <c r="BL14" s="10"/>
      <c r="BM14" s="10"/>
      <c r="BN14" s="10"/>
      <c r="BO14" s="10"/>
      <c r="BP14" s="10"/>
      <c r="BQ14" s="10"/>
      <c r="BR14" s="10"/>
      <c r="BS14" s="10"/>
      <c r="BT14" s="10"/>
      <c r="BU14" s="10"/>
      <c r="BV14" s="10"/>
      <c r="BW14" s="10"/>
      <c r="BX14" s="10"/>
      <c r="BY14" s="10"/>
      <c r="BZ14" s="10"/>
      <c r="CA14" s="10"/>
      <c r="CB14" s="10"/>
      <c r="CC14" s="10"/>
      <c r="CD14" s="10"/>
      <c r="CE14" s="10"/>
      <c r="CF14" s="10"/>
      <c r="CG14" s="10"/>
      <c r="CH14" s="10"/>
      <c r="CI14" s="10"/>
      <c r="CJ14" s="10"/>
      <c r="CK14" s="10"/>
      <c r="CL14" s="10"/>
      <c r="CM14" s="10"/>
      <c r="CN14" s="10"/>
      <c r="CO14" s="10"/>
      <c r="CP14" s="10"/>
      <c r="CQ14" s="10"/>
      <c r="CR14" s="10"/>
      <c r="CS14" s="10"/>
      <c r="CT14" s="10"/>
      <c r="CU14" s="10"/>
      <c r="CV14" s="10"/>
      <c r="CW14" s="10"/>
      <c r="CX14" s="10"/>
      <c r="CY14" s="10"/>
      <c r="CZ14" s="10"/>
      <c r="DA14" s="10"/>
      <c r="DB14" s="10"/>
      <c r="DC14" s="10"/>
      <c r="DD14" s="10"/>
      <c r="DE14" s="10"/>
      <c r="DF14" s="10"/>
      <c r="DG14" s="10"/>
      <c r="DH14" s="10"/>
      <c r="DI14" s="10"/>
      <c r="DJ14" s="10"/>
      <c r="DK14" s="10"/>
      <c r="DL14" s="10"/>
      <c r="DM14" s="10"/>
      <c r="DN14" s="10"/>
      <c r="DO14" s="10"/>
      <c r="DP14" s="10"/>
      <c r="DQ14" s="10"/>
      <c r="DR14" s="10"/>
      <c r="DS14" s="10"/>
      <c r="DT14" s="10"/>
      <c r="DU14" s="10"/>
      <c r="DV14" s="10"/>
      <c r="DW14" s="10"/>
      <c r="DX14" s="10"/>
      <c r="DY14" s="10"/>
      <c r="DZ14" s="10"/>
      <c r="EA14" s="10"/>
      <c r="EB14" s="10"/>
      <c r="EC14" s="10"/>
      <c r="ED14" s="10"/>
      <c r="EE14" s="10"/>
      <c r="EF14" s="10"/>
      <c r="EG14" s="10"/>
      <c r="EH14" s="10"/>
      <c r="EI14" s="10"/>
      <c r="EJ14" s="10"/>
      <c r="EK14" s="10"/>
      <c r="EL14" s="10"/>
      <c r="EM14" s="10"/>
      <c r="EN14" s="10"/>
      <c r="EO14" s="10"/>
      <c r="EP14" s="10"/>
      <c r="EQ14" s="10"/>
      <c r="ER14" s="10"/>
      <c r="ES14" s="10"/>
      <c r="ET14" s="10"/>
      <c r="EU14" s="10"/>
      <c r="EV14" s="10"/>
      <c r="EW14" s="10"/>
      <c r="EX14" s="10"/>
      <c r="EY14" s="10"/>
      <c r="EZ14" s="10"/>
      <c r="FA14" s="10"/>
      <c r="FB14" s="10"/>
      <c r="FC14" s="10"/>
      <c r="FD14" s="10"/>
      <c r="FE14" s="10"/>
      <c r="FF14" s="10"/>
      <c r="FG14" s="10"/>
      <c r="FH14" s="10"/>
      <c r="FI14" s="10"/>
      <c r="FJ14" s="10"/>
      <c r="FK14" s="10"/>
      <c r="FL14" s="10"/>
      <c r="FM14" s="10"/>
      <c r="FN14" s="10"/>
      <c r="FO14" s="10"/>
      <c r="FP14" s="10"/>
      <c r="FQ14" s="10"/>
      <c r="FR14" s="10"/>
      <c r="FS14" s="10"/>
      <c r="FT14" s="10"/>
      <c r="FU14" s="10"/>
      <c r="FV14" s="10"/>
      <c r="FW14" s="10"/>
      <c r="FX14" s="10"/>
      <c r="FY14" s="10"/>
      <c r="FZ14" s="10"/>
      <c r="GA14" s="10"/>
      <c r="GB14" s="10"/>
      <c r="GC14" s="10"/>
      <c r="GD14" s="10"/>
      <c r="GE14" s="10"/>
      <c r="GF14" s="10"/>
      <c r="GG14" s="10"/>
      <c r="GH14" s="10"/>
      <c r="GI14" s="10"/>
      <c r="GJ14" s="10"/>
      <c r="GK14" s="10"/>
      <c r="GL14" s="10"/>
      <c r="GM14" s="10"/>
      <c r="GN14" s="10"/>
      <c r="GO14" s="10"/>
      <c r="GP14" s="10"/>
      <c r="GQ14" s="10"/>
      <c r="GR14" s="10"/>
      <c r="GS14" s="10"/>
      <c r="GT14" s="10"/>
      <c r="GU14" s="10"/>
      <c r="GV14" s="10"/>
      <c r="GW14" s="10"/>
      <c r="GX14" s="10"/>
      <c r="GY14" s="10"/>
      <c r="GZ14" s="10"/>
      <c r="HA14" s="10"/>
      <c r="HB14" s="10"/>
      <c r="HC14" s="10"/>
      <c r="HD14" s="10"/>
      <c r="HE14" s="10"/>
      <c r="HF14" s="10"/>
      <c r="HG14" s="10"/>
      <c r="HH14" s="10"/>
      <c r="HI14" s="10"/>
      <c r="HJ14" s="10"/>
      <c r="HK14" s="10"/>
      <c r="HL14" s="10"/>
      <c r="HM14" s="10"/>
      <c r="HN14" s="10"/>
      <c r="HO14" s="10"/>
      <c r="HP14" s="10"/>
      <c r="HQ14" s="10"/>
      <c r="HR14" s="10"/>
      <c r="HS14" s="10"/>
      <c r="HT14" s="10"/>
      <c r="HU14" s="10"/>
      <c r="HV14" s="10"/>
      <c r="HW14" s="10"/>
      <c r="HX14" s="10"/>
      <c r="HY14" s="10"/>
      <c r="HZ14" s="10"/>
      <c r="IA14" s="10"/>
      <c r="IB14" s="10"/>
      <c r="IC14" s="10"/>
      <c r="ID14" s="10"/>
      <c r="IE14" s="10"/>
      <c r="IF14" s="10"/>
      <c r="IG14" s="10"/>
      <c r="IH14" s="10"/>
      <c r="II14" s="10"/>
      <c r="IJ14" s="10"/>
      <c r="IK14" s="10"/>
      <c r="IL14" s="10"/>
      <c r="IM14" s="10"/>
      <c r="IN14" s="10"/>
      <c r="IO14" s="10"/>
      <c r="IP14" s="10"/>
      <c r="IQ14" s="10"/>
      <c r="IR14" s="10"/>
      <c r="IS14" s="10"/>
      <c r="IT14" s="10"/>
      <c r="IU14" s="10"/>
      <c r="IV14" s="10"/>
      <c r="IW14" s="10"/>
      <c r="IX14" s="10"/>
      <c r="IY14" s="10"/>
      <c r="IZ14" s="10"/>
      <c r="JA14" s="10"/>
      <c r="JB14" s="10"/>
      <c r="JC14" s="10"/>
      <c r="JD14" s="10"/>
      <c r="JE14" s="10"/>
      <c r="JF14" s="10"/>
      <c r="JG14" s="10"/>
      <c r="JH14" s="10"/>
      <c r="JI14" s="10"/>
      <c r="JJ14" s="10"/>
      <c r="JK14" s="10"/>
      <c r="JL14" s="10"/>
      <c r="JM14" s="10"/>
      <c r="JN14" s="10"/>
      <c r="JO14" s="10"/>
      <c r="JP14" s="10"/>
      <c r="JQ14" s="10"/>
      <c r="JR14" s="10"/>
      <c r="JS14" s="10"/>
      <c r="JT14" s="10"/>
      <c r="JU14" s="10"/>
      <c r="JV14" s="10"/>
      <c r="JW14" s="10"/>
      <c r="JX14" s="10"/>
      <c r="JY14" s="10"/>
      <c r="JZ14" s="10"/>
      <c r="KA14" s="10"/>
      <c r="KB14" s="10"/>
      <c r="KC14" s="10"/>
      <c r="KD14" s="10"/>
      <c r="KE14" s="10"/>
      <c r="KF14" s="10"/>
      <c r="KG14" s="10"/>
      <c r="KH14" s="10"/>
      <c r="KI14" s="10"/>
      <c r="KJ14" s="10"/>
      <c r="KK14" s="10"/>
      <c r="KL14" s="10"/>
      <c r="KM14" s="10"/>
      <c r="KN14" s="10"/>
      <c r="KO14" s="10"/>
      <c r="KP14" s="10"/>
      <c r="KQ14" s="10"/>
      <c r="KR14" s="10"/>
      <c r="KS14" s="10"/>
      <c r="KT14" s="10"/>
      <c r="KU14" s="10"/>
      <c r="KV14" s="10"/>
      <c r="KW14" s="10"/>
      <c r="KX14" s="10"/>
      <c r="KY14" s="10"/>
      <c r="KZ14" s="10"/>
      <c r="LA14" s="10"/>
      <c r="LB14" s="10"/>
      <c r="LC14" s="10"/>
      <c r="LD14" s="10"/>
      <c r="LE14" s="10"/>
      <c r="LF14" s="10"/>
      <c r="LG14" s="10"/>
      <c r="LH14" s="10"/>
      <c r="LI14" s="10"/>
      <c r="LJ14" s="10"/>
      <c r="LK14" s="10"/>
      <c r="LL14" s="10"/>
      <c r="LM14" s="10"/>
      <c r="LN14" s="10"/>
      <c r="LO14" s="10"/>
      <c r="LP14" s="10"/>
      <c r="LQ14" s="10"/>
      <c r="LR14" s="10"/>
      <c r="LS14" s="10"/>
      <c r="LT14" s="10"/>
      <c r="LU14" s="10"/>
      <c r="LV14" s="10"/>
      <c r="LW14" s="10"/>
      <c r="LX14" s="10"/>
      <c r="LY14" s="10"/>
      <c r="LZ14" s="10"/>
      <c r="MA14" s="10"/>
      <c r="MB14" s="10"/>
      <c r="MC14" s="10"/>
      <c r="MD14" s="10"/>
      <c r="ME14" s="10"/>
      <c r="MF14" s="10"/>
      <c r="MG14" s="10"/>
      <c r="MH14" s="10"/>
      <c r="MI14" s="10"/>
      <c r="MJ14" s="10"/>
      <c r="MK14" s="10"/>
      <c r="ML14" s="10"/>
      <c r="MM14" s="10"/>
      <c r="MN14" s="10"/>
      <c r="MO14" s="10"/>
      <c r="MP14" s="10"/>
      <c r="MQ14" s="10"/>
      <c r="MR14" s="10"/>
      <c r="MS14" s="10"/>
      <c r="MT14" s="10"/>
      <c r="MU14" s="10"/>
      <c r="MV14" s="10"/>
      <c r="MW14" s="10"/>
      <c r="MX14" s="10"/>
      <c r="MY14" s="10"/>
      <c r="MZ14" s="10"/>
      <c r="NA14" s="10"/>
      <c r="NB14" s="10"/>
      <c r="NC14" s="10"/>
      <c r="ND14" s="10"/>
      <c r="NE14" s="10"/>
      <c r="NF14" s="10"/>
      <c r="NG14" s="10"/>
      <c r="NH14" s="10"/>
      <c r="NI14" s="10"/>
      <c r="NJ14" s="10"/>
      <c r="NK14" s="10"/>
      <c r="NL14" s="10"/>
      <c r="NM14" s="10"/>
      <c r="NN14" s="10"/>
      <c r="NO14" s="10"/>
      <c r="NP14" s="10"/>
      <c r="NQ14" s="10"/>
      <c r="NR14" s="10"/>
      <c r="NS14" s="10"/>
      <c r="NT14" s="10"/>
      <c r="NU14" s="10"/>
      <c r="NV14" s="10"/>
      <c r="NW14" s="10"/>
      <c r="NX14" s="10"/>
      <c r="NY14" s="10"/>
      <c r="NZ14" s="10"/>
      <c r="OA14" s="10"/>
      <c r="OB14" s="10"/>
      <c r="OC14" s="10"/>
      <c r="OD14" s="10"/>
      <c r="OE14" s="10"/>
      <c r="OF14" s="10"/>
      <c r="OG14" s="10"/>
      <c r="OH14" s="10"/>
      <c r="OI14" s="10"/>
      <c r="OJ14" s="10"/>
      <c r="OK14" s="10"/>
      <c r="OL14" s="10"/>
      <c r="OM14" s="10"/>
      <c r="ON14" s="10"/>
      <c r="OO14" s="10"/>
      <c r="OP14" s="10"/>
      <c r="OQ14" s="10"/>
      <c r="OR14" s="10"/>
      <c r="OS14" s="10"/>
      <c r="OT14" s="10"/>
      <c r="OU14" s="10"/>
      <c r="OV14" s="10"/>
      <c r="OW14" s="10"/>
      <c r="OX14" s="10"/>
      <c r="OY14" s="10"/>
      <c r="OZ14" s="10"/>
      <c r="PA14" s="10"/>
      <c r="PB14" s="10"/>
      <c r="PC14" s="10"/>
      <c r="PD14" s="10"/>
      <c r="PE14" s="10"/>
      <c r="PF14" s="10"/>
      <c r="PG14" s="10"/>
      <c r="PH14" s="10"/>
      <c r="PI14" s="10"/>
      <c r="PJ14" s="10"/>
      <c r="PK14" s="10"/>
      <c r="PL14" s="10"/>
      <c r="PM14" s="10"/>
      <c r="PN14" s="10"/>
    </row>
    <row r="15" spans="1:430" s="2" customFormat="1" ht="30" customHeight="1" thickBot="1" x14ac:dyDescent="0.4">
      <c r="A15" s="53"/>
      <c r="B15" s="74">
        <v>4</v>
      </c>
      <c r="C15" s="109"/>
      <c r="D15" s="72">
        <f ca="1">VLOOKUP(B15,Résultats[],4,FALSE)</f>
        <v>-3426.9662921348317</v>
      </c>
      <c r="E15" s="101">
        <f ca="1">IF(VLOOKUP(B15,Tâches!$I$5:$M$19,4,FALSE)&lt;0,VLOOKUP(B15,Tâches!$I$5:$M$19,3,FALSE),"")</f>
        <v>0.1</v>
      </c>
      <c r="F15" s="98" t="str">
        <f ca="1">IF(VLOOKUP(B15,Tâches!$I$5:$M$19,4,FALSE)&gt;=0,VLOOKUP(B15,Tâches!$I$5:$M$19,3,FALSE),"")</f>
        <v/>
      </c>
      <c r="G15" s="73">
        <f>IF(ISBLANK(VLOOKUP(B15,Tâches!$B$5:$E$19,3,FALSE)),"",(VLOOKUP(B15,Tâches!$B$5:$E$19,3,FALSE)))</f>
        <v>45323</v>
      </c>
      <c r="H15" s="73">
        <f>IF(ISBLANK(VLOOKUP(B15,Tâches!$B$5:$E$19,4,FALSE)),"",(VLOOKUP(B15,Tâches!$B$5:$E$19,4,FALSE)))</f>
        <v>45412</v>
      </c>
      <c r="I15" s="115">
        <f ca="1">IF(VLOOKUP(B15,Tâches!$I$5:$M$19,5,FALSE)=0,"",(VLOOKUP(B15,Tâches!$I$5:$M$19,5,FALSE)))</f>
        <v>6</v>
      </c>
      <c r="J15" s="9">
        <f t="shared" si="681"/>
        <v>90</v>
      </c>
      <c r="K15" s="10"/>
      <c r="L15" s="10"/>
      <c r="M15" s="10"/>
      <c r="N15" s="10"/>
      <c r="O15" s="10"/>
      <c r="P15" s="10"/>
      <c r="Q15" s="10"/>
      <c r="R15" s="10"/>
      <c r="S15" s="10"/>
      <c r="T15" s="10"/>
      <c r="U15" s="10"/>
      <c r="V15" s="10"/>
      <c r="W15" s="11"/>
      <c r="X15" s="11"/>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c r="BG15" s="10"/>
      <c r="BH15" s="10"/>
      <c r="BI15" s="10"/>
      <c r="BJ15" s="10"/>
      <c r="BK15" s="10"/>
      <c r="BL15" s="10"/>
      <c r="BM15" s="10"/>
      <c r="BN15" s="10"/>
      <c r="BO15" s="10"/>
      <c r="BP15" s="10"/>
      <c r="BQ15" s="10"/>
      <c r="BR15" s="10"/>
      <c r="BS15" s="10"/>
      <c r="BT15" s="10"/>
      <c r="BU15" s="10"/>
      <c r="BV15" s="10"/>
      <c r="BW15" s="10"/>
      <c r="BX15" s="10"/>
      <c r="BY15" s="10"/>
      <c r="BZ15" s="10"/>
      <c r="CA15" s="10"/>
      <c r="CB15" s="10"/>
      <c r="CC15" s="10"/>
      <c r="CD15" s="10"/>
      <c r="CE15" s="10"/>
      <c r="CF15" s="10"/>
      <c r="CG15" s="10"/>
      <c r="CH15" s="10"/>
      <c r="CI15" s="10"/>
      <c r="CJ15" s="10"/>
      <c r="CK15" s="10"/>
      <c r="CL15" s="10"/>
      <c r="CM15" s="10"/>
      <c r="CN15" s="10"/>
      <c r="CO15" s="10"/>
      <c r="CP15" s="10"/>
      <c r="CQ15" s="10"/>
      <c r="CR15" s="10"/>
      <c r="CS15" s="10"/>
      <c r="CT15" s="10"/>
      <c r="CU15" s="10"/>
      <c r="CV15" s="10"/>
      <c r="CW15" s="10"/>
      <c r="CX15" s="10"/>
      <c r="CY15" s="10"/>
      <c r="CZ15" s="10"/>
      <c r="DA15" s="10"/>
      <c r="DB15" s="10"/>
      <c r="DC15" s="10"/>
      <c r="DD15" s="10"/>
      <c r="DE15" s="10"/>
      <c r="DF15" s="10"/>
      <c r="DG15" s="10"/>
      <c r="DH15" s="10"/>
      <c r="DI15" s="10"/>
      <c r="DJ15" s="10"/>
      <c r="DK15" s="10"/>
      <c r="DL15" s="10"/>
      <c r="DM15" s="10"/>
      <c r="DN15" s="10"/>
      <c r="DO15" s="10"/>
      <c r="DP15" s="10"/>
      <c r="DQ15" s="10"/>
      <c r="DR15" s="10"/>
      <c r="DS15" s="10"/>
      <c r="DT15" s="10"/>
      <c r="DU15" s="10"/>
      <c r="DV15" s="10"/>
      <c r="DW15" s="10"/>
      <c r="DX15" s="10"/>
      <c r="DY15" s="10"/>
      <c r="DZ15" s="10"/>
      <c r="EA15" s="10"/>
      <c r="EB15" s="10"/>
      <c r="EC15" s="10"/>
      <c r="ED15" s="10"/>
      <c r="EE15" s="10"/>
      <c r="EF15" s="10"/>
      <c r="EG15" s="10"/>
      <c r="EH15" s="10"/>
      <c r="EI15" s="10"/>
      <c r="EJ15" s="10"/>
      <c r="EK15" s="10"/>
      <c r="EL15" s="10"/>
      <c r="EM15" s="10"/>
      <c r="EN15" s="10"/>
      <c r="EO15" s="10"/>
      <c r="EP15" s="10"/>
      <c r="EQ15" s="10"/>
      <c r="ER15" s="10"/>
      <c r="ES15" s="10"/>
      <c r="ET15" s="10"/>
      <c r="EU15" s="10"/>
      <c r="EV15" s="10"/>
      <c r="EW15" s="10"/>
      <c r="EX15" s="10"/>
      <c r="EY15" s="10"/>
      <c r="EZ15" s="10"/>
      <c r="FA15" s="10"/>
      <c r="FB15" s="10"/>
      <c r="FC15" s="10"/>
      <c r="FD15" s="10"/>
      <c r="FE15" s="10"/>
      <c r="FF15" s="10"/>
      <c r="FG15" s="10"/>
      <c r="FH15" s="10"/>
      <c r="FI15" s="10"/>
      <c r="FJ15" s="10"/>
      <c r="FK15" s="10"/>
      <c r="FL15" s="10"/>
      <c r="FM15" s="10"/>
      <c r="FN15" s="10"/>
      <c r="FO15" s="10"/>
      <c r="FP15" s="10"/>
      <c r="FQ15" s="10"/>
      <c r="FR15" s="10"/>
      <c r="FS15" s="10"/>
      <c r="FT15" s="10"/>
      <c r="FU15" s="10"/>
      <c r="FV15" s="10"/>
      <c r="FW15" s="10"/>
      <c r="FX15" s="10"/>
      <c r="FY15" s="10"/>
      <c r="FZ15" s="10"/>
      <c r="GA15" s="10"/>
      <c r="GB15" s="10"/>
      <c r="GC15" s="10"/>
      <c r="GD15" s="10"/>
      <c r="GE15" s="10"/>
      <c r="GF15" s="10"/>
      <c r="GG15" s="10"/>
      <c r="GH15" s="10"/>
      <c r="GI15" s="10"/>
      <c r="GJ15" s="10"/>
      <c r="GK15" s="10"/>
      <c r="GL15" s="10"/>
      <c r="GM15" s="10"/>
      <c r="GN15" s="10"/>
      <c r="GO15" s="10"/>
      <c r="GP15" s="10"/>
      <c r="GQ15" s="10"/>
      <c r="GR15" s="10"/>
      <c r="GS15" s="10"/>
      <c r="GT15" s="10"/>
      <c r="GU15" s="10"/>
      <c r="GV15" s="10"/>
      <c r="GW15" s="10"/>
      <c r="GX15" s="10"/>
      <c r="GY15" s="10"/>
      <c r="GZ15" s="10"/>
      <c r="HA15" s="10"/>
      <c r="HB15" s="10"/>
      <c r="HC15" s="10"/>
      <c r="HD15" s="10"/>
      <c r="HE15" s="10"/>
      <c r="HF15" s="10"/>
      <c r="HG15" s="10"/>
      <c r="HH15" s="10"/>
      <c r="HI15" s="10"/>
      <c r="HJ15" s="10"/>
      <c r="HK15" s="10"/>
      <c r="HL15" s="10"/>
      <c r="HM15" s="10"/>
      <c r="HN15" s="10"/>
      <c r="HO15" s="10"/>
      <c r="HP15" s="10"/>
      <c r="HQ15" s="10"/>
      <c r="HR15" s="10"/>
      <c r="HS15" s="10"/>
      <c r="HT15" s="10"/>
      <c r="HU15" s="10"/>
      <c r="HV15" s="10"/>
      <c r="HW15" s="10"/>
      <c r="HX15" s="10"/>
      <c r="HY15" s="10"/>
      <c r="HZ15" s="10"/>
      <c r="IA15" s="10"/>
      <c r="IB15" s="10"/>
      <c r="IC15" s="10"/>
      <c r="ID15" s="10"/>
      <c r="IE15" s="10"/>
      <c r="IF15" s="10"/>
      <c r="IG15" s="10"/>
      <c r="IH15" s="10"/>
      <c r="II15" s="10"/>
      <c r="IJ15" s="10"/>
      <c r="IK15" s="10"/>
      <c r="IL15" s="10"/>
      <c r="IM15" s="10"/>
      <c r="IN15" s="10"/>
      <c r="IO15" s="10"/>
      <c r="IP15" s="10"/>
      <c r="IQ15" s="10"/>
      <c r="IR15" s="10"/>
      <c r="IS15" s="10"/>
      <c r="IT15" s="10"/>
      <c r="IU15" s="10"/>
      <c r="IV15" s="10"/>
      <c r="IW15" s="10"/>
      <c r="IX15" s="10"/>
      <c r="IY15" s="10"/>
      <c r="IZ15" s="10"/>
      <c r="JA15" s="10"/>
      <c r="JB15" s="10"/>
      <c r="JC15" s="10"/>
      <c r="JD15" s="10"/>
      <c r="JE15" s="10"/>
      <c r="JF15" s="10"/>
      <c r="JG15" s="10"/>
      <c r="JH15" s="10"/>
      <c r="JI15" s="10"/>
      <c r="JJ15" s="10"/>
      <c r="JK15" s="10"/>
      <c r="JL15" s="10"/>
      <c r="JM15" s="10"/>
      <c r="JN15" s="10"/>
      <c r="JO15" s="10"/>
      <c r="JP15" s="10"/>
      <c r="JQ15" s="10"/>
      <c r="JR15" s="10"/>
      <c r="JS15" s="10"/>
      <c r="JT15" s="10"/>
      <c r="JU15" s="10"/>
      <c r="JV15" s="10"/>
      <c r="JW15" s="10"/>
      <c r="JX15" s="10"/>
      <c r="JY15" s="10"/>
      <c r="JZ15" s="10"/>
      <c r="KA15" s="10"/>
      <c r="KB15" s="10"/>
      <c r="KC15" s="10"/>
      <c r="KD15" s="10"/>
      <c r="KE15" s="10"/>
      <c r="KF15" s="10"/>
      <c r="KG15" s="10"/>
      <c r="KH15" s="10"/>
      <c r="KI15" s="10"/>
      <c r="KJ15" s="10"/>
      <c r="KK15" s="10"/>
      <c r="KL15" s="10"/>
      <c r="KM15" s="10"/>
      <c r="KN15" s="10"/>
      <c r="KO15" s="10"/>
      <c r="KP15" s="10"/>
      <c r="KQ15" s="10"/>
      <c r="KR15" s="10"/>
      <c r="KS15" s="10"/>
      <c r="KT15" s="10"/>
      <c r="KU15" s="10"/>
      <c r="KV15" s="10"/>
      <c r="KW15" s="10"/>
      <c r="KX15" s="10"/>
      <c r="KY15" s="10"/>
      <c r="KZ15" s="10"/>
      <c r="LA15" s="10"/>
      <c r="LB15" s="10"/>
      <c r="LC15" s="10"/>
      <c r="LD15" s="10"/>
      <c r="LE15" s="10"/>
      <c r="LF15" s="10"/>
      <c r="LG15" s="10"/>
      <c r="LH15" s="10"/>
      <c r="LI15" s="10"/>
      <c r="LJ15" s="10"/>
      <c r="LK15" s="10"/>
      <c r="LL15" s="10"/>
      <c r="LM15" s="10"/>
      <c r="LN15" s="10"/>
      <c r="LO15" s="10"/>
      <c r="LP15" s="10"/>
      <c r="LQ15" s="10"/>
      <c r="LR15" s="10"/>
      <c r="LS15" s="10"/>
      <c r="LT15" s="10"/>
      <c r="LU15" s="10"/>
      <c r="LV15" s="10"/>
      <c r="LW15" s="10"/>
      <c r="LX15" s="10"/>
      <c r="LY15" s="10"/>
      <c r="LZ15" s="10"/>
      <c r="MA15" s="10"/>
      <c r="MB15" s="10"/>
      <c r="MC15" s="10"/>
      <c r="MD15" s="10"/>
      <c r="ME15" s="10"/>
      <c r="MF15" s="10"/>
      <c r="MG15" s="10"/>
      <c r="MH15" s="10"/>
      <c r="MI15" s="10"/>
      <c r="MJ15" s="10"/>
      <c r="MK15" s="10"/>
      <c r="ML15" s="10"/>
      <c r="MM15" s="10"/>
      <c r="MN15" s="10"/>
      <c r="MO15" s="10"/>
      <c r="MP15" s="10"/>
      <c r="MQ15" s="10"/>
      <c r="MR15" s="10"/>
      <c r="MS15" s="10"/>
      <c r="MT15" s="10"/>
      <c r="MU15" s="10"/>
      <c r="MV15" s="10"/>
      <c r="MW15" s="10"/>
      <c r="MX15" s="10"/>
      <c r="MY15" s="10"/>
      <c r="MZ15" s="10"/>
      <c r="NA15" s="10"/>
      <c r="NB15" s="10"/>
      <c r="NC15" s="10"/>
      <c r="ND15" s="10"/>
      <c r="NE15" s="10"/>
      <c r="NF15" s="10"/>
      <c r="NG15" s="10"/>
      <c r="NH15" s="10"/>
      <c r="NI15" s="10"/>
      <c r="NJ15" s="10"/>
      <c r="NK15" s="10"/>
      <c r="NL15" s="10"/>
      <c r="NM15" s="10"/>
      <c r="NN15" s="10"/>
      <c r="NO15" s="10"/>
      <c r="NP15" s="10"/>
      <c r="NQ15" s="10"/>
      <c r="NR15" s="10"/>
      <c r="NS15" s="10"/>
      <c r="NT15" s="10"/>
      <c r="NU15" s="10"/>
      <c r="NV15" s="10"/>
      <c r="NW15" s="10"/>
      <c r="NX15" s="10"/>
      <c r="NY15" s="10"/>
      <c r="NZ15" s="10"/>
      <c r="OA15" s="10"/>
      <c r="OB15" s="10"/>
      <c r="OC15" s="10"/>
      <c r="OD15" s="10"/>
      <c r="OE15" s="10"/>
      <c r="OF15" s="10"/>
      <c r="OG15" s="10"/>
      <c r="OH15" s="10"/>
      <c r="OI15" s="10"/>
      <c r="OJ15" s="10"/>
      <c r="OK15" s="10"/>
      <c r="OL15" s="10"/>
      <c r="OM15" s="10"/>
      <c r="ON15" s="10"/>
      <c r="OO15" s="10"/>
      <c r="OP15" s="10"/>
      <c r="OQ15" s="10"/>
      <c r="OR15" s="10"/>
      <c r="OS15" s="10"/>
      <c r="OT15" s="10"/>
      <c r="OU15" s="10"/>
      <c r="OV15" s="10"/>
      <c r="OW15" s="10"/>
      <c r="OX15" s="10"/>
      <c r="OY15" s="10"/>
      <c r="OZ15" s="10"/>
      <c r="PA15" s="10"/>
      <c r="PB15" s="10"/>
      <c r="PC15" s="10"/>
      <c r="PD15" s="10"/>
      <c r="PE15" s="10"/>
      <c r="PF15" s="10"/>
      <c r="PG15" s="10"/>
      <c r="PH15" s="10"/>
      <c r="PI15" s="10"/>
      <c r="PJ15" s="10"/>
      <c r="PK15" s="10"/>
      <c r="PL15" s="10"/>
      <c r="PM15" s="10"/>
      <c r="PN15" s="10"/>
    </row>
    <row r="16" spans="1:430" s="2" customFormat="1" ht="30" customHeight="1" thickBot="1" x14ac:dyDescent="0.4">
      <c r="A16" s="48"/>
      <c r="B16" s="74">
        <v>9</v>
      </c>
      <c r="C16" s="109"/>
      <c r="D16" s="72">
        <f ca="1">VLOOKUP(B16,Résultats[],4,FALSE)</f>
        <v>9603.5242290748902</v>
      </c>
      <c r="E16" s="101" t="str">
        <f ca="1">IF(VLOOKUP(B16,Tâches!$I$5:$M$19,4,FALSE)&lt;0,VLOOKUP(B16,Tâches!$I$5:$M$19,3,FALSE),"")</f>
        <v/>
      </c>
      <c r="F16" s="98">
        <f ca="1">IF(VLOOKUP(B16,Tâches!$I$5:$M$19,4,FALSE)&gt;=0,VLOOKUP(B16,Tâches!$I$5:$M$19,3,FALSE),"")</f>
        <v>0.26666666666666666</v>
      </c>
      <c r="G16" s="73">
        <f>IF(ISBLANK(VLOOKUP(B16,Tâches!$B$5:$E$19,3,FALSE)),"",(VLOOKUP(B16,Tâches!$B$5:$E$19,3,FALSE)))</f>
        <v>45292</v>
      </c>
      <c r="H16" s="73">
        <f>IF(ISBLANK(VLOOKUP(B16,Tâches!$B$5:$E$19,4,FALSE)),"",(VLOOKUP(B16,Tâches!$B$5:$E$19,4,FALSE)))</f>
        <v>45519</v>
      </c>
      <c r="I16" s="115" t="str">
        <f ca="1">IF(VLOOKUP(B16,Tâches!$I$5:$M$19,5,FALSE)=0,"",(VLOOKUP(B16,Tâches!$I$5:$M$19,5,FALSE)))</f>
        <v/>
      </c>
      <c r="J16" s="9">
        <f t="shared" si="681"/>
        <v>228</v>
      </c>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0"/>
      <c r="BB16" s="10"/>
      <c r="BC16" s="10"/>
      <c r="BD16" s="10"/>
      <c r="BE16" s="10"/>
      <c r="BF16" s="10"/>
      <c r="BG16" s="10"/>
      <c r="BH16" s="10"/>
      <c r="BI16" s="10"/>
      <c r="BJ16" s="10"/>
      <c r="BK16" s="10"/>
      <c r="BL16" s="10"/>
      <c r="BM16" s="10"/>
      <c r="BN16" s="10"/>
      <c r="BO16" s="10"/>
      <c r="BP16" s="10"/>
      <c r="BQ16" s="10"/>
      <c r="BR16" s="10"/>
      <c r="BS16" s="10"/>
      <c r="BT16" s="10"/>
      <c r="BU16" s="10"/>
      <c r="BV16" s="10"/>
      <c r="BW16" s="10"/>
      <c r="BX16" s="10"/>
      <c r="BY16" s="10"/>
      <c r="BZ16" s="10"/>
      <c r="CA16" s="10"/>
      <c r="CB16" s="10"/>
      <c r="CC16" s="10"/>
      <c r="CD16" s="10"/>
      <c r="CE16" s="10"/>
      <c r="CF16" s="10"/>
      <c r="CG16" s="10"/>
      <c r="CH16" s="10"/>
      <c r="CI16" s="10"/>
      <c r="CJ16" s="10"/>
      <c r="CK16" s="10"/>
      <c r="CL16" s="10"/>
      <c r="CM16" s="10"/>
      <c r="CN16" s="10"/>
      <c r="CO16" s="10"/>
      <c r="CP16" s="10"/>
      <c r="CQ16" s="10"/>
      <c r="CR16" s="10"/>
      <c r="CS16" s="10"/>
      <c r="CT16" s="10"/>
      <c r="CU16" s="10"/>
      <c r="CV16" s="10"/>
      <c r="CW16" s="10"/>
      <c r="CX16" s="10"/>
      <c r="CY16" s="10"/>
      <c r="CZ16" s="10"/>
      <c r="DA16" s="10"/>
      <c r="DB16" s="10"/>
      <c r="DC16" s="10"/>
      <c r="DD16" s="10"/>
      <c r="DE16" s="10"/>
      <c r="DF16" s="10"/>
      <c r="DG16" s="10"/>
      <c r="DH16" s="10"/>
      <c r="DI16" s="10"/>
      <c r="DJ16" s="10"/>
      <c r="DK16" s="10"/>
      <c r="DL16" s="10"/>
      <c r="DM16" s="10"/>
      <c r="DN16" s="10"/>
      <c r="DO16" s="10"/>
      <c r="DP16" s="10"/>
      <c r="DQ16" s="10"/>
      <c r="DR16" s="10"/>
      <c r="DS16" s="10"/>
      <c r="DT16" s="10"/>
      <c r="DU16" s="10"/>
      <c r="DV16" s="10"/>
      <c r="DW16" s="10"/>
      <c r="DX16" s="10"/>
      <c r="DY16" s="10"/>
      <c r="DZ16" s="10"/>
      <c r="EA16" s="10"/>
      <c r="EB16" s="10"/>
      <c r="EC16" s="10"/>
      <c r="ED16" s="10"/>
      <c r="EE16" s="10"/>
      <c r="EF16" s="10"/>
      <c r="EG16" s="10"/>
      <c r="EH16" s="10"/>
      <c r="EI16" s="10"/>
      <c r="EJ16" s="10"/>
      <c r="EK16" s="10"/>
      <c r="EL16" s="10"/>
      <c r="EM16" s="10"/>
      <c r="EN16" s="10"/>
      <c r="EO16" s="10"/>
      <c r="EP16" s="10"/>
      <c r="EQ16" s="10"/>
      <c r="ER16" s="10"/>
      <c r="ES16" s="10"/>
      <c r="ET16" s="10"/>
      <c r="EU16" s="10"/>
      <c r="EV16" s="10"/>
      <c r="EW16" s="10"/>
      <c r="EX16" s="10"/>
      <c r="EY16" s="10"/>
      <c r="EZ16" s="10"/>
      <c r="FA16" s="10"/>
      <c r="FB16" s="10"/>
      <c r="FC16" s="10"/>
      <c r="FD16" s="10"/>
      <c r="FE16" s="10"/>
      <c r="FF16" s="10"/>
      <c r="FG16" s="10"/>
      <c r="FH16" s="10"/>
      <c r="FI16" s="10"/>
      <c r="FJ16" s="10"/>
      <c r="FK16" s="10"/>
      <c r="FL16" s="10"/>
      <c r="FM16" s="10"/>
      <c r="FN16" s="10"/>
      <c r="FO16" s="10"/>
      <c r="FP16" s="10"/>
      <c r="FQ16" s="10"/>
      <c r="FR16" s="10"/>
      <c r="FS16" s="10"/>
      <c r="FT16" s="10"/>
      <c r="FU16" s="10"/>
      <c r="FV16" s="10"/>
      <c r="FW16" s="10"/>
      <c r="FX16" s="10"/>
      <c r="FY16" s="10"/>
      <c r="FZ16" s="10"/>
      <c r="GA16" s="10"/>
      <c r="GB16" s="10"/>
      <c r="GC16" s="10"/>
      <c r="GD16" s="10"/>
      <c r="GE16" s="10"/>
      <c r="GF16" s="10"/>
      <c r="GG16" s="10"/>
      <c r="GH16" s="10"/>
      <c r="GI16" s="10"/>
      <c r="GJ16" s="10"/>
      <c r="GK16" s="10"/>
      <c r="GL16" s="10"/>
      <c r="GM16" s="10"/>
      <c r="GN16" s="10"/>
      <c r="GO16" s="10"/>
      <c r="GP16" s="10"/>
      <c r="GQ16" s="10"/>
      <c r="GR16" s="10"/>
      <c r="GS16" s="10"/>
      <c r="GT16" s="10"/>
      <c r="GU16" s="10"/>
      <c r="GV16" s="10"/>
      <c r="GW16" s="10"/>
      <c r="GX16" s="10"/>
      <c r="GY16" s="10"/>
      <c r="GZ16" s="10"/>
      <c r="HA16" s="10"/>
      <c r="HB16" s="10"/>
      <c r="HC16" s="10"/>
      <c r="HD16" s="10"/>
      <c r="HE16" s="10"/>
      <c r="HF16" s="10"/>
      <c r="HG16" s="10"/>
      <c r="HH16" s="10"/>
      <c r="HI16" s="10"/>
      <c r="HJ16" s="10"/>
      <c r="HK16" s="10"/>
      <c r="HL16" s="10"/>
      <c r="HM16" s="10"/>
      <c r="HN16" s="10"/>
      <c r="HO16" s="10"/>
      <c r="HP16" s="10"/>
      <c r="HQ16" s="10"/>
      <c r="HR16" s="10"/>
      <c r="HS16" s="10"/>
      <c r="HT16" s="10"/>
      <c r="HU16" s="10"/>
      <c r="HV16" s="10"/>
      <c r="HW16" s="10"/>
      <c r="HX16" s="10"/>
      <c r="HY16" s="10"/>
      <c r="HZ16" s="10"/>
      <c r="IA16" s="10"/>
      <c r="IB16" s="10"/>
      <c r="IC16" s="10"/>
      <c r="ID16" s="10"/>
      <c r="IE16" s="10"/>
      <c r="IF16" s="10"/>
      <c r="IG16" s="10"/>
      <c r="IH16" s="10"/>
      <c r="II16" s="10"/>
      <c r="IJ16" s="10"/>
      <c r="IK16" s="10"/>
      <c r="IL16" s="10"/>
      <c r="IM16" s="10"/>
      <c r="IN16" s="10"/>
      <c r="IO16" s="10"/>
      <c r="IP16" s="10"/>
      <c r="IQ16" s="10"/>
      <c r="IR16" s="10"/>
      <c r="IS16" s="10"/>
      <c r="IT16" s="10"/>
      <c r="IU16" s="10"/>
      <c r="IV16" s="10"/>
      <c r="IW16" s="10"/>
      <c r="IX16" s="10"/>
      <c r="IY16" s="10"/>
      <c r="IZ16" s="10"/>
      <c r="JA16" s="10"/>
      <c r="JB16" s="10"/>
      <c r="JC16" s="10"/>
      <c r="JD16" s="10"/>
      <c r="JE16" s="10"/>
      <c r="JF16" s="10"/>
      <c r="JG16" s="10"/>
      <c r="JH16" s="10"/>
      <c r="JI16" s="10"/>
      <c r="JJ16" s="10"/>
      <c r="JK16" s="10"/>
      <c r="JL16" s="10"/>
      <c r="JM16" s="10"/>
      <c r="JN16" s="10"/>
      <c r="JO16" s="10"/>
      <c r="JP16" s="10"/>
      <c r="JQ16" s="10"/>
      <c r="JR16" s="10"/>
      <c r="JS16" s="10"/>
      <c r="JT16" s="10"/>
      <c r="JU16" s="10"/>
      <c r="JV16" s="10"/>
      <c r="JW16" s="10"/>
      <c r="JX16" s="10"/>
      <c r="JY16" s="10"/>
      <c r="JZ16" s="10"/>
      <c r="KA16" s="10"/>
      <c r="KB16" s="10"/>
      <c r="KC16" s="10"/>
      <c r="KD16" s="10"/>
      <c r="KE16" s="10"/>
      <c r="KF16" s="10"/>
      <c r="KG16" s="10"/>
      <c r="KH16" s="10"/>
      <c r="KI16" s="10"/>
      <c r="KJ16" s="10"/>
      <c r="KK16" s="10"/>
      <c r="KL16" s="10"/>
      <c r="KM16" s="10"/>
      <c r="KN16" s="10"/>
      <c r="KO16" s="10"/>
      <c r="KP16" s="10"/>
      <c r="KQ16" s="10"/>
      <c r="KR16" s="10"/>
      <c r="KS16" s="10"/>
      <c r="KT16" s="10"/>
      <c r="KU16" s="10"/>
      <c r="KV16" s="10"/>
      <c r="KW16" s="10"/>
      <c r="KX16" s="10"/>
      <c r="KY16" s="10"/>
      <c r="KZ16" s="10"/>
      <c r="LA16" s="10"/>
      <c r="LB16" s="10"/>
      <c r="LC16" s="10"/>
      <c r="LD16" s="10"/>
      <c r="LE16" s="10"/>
      <c r="LF16" s="10"/>
      <c r="LG16" s="10"/>
      <c r="LH16" s="10"/>
      <c r="LI16" s="10"/>
      <c r="LJ16" s="10"/>
      <c r="LK16" s="10"/>
      <c r="LL16" s="10"/>
      <c r="LM16" s="10"/>
      <c r="LN16" s="10"/>
      <c r="LO16" s="10"/>
      <c r="LP16" s="10"/>
      <c r="LQ16" s="10"/>
      <c r="LR16" s="10"/>
      <c r="LS16" s="10"/>
      <c r="LT16" s="10"/>
      <c r="LU16" s="10"/>
      <c r="LV16" s="10"/>
      <c r="LW16" s="10"/>
      <c r="LX16" s="10"/>
      <c r="LY16" s="10"/>
      <c r="LZ16" s="10"/>
      <c r="MA16" s="10"/>
      <c r="MB16" s="10"/>
      <c r="MC16" s="10"/>
      <c r="MD16" s="10"/>
      <c r="ME16" s="10"/>
      <c r="MF16" s="10"/>
      <c r="MG16" s="10"/>
      <c r="MH16" s="10"/>
      <c r="MI16" s="10"/>
      <c r="MJ16" s="10"/>
      <c r="MK16" s="10"/>
      <c r="ML16" s="10"/>
      <c r="MM16" s="10"/>
      <c r="MN16" s="10"/>
      <c r="MO16" s="10"/>
      <c r="MP16" s="10"/>
      <c r="MQ16" s="10"/>
      <c r="MR16" s="10"/>
      <c r="MS16" s="10"/>
      <c r="MT16" s="10"/>
      <c r="MU16" s="10"/>
      <c r="MV16" s="10"/>
      <c r="MW16" s="10"/>
      <c r="MX16" s="10"/>
      <c r="MY16" s="10"/>
      <c r="MZ16" s="10"/>
      <c r="NA16" s="10"/>
      <c r="NB16" s="10"/>
      <c r="NC16" s="10"/>
      <c r="ND16" s="10"/>
      <c r="NE16" s="10"/>
      <c r="NF16" s="10"/>
      <c r="NG16" s="10"/>
      <c r="NH16" s="10"/>
      <c r="NI16" s="10"/>
      <c r="NJ16" s="10"/>
      <c r="NK16" s="10"/>
      <c r="NL16" s="10"/>
      <c r="NM16" s="10"/>
      <c r="NN16" s="10"/>
      <c r="NO16" s="10"/>
      <c r="NP16" s="10"/>
      <c r="NQ16" s="10"/>
      <c r="NR16" s="10"/>
      <c r="NS16" s="10"/>
      <c r="NT16" s="10"/>
      <c r="NU16" s="10"/>
      <c r="NV16" s="10"/>
      <c r="NW16" s="10"/>
      <c r="NX16" s="10"/>
      <c r="NY16" s="10"/>
      <c r="NZ16" s="10"/>
      <c r="OA16" s="10"/>
      <c r="OB16" s="10"/>
      <c r="OC16" s="10"/>
      <c r="OD16" s="10"/>
      <c r="OE16" s="10"/>
      <c r="OF16" s="10"/>
      <c r="OG16" s="10"/>
      <c r="OH16" s="10"/>
      <c r="OI16" s="10"/>
      <c r="OJ16" s="10"/>
      <c r="OK16" s="10"/>
      <c r="OL16" s="10"/>
      <c r="OM16" s="10"/>
      <c r="ON16" s="10"/>
      <c r="OO16" s="10"/>
      <c r="OP16" s="10"/>
      <c r="OQ16" s="10"/>
      <c r="OR16" s="10"/>
      <c r="OS16" s="10"/>
      <c r="OT16" s="10"/>
      <c r="OU16" s="10"/>
      <c r="OV16" s="10"/>
      <c r="OW16" s="10"/>
      <c r="OX16" s="10"/>
      <c r="OY16" s="10"/>
      <c r="OZ16" s="10"/>
      <c r="PA16" s="10"/>
      <c r="PB16" s="10"/>
      <c r="PC16" s="10"/>
      <c r="PD16" s="10"/>
      <c r="PE16" s="10"/>
      <c r="PF16" s="10"/>
      <c r="PG16" s="10"/>
      <c r="PH16" s="10"/>
      <c r="PI16" s="10"/>
      <c r="PJ16" s="10"/>
      <c r="PK16" s="10"/>
      <c r="PL16" s="10"/>
      <c r="PM16" s="10"/>
      <c r="PN16" s="10"/>
    </row>
    <row r="17" spans="1:430" s="2" customFormat="1" ht="30" customHeight="1" thickBot="1" x14ac:dyDescent="0.4">
      <c r="A17" s="53"/>
      <c r="B17" s="74">
        <v>10</v>
      </c>
      <c r="C17" s="109"/>
      <c r="D17" s="72">
        <f ca="1">VLOOKUP(B17,Résultats[],4,FALSE)</f>
        <v>-6563.8766519823785</v>
      </c>
      <c r="E17" s="101">
        <f ca="1">IF(VLOOKUP(B17,Tâches!$I$5:$M$19,4,FALSE)&lt;0,VLOOKUP(B17,Tâches!$I$5:$M$19,3,FALSE),"")</f>
        <v>2.8571428571428571E-2</v>
      </c>
      <c r="F17" s="98" t="str">
        <f ca="1">IF(VLOOKUP(B17,Tâches!$I$5:$M$19,4,FALSE)&gt;=0,VLOOKUP(B17,Tâches!$I$5:$M$19,3,FALSE),"")</f>
        <v/>
      </c>
      <c r="G17" s="73">
        <f>IF(ISBLANK(VLOOKUP(B17,Tâches!$B$5:$E$19,3,FALSE)),"",(VLOOKUP(B17,Tâches!$B$5:$E$19,3,FALSE)))</f>
        <v>45323</v>
      </c>
      <c r="H17" s="73">
        <f>IF(ISBLANK(VLOOKUP(B17,Tâches!$B$5:$E$19,4,FALSE)),"",(VLOOKUP(B17,Tâches!$B$5:$E$19,4,FALSE)))</f>
        <v>45550</v>
      </c>
      <c r="I17" s="115">
        <f ca="1">IF(VLOOKUP(B17,Tâches!$I$5:$M$19,5,FALSE)=0,"",(VLOOKUP(B17,Tâches!$I$5:$M$19,5,FALSE)))</f>
        <v>9</v>
      </c>
      <c r="J17" s="9">
        <f t="shared" si="681"/>
        <v>228</v>
      </c>
      <c r="K17" s="10"/>
      <c r="L17" s="10"/>
      <c r="M17" s="10"/>
      <c r="N17" s="10"/>
      <c r="O17" s="10"/>
      <c r="P17" s="10"/>
      <c r="Q17" s="10"/>
      <c r="R17" s="10"/>
      <c r="S17" s="10"/>
      <c r="T17" s="10"/>
      <c r="U17" s="10"/>
      <c r="V17" s="10"/>
      <c r="W17" s="10"/>
      <c r="X17" s="10"/>
      <c r="Y17" s="10"/>
      <c r="Z17" s="10"/>
      <c r="AA17" s="11"/>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0"/>
      <c r="BB17" s="10"/>
      <c r="BC17" s="10"/>
      <c r="BD17" s="10"/>
      <c r="BE17" s="10"/>
      <c r="BF17" s="10"/>
      <c r="BG17" s="10"/>
      <c r="BH17" s="10"/>
      <c r="BI17" s="10"/>
      <c r="BJ17" s="10"/>
      <c r="BK17" s="10"/>
      <c r="BL17" s="10"/>
      <c r="BM17" s="10"/>
      <c r="BN17" s="10"/>
      <c r="BO17" s="10"/>
      <c r="BP17" s="10"/>
      <c r="BQ17" s="10"/>
      <c r="BR17" s="10"/>
      <c r="BS17" s="10"/>
      <c r="BT17" s="10"/>
      <c r="BU17" s="10"/>
      <c r="BV17" s="10"/>
      <c r="BW17" s="10"/>
      <c r="BX17" s="10"/>
      <c r="BY17" s="10"/>
      <c r="BZ17" s="10"/>
      <c r="CA17" s="10"/>
      <c r="CB17" s="10"/>
      <c r="CC17" s="10"/>
      <c r="CD17" s="10"/>
      <c r="CE17" s="10"/>
      <c r="CF17" s="10"/>
      <c r="CG17" s="10"/>
      <c r="CH17" s="10"/>
      <c r="CI17" s="10"/>
      <c r="CJ17" s="10"/>
      <c r="CK17" s="10"/>
      <c r="CL17" s="10"/>
      <c r="CM17" s="10"/>
      <c r="CN17" s="10"/>
      <c r="CO17" s="10"/>
      <c r="CP17" s="10"/>
      <c r="CQ17" s="10"/>
      <c r="CR17" s="10"/>
      <c r="CS17" s="10"/>
      <c r="CT17" s="10"/>
      <c r="CU17" s="10"/>
      <c r="CV17" s="10"/>
      <c r="CW17" s="10"/>
      <c r="CX17" s="10"/>
      <c r="CY17" s="10"/>
      <c r="CZ17" s="10"/>
      <c r="DA17" s="10"/>
      <c r="DB17" s="10"/>
      <c r="DC17" s="10"/>
      <c r="DD17" s="10"/>
      <c r="DE17" s="10"/>
      <c r="DF17" s="10"/>
      <c r="DG17" s="10"/>
      <c r="DH17" s="10"/>
      <c r="DI17" s="10"/>
      <c r="DJ17" s="10"/>
      <c r="DK17" s="10"/>
      <c r="DL17" s="10"/>
      <c r="DM17" s="10"/>
      <c r="DN17" s="10"/>
      <c r="DO17" s="10"/>
      <c r="DP17" s="10"/>
      <c r="DQ17" s="10"/>
      <c r="DR17" s="10"/>
      <c r="DS17" s="10"/>
      <c r="DT17" s="10"/>
      <c r="DU17" s="10"/>
      <c r="DV17" s="10"/>
      <c r="DW17" s="10"/>
      <c r="DX17" s="10"/>
      <c r="DY17" s="10"/>
      <c r="DZ17" s="10"/>
      <c r="EA17" s="10"/>
      <c r="EB17" s="10"/>
      <c r="EC17" s="10"/>
      <c r="ED17" s="10"/>
      <c r="EE17" s="10"/>
      <c r="EF17" s="10"/>
      <c r="EG17" s="10"/>
      <c r="EH17" s="10"/>
      <c r="EI17" s="10"/>
      <c r="EJ17" s="10"/>
      <c r="EK17" s="10"/>
      <c r="EL17" s="10"/>
      <c r="EM17" s="10"/>
      <c r="EN17" s="10"/>
      <c r="EO17" s="10"/>
      <c r="EP17" s="10"/>
      <c r="EQ17" s="10"/>
      <c r="ER17" s="10"/>
      <c r="ES17" s="10"/>
      <c r="ET17" s="10"/>
      <c r="EU17" s="10"/>
      <c r="EV17" s="10"/>
      <c r="EW17" s="10"/>
      <c r="EX17" s="10"/>
      <c r="EY17" s="10"/>
      <c r="EZ17" s="10"/>
      <c r="FA17" s="10"/>
      <c r="FB17" s="10"/>
      <c r="FC17" s="10"/>
      <c r="FD17" s="10"/>
      <c r="FE17" s="10"/>
      <c r="FF17" s="10"/>
      <c r="FG17" s="10"/>
      <c r="FH17" s="10"/>
      <c r="FI17" s="10"/>
      <c r="FJ17" s="10"/>
      <c r="FK17" s="10"/>
      <c r="FL17" s="10"/>
      <c r="FM17" s="10"/>
      <c r="FN17" s="10"/>
      <c r="FO17" s="10"/>
      <c r="FP17" s="10"/>
      <c r="FQ17" s="10"/>
      <c r="FR17" s="10"/>
      <c r="FS17" s="10"/>
      <c r="FT17" s="10"/>
      <c r="FU17" s="10"/>
      <c r="FV17" s="10"/>
      <c r="FW17" s="10"/>
      <c r="FX17" s="10"/>
      <c r="FY17" s="10"/>
      <c r="FZ17" s="10"/>
      <c r="GA17" s="10"/>
      <c r="GB17" s="10"/>
      <c r="GC17" s="10"/>
      <c r="GD17" s="10"/>
      <c r="GE17" s="10"/>
      <c r="GF17" s="10"/>
      <c r="GG17" s="10"/>
      <c r="GH17" s="10"/>
      <c r="GI17" s="10"/>
      <c r="GJ17" s="10"/>
      <c r="GK17" s="10"/>
      <c r="GL17" s="10"/>
      <c r="GM17" s="10"/>
      <c r="GN17" s="10"/>
      <c r="GO17" s="10"/>
      <c r="GP17" s="10"/>
      <c r="GQ17" s="10"/>
      <c r="GR17" s="10"/>
      <c r="GS17" s="10"/>
      <c r="GT17" s="10"/>
      <c r="GU17" s="10"/>
      <c r="GV17" s="10"/>
      <c r="GW17" s="10"/>
      <c r="GX17" s="10"/>
      <c r="GY17" s="10"/>
      <c r="GZ17" s="10"/>
      <c r="HA17" s="10"/>
      <c r="HB17" s="10"/>
      <c r="HC17" s="10"/>
      <c r="HD17" s="10"/>
      <c r="HE17" s="10"/>
      <c r="HF17" s="10"/>
      <c r="HG17" s="10"/>
      <c r="HH17" s="10"/>
      <c r="HI17" s="10"/>
      <c r="HJ17" s="10"/>
      <c r="HK17" s="10"/>
      <c r="HL17" s="10"/>
      <c r="HM17" s="10"/>
      <c r="HN17" s="10"/>
      <c r="HO17" s="10"/>
      <c r="HP17" s="10"/>
      <c r="HQ17" s="10"/>
      <c r="HR17" s="10"/>
      <c r="HS17" s="10"/>
      <c r="HT17" s="10"/>
      <c r="HU17" s="10"/>
      <c r="HV17" s="10"/>
      <c r="HW17" s="10"/>
      <c r="HX17" s="10"/>
      <c r="HY17" s="10"/>
      <c r="HZ17" s="10"/>
      <c r="IA17" s="10"/>
      <c r="IB17" s="10"/>
      <c r="IC17" s="10"/>
      <c r="ID17" s="10"/>
      <c r="IE17" s="10"/>
      <c r="IF17" s="10"/>
      <c r="IG17" s="10"/>
      <c r="IH17" s="10"/>
      <c r="II17" s="10"/>
      <c r="IJ17" s="10"/>
      <c r="IK17" s="10"/>
      <c r="IL17" s="10"/>
      <c r="IM17" s="10"/>
      <c r="IN17" s="10"/>
      <c r="IO17" s="10"/>
      <c r="IP17" s="10"/>
      <c r="IQ17" s="10"/>
      <c r="IR17" s="10"/>
      <c r="IS17" s="10"/>
      <c r="IT17" s="10"/>
      <c r="IU17" s="10"/>
      <c r="IV17" s="10"/>
      <c r="IW17" s="10"/>
      <c r="IX17" s="10"/>
      <c r="IY17" s="10"/>
      <c r="IZ17" s="10"/>
      <c r="JA17" s="10"/>
      <c r="JB17" s="10"/>
      <c r="JC17" s="10"/>
      <c r="JD17" s="10"/>
      <c r="JE17" s="10"/>
      <c r="JF17" s="10"/>
      <c r="JG17" s="10"/>
      <c r="JH17" s="10"/>
      <c r="JI17" s="10"/>
      <c r="JJ17" s="10"/>
      <c r="JK17" s="10"/>
      <c r="JL17" s="10"/>
      <c r="JM17" s="10"/>
      <c r="JN17" s="10"/>
      <c r="JO17" s="10"/>
      <c r="JP17" s="10"/>
      <c r="JQ17" s="10"/>
      <c r="JR17" s="10"/>
      <c r="JS17" s="10"/>
      <c r="JT17" s="10"/>
      <c r="JU17" s="10"/>
      <c r="JV17" s="10"/>
      <c r="JW17" s="10"/>
      <c r="JX17" s="10"/>
      <c r="JY17" s="10"/>
      <c r="JZ17" s="10"/>
      <c r="KA17" s="10"/>
      <c r="KB17" s="10"/>
      <c r="KC17" s="10"/>
      <c r="KD17" s="10"/>
      <c r="KE17" s="10"/>
      <c r="KF17" s="10"/>
      <c r="KG17" s="10"/>
      <c r="KH17" s="10"/>
      <c r="KI17" s="10"/>
      <c r="KJ17" s="10"/>
      <c r="KK17" s="10"/>
      <c r="KL17" s="10"/>
      <c r="KM17" s="10"/>
      <c r="KN17" s="10"/>
      <c r="KO17" s="10"/>
      <c r="KP17" s="10"/>
      <c r="KQ17" s="10"/>
      <c r="KR17" s="10"/>
      <c r="KS17" s="10"/>
      <c r="KT17" s="10"/>
      <c r="KU17" s="10"/>
      <c r="KV17" s="10"/>
      <c r="KW17" s="10"/>
      <c r="KX17" s="10"/>
      <c r="KY17" s="10"/>
      <c r="KZ17" s="10"/>
      <c r="LA17" s="10"/>
      <c r="LB17" s="10"/>
      <c r="LC17" s="10"/>
      <c r="LD17" s="10"/>
      <c r="LE17" s="10"/>
      <c r="LF17" s="10"/>
      <c r="LG17" s="10"/>
      <c r="LH17" s="10"/>
      <c r="LI17" s="10"/>
      <c r="LJ17" s="10"/>
      <c r="LK17" s="10"/>
      <c r="LL17" s="10"/>
      <c r="LM17" s="10"/>
      <c r="LN17" s="10"/>
      <c r="LO17" s="10"/>
      <c r="LP17" s="10"/>
      <c r="LQ17" s="10"/>
      <c r="LR17" s="10"/>
      <c r="LS17" s="10"/>
      <c r="LT17" s="10"/>
      <c r="LU17" s="10"/>
      <c r="LV17" s="10"/>
      <c r="LW17" s="10"/>
      <c r="LX17" s="10"/>
      <c r="LY17" s="10"/>
      <c r="LZ17" s="10"/>
      <c r="MA17" s="10"/>
      <c r="MB17" s="10"/>
      <c r="MC17" s="10"/>
      <c r="MD17" s="10"/>
      <c r="ME17" s="10"/>
      <c r="MF17" s="10"/>
      <c r="MG17" s="10"/>
      <c r="MH17" s="10"/>
      <c r="MI17" s="10"/>
      <c r="MJ17" s="10"/>
      <c r="MK17" s="10"/>
      <c r="ML17" s="10"/>
      <c r="MM17" s="10"/>
      <c r="MN17" s="10"/>
      <c r="MO17" s="10"/>
      <c r="MP17" s="10"/>
      <c r="MQ17" s="10"/>
      <c r="MR17" s="10"/>
      <c r="MS17" s="10"/>
      <c r="MT17" s="10"/>
      <c r="MU17" s="10"/>
      <c r="MV17" s="10"/>
      <c r="MW17" s="10"/>
      <c r="MX17" s="10"/>
      <c r="MY17" s="10"/>
      <c r="MZ17" s="10"/>
      <c r="NA17" s="10"/>
      <c r="NB17" s="10"/>
      <c r="NC17" s="10"/>
      <c r="ND17" s="10"/>
      <c r="NE17" s="10"/>
      <c r="NF17" s="10"/>
      <c r="NG17" s="10"/>
      <c r="NH17" s="10"/>
      <c r="NI17" s="10"/>
      <c r="NJ17" s="10"/>
      <c r="NK17" s="10"/>
      <c r="NL17" s="10"/>
      <c r="NM17" s="10"/>
      <c r="NN17" s="10"/>
      <c r="NO17" s="10"/>
      <c r="NP17" s="10"/>
      <c r="NQ17" s="10"/>
      <c r="NR17" s="10"/>
      <c r="NS17" s="10"/>
      <c r="NT17" s="10"/>
      <c r="NU17" s="10"/>
      <c r="NV17" s="10"/>
      <c r="NW17" s="10"/>
      <c r="NX17" s="10"/>
      <c r="NY17" s="10"/>
      <c r="NZ17" s="10"/>
      <c r="OA17" s="10"/>
      <c r="OB17" s="10"/>
      <c r="OC17" s="10"/>
      <c r="OD17" s="10"/>
      <c r="OE17" s="10"/>
      <c r="OF17" s="10"/>
      <c r="OG17" s="10"/>
      <c r="OH17" s="10"/>
      <c r="OI17" s="10"/>
      <c r="OJ17" s="10"/>
      <c r="OK17" s="10"/>
      <c r="OL17" s="10"/>
      <c r="OM17" s="10"/>
      <c r="ON17" s="10"/>
      <c r="OO17" s="10"/>
      <c r="OP17" s="10"/>
      <c r="OQ17" s="10"/>
      <c r="OR17" s="10"/>
      <c r="OS17" s="10"/>
      <c r="OT17" s="10"/>
      <c r="OU17" s="10"/>
      <c r="OV17" s="10"/>
      <c r="OW17" s="10"/>
      <c r="OX17" s="10"/>
      <c r="OY17" s="10"/>
      <c r="OZ17" s="10"/>
      <c r="PA17" s="10"/>
      <c r="PB17" s="10"/>
      <c r="PC17" s="10"/>
      <c r="PD17" s="10"/>
      <c r="PE17" s="10"/>
      <c r="PF17" s="10"/>
      <c r="PG17" s="10"/>
      <c r="PH17" s="10"/>
      <c r="PI17" s="10"/>
      <c r="PJ17" s="10"/>
      <c r="PK17" s="10"/>
      <c r="PL17" s="10"/>
      <c r="PM17" s="10"/>
      <c r="PN17" s="10"/>
    </row>
    <row r="18" spans="1:430" s="2" customFormat="1" ht="30" customHeight="1" thickBot="1" x14ac:dyDescent="0.4">
      <c r="A18" s="48"/>
      <c r="B18" s="74">
        <v>14</v>
      </c>
      <c r="C18" s="109"/>
      <c r="D18" s="72">
        <f ca="1">VLOOKUP(B18,Résultats[],4,FALSE)</f>
        <v>-7350.2994011976043</v>
      </c>
      <c r="E18" s="101">
        <f ca="1">IF(VLOOKUP(B18,Tâches!$I$5:$M$19,4,FALSE)&lt;0,VLOOKUP(B18,Tâches!$I$5:$M$19,3,FALSE),"")</f>
        <v>1.8181818181818181E-2</v>
      </c>
      <c r="F18" s="98" t="str">
        <f ca="1">IF(VLOOKUP(B18,Tâches!$I$5:$M$19,4,FALSE)&gt;=0,VLOOKUP(B18,Tâches!$I$5:$M$19,3,FALSE),"")</f>
        <v/>
      </c>
      <c r="G18" s="73">
        <f>IF(ISBLANK(VLOOKUP(B18,Tâches!$B$5:$E$19,3,FALSE)),"",(VLOOKUP(B18,Tâches!$B$5:$E$19,3,FALSE)))</f>
        <v>45323</v>
      </c>
      <c r="H18" s="73">
        <f>IF(ISBLANK(VLOOKUP(B18,Tâches!$B$5:$E$19,4,FALSE)),"",(VLOOKUP(B18,Tâches!$B$5:$E$19,4,FALSE)))</f>
        <v>45657</v>
      </c>
      <c r="I18" s="115">
        <f ca="1">IF(VLOOKUP(B18,Tâches!$I$5:$M$19,5,FALSE)=0,"",(VLOOKUP(B18,Tâches!$I$5:$M$19,5,FALSE)))</f>
        <v>9</v>
      </c>
      <c r="J18" s="9">
        <f t="shared" si="681"/>
        <v>335</v>
      </c>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0"/>
      <c r="BB18" s="10"/>
      <c r="BC18" s="10"/>
      <c r="BD18" s="10"/>
      <c r="BE18" s="10"/>
      <c r="BF18" s="10"/>
      <c r="BG18" s="10"/>
      <c r="BH18" s="10"/>
      <c r="BI18" s="10"/>
      <c r="BJ18" s="10"/>
      <c r="BK18" s="10"/>
      <c r="BL18" s="10"/>
      <c r="BM18" s="10"/>
      <c r="BN18" s="10"/>
      <c r="BO18" s="10"/>
      <c r="BP18" s="10"/>
      <c r="BQ18" s="10"/>
      <c r="BR18" s="10"/>
      <c r="BS18" s="10"/>
      <c r="BT18" s="10"/>
      <c r="BU18" s="10"/>
      <c r="BV18" s="10"/>
      <c r="BW18" s="10"/>
      <c r="BX18" s="10"/>
      <c r="BY18" s="10"/>
      <c r="BZ18" s="10"/>
      <c r="CA18" s="10"/>
      <c r="CB18" s="10"/>
      <c r="CC18" s="10"/>
      <c r="CD18" s="10"/>
      <c r="CE18" s="10"/>
      <c r="CF18" s="10"/>
      <c r="CG18" s="10"/>
      <c r="CH18" s="10"/>
      <c r="CI18" s="10"/>
      <c r="CJ18" s="10"/>
      <c r="CK18" s="10"/>
      <c r="CL18" s="10"/>
      <c r="CM18" s="10"/>
      <c r="CN18" s="10"/>
      <c r="CO18" s="10"/>
      <c r="CP18" s="10"/>
      <c r="CQ18" s="10"/>
      <c r="CR18" s="10"/>
      <c r="CS18" s="10"/>
      <c r="CT18" s="10"/>
      <c r="CU18" s="10"/>
      <c r="CV18" s="10"/>
      <c r="CW18" s="10"/>
      <c r="CX18" s="10"/>
      <c r="CY18" s="10"/>
      <c r="CZ18" s="10"/>
      <c r="DA18" s="10"/>
      <c r="DB18" s="10"/>
      <c r="DC18" s="10"/>
      <c r="DD18" s="10"/>
      <c r="DE18" s="10"/>
      <c r="DF18" s="10"/>
      <c r="DG18" s="10"/>
      <c r="DH18" s="10"/>
      <c r="DI18" s="10"/>
      <c r="DJ18" s="10"/>
      <c r="DK18" s="10"/>
      <c r="DL18" s="10"/>
      <c r="DM18" s="10"/>
      <c r="DN18" s="10"/>
      <c r="DO18" s="10"/>
      <c r="DP18" s="10"/>
      <c r="DQ18" s="10"/>
      <c r="DR18" s="10"/>
      <c r="DS18" s="10"/>
      <c r="DT18" s="10"/>
      <c r="DU18" s="10"/>
      <c r="DV18" s="10"/>
      <c r="DW18" s="10"/>
      <c r="DX18" s="10"/>
      <c r="DY18" s="10"/>
      <c r="DZ18" s="10"/>
      <c r="EA18" s="10"/>
      <c r="EB18" s="10"/>
      <c r="EC18" s="10"/>
      <c r="ED18" s="10"/>
      <c r="EE18" s="10"/>
      <c r="EF18" s="10"/>
      <c r="EG18" s="10"/>
      <c r="EH18" s="10"/>
      <c r="EI18" s="10"/>
      <c r="EJ18" s="10"/>
      <c r="EK18" s="10"/>
      <c r="EL18" s="10"/>
      <c r="EM18" s="10"/>
      <c r="EN18" s="10"/>
      <c r="EO18" s="10"/>
      <c r="EP18" s="10"/>
      <c r="EQ18" s="10"/>
      <c r="ER18" s="10"/>
      <c r="ES18" s="10"/>
      <c r="ET18" s="10"/>
      <c r="EU18" s="10"/>
      <c r="EV18" s="10"/>
      <c r="EW18" s="10"/>
      <c r="EX18" s="10"/>
      <c r="EY18" s="10"/>
      <c r="EZ18" s="10"/>
      <c r="FA18" s="10"/>
      <c r="FB18" s="10"/>
      <c r="FC18" s="10"/>
      <c r="FD18" s="10"/>
      <c r="FE18" s="10"/>
      <c r="FF18" s="10"/>
      <c r="FG18" s="10"/>
      <c r="FH18" s="10"/>
      <c r="FI18" s="10"/>
      <c r="FJ18" s="10"/>
      <c r="FK18" s="10"/>
      <c r="FL18" s="10"/>
      <c r="FM18" s="10"/>
      <c r="FN18" s="10"/>
      <c r="FO18" s="10"/>
      <c r="FP18" s="10"/>
      <c r="FQ18" s="10"/>
      <c r="FR18" s="10"/>
      <c r="FS18" s="10"/>
      <c r="FT18" s="10"/>
      <c r="FU18" s="10"/>
      <c r="FV18" s="10"/>
      <c r="FW18" s="10"/>
      <c r="FX18" s="10"/>
      <c r="FY18" s="10"/>
      <c r="FZ18" s="10"/>
      <c r="GA18" s="10"/>
      <c r="GB18" s="10"/>
      <c r="GC18" s="10"/>
      <c r="GD18" s="10"/>
      <c r="GE18" s="10"/>
      <c r="GF18" s="10"/>
      <c r="GG18" s="10"/>
      <c r="GH18" s="10"/>
      <c r="GI18" s="10"/>
      <c r="GJ18" s="10"/>
      <c r="GK18" s="10"/>
      <c r="GL18" s="10"/>
      <c r="GM18" s="10"/>
      <c r="GN18" s="10"/>
      <c r="GO18" s="10"/>
      <c r="GP18" s="10"/>
      <c r="GQ18" s="10"/>
      <c r="GR18" s="10"/>
      <c r="GS18" s="10"/>
      <c r="GT18" s="10"/>
      <c r="GU18" s="10"/>
      <c r="GV18" s="10"/>
      <c r="GW18" s="10"/>
      <c r="GX18" s="10"/>
      <c r="GY18" s="10"/>
      <c r="GZ18" s="10"/>
      <c r="HA18" s="10"/>
      <c r="HB18" s="10"/>
      <c r="HC18" s="10"/>
      <c r="HD18" s="10"/>
      <c r="HE18" s="10"/>
      <c r="HF18" s="10"/>
      <c r="HG18" s="10"/>
      <c r="HH18" s="10"/>
      <c r="HI18" s="10"/>
      <c r="HJ18" s="10"/>
      <c r="HK18" s="10"/>
      <c r="HL18" s="10"/>
      <c r="HM18" s="10"/>
      <c r="HN18" s="10"/>
      <c r="HO18" s="10"/>
      <c r="HP18" s="10"/>
      <c r="HQ18" s="10"/>
      <c r="HR18" s="10"/>
      <c r="HS18" s="10"/>
      <c r="HT18" s="10"/>
      <c r="HU18" s="10"/>
      <c r="HV18" s="10"/>
      <c r="HW18" s="10"/>
      <c r="HX18" s="10"/>
      <c r="HY18" s="10"/>
      <c r="HZ18" s="10"/>
      <c r="IA18" s="10"/>
      <c r="IB18" s="10"/>
      <c r="IC18" s="10"/>
      <c r="ID18" s="10"/>
      <c r="IE18" s="10"/>
      <c r="IF18" s="10"/>
      <c r="IG18" s="10"/>
      <c r="IH18" s="10"/>
      <c r="II18" s="10"/>
      <c r="IJ18" s="10"/>
      <c r="IK18" s="10"/>
      <c r="IL18" s="10"/>
      <c r="IM18" s="10"/>
      <c r="IN18" s="10"/>
      <c r="IO18" s="10"/>
      <c r="IP18" s="10"/>
      <c r="IQ18" s="10"/>
      <c r="IR18" s="10"/>
      <c r="IS18" s="10"/>
      <c r="IT18" s="10"/>
      <c r="IU18" s="10"/>
      <c r="IV18" s="10"/>
      <c r="IW18" s="10"/>
      <c r="IX18" s="10"/>
      <c r="IY18" s="10"/>
      <c r="IZ18" s="10"/>
      <c r="JA18" s="10"/>
      <c r="JB18" s="10"/>
      <c r="JC18" s="10"/>
      <c r="JD18" s="10"/>
      <c r="JE18" s="10"/>
      <c r="JF18" s="10"/>
      <c r="JG18" s="10"/>
      <c r="JH18" s="10"/>
      <c r="JI18" s="10"/>
      <c r="JJ18" s="10"/>
      <c r="JK18" s="10"/>
      <c r="JL18" s="10"/>
      <c r="JM18" s="10"/>
      <c r="JN18" s="10"/>
      <c r="JO18" s="10"/>
      <c r="JP18" s="10"/>
      <c r="JQ18" s="10"/>
      <c r="JR18" s="10"/>
      <c r="JS18" s="10"/>
      <c r="JT18" s="10"/>
      <c r="JU18" s="10"/>
      <c r="JV18" s="10"/>
      <c r="JW18" s="10"/>
      <c r="JX18" s="10"/>
      <c r="JY18" s="10"/>
      <c r="JZ18" s="10"/>
      <c r="KA18" s="10"/>
      <c r="KB18" s="10"/>
      <c r="KC18" s="10"/>
      <c r="KD18" s="10"/>
      <c r="KE18" s="10"/>
      <c r="KF18" s="10"/>
      <c r="KG18" s="10"/>
      <c r="KH18" s="10"/>
      <c r="KI18" s="10"/>
      <c r="KJ18" s="10"/>
      <c r="KK18" s="10"/>
      <c r="KL18" s="10"/>
      <c r="KM18" s="10"/>
      <c r="KN18" s="10"/>
      <c r="KO18" s="10"/>
      <c r="KP18" s="10"/>
      <c r="KQ18" s="10"/>
      <c r="KR18" s="10"/>
      <c r="KS18" s="10"/>
      <c r="KT18" s="10"/>
      <c r="KU18" s="10"/>
      <c r="KV18" s="10"/>
      <c r="KW18" s="10"/>
      <c r="KX18" s="10"/>
      <c r="KY18" s="10"/>
      <c r="KZ18" s="10"/>
      <c r="LA18" s="10"/>
      <c r="LB18" s="10"/>
      <c r="LC18" s="10"/>
      <c r="LD18" s="10"/>
      <c r="LE18" s="10"/>
      <c r="LF18" s="10"/>
      <c r="LG18" s="10"/>
      <c r="LH18" s="10"/>
      <c r="LI18" s="10"/>
      <c r="LJ18" s="10"/>
      <c r="LK18" s="10"/>
      <c r="LL18" s="10"/>
      <c r="LM18" s="10"/>
      <c r="LN18" s="10"/>
      <c r="LO18" s="10"/>
      <c r="LP18" s="10"/>
      <c r="LQ18" s="10"/>
      <c r="LR18" s="10"/>
      <c r="LS18" s="10"/>
      <c r="LT18" s="10"/>
      <c r="LU18" s="10"/>
      <c r="LV18" s="10"/>
      <c r="LW18" s="10"/>
      <c r="LX18" s="10"/>
      <c r="LY18" s="10"/>
      <c r="LZ18" s="10"/>
      <c r="MA18" s="10"/>
      <c r="MB18" s="10"/>
      <c r="MC18" s="10"/>
      <c r="MD18" s="10"/>
      <c r="ME18" s="10"/>
      <c r="MF18" s="10"/>
      <c r="MG18" s="10"/>
      <c r="MH18" s="10"/>
      <c r="MI18" s="10"/>
      <c r="MJ18" s="10"/>
      <c r="MK18" s="10"/>
      <c r="ML18" s="10"/>
      <c r="MM18" s="10"/>
      <c r="MN18" s="10"/>
      <c r="MO18" s="10"/>
      <c r="MP18" s="10"/>
      <c r="MQ18" s="10"/>
      <c r="MR18" s="10"/>
      <c r="MS18" s="10"/>
      <c r="MT18" s="10"/>
      <c r="MU18" s="10"/>
      <c r="MV18" s="10"/>
      <c r="MW18" s="10"/>
      <c r="MX18" s="10"/>
      <c r="MY18" s="10"/>
      <c r="MZ18" s="10"/>
      <c r="NA18" s="10"/>
      <c r="NB18" s="10"/>
      <c r="NC18" s="10"/>
      <c r="ND18" s="10"/>
      <c r="NE18" s="10"/>
      <c r="NF18" s="10"/>
      <c r="NG18" s="10"/>
      <c r="NH18" s="10"/>
      <c r="NI18" s="10"/>
      <c r="NJ18" s="10"/>
      <c r="NK18" s="10"/>
      <c r="NL18" s="10"/>
      <c r="NM18" s="10"/>
      <c r="NN18" s="10"/>
      <c r="NO18" s="10"/>
      <c r="NP18" s="10"/>
      <c r="NQ18" s="10"/>
      <c r="NR18" s="10"/>
      <c r="NS18" s="10"/>
      <c r="NT18" s="10"/>
      <c r="NU18" s="10"/>
      <c r="NV18" s="10"/>
      <c r="NW18" s="10"/>
      <c r="NX18" s="10"/>
      <c r="NY18" s="10"/>
      <c r="NZ18" s="10"/>
      <c r="OA18" s="10"/>
      <c r="OB18" s="10"/>
      <c r="OC18" s="10"/>
      <c r="OD18" s="10"/>
      <c r="OE18" s="10"/>
      <c r="OF18" s="10"/>
      <c r="OG18" s="10"/>
      <c r="OH18" s="10"/>
      <c r="OI18" s="10"/>
      <c r="OJ18" s="10"/>
      <c r="OK18" s="10"/>
      <c r="OL18" s="10"/>
      <c r="OM18" s="10"/>
      <c r="ON18" s="10"/>
      <c r="OO18" s="10"/>
      <c r="OP18" s="10"/>
      <c r="OQ18" s="10"/>
      <c r="OR18" s="10"/>
      <c r="OS18" s="10"/>
      <c r="OT18" s="10"/>
      <c r="OU18" s="10"/>
      <c r="OV18" s="10"/>
      <c r="OW18" s="10"/>
      <c r="OX18" s="10"/>
      <c r="OY18" s="10"/>
      <c r="OZ18" s="10"/>
      <c r="PA18" s="10"/>
      <c r="PB18" s="10"/>
      <c r="PC18" s="10"/>
      <c r="PD18" s="10"/>
      <c r="PE18" s="10"/>
      <c r="PF18" s="10"/>
      <c r="PG18" s="10"/>
      <c r="PH18" s="10"/>
      <c r="PI18" s="10"/>
      <c r="PJ18" s="10"/>
      <c r="PK18" s="10"/>
      <c r="PL18" s="10"/>
      <c r="PM18" s="10"/>
      <c r="PN18" s="10"/>
    </row>
    <row r="19" spans="1:430" s="2" customFormat="1" ht="30" customHeight="1" thickBot="1" x14ac:dyDescent="0.4">
      <c r="A19" s="53" t="s">
        <v>4</v>
      </c>
      <c r="B19" s="75">
        <v>1</v>
      </c>
      <c r="C19" s="110"/>
      <c r="D19" s="76"/>
      <c r="E19" s="100">
        <f ca="1">IF(VLOOKUP(B19,Tâches!$I$5:$M$19,4,FALSE)&lt;0,VLOOKUP(B19,Tâches!$I$5:$M$19,3,FALSE),"")</f>
        <v>0.25</v>
      </c>
      <c r="F19" s="99" t="str">
        <f ca="1">IF(VLOOKUP(B19,Tâches!$I$5:$M$19,4,FALSE)&gt;=0,VLOOKUP(B19,Tâches!$I$5:$M$19,3,FALSE),"")</f>
        <v/>
      </c>
      <c r="G19" s="77"/>
      <c r="H19" s="77"/>
      <c r="I19" s="117">
        <f ca="1">IF(VLOOKUP(B19,Tâches!$I$5:$M$19,5,FALSE)=0,"",(VLOOKUP(B19,Tâches!$I$5:$M$19,5,FALSE)))</f>
        <v>1</v>
      </c>
      <c r="J19" s="9" t="str">
        <f t="shared" si="681"/>
        <v/>
      </c>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c r="BP19" s="10"/>
      <c r="BQ19" s="10"/>
      <c r="BR19" s="10"/>
      <c r="BS19" s="10"/>
      <c r="BT19" s="10"/>
      <c r="BU19" s="10"/>
      <c r="BV19" s="10"/>
      <c r="BW19" s="10"/>
      <c r="BX19" s="10"/>
      <c r="BY19" s="10"/>
      <c r="BZ19" s="10"/>
      <c r="CA19" s="10"/>
      <c r="CB19" s="10"/>
      <c r="CC19" s="10"/>
      <c r="CD19" s="10"/>
      <c r="CE19" s="10"/>
      <c r="CF19" s="10"/>
      <c r="CG19" s="10"/>
      <c r="CH19" s="10"/>
      <c r="CI19" s="10"/>
      <c r="CJ19" s="10"/>
      <c r="CK19" s="10"/>
      <c r="CL19" s="10"/>
      <c r="CM19" s="10"/>
      <c r="CN19" s="10"/>
      <c r="CO19" s="10"/>
      <c r="CP19" s="10"/>
      <c r="CQ19" s="10"/>
      <c r="CR19" s="10"/>
      <c r="CS19" s="10"/>
      <c r="CT19" s="10"/>
      <c r="CU19" s="10"/>
      <c r="CV19" s="10"/>
      <c r="CW19" s="10"/>
      <c r="CX19" s="10"/>
      <c r="CY19" s="10"/>
      <c r="CZ19" s="10"/>
      <c r="DA19" s="10"/>
      <c r="DB19" s="10"/>
      <c r="DC19" s="10"/>
      <c r="DD19" s="10"/>
      <c r="DE19" s="10"/>
      <c r="DF19" s="10"/>
      <c r="DG19" s="10"/>
      <c r="DH19" s="10"/>
      <c r="DI19" s="10"/>
      <c r="DJ19" s="10"/>
      <c r="DK19" s="10"/>
      <c r="DL19" s="10"/>
      <c r="DM19" s="10"/>
      <c r="DN19" s="10"/>
      <c r="DO19" s="10"/>
      <c r="DP19" s="10"/>
      <c r="DQ19" s="10"/>
      <c r="DR19" s="10"/>
      <c r="DS19" s="10"/>
      <c r="DT19" s="10"/>
      <c r="DU19" s="10"/>
      <c r="DV19" s="10"/>
      <c r="DW19" s="10"/>
      <c r="DX19" s="10"/>
      <c r="DY19" s="10"/>
      <c r="DZ19" s="10"/>
      <c r="EA19" s="10"/>
      <c r="EB19" s="10"/>
      <c r="EC19" s="10"/>
      <c r="ED19" s="10"/>
      <c r="EE19" s="10"/>
      <c r="EF19" s="10"/>
      <c r="EG19" s="10"/>
      <c r="EH19" s="10"/>
      <c r="EI19" s="10"/>
      <c r="EJ19" s="10"/>
      <c r="EK19" s="10"/>
      <c r="EL19" s="10"/>
      <c r="EM19" s="10"/>
      <c r="EN19" s="10"/>
      <c r="EO19" s="10"/>
      <c r="EP19" s="10"/>
      <c r="EQ19" s="10"/>
      <c r="ER19" s="10"/>
      <c r="ES19" s="10"/>
      <c r="ET19" s="10"/>
      <c r="EU19" s="10"/>
      <c r="EV19" s="10"/>
      <c r="EW19" s="10"/>
      <c r="EX19" s="10"/>
      <c r="EY19" s="10"/>
      <c r="EZ19" s="10"/>
      <c r="FA19" s="10"/>
      <c r="FB19" s="10"/>
      <c r="FC19" s="10"/>
      <c r="FD19" s="10"/>
      <c r="FE19" s="10"/>
      <c r="FF19" s="10"/>
      <c r="FG19" s="10"/>
      <c r="FH19" s="10"/>
      <c r="FI19" s="10"/>
      <c r="FJ19" s="10"/>
      <c r="FK19" s="10"/>
      <c r="FL19" s="10"/>
      <c r="FM19" s="10"/>
      <c r="FN19" s="10"/>
      <c r="FO19" s="10"/>
      <c r="FP19" s="10"/>
      <c r="FQ19" s="10"/>
      <c r="FR19" s="10"/>
      <c r="FS19" s="10"/>
      <c r="FT19" s="10"/>
      <c r="FU19" s="10"/>
      <c r="FV19" s="10"/>
      <c r="FW19" s="10"/>
      <c r="FX19" s="10"/>
      <c r="FY19" s="10"/>
      <c r="FZ19" s="10"/>
      <c r="GA19" s="10"/>
      <c r="GB19" s="10"/>
      <c r="GC19" s="10"/>
      <c r="GD19" s="10"/>
      <c r="GE19" s="10"/>
      <c r="GF19" s="10"/>
      <c r="GG19" s="10"/>
      <c r="GH19" s="10"/>
      <c r="GI19" s="10"/>
      <c r="GJ19" s="10"/>
      <c r="GK19" s="10"/>
      <c r="GL19" s="10"/>
      <c r="GM19" s="10"/>
      <c r="GN19" s="10"/>
      <c r="GO19" s="10"/>
      <c r="GP19" s="10"/>
      <c r="GQ19" s="10"/>
      <c r="GR19" s="10"/>
      <c r="GS19" s="10"/>
      <c r="GT19" s="10"/>
      <c r="GU19" s="10"/>
      <c r="GV19" s="10"/>
      <c r="GW19" s="10"/>
      <c r="GX19" s="10"/>
      <c r="GY19" s="10"/>
      <c r="GZ19" s="10"/>
      <c r="HA19" s="10"/>
      <c r="HB19" s="10"/>
      <c r="HC19" s="10"/>
      <c r="HD19" s="10"/>
      <c r="HE19" s="10"/>
      <c r="HF19" s="10"/>
      <c r="HG19" s="10"/>
      <c r="HH19" s="10"/>
      <c r="HI19" s="10"/>
      <c r="HJ19" s="10"/>
      <c r="HK19" s="10"/>
      <c r="HL19" s="10"/>
      <c r="HM19" s="10"/>
      <c r="HN19" s="10"/>
      <c r="HO19" s="10"/>
      <c r="HP19" s="10"/>
      <c r="HQ19" s="10"/>
      <c r="HR19" s="10"/>
      <c r="HS19" s="10"/>
      <c r="HT19" s="10"/>
      <c r="HU19" s="10"/>
      <c r="HV19" s="10"/>
      <c r="HW19" s="10"/>
      <c r="HX19" s="10"/>
      <c r="HY19" s="10"/>
      <c r="HZ19" s="10"/>
      <c r="IA19" s="10"/>
      <c r="IB19" s="10"/>
      <c r="IC19" s="10"/>
      <c r="ID19" s="10"/>
      <c r="IE19" s="10"/>
      <c r="IF19" s="10"/>
      <c r="IG19" s="10"/>
      <c r="IH19" s="10"/>
      <c r="II19" s="10"/>
      <c r="IJ19" s="10"/>
      <c r="IK19" s="10"/>
      <c r="IL19" s="10"/>
      <c r="IM19" s="10"/>
      <c r="IN19" s="10"/>
      <c r="IO19" s="10"/>
      <c r="IP19" s="10"/>
      <c r="IQ19" s="10"/>
      <c r="IR19" s="10"/>
      <c r="IS19" s="10"/>
      <c r="IT19" s="10"/>
      <c r="IU19" s="10"/>
      <c r="IV19" s="10"/>
      <c r="IW19" s="10"/>
      <c r="IX19" s="10"/>
      <c r="IY19" s="10"/>
      <c r="IZ19" s="10"/>
      <c r="JA19" s="10"/>
      <c r="JB19" s="10"/>
      <c r="JC19" s="10"/>
      <c r="JD19" s="10"/>
      <c r="JE19" s="10"/>
      <c r="JF19" s="10"/>
      <c r="JG19" s="10"/>
      <c r="JH19" s="10"/>
      <c r="JI19" s="10"/>
      <c r="JJ19" s="10"/>
      <c r="JK19" s="10"/>
      <c r="JL19" s="10"/>
      <c r="JM19" s="10"/>
      <c r="JN19" s="10"/>
      <c r="JO19" s="10"/>
      <c r="JP19" s="10"/>
      <c r="JQ19" s="10"/>
      <c r="JR19" s="10"/>
      <c r="JS19" s="10"/>
      <c r="JT19" s="10"/>
      <c r="JU19" s="10"/>
      <c r="JV19" s="10"/>
      <c r="JW19" s="10"/>
      <c r="JX19" s="10"/>
      <c r="JY19" s="10"/>
      <c r="JZ19" s="10"/>
      <c r="KA19" s="10"/>
      <c r="KB19" s="10"/>
      <c r="KC19" s="10"/>
      <c r="KD19" s="10"/>
      <c r="KE19" s="10"/>
      <c r="KF19" s="10"/>
      <c r="KG19" s="10"/>
      <c r="KH19" s="10"/>
      <c r="KI19" s="10"/>
      <c r="KJ19" s="10"/>
      <c r="KK19" s="10"/>
      <c r="KL19" s="10"/>
      <c r="KM19" s="10"/>
      <c r="KN19" s="10"/>
      <c r="KO19" s="10"/>
      <c r="KP19" s="10"/>
      <c r="KQ19" s="10"/>
      <c r="KR19" s="10"/>
      <c r="KS19" s="10"/>
      <c r="KT19" s="10"/>
      <c r="KU19" s="10"/>
      <c r="KV19" s="10"/>
      <c r="KW19" s="10"/>
      <c r="KX19" s="10"/>
      <c r="KY19" s="10"/>
      <c r="KZ19" s="10"/>
      <c r="LA19" s="10"/>
      <c r="LB19" s="10"/>
      <c r="LC19" s="10"/>
      <c r="LD19" s="10"/>
      <c r="LE19" s="10"/>
      <c r="LF19" s="10"/>
      <c r="LG19" s="10"/>
      <c r="LH19" s="10"/>
      <c r="LI19" s="10"/>
      <c r="LJ19" s="10"/>
      <c r="LK19" s="10"/>
      <c r="LL19" s="10"/>
      <c r="LM19" s="10"/>
      <c r="LN19" s="10"/>
      <c r="LO19" s="10"/>
      <c r="LP19" s="10"/>
      <c r="LQ19" s="10"/>
      <c r="LR19" s="10"/>
      <c r="LS19" s="10"/>
      <c r="LT19" s="10"/>
      <c r="LU19" s="10"/>
      <c r="LV19" s="10"/>
      <c r="LW19" s="10"/>
      <c r="LX19" s="10"/>
      <c r="LY19" s="10"/>
      <c r="LZ19" s="10"/>
      <c r="MA19" s="10"/>
      <c r="MB19" s="10"/>
      <c r="MC19" s="10"/>
      <c r="MD19" s="10"/>
      <c r="ME19" s="10"/>
      <c r="MF19" s="10"/>
      <c r="MG19" s="10"/>
      <c r="MH19" s="10"/>
      <c r="MI19" s="10"/>
      <c r="MJ19" s="10"/>
      <c r="MK19" s="10"/>
      <c r="ML19" s="10"/>
      <c r="MM19" s="10"/>
      <c r="MN19" s="10"/>
      <c r="MO19" s="10"/>
      <c r="MP19" s="10"/>
      <c r="MQ19" s="10"/>
      <c r="MR19" s="10"/>
      <c r="MS19" s="10"/>
      <c r="MT19" s="10"/>
      <c r="MU19" s="10"/>
      <c r="MV19" s="10"/>
      <c r="MW19" s="10"/>
      <c r="MX19" s="10"/>
      <c r="MY19" s="10"/>
      <c r="MZ19" s="10"/>
      <c r="NA19" s="10"/>
      <c r="NB19" s="10"/>
      <c r="NC19" s="10"/>
      <c r="ND19" s="10"/>
      <c r="NE19" s="10"/>
      <c r="NF19" s="10"/>
      <c r="NG19" s="10"/>
      <c r="NH19" s="10"/>
      <c r="NI19" s="10"/>
      <c r="NJ19" s="10"/>
      <c r="NK19" s="10"/>
      <c r="NL19" s="10"/>
      <c r="NM19" s="10"/>
      <c r="NN19" s="10"/>
      <c r="NO19" s="10"/>
      <c r="NP19" s="10"/>
      <c r="NQ19" s="10"/>
      <c r="NR19" s="10"/>
      <c r="NS19" s="10"/>
      <c r="NT19" s="10"/>
      <c r="NU19" s="10"/>
      <c r="NV19" s="10"/>
      <c r="NW19" s="10"/>
      <c r="NX19" s="10"/>
      <c r="NY19" s="10"/>
      <c r="NZ19" s="10"/>
      <c r="OA19" s="10"/>
      <c r="OB19" s="10"/>
      <c r="OC19" s="10"/>
      <c r="OD19" s="10"/>
      <c r="OE19" s="10"/>
      <c r="OF19" s="10"/>
      <c r="OG19" s="10"/>
      <c r="OH19" s="10"/>
      <c r="OI19" s="10"/>
      <c r="OJ19" s="10"/>
      <c r="OK19" s="10"/>
      <c r="OL19" s="10"/>
      <c r="OM19" s="10"/>
      <c r="ON19" s="10"/>
      <c r="OO19" s="10"/>
      <c r="OP19" s="10"/>
      <c r="OQ19" s="10"/>
      <c r="OR19" s="10"/>
      <c r="OS19" s="10"/>
      <c r="OT19" s="10"/>
      <c r="OU19" s="10"/>
      <c r="OV19" s="10"/>
      <c r="OW19" s="10"/>
      <c r="OX19" s="10"/>
      <c r="OY19" s="10"/>
      <c r="OZ19" s="10"/>
      <c r="PA19" s="10"/>
      <c r="PB19" s="10"/>
      <c r="PC19" s="10"/>
      <c r="PD19" s="10"/>
      <c r="PE19" s="10"/>
      <c r="PF19" s="10"/>
      <c r="PG19" s="10"/>
      <c r="PH19" s="10"/>
      <c r="PI19" s="10"/>
      <c r="PJ19" s="10"/>
      <c r="PK19" s="10"/>
      <c r="PL19" s="10"/>
      <c r="PM19" s="10"/>
      <c r="PN19" s="10"/>
    </row>
    <row r="20" spans="1:430" s="2" customFormat="1" ht="30" customHeight="1" thickBot="1" x14ac:dyDescent="0.4">
      <c r="A20" s="48"/>
      <c r="B20" s="78">
        <v>5</v>
      </c>
      <c r="C20" s="110"/>
      <c r="D20" s="76">
        <f ca="1">VLOOKUP(B20,Résultats[],4,FALSE)</f>
        <v>-52631.578947368427</v>
      </c>
      <c r="E20" s="100">
        <f ca="1">IF(VLOOKUP(B20,Tâches!$I$5:$M$19,4,FALSE)&lt;0,VLOOKUP(B20,Tâches!$I$5:$M$19,3,FALSE),"")</f>
        <v>0.125</v>
      </c>
      <c r="F20" s="99" t="str">
        <f ca="1">IF(VLOOKUP(B20,Tâches!$I$5:$M$19,4,FALSE)&gt;=0,VLOOKUP(B20,Tâches!$I$5:$M$19,3,FALSE),"")</f>
        <v/>
      </c>
      <c r="G20" s="77">
        <f>IF(ISBLANK(VLOOKUP(B20,Tâches!$B$5:$E$19,3,FALSE)),"",(VLOOKUP(B20,Tâches!$B$5:$E$19,3,FALSE)))</f>
        <v>45292</v>
      </c>
      <c r="H20" s="77">
        <f>IF(ISBLANK(VLOOKUP(B20,Tâches!$B$5:$E$19,4,FALSE)),"",(VLOOKUP(B20,Tâches!$B$5:$E$19,4,FALSE)))</f>
        <v>45596</v>
      </c>
      <c r="I20" s="117">
        <f ca="1">IF(VLOOKUP(B20,Tâches!$I$5:$M$19,5,FALSE)=0,"",(VLOOKUP(B20,Tâches!$I$5:$M$19,5,FALSE)))</f>
        <v>8</v>
      </c>
      <c r="J20" s="9">
        <f t="shared" si="681"/>
        <v>305</v>
      </c>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0"/>
      <c r="BB20" s="10"/>
      <c r="BC20" s="10"/>
      <c r="BD20" s="10"/>
      <c r="BE20" s="10"/>
      <c r="BF20" s="10"/>
      <c r="BG20" s="10"/>
      <c r="BH20" s="10"/>
      <c r="BI20" s="10"/>
      <c r="BJ20" s="10"/>
      <c r="BK20" s="10"/>
      <c r="BL20" s="10"/>
      <c r="BM20" s="10"/>
      <c r="BN20" s="10"/>
      <c r="BO20" s="10"/>
      <c r="BP20" s="10"/>
      <c r="BQ20" s="10"/>
      <c r="BR20" s="10"/>
      <c r="BS20" s="10"/>
      <c r="BT20" s="10"/>
      <c r="BU20" s="10"/>
      <c r="BV20" s="10"/>
      <c r="BW20" s="10"/>
      <c r="BX20" s="10"/>
      <c r="BY20" s="10"/>
      <c r="BZ20" s="10"/>
      <c r="CA20" s="10"/>
      <c r="CB20" s="10"/>
      <c r="CC20" s="10"/>
      <c r="CD20" s="10"/>
      <c r="CE20" s="10"/>
      <c r="CF20" s="10"/>
      <c r="CG20" s="10"/>
      <c r="CH20" s="10"/>
      <c r="CI20" s="10"/>
      <c r="CJ20" s="10"/>
      <c r="CK20" s="10"/>
      <c r="CL20" s="10"/>
      <c r="CM20" s="10"/>
      <c r="CN20" s="10"/>
      <c r="CO20" s="10"/>
      <c r="CP20" s="10"/>
      <c r="CQ20" s="10"/>
      <c r="CR20" s="10"/>
      <c r="CS20" s="10"/>
      <c r="CT20" s="10"/>
      <c r="CU20" s="10"/>
      <c r="CV20" s="10"/>
      <c r="CW20" s="10"/>
      <c r="CX20" s="10"/>
      <c r="CY20" s="10"/>
      <c r="CZ20" s="10"/>
      <c r="DA20" s="10"/>
      <c r="DB20" s="10"/>
      <c r="DC20" s="10"/>
      <c r="DD20" s="10"/>
      <c r="DE20" s="10"/>
      <c r="DF20" s="10"/>
      <c r="DG20" s="10"/>
      <c r="DH20" s="10"/>
      <c r="DI20" s="10"/>
      <c r="DJ20" s="10"/>
      <c r="DK20" s="10"/>
      <c r="DL20" s="10"/>
      <c r="DM20" s="10"/>
      <c r="DN20" s="10"/>
      <c r="DO20" s="10"/>
      <c r="DP20" s="10"/>
      <c r="DQ20" s="10"/>
      <c r="DR20" s="10"/>
      <c r="DS20" s="10"/>
      <c r="DT20" s="10"/>
      <c r="DU20" s="10"/>
      <c r="DV20" s="10"/>
      <c r="DW20" s="10"/>
      <c r="DX20" s="10"/>
      <c r="DY20" s="10"/>
      <c r="DZ20" s="10"/>
      <c r="EA20" s="10"/>
      <c r="EB20" s="10"/>
      <c r="EC20" s="10"/>
      <c r="ED20" s="10"/>
      <c r="EE20" s="10"/>
      <c r="EF20" s="10"/>
      <c r="EG20" s="10"/>
      <c r="EH20" s="10"/>
      <c r="EI20" s="10"/>
      <c r="EJ20" s="10"/>
      <c r="EK20" s="10"/>
      <c r="EL20" s="10"/>
      <c r="EM20" s="10"/>
      <c r="EN20" s="10"/>
      <c r="EO20" s="10"/>
      <c r="EP20" s="10"/>
      <c r="EQ20" s="10"/>
      <c r="ER20" s="10"/>
      <c r="ES20" s="10"/>
      <c r="ET20" s="10"/>
      <c r="EU20" s="10"/>
      <c r="EV20" s="10"/>
      <c r="EW20" s="10"/>
      <c r="EX20" s="10"/>
      <c r="EY20" s="10"/>
      <c r="EZ20" s="10"/>
      <c r="FA20" s="10"/>
      <c r="FB20" s="10"/>
      <c r="FC20" s="10"/>
      <c r="FD20" s="10"/>
      <c r="FE20" s="10"/>
      <c r="FF20" s="10"/>
      <c r="FG20" s="10"/>
      <c r="FH20" s="10"/>
      <c r="FI20" s="10"/>
      <c r="FJ20" s="10"/>
      <c r="FK20" s="10"/>
      <c r="FL20" s="10"/>
      <c r="FM20" s="10"/>
      <c r="FN20" s="10"/>
      <c r="FO20" s="10"/>
      <c r="FP20" s="10"/>
      <c r="FQ20" s="10"/>
      <c r="FR20" s="10"/>
      <c r="FS20" s="10"/>
      <c r="FT20" s="10"/>
      <c r="FU20" s="10"/>
      <c r="FV20" s="10"/>
      <c r="FW20" s="10"/>
      <c r="FX20" s="10"/>
      <c r="FY20" s="10"/>
      <c r="FZ20" s="10"/>
      <c r="GA20" s="10"/>
      <c r="GB20" s="10"/>
      <c r="GC20" s="10"/>
      <c r="GD20" s="10"/>
      <c r="GE20" s="10"/>
      <c r="GF20" s="10"/>
      <c r="GG20" s="10"/>
      <c r="GH20" s="10"/>
      <c r="GI20" s="10"/>
      <c r="GJ20" s="10"/>
      <c r="GK20" s="10"/>
      <c r="GL20" s="10"/>
      <c r="GM20" s="10"/>
      <c r="GN20" s="10"/>
      <c r="GO20" s="10"/>
      <c r="GP20" s="10"/>
      <c r="GQ20" s="10"/>
      <c r="GR20" s="10"/>
      <c r="GS20" s="10"/>
      <c r="GT20" s="10"/>
      <c r="GU20" s="10"/>
      <c r="GV20" s="10"/>
      <c r="GW20" s="10"/>
      <c r="GX20" s="10"/>
      <c r="GY20" s="10"/>
      <c r="GZ20" s="10"/>
      <c r="HA20" s="10"/>
      <c r="HB20" s="10"/>
      <c r="HC20" s="10"/>
      <c r="HD20" s="10"/>
      <c r="HE20" s="10"/>
      <c r="HF20" s="10"/>
      <c r="HG20" s="10"/>
      <c r="HH20" s="10"/>
      <c r="HI20" s="10"/>
      <c r="HJ20" s="10"/>
      <c r="HK20" s="10"/>
      <c r="HL20" s="10"/>
      <c r="HM20" s="10"/>
      <c r="HN20" s="10"/>
      <c r="HO20" s="10"/>
      <c r="HP20" s="10"/>
      <c r="HQ20" s="10"/>
      <c r="HR20" s="10"/>
      <c r="HS20" s="10"/>
      <c r="HT20" s="10"/>
      <c r="HU20" s="10"/>
      <c r="HV20" s="10"/>
      <c r="HW20" s="10"/>
      <c r="HX20" s="10"/>
      <c r="HY20" s="10"/>
      <c r="HZ20" s="10"/>
      <c r="IA20" s="10"/>
      <c r="IB20" s="10"/>
      <c r="IC20" s="10"/>
      <c r="ID20" s="10"/>
      <c r="IE20" s="10"/>
      <c r="IF20" s="10"/>
      <c r="IG20" s="10"/>
      <c r="IH20" s="10"/>
      <c r="II20" s="10"/>
      <c r="IJ20" s="10"/>
      <c r="IK20" s="10"/>
      <c r="IL20" s="10"/>
      <c r="IM20" s="10"/>
      <c r="IN20" s="10"/>
      <c r="IO20" s="10"/>
      <c r="IP20" s="10"/>
      <c r="IQ20" s="10"/>
      <c r="IR20" s="10"/>
      <c r="IS20" s="10"/>
      <c r="IT20" s="10"/>
      <c r="IU20" s="10"/>
      <c r="IV20" s="10"/>
      <c r="IW20" s="10"/>
      <c r="IX20" s="10"/>
      <c r="IY20" s="10"/>
      <c r="IZ20" s="10"/>
      <c r="JA20" s="10"/>
      <c r="JB20" s="10"/>
      <c r="JC20" s="10"/>
      <c r="JD20" s="10"/>
      <c r="JE20" s="10"/>
      <c r="JF20" s="10"/>
      <c r="JG20" s="10"/>
      <c r="JH20" s="10"/>
      <c r="JI20" s="10"/>
      <c r="JJ20" s="10"/>
      <c r="JK20" s="10"/>
      <c r="JL20" s="10"/>
      <c r="JM20" s="10"/>
      <c r="JN20" s="10"/>
      <c r="JO20" s="10"/>
      <c r="JP20" s="10"/>
      <c r="JQ20" s="10"/>
      <c r="JR20" s="10"/>
      <c r="JS20" s="10"/>
      <c r="JT20" s="10"/>
      <c r="JU20" s="10"/>
      <c r="JV20" s="10"/>
      <c r="JW20" s="10"/>
      <c r="JX20" s="10"/>
      <c r="JY20" s="10"/>
      <c r="JZ20" s="10"/>
      <c r="KA20" s="10"/>
      <c r="KB20" s="10"/>
      <c r="KC20" s="10"/>
      <c r="KD20" s="10"/>
      <c r="KE20" s="10"/>
      <c r="KF20" s="10"/>
      <c r="KG20" s="10"/>
      <c r="KH20" s="10"/>
      <c r="KI20" s="10"/>
      <c r="KJ20" s="10"/>
      <c r="KK20" s="10"/>
      <c r="KL20" s="10"/>
      <c r="KM20" s="10"/>
      <c r="KN20" s="10"/>
      <c r="KO20" s="10"/>
      <c r="KP20" s="10"/>
      <c r="KQ20" s="10"/>
      <c r="KR20" s="10"/>
      <c r="KS20" s="10"/>
      <c r="KT20" s="10"/>
      <c r="KU20" s="10"/>
      <c r="KV20" s="10"/>
      <c r="KW20" s="10"/>
      <c r="KX20" s="10"/>
      <c r="KY20" s="10"/>
      <c r="KZ20" s="10"/>
      <c r="LA20" s="10"/>
      <c r="LB20" s="10"/>
      <c r="LC20" s="10"/>
      <c r="LD20" s="10"/>
      <c r="LE20" s="10"/>
      <c r="LF20" s="10"/>
      <c r="LG20" s="10"/>
      <c r="LH20" s="10"/>
      <c r="LI20" s="10"/>
      <c r="LJ20" s="10"/>
      <c r="LK20" s="10"/>
      <c r="LL20" s="10"/>
      <c r="LM20" s="10"/>
      <c r="LN20" s="10"/>
      <c r="LO20" s="10"/>
      <c r="LP20" s="10"/>
      <c r="LQ20" s="10"/>
      <c r="LR20" s="10"/>
      <c r="LS20" s="10"/>
      <c r="LT20" s="10"/>
      <c r="LU20" s="10"/>
      <c r="LV20" s="10"/>
      <c r="LW20" s="10"/>
      <c r="LX20" s="10"/>
      <c r="LY20" s="10"/>
      <c r="LZ20" s="10"/>
      <c r="MA20" s="10"/>
      <c r="MB20" s="10"/>
      <c r="MC20" s="10"/>
      <c r="MD20" s="10"/>
      <c r="ME20" s="10"/>
      <c r="MF20" s="10"/>
      <c r="MG20" s="10"/>
      <c r="MH20" s="10"/>
      <c r="MI20" s="10"/>
      <c r="MJ20" s="10"/>
      <c r="MK20" s="10"/>
      <c r="ML20" s="10"/>
      <c r="MM20" s="10"/>
      <c r="MN20" s="10"/>
      <c r="MO20" s="10"/>
      <c r="MP20" s="10"/>
      <c r="MQ20" s="10"/>
      <c r="MR20" s="10"/>
      <c r="MS20" s="10"/>
      <c r="MT20" s="10"/>
      <c r="MU20" s="10"/>
      <c r="MV20" s="10"/>
      <c r="MW20" s="10"/>
      <c r="MX20" s="10"/>
      <c r="MY20" s="10"/>
      <c r="MZ20" s="10"/>
      <c r="NA20" s="10"/>
      <c r="NB20" s="10"/>
      <c r="NC20" s="10"/>
      <c r="ND20" s="10"/>
      <c r="NE20" s="10"/>
      <c r="NF20" s="10"/>
      <c r="NG20" s="10"/>
      <c r="NH20" s="10"/>
      <c r="NI20" s="10"/>
      <c r="NJ20" s="10"/>
      <c r="NK20" s="10"/>
      <c r="NL20" s="10"/>
      <c r="NM20" s="10"/>
      <c r="NN20" s="10"/>
      <c r="NO20" s="10"/>
      <c r="NP20" s="10"/>
      <c r="NQ20" s="10"/>
      <c r="NR20" s="10"/>
      <c r="NS20" s="10"/>
      <c r="NT20" s="10"/>
      <c r="NU20" s="10"/>
      <c r="NV20" s="10"/>
      <c r="NW20" s="10"/>
      <c r="NX20" s="10"/>
      <c r="NY20" s="10"/>
      <c r="NZ20" s="10"/>
      <c r="OA20" s="10"/>
      <c r="OB20" s="10"/>
      <c r="OC20" s="10"/>
      <c r="OD20" s="10"/>
      <c r="OE20" s="10"/>
      <c r="OF20" s="10"/>
      <c r="OG20" s="10"/>
      <c r="OH20" s="10"/>
      <c r="OI20" s="10"/>
      <c r="OJ20" s="10"/>
      <c r="OK20" s="10"/>
      <c r="OL20" s="10"/>
      <c r="OM20" s="10"/>
      <c r="ON20" s="10"/>
      <c r="OO20" s="10"/>
      <c r="OP20" s="10"/>
      <c r="OQ20" s="10"/>
      <c r="OR20" s="10"/>
      <c r="OS20" s="10"/>
      <c r="OT20" s="10"/>
      <c r="OU20" s="10"/>
      <c r="OV20" s="10"/>
      <c r="OW20" s="10"/>
      <c r="OX20" s="10"/>
      <c r="OY20" s="10"/>
      <c r="OZ20" s="10"/>
      <c r="PA20" s="10"/>
      <c r="PB20" s="10"/>
      <c r="PC20" s="10"/>
      <c r="PD20" s="10"/>
      <c r="PE20" s="10"/>
      <c r="PF20" s="10"/>
      <c r="PG20" s="10"/>
      <c r="PH20" s="10"/>
      <c r="PI20" s="10"/>
      <c r="PJ20" s="10"/>
      <c r="PK20" s="10"/>
      <c r="PL20" s="10"/>
      <c r="PM20" s="10"/>
      <c r="PN20" s="10"/>
    </row>
    <row r="21" spans="1:430" s="2" customFormat="1" ht="30" customHeight="1" thickBot="1" x14ac:dyDescent="0.4">
      <c r="A21" s="53"/>
      <c r="B21" s="78">
        <v>6</v>
      </c>
      <c r="C21" s="110"/>
      <c r="D21" s="76">
        <f ca="1">VLOOKUP(B21,Résultats[],4,FALSE)</f>
        <v>-868.26347305389254</v>
      </c>
      <c r="E21" s="100">
        <f ca="1">IF(VLOOKUP(B21,Tâches!$I$5:$M$19,4,FALSE)&lt;0,VLOOKUP(B21,Tâches!$I$5:$M$19,3,FALSE),"")</f>
        <v>3.3333333333333333E-2</v>
      </c>
      <c r="F21" s="99" t="str">
        <f ca="1">IF(VLOOKUP(B21,Tâches!$I$5:$M$19,4,FALSE)&gt;=0,VLOOKUP(B21,Tâches!$I$5:$M$19,3,FALSE),"")</f>
        <v/>
      </c>
      <c r="G21" s="77">
        <f>IF(ISBLANK(VLOOKUP(B21,Tâches!$B$5:$E$19,3,FALSE)),"",(VLOOKUP(B21,Tâches!$B$5:$E$19,3,FALSE)))</f>
        <v>45323</v>
      </c>
      <c r="H21" s="77">
        <f>IF(ISBLANK(VLOOKUP(B21,Tâches!$B$5:$E$19,4,FALSE)),"",(VLOOKUP(B21,Tâches!$B$5:$E$19,4,FALSE)))</f>
        <v>45657</v>
      </c>
      <c r="I21" s="117">
        <f ca="1">IF(VLOOKUP(B21,Tâches!$I$5:$M$19,5,FALSE)=0,"",(VLOOKUP(B21,Tâches!$I$5:$M$19,5,FALSE)))</f>
        <v>4</v>
      </c>
      <c r="J21" s="9">
        <f t="shared" si="681"/>
        <v>335</v>
      </c>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0"/>
      <c r="BA21" s="10"/>
      <c r="BB21" s="10"/>
      <c r="BC21" s="10"/>
      <c r="BD21" s="10"/>
      <c r="BE21" s="10"/>
      <c r="BF21" s="10"/>
      <c r="BG21" s="10"/>
      <c r="BH21" s="10"/>
      <c r="BI21" s="10"/>
      <c r="BJ21" s="10"/>
      <c r="BK21" s="10"/>
      <c r="BL21" s="10"/>
      <c r="BM21" s="10"/>
      <c r="BN21" s="10"/>
      <c r="BO21" s="10"/>
      <c r="BP21" s="10"/>
      <c r="BQ21" s="10"/>
      <c r="BR21" s="10"/>
      <c r="BS21" s="10"/>
      <c r="BT21" s="10"/>
      <c r="BU21" s="10"/>
      <c r="BV21" s="10"/>
      <c r="BW21" s="10"/>
      <c r="BX21" s="10"/>
      <c r="BY21" s="10"/>
      <c r="BZ21" s="10"/>
      <c r="CA21" s="10"/>
      <c r="CB21" s="10"/>
      <c r="CC21" s="10"/>
      <c r="CD21" s="10"/>
      <c r="CE21" s="10"/>
      <c r="CF21" s="10"/>
      <c r="CG21" s="10"/>
      <c r="CH21" s="10"/>
      <c r="CI21" s="10"/>
      <c r="CJ21" s="10"/>
      <c r="CK21" s="10"/>
      <c r="CL21" s="10"/>
      <c r="CM21" s="10"/>
      <c r="CN21" s="10"/>
      <c r="CO21" s="10"/>
      <c r="CP21" s="10"/>
      <c r="CQ21" s="10"/>
      <c r="CR21" s="10"/>
      <c r="CS21" s="10"/>
      <c r="CT21" s="10"/>
      <c r="CU21" s="10"/>
      <c r="CV21" s="10"/>
      <c r="CW21" s="10"/>
      <c r="CX21" s="10"/>
      <c r="CY21" s="10"/>
      <c r="CZ21" s="10"/>
      <c r="DA21" s="10"/>
      <c r="DB21" s="10"/>
      <c r="DC21" s="10"/>
      <c r="DD21" s="10"/>
      <c r="DE21" s="10"/>
      <c r="DF21" s="10"/>
      <c r="DG21" s="10"/>
      <c r="DH21" s="10"/>
      <c r="DI21" s="10"/>
      <c r="DJ21" s="10"/>
      <c r="DK21" s="10"/>
      <c r="DL21" s="10"/>
      <c r="DM21" s="10"/>
      <c r="DN21" s="10"/>
      <c r="DO21" s="10"/>
      <c r="DP21" s="10"/>
      <c r="DQ21" s="10"/>
      <c r="DR21" s="10"/>
      <c r="DS21" s="10"/>
      <c r="DT21" s="10"/>
      <c r="DU21" s="10"/>
      <c r="DV21" s="10"/>
      <c r="DW21" s="10"/>
      <c r="DX21" s="10"/>
      <c r="DY21" s="10"/>
      <c r="DZ21" s="10"/>
      <c r="EA21" s="10"/>
      <c r="EB21" s="10"/>
      <c r="EC21" s="10"/>
      <c r="ED21" s="10"/>
      <c r="EE21" s="10"/>
      <c r="EF21" s="10"/>
      <c r="EG21" s="10"/>
      <c r="EH21" s="10"/>
      <c r="EI21" s="10"/>
      <c r="EJ21" s="10"/>
      <c r="EK21" s="10"/>
      <c r="EL21" s="10"/>
      <c r="EM21" s="10"/>
      <c r="EN21" s="10"/>
      <c r="EO21" s="10"/>
      <c r="EP21" s="10"/>
      <c r="EQ21" s="10"/>
      <c r="ER21" s="10"/>
      <c r="ES21" s="10"/>
      <c r="ET21" s="10"/>
      <c r="EU21" s="10"/>
      <c r="EV21" s="10"/>
      <c r="EW21" s="10"/>
      <c r="EX21" s="10"/>
      <c r="EY21" s="10"/>
      <c r="EZ21" s="10"/>
      <c r="FA21" s="10"/>
      <c r="FB21" s="10"/>
      <c r="FC21" s="10"/>
      <c r="FD21" s="10"/>
      <c r="FE21" s="10"/>
      <c r="FF21" s="10"/>
      <c r="FG21" s="10"/>
      <c r="FH21" s="10"/>
      <c r="FI21" s="10"/>
      <c r="FJ21" s="10"/>
      <c r="FK21" s="10"/>
      <c r="FL21" s="10"/>
      <c r="FM21" s="10"/>
      <c r="FN21" s="10"/>
      <c r="FO21" s="10"/>
      <c r="FP21" s="10"/>
      <c r="FQ21" s="10"/>
      <c r="FR21" s="10"/>
      <c r="FS21" s="10"/>
      <c r="FT21" s="10"/>
      <c r="FU21" s="10"/>
      <c r="FV21" s="10"/>
      <c r="FW21" s="10"/>
      <c r="FX21" s="10"/>
      <c r="FY21" s="10"/>
      <c r="FZ21" s="10"/>
      <c r="GA21" s="10"/>
      <c r="GB21" s="10"/>
      <c r="GC21" s="10"/>
      <c r="GD21" s="10"/>
      <c r="GE21" s="10"/>
      <c r="GF21" s="10"/>
      <c r="GG21" s="10"/>
      <c r="GH21" s="10"/>
      <c r="GI21" s="10"/>
      <c r="GJ21" s="10"/>
      <c r="GK21" s="10"/>
      <c r="GL21" s="10"/>
      <c r="GM21" s="10"/>
      <c r="GN21" s="10"/>
      <c r="GO21" s="10"/>
      <c r="GP21" s="10"/>
      <c r="GQ21" s="10"/>
      <c r="GR21" s="10"/>
      <c r="GS21" s="10"/>
      <c r="GT21" s="10"/>
      <c r="GU21" s="10"/>
      <c r="GV21" s="10"/>
      <c r="GW21" s="10"/>
      <c r="GX21" s="10"/>
      <c r="GY21" s="10"/>
      <c r="GZ21" s="10"/>
      <c r="HA21" s="10"/>
      <c r="HB21" s="10"/>
      <c r="HC21" s="10"/>
      <c r="HD21" s="10"/>
      <c r="HE21" s="10"/>
      <c r="HF21" s="10"/>
      <c r="HG21" s="10"/>
      <c r="HH21" s="10"/>
      <c r="HI21" s="10"/>
      <c r="HJ21" s="10"/>
      <c r="HK21" s="10"/>
      <c r="HL21" s="10"/>
      <c r="HM21" s="10"/>
      <c r="HN21" s="10"/>
      <c r="HO21" s="10"/>
      <c r="HP21" s="10"/>
      <c r="HQ21" s="10"/>
      <c r="HR21" s="10"/>
      <c r="HS21" s="10"/>
      <c r="HT21" s="10"/>
      <c r="HU21" s="10"/>
      <c r="HV21" s="10"/>
      <c r="HW21" s="10"/>
      <c r="HX21" s="10"/>
      <c r="HY21" s="10"/>
      <c r="HZ21" s="10"/>
      <c r="IA21" s="10"/>
      <c r="IB21" s="10"/>
      <c r="IC21" s="10"/>
      <c r="ID21" s="10"/>
      <c r="IE21" s="10"/>
      <c r="IF21" s="10"/>
      <c r="IG21" s="10"/>
      <c r="IH21" s="10"/>
      <c r="II21" s="10"/>
      <c r="IJ21" s="10"/>
      <c r="IK21" s="10"/>
      <c r="IL21" s="10"/>
      <c r="IM21" s="10"/>
      <c r="IN21" s="10"/>
      <c r="IO21" s="10"/>
      <c r="IP21" s="10"/>
      <c r="IQ21" s="10"/>
      <c r="IR21" s="10"/>
      <c r="IS21" s="10"/>
      <c r="IT21" s="10"/>
      <c r="IU21" s="10"/>
      <c r="IV21" s="10"/>
      <c r="IW21" s="10"/>
      <c r="IX21" s="10"/>
      <c r="IY21" s="10"/>
      <c r="IZ21" s="10"/>
      <c r="JA21" s="10"/>
      <c r="JB21" s="10"/>
      <c r="JC21" s="10"/>
      <c r="JD21" s="10"/>
      <c r="JE21" s="10"/>
      <c r="JF21" s="10"/>
      <c r="JG21" s="10"/>
      <c r="JH21" s="10"/>
      <c r="JI21" s="10"/>
      <c r="JJ21" s="10"/>
      <c r="JK21" s="10"/>
      <c r="JL21" s="10"/>
      <c r="JM21" s="10"/>
      <c r="JN21" s="10"/>
      <c r="JO21" s="10"/>
      <c r="JP21" s="10"/>
      <c r="JQ21" s="10"/>
      <c r="JR21" s="10"/>
      <c r="JS21" s="10"/>
      <c r="JT21" s="10"/>
      <c r="JU21" s="10"/>
      <c r="JV21" s="10"/>
      <c r="JW21" s="10"/>
      <c r="JX21" s="10"/>
      <c r="JY21" s="10"/>
      <c r="JZ21" s="10"/>
      <c r="KA21" s="10"/>
      <c r="KB21" s="10"/>
      <c r="KC21" s="10"/>
      <c r="KD21" s="10"/>
      <c r="KE21" s="10"/>
      <c r="KF21" s="10"/>
      <c r="KG21" s="10"/>
      <c r="KH21" s="10"/>
      <c r="KI21" s="10"/>
      <c r="KJ21" s="10"/>
      <c r="KK21" s="10"/>
      <c r="KL21" s="10"/>
      <c r="KM21" s="10"/>
      <c r="KN21" s="10"/>
      <c r="KO21" s="10"/>
      <c r="KP21" s="10"/>
      <c r="KQ21" s="10"/>
      <c r="KR21" s="10"/>
      <c r="KS21" s="10"/>
      <c r="KT21" s="10"/>
      <c r="KU21" s="10"/>
      <c r="KV21" s="10"/>
      <c r="KW21" s="10"/>
      <c r="KX21" s="10"/>
      <c r="KY21" s="10"/>
      <c r="KZ21" s="10"/>
      <c r="LA21" s="10"/>
      <c r="LB21" s="10"/>
      <c r="LC21" s="10"/>
      <c r="LD21" s="10"/>
      <c r="LE21" s="10"/>
      <c r="LF21" s="10"/>
      <c r="LG21" s="10"/>
      <c r="LH21" s="10"/>
      <c r="LI21" s="10"/>
      <c r="LJ21" s="10"/>
      <c r="LK21" s="10"/>
      <c r="LL21" s="10"/>
      <c r="LM21" s="10"/>
      <c r="LN21" s="10"/>
      <c r="LO21" s="10"/>
      <c r="LP21" s="10"/>
      <c r="LQ21" s="10"/>
      <c r="LR21" s="10"/>
      <c r="LS21" s="10"/>
      <c r="LT21" s="10"/>
      <c r="LU21" s="10"/>
      <c r="LV21" s="10"/>
      <c r="LW21" s="10"/>
      <c r="LX21" s="10"/>
      <c r="LY21" s="10"/>
      <c r="LZ21" s="10"/>
      <c r="MA21" s="10"/>
      <c r="MB21" s="10"/>
      <c r="MC21" s="10"/>
      <c r="MD21" s="10"/>
      <c r="ME21" s="10"/>
      <c r="MF21" s="10"/>
      <c r="MG21" s="10"/>
      <c r="MH21" s="10"/>
      <c r="MI21" s="10"/>
      <c r="MJ21" s="10"/>
      <c r="MK21" s="10"/>
      <c r="ML21" s="10"/>
      <c r="MM21" s="10"/>
      <c r="MN21" s="10"/>
      <c r="MO21" s="10"/>
      <c r="MP21" s="10"/>
      <c r="MQ21" s="10"/>
      <c r="MR21" s="10"/>
      <c r="MS21" s="10"/>
      <c r="MT21" s="10"/>
      <c r="MU21" s="10"/>
      <c r="MV21" s="10"/>
      <c r="MW21" s="10"/>
      <c r="MX21" s="10"/>
      <c r="MY21" s="10"/>
      <c r="MZ21" s="10"/>
      <c r="NA21" s="10"/>
      <c r="NB21" s="10"/>
      <c r="NC21" s="10"/>
      <c r="ND21" s="10"/>
      <c r="NE21" s="10"/>
      <c r="NF21" s="10"/>
      <c r="NG21" s="10"/>
      <c r="NH21" s="10"/>
      <c r="NI21" s="10"/>
      <c r="NJ21" s="10"/>
      <c r="NK21" s="10"/>
      <c r="NL21" s="10"/>
      <c r="NM21" s="10"/>
      <c r="NN21" s="10"/>
      <c r="NO21" s="10"/>
      <c r="NP21" s="10"/>
      <c r="NQ21" s="10"/>
      <c r="NR21" s="10"/>
      <c r="NS21" s="10"/>
      <c r="NT21" s="10"/>
      <c r="NU21" s="10"/>
      <c r="NV21" s="10"/>
      <c r="NW21" s="10"/>
      <c r="NX21" s="10"/>
      <c r="NY21" s="10"/>
      <c r="NZ21" s="10"/>
      <c r="OA21" s="10"/>
      <c r="OB21" s="10"/>
      <c r="OC21" s="10"/>
      <c r="OD21" s="10"/>
      <c r="OE21" s="10"/>
      <c r="OF21" s="10"/>
      <c r="OG21" s="10"/>
      <c r="OH21" s="10"/>
      <c r="OI21" s="10"/>
      <c r="OJ21" s="10"/>
      <c r="OK21" s="10"/>
      <c r="OL21" s="10"/>
      <c r="OM21" s="10"/>
      <c r="ON21" s="10"/>
      <c r="OO21" s="10"/>
      <c r="OP21" s="10"/>
      <c r="OQ21" s="10"/>
      <c r="OR21" s="10"/>
      <c r="OS21" s="10"/>
      <c r="OT21" s="10"/>
      <c r="OU21" s="10"/>
      <c r="OV21" s="10"/>
      <c r="OW21" s="10"/>
      <c r="OX21" s="10"/>
      <c r="OY21" s="10"/>
      <c r="OZ21" s="10"/>
      <c r="PA21" s="10"/>
      <c r="PB21" s="10"/>
      <c r="PC21" s="10"/>
      <c r="PD21" s="10"/>
      <c r="PE21" s="10"/>
      <c r="PF21" s="10"/>
      <c r="PG21" s="10"/>
      <c r="PH21" s="10"/>
      <c r="PI21" s="10"/>
      <c r="PJ21" s="10"/>
      <c r="PK21" s="10"/>
      <c r="PL21" s="10"/>
      <c r="PM21" s="10"/>
      <c r="PN21" s="10"/>
    </row>
    <row r="22" spans="1:430" s="2" customFormat="1" ht="30" customHeight="1" thickBot="1" x14ac:dyDescent="0.4">
      <c r="A22" s="48"/>
      <c r="B22" s="78">
        <v>11</v>
      </c>
      <c r="C22" s="110"/>
      <c r="D22" s="76">
        <f ca="1">VLOOKUP(B22,Résultats[],4,FALSE)</f>
        <v>-8263.1578947368434</v>
      </c>
      <c r="E22" s="100">
        <f ca="1">IF(VLOOKUP(B22,Tâches!$I$5:$M$19,4,FALSE)&lt;0,VLOOKUP(B22,Tâches!$I$5:$M$19,3,FALSE),"")</f>
        <v>0.11</v>
      </c>
      <c r="F22" s="99" t="str">
        <f ca="1">IF(VLOOKUP(B22,Tâches!$I$5:$M$19,4,FALSE)&gt;=0,VLOOKUP(B22,Tâches!$I$5:$M$19,3,FALSE),"")</f>
        <v/>
      </c>
      <c r="G22" s="77">
        <f>IF(ISBLANK(VLOOKUP(B22,Tâches!$B$5:$E$19,3,FALSE)),"",(VLOOKUP(B22,Tâches!$B$5:$E$19,3,FALSE)))</f>
        <v>45292</v>
      </c>
      <c r="H22" s="77">
        <f>IF(ISBLANK(VLOOKUP(B22,Tâches!$B$5:$E$19,4,FALSE)),"",(VLOOKUP(B22,Tâches!$B$5:$E$19,4,FALSE)))</f>
        <v>45596</v>
      </c>
      <c r="I22" s="117">
        <f ca="1">IF(VLOOKUP(B22,Tâches!$I$5:$M$19,5,FALSE)=0,"",(VLOOKUP(B22,Tâches!$I$5:$M$19,5,FALSE)))</f>
        <v>13</v>
      </c>
      <c r="J22" s="9">
        <f t="shared" si="681"/>
        <v>305</v>
      </c>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c r="AY22" s="10"/>
      <c r="AZ22" s="10"/>
      <c r="BA22" s="10"/>
      <c r="BB22" s="10"/>
      <c r="BC22" s="10"/>
      <c r="BD22" s="10"/>
      <c r="BE22" s="10"/>
      <c r="BF22" s="10"/>
      <c r="BG22" s="10"/>
      <c r="BH22" s="10"/>
      <c r="BI22" s="10"/>
      <c r="BJ22" s="10"/>
      <c r="BK22" s="10"/>
      <c r="BL22" s="10"/>
      <c r="BM22" s="10"/>
      <c r="BN22" s="10"/>
      <c r="BO22" s="10"/>
      <c r="BP22" s="10"/>
      <c r="BQ22" s="10"/>
      <c r="BR22" s="10"/>
      <c r="BS22" s="10"/>
      <c r="BT22" s="10"/>
      <c r="BU22" s="10"/>
      <c r="BV22" s="10"/>
      <c r="BW22" s="10"/>
      <c r="BX22" s="10"/>
      <c r="BY22" s="10"/>
      <c r="BZ22" s="10"/>
      <c r="CA22" s="10"/>
      <c r="CB22" s="10"/>
      <c r="CC22" s="10"/>
      <c r="CD22" s="10"/>
      <c r="CE22" s="10"/>
      <c r="CF22" s="10"/>
      <c r="CG22" s="10"/>
      <c r="CH22" s="10"/>
      <c r="CI22" s="10"/>
      <c r="CJ22" s="10"/>
      <c r="CK22" s="10"/>
      <c r="CL22" s="10"/>
      <c r="CM22" s="10"/>
      <c r="CN22" s="10"/>
      <c r="CO22" s="10"/>
      <c r="CP22" s="10"/>
      <c r="CQ22" s="10"/>
      <c r="CR22" s="10"/>
      <c r="CS22" s="10"/>
      <c r="CT22" s="10"/>
      <c r="CU22" s="10"/>
      <c r="CV22" s="10"/>
      <c r="CW22" s="10"/>
      <c r="CX22" s="10"/>
      <c r="CY22" s="10"/>
      <c r="CZ22" s="10"/>
      <c r="DA22" s="10"/>
      <c r="DB22" s="10"/>
      <c r="DC22" s="10"/>
      <c r="DD22" s="10"/>
      <c r="DE22" s="10"/>
      <c r="DF22" s="10"/>
      <c r="DG22" s="10"/>
      <c r="DH22" s="10"/>
      <c r="DI22" s="10"/>
      <c r="DJ22" s="10"/>
      <c r="DK22" s="10"/>
      <c r="DL22" s="10"/>
      <c r="DM22" s="10"/>
      <c r="DN22" s="10"/>
      <c r="DO22" s="10"/>
      <c r="DP22" s="10"/>
      <c r="DQ22" s="10"/>
      <c r="DR22" s="10"/>
      <c r="DS22" s="10"/>
      <c r="DT22" s="10"/>
      <c r="DU22" s="10"/>
      <c r="DV22" s="10"/>
      <c r="DW22" s="10"/>
      <c r="DX22" s="10"/>
      <c r="DY22" s="10"/>
      <c r="DZ22" s="10"/>
      <c r="EA22" s="10"/>
      <c r="EB22" s="10"/>
      <c r="EC22" s="10"/>
      <c r="ED22" s="10"/>
      <c r="EE22" s="10"/>
      <c r="EF22" s="10"/>
      <c r="EG22" s="10"/>
      <c r="EH22" s="10"/>
      <c r="EI22" s="10"/>
      <c r="EJ22" s="10"/>
      <c r="EK22" s="10"/>
      <c r="EL22" s="10"/>
      <c r="EM22" s="10"/>
      <c r="EN22" s="10"/>
      <c r="EO22" s="10"/>
      <c r="EP22" s="10"/>
      <c r="EQ22" s="10"/>
      <c r="ER22" s="10"/>
      <c r="ES22" s="10"/>
      <c r="ET22" s="10"/>
      <c r="EU22" s="10"/>
      <c r="EV22" s="10"/>
      <c r="EW22" s="10"/>
      <c r="EX22" s="10"/>
      <c r="EY22" s="10"/>
      <c r="EZ22" s="10"/>
      <c r="FA22" s="10"/>
      <c r="FB22" s="10"/>
      <c r="FC22" s="10"/>
      <c r="FD22" s="10"/>
      <c r="FE22" s="10"/>
      <c r="FF22" s="10"/>
      <c r="FG22" s="10"/>
      <c r="FH22" s="10"/>
      <c r="FI22" s="10"/>
      <c r="FJ22" s="10"/>
      <c r="FK22" s="10"/>
      <c r="FL22" s="10"/>
      <c r="FM22" s="10"/>
      <c r="FN22" s="10"/>
      <c r="FO22" s="10"/>
      <c r="FP22" s="10"/>
      <c r="FQ22" s="10"/>
      <c r="FR22" s="10"/>
      <c r="FS22" s="10"/>
      <c r="FT22" s="10"/>
      <c r="FU22" s="10"/>
      <c r="FV22" s="10"/>
      <c r="FW22" s="10"/>
      <c r="FX22" s="10"/>
      <c r="FY22" s="10"/>
      <c r="FZ22" s="10"/>
      <c r="GA22" s="10"/>
      <c r="GB22" s="10"/>
      <c r="GC22" s="10"/>
      <c r="GD22" s="10"/>
      <c r="GE22" s="10"/>
      <c r="GF22" s="10"/>
      <c r="GG22" s="10"/>
      <c r="GH22" s="10"/>
      <c r="GI22" s="10"/>
      <c r="GJ22" s="10"/>
      <c r="GK22" s="10"/>
      <c r="GL22" s="10"/>
      <c r="GM22" s="10"/>
      <c r="GN22" s="10"/>
      <c r="GO22" s="10"/>
      <c r="GP22" s="10"/>
      <c r="GQ22" s="10"/>
      <c r="GR22" s="10"/>
      <c r="GS22" s="10"/>
      <c r="GT22" s="10"/>
      <c r="GU22" s="10"/>
      <c r="GV22" s="10"/>
      <c r="GW22" s="10"/>
      <c r="GX22" s="10"/>
      <c r="GY22" s="10"/>
      <c r="GZ22" s="10"/>
      <c r="HA22" s="10"/>
      <c r="HB22" s="10"/>
      <c r="HC22" s="10"/>
      <c r="HD22" s="10"/>
      <c r="HE22" s="10"/>
      <c r="HF22" s="10"/>
      <c r="HG22" s="10"/>
      <c r="HH22" s="10"/>
      <c r="HI22" s="10"/>
      <c r="HJ22" s="10"/>
      <c r="HK22" s="10"/>
      <c r="HL22" s="10"/>
      <c r="HM22" s="10"/>
      <c r="HN22" s="10"/>
      <c r="HO22" s="10"/>
      <c r="HP22" s="10"/>
      <c r="HQ22" s="10"/>
      <c r="HR22" s="10"/>
      <c r="HS22" s="10"/>
      <c r="HT22" s="10"/>
      <c r="HU22" s="10"/>
      <c r="HV22" s="10"/>
      <c r="HW22" s="10"/>
      <c r="HX22" s="10"/>
      <c r="HY22" s="10"/>
      <c r="HZ22" s="10"/>
      <c r="IA22" s="10"/>
      <c r="IB22" s="10"/>
      <c r="IC22" s="10"/>
      <c r="ID22" s="10"/>
      <c r="IE22" s="10"/>
      <c r="IF22" s="10"/>
      <c r="IG22" s="10"/>
      <c r="IH22" s="10"/>
      <c r="II22" s="10"/>
      <c r="IJ22" s="10"/>
      <c r="IK22" s="10"/>
      <c r="IL22" s="10"/>
      <c r="IM22" s="10"/>
      <c r="IN22" s="10"/>
      <c r="IO22" s="10"/>
      <c r="IP22" s="10"/>
      <c r="IQ22" s="10"/>
      <c r="IR22" s="10"/>
      <c r="IS22" s="10"/>
      <c r="IT22" s="10"/>
      <c r="IU22" s="10"/>
      <c r="IV22" s="10"/>
      <c r="IW22" s="10"/>
      <c r="IX22" s="10"/>
      <c r="IY22" s="10"/>
      <c r="IZ22" s="10"/>
      <c r="JA22" s="10"/>
      <c r="JB22" s="10"/>
      <c r="JC22" s="10"/>
      <c r="JD22" s="10"/>
      <c r="JE22" s="10"/>
      <c r="JF22" s="10"/>
      <c r="JG22" s="10"/>
      <c r="JH22" s="10"/>
      <c r="JI22" s="10"/>
      <c r="JJ22" s="10"/>
      <c r="JK22" s="10"/>
      <c r="JL22" s="10"/>
      <c r="JM22" s="10"/>
      <c r="JN22" s="10"/>
      <c r="JO22" s="10"/>
      <c r="JP22" s="10"/>
      <c r="JQ22" s="10"/>
      <c r="JR22" s="10"/>
      <c r="JS22" s="10"/>
      <c r="JT22" s="10"/>
      <c r="JU22" s="10"/>
      <c r="JV22" s="10"/>
      <c r="JW22" s="10"/>
      <c r="JX22" s="10"/>
      <c r="JY22" s="10"/>
      <c r="JZ22" s="10"/>
      <c r="KA22" s="10"/>
      <c r="KB22" s="10"/>
      <c r="KC22" s="10"/>
      <c r="KD22" s="10"/>
      <c r="KE22" s="10"/>
      <c r="KF22" s="10"/>
      <c r="KG22" s="10"/>
      <c r="KH22" s="10"/>
      <c r="KI22" s="10"/>
      <c r="KJ22" s="10"/>
      <c r="KK22" s="10"/>
      <c r="KL22" s="10"/>
      <c r="KM22" s="10"/>
      <c r="KN22" s="10"/>
      <c r="KO22" s="10"/>
      <c r="KP22" s="10"/>
      <c r="KQ22" s="10"/>
      <c r="KR22" s="10"/>
      <c r="KS22" s="10"/>
      <c r="KT22" s="10"/>
      <c r="KU22" s="10"/>
      <c r="KV22" s="10"/>
      <c r="KW22" s="10"/>
      <c r="KX22" s="10"/>
      <c r="KY22" s="10"/>
      <c r="KZ22" s="10"/>
      <c r="LA22" s="10"/>
      <c r="LB22" s="10"/>
      <c r="LC22" s="10"/>
      <c r="LD22" s="10"/>
      <c r="LE22" s="10"/>
      <c r="LF22" s="10"/>
      <c r="LG22" s="10"/>
      <c r="LH22" s="10"/>
      <c r="LI22" s="10"/>
      <c r="LJ22" s="10"/>
      <c r="LK22" s="10"/>
      <c r="LL22" s="10"/>
      <c r="LM22" s="10"/>
      <c r="LN22" s="10"/>
      <c r="LO22" s="10"/>
      <c r="LP22" s="10"/>
      <c r="LQ22" s="10"/>
      <c r="LR22" s="10"/>
      <c r="LS22" s="10"/>
      <c r="LT22" s="10"/>
      <c r="LU22" s="10"/>
      <c r="LV22" s="10"/>
      <c r="LW22" s="10"/>
      <c r="LX22" s="10"/>
      <c r="LY22" s="10"/>
      <c r="LZ22" s="10"/>
      <c r="MA22" s="10"/>
      <c r="MB22" s="10"/>
      <c r="MC22" s="10"/>
      <c r="MD22" s="10"/>
      <c r="ME22" s="10"/>
      <c r="MF22" s="10"/>
      <c r="MG22" s="10"/>
      <c r="MH22" s="10"/>
      <c r="MI22" s="10"/>
      <c r="MJ22" s="10"/>
      <c r="MK22" s="10"/>
      <c r="ML22" s="10"/>
      <c r="MM22" s="10"/>
      <c r="MN22" s="10"/>
      <c r="MO22" s="10"/>
      <c r="MP22" s="10"/>
      <c r="MQ22" s="10"/>
      <c r="MR22" s="10"/>
      <c r="MS22" s="10"/>
      <c r="MT22" s="10"/>
      <c r="MU22" s="10"/>
      <c r="MV22" s="10"/>
      <c r="MW22" s="10"/>
      <c r="MX22" s="10"/>
      <c r="MY22" s="10"/>
      <c r="MZ22" s="10"/>
      <c r="NA22" s="10"/>
      <c r="NB22" s="10"/>
      <c r="NC22" s="10"/>
      <c r="ND22" s="10"/>
      <c r="NE22" s="10"/>
      <c r="NF22" s="10"/>
      <c r="NG22" s="10"/>
      <c r="NH22" s="10"/>
      <c r="NI22" s="10"/>
      <c r="NJ22" s="10"/>
      <c r="NK22" s="10"/>
      <c r="NL22" s="10"/>
      <c r="NM22" s="10"/>
      <c r="NN22" s="10"/>
      <c r="NO22" s="10"/>
      <c r="NP22" s="10"/>
      <c r="NQ22" s="10"/>
      <c r="NR22" s="10"/>
      <c r="NS22" s="10"/>
      <c r="NT22" s="10"/>
      <c r="NU22" s="10"/>
      <c r="NV22" s="10"/>
      <c r="NW22" s="10"/>
      <c r="NX22" s="10"/>
      <c r="NY22" s="10"/>
      <c r="NZ22" s="10"/>
      <c r="OA22" s="10"/>
      <c r="OB22" s="10"/>
      <c r="OC22" s="10"/>
      <c r="OD22" s="10"/>
      <c r="OE22" s="10"/>
      <c r="OF22" s="10"/>
      <c r="OG22" s="10"/>
      <c r="OH22" s="10"/>
      <c r="OI22" s="10"/>
      <c r="OJ22" s="10"/>
      <c r="OK22" s="10"/>
      <c r="OL22" s="10"/>
      <c r="OM22" s="10"/>
      <c r="ON22" s="10"/>
      <c r="OO22" s="10"/>
      <c r="OP22" s="10"/>
      <c r="OQ22" s="10"/>
      <c r="OR22" s="10"/>
      <c r="OS22" s="10"/>
      <c r="OT22" s="10"/>
      <c r="OU22" s="10"/>
      <c r="OV22" s="10"/>
      <c r="OW22" s="10"/>
      <c r="OX22" s="10"/>
      <c r="OY22" s="10"/>
      <c r="OZ22" s="10"/>
      <c r="PA22" s="10"/>
      <c r="PB22" s="10"/>
      <c r="PC22" s="10"/>
      <c r="PD22" s="10"/>
      <c r="PE22" s="10"/>
      <c r="PF22" s="10"/>
      <c r="PG22" s="10"/>
      <c r="PH22" s="10"/>
      <c r="PI22" s="10"/>
      <c r="PJ22" s="10"/>
      <c r="PK22" s="10"/>
      <c r="PL22" s="10"/>
      <c r="PM22" s="10"/>
      <c r="PN22" s="10"/>
    </row>
    <row r="23" spans="1:430" s="2" customFormat="1" ht="30" customHeight="1" thickBot="1" x14ac:dyDescent="0.4">
      <c r="A23" s="53"/>
      <c r="B23" s="78">
        <v>12</v>
      </c>
      <c r="C23" s="110"/>
      <c r="D23" s="76">
        <f ca="1">VLOOKUP(B23,Résultats[],4,FALSE)</f>
        <v>-4104.7904191616763</v>
      </c>
      <c r="E23" s="100">
        <f ca="1">IF(VLOOKUP(B23,Tâches!$I$5:$M$19,4,FALSE)&lt;0,VLOOKUP(B23,Tâches!$I$5:$M$19,3,FALSE),"")</f>
        <v>2.6666666666666668E-2</v>
      </c>
      <c r="F23" s="99" t="str">
        <f ca="1">IF(VLOOKUP(B23,Tâches!$I$5:$M$19,4,FALSE)&gt;=0,VLOOKUP(B23,Tâches!$I$5:$M$19,3,FALSE),"")</f>
        <v/>
      </c>
      <c r="G23" s="77">
        <f>IF(ISBLANK(VLOOKUP(B23,Tâches!$B$5:$E$19,3,FALSE)),"",(VLOOKUP(B23,Tâches!$B$5:$E$19,3,FALSE)))</f>
        <v>45323</v>
      </c>
      <c r="H23" s="77">
        <f>IF(ISBLANK(VLOOKUP(B23,Tâches!$B$5:$E$19,4,FALSE)),"",(VLOOKUP(B23,Tâches!$B$5:$E$19,4,FALSE)))</f>
        <v>45657</v>
      </c>
      <c r="I23" s="117">
        <f ca="1">IF(VLOOKUP(B23,Tâches!$I$5:$M$19,5,FALSE)=0,"",(VLOOKUP(B23,Tâches!$I$5:$M$19,5,FALSE)))</f>
        <v>6</v>
      </c>
      <c r="J23" s="9">
        <f t="shared" si="681"/>
        <v>335</v>
      </c>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c r="BG23" s="10"/>
      <c r="BH23" s="10"/>
      <c r="BI23" s="10"/>
      <c r="BJ23" s="10"/>
      <c r="BK23" s="10"/>
      <c r="BL23" s="10"/>
      <c r="BM23" s="10"/>
      <c r="BN23" s="10"/>
      <c r="BO23" s="10"/>
      <c r="BP23" s="10"/>
      <c r="BQ23" s="10"/>
      <c r="BR23" s="10"/>
      <c r="BS23" s="10"/>
      <c r="BT23" s="10"/>
      <c r="BU23" s="10"/>
      <c r="BV23" s="10"/>
      <c r="BW23" s="10"/>
      <c r="BX23" s="10"/>
      <c r="BY23" s="10"/>
      <c r="BZ23" s="10"/>
      <c r="CA23" s="10"/>
      <c r="CB23" s="10"/>
      <c r="CC23" s="10"/>
      <c r="CD23" s="10"/>
      <c r="CE23" s="10"/>
      <c r="CF23" s="10"/>
      <c r="CG23" s="10"/>
      <c r="CH23" s="10"/>
      <c r="CI23" s="10"/>
      <c r="CJ23" s="10"/>
      <c r="CK23" s="10"/>
      <c r="CL23" s="10"/>
      <c r="CM23" s="10"/>
      <c r="CN23" s="10"/>
      <c r="CO23" s="10"/>
      <c r="CP23" s="10"/>
      <c r="CQ23" s="10"/>
      <c r="CR23" s="10"/>
      <c r="CS23" s="10"/>
      <c r="CT23" s="10"/>
      <c r="CU23" s="10"/>
      <c r="CV23" s="10"/>
      <c r="CW23" s="10"/>
      <c r="CX23" s="10"/>
      <c r="CY23" s="10"/>
      <c r="CZ23" s="10"/>
      <c r="DA23" s="10"/>
      <c r="DB23" s="10"/>
      <c r="DC23" s="10"/>
      <c r="DD23" s="10"/>
      <c r="DE23" s="10"/>
      <c r="DF23" s="10"/>
      <c r="DG23" s="10"/>
      <c r="DH23" s="10"/>
      <c r="DI23" s="10"/>
      <c r="DJ23" s="10"/>
      <c r="DK23" s="10"/>
      <c r="DL23" s="10"/>
      <c r="DM23" s="10"/>
      <c r="DN23" s="10"/>
      <c r="DO23" s="10"/>
      <c r="DP23" s="10"/>
      <c r="DQ23" s="10"/>
      <c r="DR23" s="10"/>
      <c r="DS23" s="10"/>
      <c r="DT23" s="10"/>
      <c r="DU23" s="10"/>
      <c r="DV23" s="10"/>
      <c r="DW23" s="10"/>
      <c r="DX23" s="10"/>
      <c r="DY23" s="10"/>
      <c r="DZ23" s="10"/>
      <c r="EA23" s="10"/>
      <c r="EB23" s="10"/>
      <c r="EC23" s="10"/>
      <c r="ED23" s="10"/>
      <c r="EE23" s="10"/>
      <c r="EF23" s="10"/>
      <c r="EG23" s="10"/>
      <c r="EH23" s="10"/>
      <c r="EI23" s="10"/>
      <c r="EJ23" s="10"/>
      <c r="EK23" s="10"/>
      <c r="EL23" s="10"/>
      <c r="EM23" s="10"/>
      <c r="EN23" s="10"/>
      <c r="EO23" s="10"/>
      <c r="EP23" s="10"/>
      <c r="EQ23" s="10"/>
      <c r="ER23" s="10"/>
      <c r="ES23" s="10"/>
      <c r="ET23" s="10"/>
      <c r="EU23" s="10"/>
      <c r="EV23" s="10"/>
      <c r="EW23" s="10"/>
      <c r="EX23" s="10"/>
      <c r="EY23" s="10"/>
      <c r="EZ23" s="10"/>
      <c r="FA23" s="10"/>
      <c r="FB23" s="10"/>
      <c r="FC23" s="10"/>
      <c r="FD23" s="10"/>
      <c r="FE23" s="10"/>
      <c r="FF23" s="10"/>
      <c r="FG23" s="10"/>
      <c r="FH23" s="10"/>
      <c r="FI23" s="10"/>
      <c r="FJ23" s="10"/>
      <c r="FK23" s="10"/>
      <c r="FL23" s="10"/>
      <c r="FM23" s="10"/>
      <c r="FN23" s="10"/>
      <c r="FO23" s="10"/>
      <c r="FP23" s="10"/>
      <c r="FQ23" s="10"/>
      <c r="FR23" s="10"/>
      <c r="FS23" s="10"/>
      <c r="FT23" s="10"/>
      <c r="FU23" s="10"/>
      <c r="FV23" s="10"/>
      <c r="FW23" s="10"/>
      <c r="FX23" s="10"/>
      <c r="FY23" s="10"/>
      <c r="FZ23" s="10"/>
      <c r="GA23" s="10"/>
      <c r="GB23" s="10"/>
      <c r="GC23" s="10"/>
      <c r="GD23" s="10"/>
      <c r="GE23" s="10"/>
      <c r="GF23" s="10"/>
      <c r="GG23" s="10"/>
      <c r="GH23" s="10"/>
      <c r="GI23" s="10"/>
      <c r="GJ23" s="10"/>
      <c r="GK23" s="10"/>
      <c r="GL23" s="10"/>
      <c r="GM23" s="10"/>
      <c r="GN23" s="10"/>
      <c r="GO23" s="10"/>
      <c r="GP23" s="10"/>
      <c r="GQ23" s="10"/>
      <c r="GR23" s="10"/>
      <c r="GS23" s="10"/>
      <c r="GT23" s="10"/>
      <c r="GU23" s="10"/>
      <c r="GV23" s="10"/>
      <c r="GW23" s="10"/>
      <c r="GX23" s="10"/>
      <c r="GY23" s="10"/>
      <c r="GZ23" s="10"/>
      <c r="HA23" s="10"/>
      <c r="HB23" s="10"/>
      <c r="HC23" s="10"/>
      <c r="HD23" s="10"/>
      <c r="HE23" s="10"/>
      <c r="HF23" s="10"/>
      <c r="HG23" s="10"/>
      <c r="HH23" s="10"/>
      <c r="HI23" s="10"/>
      <c r="HJ23" s="10"/>
      <c r="HK23" s="10"/>
      <c r="HL23" s="10"/>
      <c r="HM23" s="10"/>
      <c r="HN23" s="10"/>
      <c r="HO23" s="10"/>
      <c r="HP23" s="10"/>
      <c r="HQ23" s="10"/>
      <c r="HR23" s="10"/>
      <c r="HS23" s="10"/>
      <c r="HT23" s="10"/>
      <c r="HU23" s="10"/>
      <c r="HV23" s="10"/>
      <c r="HW23" s="10"/>
      <c r="HX23" s="10"/>
      <c r="HY23" s="10"/>
      <c r="HZ23" s="10"/>
      <c r="IA23" s="10"/>
      <c r="IB23" s="10"/>
      <c r="IC23" s="10"/>
      <c r="ID23" s="10"/>
      <c r="IE23" s="10"/>
      <c r="IF23" s="10"/>
      <c r="IG23" s="10"/>
      <c r="IH23" s="10"/>
      <c r="II23" s="10"/>
      <c r="IJ23" s="10"/>
      <c r="IK23" s="10"/>
      <c r="IL23" s="10"/>
      <c r="IM23" s="10"/>
      <c r="IN23" s="10"/>
      <c r="IO23" s="10"/>
      <c r="IP23" s="10"/>
      <c r="IQ23" s="10"/>
      <c r="IR23" s="10"/>
      <c r="IS23" s="10"/>
      <c r="IT23" s="10"/>
      <c r="IU23" s="10"/>
      <c r="IV23" s="10"/>
      <c r="IW23" s="10"/>
      <c r="IX23" s="10"/>
      <c r="IY23" s="10"/>
      <c r="IZ23" s="10"/>
      <c r="JA23" s="10"/>
      <c r="JB23" s="10"/>
      <c r="JC23" s="10"/>
      <c r="JD23" s="10"/>
      <c r="JE23" s="10"/>
      <c r="JF23" s="10"/>
      <c r="JG23" s="10"/>
      <c r="JH23" s="10"/>
      <c r="JI23" s="10"/>
      <c r="JJ23" s="10"/>
      <c r="JK23" s="10"/>
      <c r="JL23" s="10"/>
      <c r="JM23" s="10"/>
      <c r="JN23" s="10"/>
      <c r="JO23" s="10"/>
      <c r="JP23" s="10"/>
      <c r="JQ23" s="10"/>
      <c r="JR23" s="10"/>
      <c r="JS23" s="10"/>
      <c r="JT23" s="10"/>
      <c r="JU23" s="10"/>
      <c r="JV23" s="10"/>
      <c r="JW23" s="10"/>
      <c r="JX23" s="10"/>
      <c r="JY23" s="10"/>
      <c r="JZ23" s="10"/>
      <c r="KA23" s="10"/>
      <c r="KB23" s="10"/>
      <c r="KC23" s="10"/>
      <c r="KD23" s="10"/>
      <c r="KE23" s="10"/>
      <c r="KF23" s="10"/>
      <c r="KG23" s="10"/>
      <c r="KH23" s="10"/>
      <c r="KI23" s="10"/>
      <c r="KJ23" s="10"/>
      <c r="KK23" s="10"/>
      <c r="KL23" s="10"/>
      <c r="KM23" s="10"/>
      <c r="KN23" s="10"/>
      <c r="KO23" s="10"/>
      <c r="KP23" s="10"/>
      <c r="KQ23" s="10"/>
      <c r="KR23" s="10"/>
      <c r="KS23" s="10"/>
      <c r="KT23" s="10"/>
      <c r="KU23" s="10"/>
      <c r="KV23" s="10"/>
      <c r="KW23" s="10"/>
      <c r="KX23" s="10"/>
      <c r="KY23" s="10"/>
      <c r="KZ23" s="10"/>
      <c r="LA23" s="10"/>
      <c r="LB23" s="10"/>
      <c r="LC23" s="10"/>
      <c r="LD23" s="10"/>
      <c r="LE23" s="10"/>
      <c r="LF23" s="10"/>
      <c r="LG23" s="10"/>
      <c r="LH23" s="10"/>
      <c r="LI23" s="10"/>
      <c r="LJ23" s="10"/>
      <c r="LK23" s="10"/>
      <c r="LL23" s="10"/>
      <c r="LM23" s="10"/>
      <c r="LN23" s="10"/>
      <c r="LO23" s="10"/>
      <c r="LP23" s="10"/>
      <c r="LQ23" s="10"/>
      <c r="LR23" s="10"/>
      <c r="LS23" s="10"/>
      <c r="LT23" s="10"/>
      <c r="LU23" s="10"/>
      <c r="LV23" s="10"/>
      <c r="LW23" s="10"/>
      <c r="LX23" s="10"/>
      <c r="LY23" s="10"/>
      <c r="LZ23" s="10"/>
      <c r="MA23" s="10"/>
      <c r="MB23" s="10"/>
      <c r="MC23" s="10"/>
      <c r="MD23" s="10"/>
      <c r="ME23" s="10"/>
      <c r="MF23" s="10"/>
      <c r="MG23" s="10"/>
      <c r="MH23" s="10"/>
      <c r="MI23" s="10"/>
      <c r="MJ23" s="10"/>
      <c r="MK23" s="10"/>
      <c r="ML23" s="10"/>
      <c r="MM23" s="10"/>
      <c r="MN23" s="10"/>
      <c r="MO23" s="10"/>
      <c r="MP23" s="10"/>
      <c r="MQ23" s="10"/>
      <c r="MR23" s="10"/>
      <c r="MS23" s="10"/>
      <c r="MT23" s="10"/>
      <c r="MU23" s="10"/>
      <c r="MV23" s="10"/>
      <c r="MW23" s="10"/>
      <c r="MX23" s="10"/>
      <c r="MY23" s="10"/>
      <c r="MZ23" s="10"/>
      <c r="NA23" s="10"/>
      <c r="NB23" s="10"/>
      <c r="NC23" s="10"/>
      <c r="ND23" s="10"/>
      <c r="NE23" s="10"/>
      <c r="NF23" s="10"/>
      <c r="NG23" s="10"/>
      <c r="NH23" s="10"/>
      <c r="NI23" s="10"/>
      <c r="NJ23" s="10"/>
      <c r="NK23" s="10"/>
      <c r="NL23" s="10"/>
      <c r="NM23" s="10"/>
      <c r="NN23" s="10"/>
      <c r="NO23" s="10"/>
      <c r="NP23" s="10"/>
      <c r="NQ23" s="10"/>
      <c r="NR23" s="10"/>
      <c r="NS23" s="10"/>
      <c r="NT23" s="10"/>
      <c r="NU23" s="10"/>
      <c r="NV23" s="10"/>
      <c r="NW23" s="10"/>
      <c r="NX23" s="10"/>
      <c r="NY23" s="10"/>
      <c r="NZ23" s="10"/>
      <c r="OA23" s="10"/>
      <c r="OB23" s="10"/>
      <c r="OC23" s="10"/>
      <c r="OD23" s="10"/>
      <c r="OE23" s="10"/>
      <c r="OF23" s="10"/>
      <c r="OG23" s="10"/>
      <c r="OH23" s="10"/>
      <c r="OI23" s="10"/>
      <c r="OJ23" s="10"/>
      <c r="OK23" s="10"/>
      <c r="OL23" s="10"/>
      <c r="OM23" s="10"/>
      <c r="ON23" s="10"/>
      <c r="OO23" s="10"/>
      <c r="OP23" s="10"/>
      <c r="OQ23" s="10"/>
      <c r="OR23" s="10"/>
      <c r="OS23" s="10"/>
      <c r="OT23" s="10"/>
      <c r="OU23" s="10"/>
      <c r="OV23" s="10"/>
      <c r="OW23" s="10"/>
      <c r="OX23" s="10"/>
      <c r="OY23" s="10"/>
      <c r="OZ23" s="10"/>
      <c r="PA23" s="10"/>
      <c r="PB23" s="10"/>
      <c r="PC23" s="10"/>
      <c r="PD23" s="10"/>
      <c r="PE23" s="10"/>
      <c r="PF23" s="10"/>
      <c r="PG23" s="10"/>
      <c r="PH23" s="10"/>
      <c r="PI23" s="10"/>
      <c r="PJ23" s="10"/>
      <c r="PK23" s="10"/>
      <c r="PL23" s="10"/>
      <c r="PM23" s="10"/>
      <c r="PN23" s="10"/>
    </row>
    <row r="24" spans="1:430" s="2" customFormat="1" ht="30" customHeight="1" thickBot="1" x14ac:dyDescent="0.4">
      <c r="A24" s="79"/>
      <c r="B24" s="80">
        <v>15</v>
      </c>
      <c r="C24" s="110"/>
      <c r="D24" s="76">
        <f ca="1">VLOOKUP(B24,Résultats[],4,FALSE)</f>
        <v>-5808.2191780821886</v>
      </c>
      <c r="E24" s="100">
        <f ca="1">IF(VLOOKUP(B24,Tâches!$I$5:$M$19,4,FALSE)&lt;0,VLOOKUP(B24,Tâches!$I$5:$M$19,3,FALSE),"")</f>
        <v>0.10666666666666667</v>
      </c>
      <c r="F24" s="99" t="str">
        <f ca="1">IF(VLOOKUP(B24,Tâches!$I$5:$M$19,4,FALSE)&gt;=0,VLOOKUP(B24,Tâches!$I$5:$M$19,3,FALSE),"")</f>
        <v/>
      </c>
      <c r="G24" s="81">
        <f>IF(ISBLANK(VLOOKUP(B24,Tâches!$B$5:$E$19,3,FALSE)),"",(VLOOKUP(B24,Tâches!$B$5:$E$19,3,FALSE)))</f>
        <v>45292</v>
      </c>
      <c r="H24" s="112">
        <f>IF(ISBLANK(VLOOKUP(B24,Tâches!$B$5:$E$19,4,FALSE)),"",(VLOOKUP(B24,Tâches!$B$5:$E$19,4,FALSE)))</f>
        <v>45657</v>
      </c>
      <c r="I24" s="117">
        <f ca="1">IF(VLOOKUP(B24,Tâches!$I$5:$M$19,5,FALSE)=0,"",(VLOOKUP(B24,Tâches!$I$5:$M$19,5,FALSE)))</f>
        <v>7</v>
      </c>
      <c r="J24" s="9">
        <f t="shared" si="681"/>
        <v>366</v>
      </c>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0"/>
      <c r="BB24" s="10"/>
      <c r="BC24" s="10"/>
      <c r="BD24" s="10"/>
      <c r="BE24" s="10"/>
      <c r="BF24" s="10"/>
      <c r="BG24" s="10"/>
      <c r="BH24" s="10"/>
      <c r="BI24" s="10"/>
      <c r="BJ24" s="10"/>
      <c r="BK24" s="10"/>
      <c r="BL24" s="10"/>
      <c r="BM24" s="10"/>
      <c r="BN24" s="10"/>
      <c r="BO24" s="10"/>
      <c r="BP24" s="10"/>
      <c r="BQ24" s="10"/>
      <c r="BR24" s="10"/>
      <c r="BS24" s="10"/>
      <c r="BT24" s="10"/>
      <c r="BU24" s="10"/>
      <c r="BV24" s="10"/>
      <c r="BW24" s="10"/>
      <c r="BX24" s="10"/>
      <c r="BY24" s="10"/>
      <c r="BZ24" s="10"/>
      <c r="CA24" s="10"/>
      <c r="CB24" s="10"/>
      <c r="CC24" s="10"/>
      <c r="CD24" s="10"/>
      <c r="CE24" s="10"/>
      <c r="CF24" s="10"/>
      <c r="CG24" s="10"/>
      <c r="CH24" s="10"/>
      <c r="CI24" s="10"/>
      <c r="CJ24" s="10"/>
      <c r="CK24" s="10"/>
      <c r="CL24" s="10"/>
      <c r="CM24" s="10"/>
      <c r="CN24" s="10"/>
      <c r="CO24" s="10"/>
      <c r="CP24" s="10"/>
      <c r="CQ24" s="10"/>
      <c r="CR24" s="10"/>
      <c r="CS24" s="10"/>
      <c r="CT24" s="10"/>
      <c r="CU24" s="10"/>
      <c r="CV24" s="10"/>
      <c r="CW24" s="10"/>
      <c r="CX24" s="10"/>
      <c r="CY24" s="10"/>
      <c r="CZ24" s="10"/>
      <c r="DA24" s="10"/>
      <c r="DB24" s="10"/>
      <c r="DC24" s="10"/>
      <c r="DD24" s="10"/>
      <c r="DE24" s="10"/>
      <c r="DF24" s="10"/>
      <c r="DG24" s="10"/>
      <c r="DH24" s="10"/>
      <c r="DI24" s="10"/>
      <c r="DJ24" s="10"/>
      <c r="DK24" s="10"/>
      <c r="DL24" s="10"/>
      <c r="DM24" s="10"/>
      <c r="DN24" s="10"/>
      <c r="DO24" s="10"/>
      <c r="DP24" s="10"/>
      <c r="DQ24" s="10"/>
      <c r="DR24" s="10"/>
      <c r="DS24" s="10"/>
      <c r="DT24" s="10"/>
      <c r="DU24" s="10"/>
      <c r="DV24" s="10"/>
      <c r="DW24" s="10"/>
      <c r="DX24" s="10"/>
      <c r="DY24" s="10"/>
      <c r="DZ24" s="10"/>
      <c r="EA24" s="10"/>
      <c r="EB24" s="10"/>
      <c r="EC24" s="10"/>
      <c r="ED24" s="10"/>
      <c r="EE24" s="10"/>
      <c r="EF24" s="10"/>
      <c r="EG24" s="10"/>
      <c r="EH24" s="10"/>
      <c r="EI24" s="10"/>
      <c r="EJ24" s="10"/>
      <c r="EK24" s="10"/>
      <c r="EL24" s="10"/>
      <c r="EM24" s="10"/>
      <c r="EN24" s="10"/>
      <c r="EO24" s="10"/>
      <c r="EP24" s="10"/>
      <c r="EQ24" s="10"/>
      <c r="ER24" s="10"/>
      <c r="ES24" s="10"/>
      <c r="ET24" s="10"/>
      <c r="EU24" s="10"/>
      <c r="EV24" s="10"/>
      <c r="EW24" s="10"/>
      <c r="EX24" s="10"/>
      <c r="EY24" s="10"/>
      <c r="EZ24" s="10"/>
      <c r="FA24" s="10"/>
      <c r="FB24" s="10"/>
      <c r="FC24" s="10"/>
      <c r="FD24" s="10"/>
      <c r="FE24" s="10"/>
      <c r="FF24" s="10"/>
      <c r="FG24" s="10"/>
      <c r="FH24" s="10"/>
      <c r="FI24" s="10"/>
      <c r="FJ24" s="10"/>
      <c r="FK24" s="10"/>
      <c r="FL24" s="10"/>
      <c r="FM24" s="10"/>
      <c r="FN24" s="10"/>
      <c r="FO24" s="10"/>
      <c r="FP24" s="10"/>
      <c r="FQ24" s="10"/>
      <c r="FR24" s="10"/>
      <c r="FS24" s="10"/>
      <c r="FT24" s="10"/>
      <c r="FU24" s="10"/>
      <c r="FV24" s="10"/>
      <c r="FW24" s="10"/>
      <c r="FX24" s="10"/>
      <c r="FY24" s="10"/>
      <c r="FZ24" s="10"/>
      <c r="GA24" s="10"/>
      <c r="GB24" s="10"/>
      <c r="GC24" s="10"/>
      <c r="GD24" s="10"/>
      <c r="GE24" s="10"/>
      <c r="GF24" s="10"/>
      <c r="GG24" s="10"/>
      <c r="GH24" s="10"/>
      <c r="GI24" s="10"/>
      <c r="GJ24" s="10"/>
      <c r="GK24" s="10"/>
      <c r="GL24" s="10"/>
      <c r="GM24" s="10"/>
      <c r="GN24" s="10"/>
      <c r="GO24" s="10"/>
      <c r="GP24" s="10"/>
      <c r="GQ24" s="10"/>
      <c r="GR24" s="10"/>
      <c r="GS24" s="10"/>
      <c r="GT24" s="10"/>
      <c r="GU24" s="10"/>
      <c r="GV24" s="10"/>
      <c r="GW24" s="10"/>
      <c r="GX24" s="10"/>
      <c r="GY24" s="10"/>
      <c r="GZ24" s="10"/>
      <c r="HA24" s="10"/>
      <c r="HB24" s="10"/>
      <c r="HC24" s="10"/>
      <c r="HD24" s="10"/>
      <c r="HE24" s="10"/>
      <c r="HF24" s="10"/>
      <c r="HG24" s="10"/>
      <c r="HH24" s="10"/>
      <c r="HI24" s="10"/>
      <c r="HJ24" s="10"/>
      <c r="HK24" s="10"/>
      <c r="HL24" s="10"/>
      <c r="HM24" s="10"/>
      <c r="HN24" s="10"/>
      <c r="HO24" s="10"/>
      <c r="HP24" s="10"/>
      <c r="HQ24" s="10"/>
      <c r="HR24" s="10"/>
      <c r="HS24" s="10"/>
      <c r="HT24" s="10"/>
      <c r="HU24" s="10"/>
      <c r="HV24" s="10"/>
      <c r="HW24" s="10"/>
      <c r="HX24" s="10"/>
      <c r="HY24" s="10"/>
      <c r="HZ24" s="10"/>
      <c r="IA24" s="10"/>
      <c r="IB24" s="10"/>
      <c r="IC24" s="10"/>
      <c r="ID24" s="10"/>
      <c r="IE24" s="10"/>
      <c r="IF24" s="10"/>
      <c r="IG24" s="10"/>
      <c r="IH24" s="10"/>
      <c r="II24" s="10"/>
      <c r="IJ24" s="10"/>
      <c r="IK24" s="10"/>
      <c r="IL24" s="10"/>
      <c r="IM24" s="10"/>
      <c r="IN24" s="10"/>
      <c r="IO24" s="10"/>
      <c r="IP24" s="10"/>
      <c r="IQ24" s="10"/>
      <c r="IR24" s="10"/>
      <c r="IS24" s="10"/>
      <c r="IT24" s="10"/>
      <c r="IU24" s="10"/>
      <c r="IV24" s="10"/>
      <c r="IW24" s="10"/>
      <c r="IX24" s="10"/>
      <c r="IY24" s="10"/>
      <c r="IZ24" s="10"/>
      <c r="JA24" s="10"/>
      <c r="JB24" s="10"/>
      <c r="JC24" s="10"/>
      <c r="JD24" s="10"/>
      <c r="JE24" s="10"/>
      <c r="JF24" s="10"/>
      <c r="JG24" s="10"/>
      <c r="JH24" s="10"/>
      <c r="JI24" s="10"/>
      <c r="JJ24" s="10"/>
      <c r="JK24" s="10"/>
      <c r="JL24" s="10"/>
      <c r="JM24" s="10"/>
      <c r="JN24" s="10"/>
      <c r="JO24" s="10"/>
      <c r="JP24" s="10"/>
      <c r="JQ24" s="10"/>
      <c r="JR24" s="10"/>
      <c r="JS24" s="10"/>
      <c r="JT24" s="10"/>
      <c r="JU24" s="10"/>
      <c r="JV24" s="10"/>
      <c r="JW24" s="10"/>
      <c r="JX24" s="10"/>
      <c r="JY24" s="10"/>
      <c r="JZ24" s="10"/>
      <c r="KA24" s="10"/>
      <c r="KB24" s="10"/>
      <c r="KC24" s="10"/>
      <c r="KD24" s="10"/>
      <c r="KE24" s="10"/>
      <c r="KF24" s="10"/>
      <c r="KG24" s="10"/>
      <c r="KH24" s="10"/>
      <c r="KI24" s="10"/>
      <c r="KJ24" s="10"/>
      <c r="KK24" s="10"/>
      <c r="KL24" s="10"/>
      <c r="KM24" s="10"/>
      <c r="KN24" s="10"/>
      <c r="KO24" s="10"/>
      <c r="KP24" s="10"/>
      <c r="KQ24" s="10"/>
      <c r="KR24" s="10"/>
      <c r="KS24" s="10"/>
      <c r="KT24" s="10"/>
      <c r="KU24" s="10"/>
      <c r="KV24" s="10"/>
      <c r="KW24" s="10"/>
      <c r="KX24" s="10"/>
      <c r="KY24" s="10"/>
      <c r="KZ24" s="10"/>
      <c r="LA24" s="10"/>
      <c r="LB24" s="10"/>
      <c r="LC24" s="10"/>
      <c r="LD24" s="10"/>
      <c r="LE24" s="10"/>
      <c r="LF24" s="10"/>
      <c r="LG24" s="10"/>
      <c r="LH24" s="10"/>
      <c r="LI24" s="10"/>
      <c r="LJ24" s="10"/>
      <c r="LK24" s="10"/>
      <c r="LL24" s="10"/>
      <c r="LM24" s="10"/>
      <c r="LN24" s="10"/>
      <c r="LO24" s="10"/>
      <c r="LP24" s="10"/>
      <c r="LQ24" s="10"/>
      <c r="LR24" s="10"/>
      <c r="LS24" s="10"/>
      <c r="LT24" s="10"/>
      <c r="LU24" s="10"/>
      <c r="LV24" s="10"/>
      <c r="LW24" s="10"/>
      <c r="LX24" s="10"/>
      <c r="LY24" s="10"/>
      <c r="LZ24" s="10"/>
      <c r="MA24" s="10"/>
      <c r="MB24" s="10"/>
      <c r="MC24" s="10"/>
      <c r="MD24" s="10"/>
      <c r="ME24" s="10"/>
      <c r="MF24" s="10"/>
      <c r="MG24" s="10"/>
      <c r="MH24" s="10"/>
      <c r="MI24" s="10"/>
      <c r="MJ24" s="10"/>
      <c r="MK24" s="10"/>
      <c r="ML24" s="10"/>
      <c r="MM24" s="10"/>
      <c r="MN24" s="10"/>
      <c r="MO24" s="10"/>
      <c r="MP24" s="10"/>
      <c r="MQ24" s="10"/>
      <c r="MR24" s="10"/>
      <c r="MS24" s="10"/>
      <c r="MT24" s="10"/>
      <c r="MU24" s="10"/>
      <c r="MV24" s="10"/>
      <c r="MW24" s="10"/>
      <c r="MX24" s="10"/>
      <c r="MY24" s="10"/>
      <c r="MZ24" s="10"/>
      <c r="NA24" s="10"/>
      <c r="NB24" s="10"/>
      <c r="NC24" s="10"/>
      <c r="ND24" s="10"/>
      <c r="NE24" s="10"/>
      <c r="NF24" s="10"/>
      <c r="NG24" s="10"/>
      <c r="NH24" s="10"/>
      <c r="NI24" s="10"/>
      <c r="NJ24" s="10"/>
      <c r="NK24" s="10"/>
      <c r="NL24" s="10"/>
      <c r="NM24" s="10"/>
      <c r="NN24" s="10"/>
      <c r="NO24" s="10"/>
      <c r="NP24" s="10"/>
      <c r="NQ24" s="10"/>
      <c r="NR24" s="10"/>
      <c r="NS24" s="10"/>
      <c r="NT24" s="10"/>
      <c r="NU24" s="10"/>
      <c r="NV24" s="10"/>
      <c r="NW24" s="10"/>
      <c r="NX24" s="10"/>
      <c r="NY24" s="10"/>
      <c r="NZ24" s="10"/>
      <c r="OA24" s="10"/>
      <c r="OB24" s="10"/>
      <c r="OC24" s="10"/>
      <c r="OD24" s="10"/>
      <c r="OE24" s="10"/>
      <c r="OF24" s="10"/>
      <c r="OG24" s="10"/>
      <c r="OH24" s="10"/>
      <c r="OI24" s="10"/>
      <c r="OJ24" s="10"/>
      <c r="OK24" s="10"/>
      <c r="OL24" s="10"/>
      <c r="OM24" s="10"/>
      <c r="ON24" s="10"/>
      <c r="OO24" s="10"/>
      <c r="OP24" s="10"/>
      <c r="OQ24" s="10"/>
      <c r="OR24" s="10"/>
      <c r="OS24" s="10"/>
      <c r="OT24" s="10"/>
      <c r="OU24" s="10"/>
      <c r="OV24" s="10"/>
      <c r="OW24" s="10"/>
      <c r="OX24" s="10"/>
      <c r="OY24" s="10"/>
      <c r="OZ24" s="10"/>
      <c r="PA24" s="10"/>
      <c r="PB24" s="10"/>
      <c r="PC24" s="10"/>
      <c r="PD24" s="10"/>
      <c r="PE24" s="10"/>
      <c r="PF24" s="10"/>
      <c r="PG24" s="10"/>
      <c r="PH24" s="10"/>
      <c r="PI24" s="10"/>
      <c r="PJ24" s="10"/>
      <c r="PK24" s="10"/>
      <c r="PL24" s="10"/>
      <c r="PM24" s="10"/>
      <c r="PN24" s="10"/>
    </row>
    <row r="25" spans="1:430" ht="30" customHeight="1" x14ac:dyDescent="0.35">
      <c r="I25" s="4"/>
    </row>
    <row r="26" spans="1:430" ht="30" customHeight="1" thickBot="1" x14ac:dyDescent="0.4">
      <c r="C26" s="8"/>
      <c r="D26" s="8"/>
      <c r="E26" s="8"/>
      <c r="F26" s="8"/>
      <c r="H26" s="13"/>
    </row>
    <row r="27" spans="1:430" ht="30" customHeight="1" x14ac:dyDescent="0.35">
      <c r="B27" s="28" t="s">
        <v>5</v>
      </c>
      <c r="C27" s="21" t="s">
        <v>14</v>
      </c>
      <c r="D27" s="102"/>
      <c r="E27" s="8"/>
      <c r="F27" s="8"/>
    </row>
    <row r="28" spans="1:430" ht="30" customHeight="1" x14ac:dyDescent="0.35">
      <c r="B28" s="22" t="s">
        <v>15</v>
      </c>
      <c r="C28" s="25">
        <f>COUNTIF(Tâches!A5:A19,B28)</f>
        <v>5</v>
      </c>
      <c r="E28" s="8"/>
      <c r="F28" s="8"/>
    </row>
    <row r="29" spans="1:430" ht="30" customHeight="1" x14ac:dyDescent="0.35">
      <c r="B29" s="22" t="s">
        <v>12</v>
      </c>
      <c r="C29" s="25">
        <f>COUNTIF(Tâches!A5:A19,B29)</f>
        <v>5</v>
      </c>
    </row>
    <row r="30" spans="1:430" ht="30" customHeight="1" thickBot="1" x14ac:dyDescent="0.4">
      <c r="B30" s="26" t="s">
        <v>13</v>
      </c>
      <c r="C30" s="27">
        <f>COUNTIF(Tâches!A5:A19,B30)</f>
        <v>5</v>
      </c>
    </row>
  </sheetData>
  <mergeCells count="60">
    <mergeCell ref="PA4:PG4"/>
    <mergeCell ref="PH4:PN4"/>
    <mergeCell ref="NR4:NX4"/>
    <mergeCell ref="NY4:OE4"/>
    <mergeCell ref="OF4:OL4"/>
    <mergeCell ref="OM4:OS4"/>
    <mergeCell ref="OT4:OZ4"/>
    <mergeCell ref="MI4:MO4"/>
    <mergeCell ref="MP4:MV4"/>
    <mergeCell ref="MW4:NC4"/>
    <mergeCell ref="ND4:NJ4"/>
    <mergeCell ref="NK4:NQ4"/>
    <mergeCell ref="KZ4:LF4"/>
    <mergeCell ref="LG4:LM4"/>
    <mergeCell ref="LN4:LT4"/>
    <mergeCell ref="LU4:MA4"/>
    <mergeCell ref="MB4:MH4"/>
    <mergeCell ref="JQ4:JW4"/>
    <mergeCell ref="JX4:KD4"/>
    <mergeCell ref="KE4:KK4"/>
    <mergeCell ref="KL4:KR4"/>
    <mergeCell ref="KS4:KY4"/>
    <mergeCell ref="IH4:IN4"/>
    <mergeCell ref="IO4:IU4"/>
    <mergeCell ref="IV4:JB4"/>
    <mergeCell ref="JC4:JI4"/>
    <mergeCell ref="JJ4:JP4"/>
    <mergeCell ref="GY4:HE4"/>
    <mergeCell ref="HF4:HL4"/>
    <mergeCell ref="HM4:HS4"/>
    <mergeCell ref="HT4:HZ4"/>
    <mergeCell ref="IA4:IG4"/>
    <mergeCell ref="FP4:FV4"/>
    <mergeCell ref="FW4:GC4"/>
    <mergeCell ref="GD4:GJ4"/>
    <mergeCell ref="GK4:GQ4"/>
    <mergeCell ref="GR4:GX4"/>
    <mergeCell ref="EG4:EM4"/>
    <mergeCell ref="EN4:ET4"/>
    <mergeCell ref="EU4:FA4"/>
    <mergeCell ref="FB4:FH4"/>
    <mergeCell ref="FI4:FO4"/>
    <mergeCell ref="CX4:DD4"/>
    <mergeCell ref="DE4:DK4"/>
    <mergeCell ref="DL4:DR4"/>
    <mergeCell ref="DS4:DY4"/>
    <mergeCell ref="DZ4:EF4"/>
    <mergeCell ref="BO4:BU4"/>
    <mergeCell ref="BV4:CB4"/>
    <mergeCell ref="CC4:CI4"/>
    <mergeCell ref="CJ4:CP4"/>
    <mergeCell ref="CQ4:CW4"/>
    <mergeCell ref="AM4:AS4"/>
    <mergeCell ref="AT4:AZ4"/>
    <mergeCell ref="BA4:BG4"/>
    <mergeCell ref="BH4:BN4"/>
    <mergeCell ref="K4:Q4"/>
    <mergeCell ref="R4:X4"/>
    <mergeCell ref="Y4:AE4"/>
    <mergeCell ref="AF4:AL4"/>
  </mergeCells>
  <phoneticPr fontId="30" type="noConversion"/>
  <conditionalFormatting sqref="E8:E24">
    <cfRule type="expression" priority="8">
      <formula>D8&gt;=0</formula>
    </cfRule>
    <cfRule type="dataBar" priority="17">
      <dataBar>
        <cfvo type="num" val="0"/>
        <cfvo type="num" val="0.5"/>
        <color rgb="FFFF0000"/>
      </dataBar>
      <extLst>
        <ext xmlns:x14="http://schemas.microsoft.com/office/spreadsheetml/2009/9/main" uri="{B025F937-C7B1-47D3-B67F-A62EFF666E3E}">
          <x14:id>{E958C311-BB52-402E-B974-B582DF46DC95}</x14:id>
        </ext>
      </extLst>
    </cfRule>
  </conditionalFormatting>
  <conditionalFormatting sqref="F8:F24">
    <cfRule type="expression" priority="6" stopIfTrue="1">
      <formula>D8&lt;0</formula>
    </cfRule>
    <cfRule type="dataBar" priority="16">
      <dataBar>
        <cfvo type="num" val="0"/>
        <cfvo type="num" val="0.5"/>
        <color rgb="FF00B050"/>
      </dataBar>
      <extLst>
        <ext xmlns:x14="http://schemas.microsoft.com/office/spreadsheetml/2009/9/main" uri="{B025F937-C7B1-47D3-B67F-A62EFF666E3E}">
          <x14:id>{E2E9E38A-4AEE-4E03-A119-0E2EA15A7AFD}</x14:id>
        </ext>
      </extLst>
    </cfRule>
  </conditionalFormatting>
  <conditionalFormatting sqref="K7:PN24">
    <cfRule type="expression" dxfId="3" priority="2">
      <formula>AND($G7&lt;=K$5,$H7&gt;=K$5,K$5&lt;=ce_jour)</formula>
    </cfRule>
  </conditionalFormatting>
  <conditionalFormatting sqref="K7:PN24">
    <cfRule type="expression" dxfId="2" priority="1">
      <formula>AND($D7&lt;0,$G7&lt;=K$5,$H7&gt;=K$5,K$5&gt;(ce_jour-VLOOKUP($B7,Résult2,5,0)),K$5&lt;=ce_jour)</formula>
    </cfRule>
  </conditionalFormatting>
  <dataValidations count="1">
    <dataValidation type="whole" operator="greaterThanOrEqual" allowBlank="1" showInputMessage="1" promptTitle="Semaine d’affichage" prompt="La modification de ce nombre entraînera la défilement du diagramme de Gantt." sqref="G4" xr:uid="{00000000-0002-0000-0000-000000000000}">
      <formula1>1</formula1>
    </dataValidation>
  </dataValidations>
  <printOptions horizontalCentered="1"/>
  <pageMargins left="0.35" right="0.35" top="0.35" bottom="0.5" header="0.3" footer="0.3"/>
  <pageSetup paperSize="9" scale="11" fitToHeight="0" orientation="landscape" r:id="rId1"/>
  <headerFooter differentFirst="1" scaleWithDoc="0">
    <oddFooter>Page &amp;P of &amp;N</oddFooter>
  </headerFooter>
  <drawing r:id="rId2"/>
  <extLst>
    <ext xmlns:x14="http://schemas.microsoft.com/office/spreadsheetml/2009/9/main" uri="{78C0D931-6437-407d-A8EE-F0AAD7539E65}">
      <x14:conditionalFormattings>
        <x14:conditionalFormatting xmlns:xm="http://schemas.microsoft.com/office/excel/2006/main">
          <x14:cfRule type="dataBar" id="{E958C311-BB52-402E-B974-B582DF46DC95}">
            <x14:dataBar minLength="0" maxLength="100" gradient="0">
              <x14:cfvo type="num">
                <xm:f>0</xm:f>
              </x14:cfvo>
              <x14:cfvo type="num">
                <xm:f>0.5</xm:f>
              </x14:cfvo>
              <x14:negativeFillColor rgb="FFFF0000"/>
              <x14:axisColor rgb="FF000000"/>
            </x14:dataBar>
          </x14:cfRule>
          <xm:sqref>E8:E24</xm:sqref>
        </x14:conditionalFormatting>
        <x14:conditionalFormatting xmlns:xm="http://schemas.microsoft.com/office/excel/2006/main">
          <x14:cfRule type="dataBar" id="{E2E9E38A-4AEE-4E03-A119-0E2EA15A7AFD}">
            <x14:dataBar minLength="0" maxLength="100" gradient="0">
              <x14:cfvo type="num">
                <xm:f>0</xm:f>
              </x14:cfvo>
              <x14:cfvo type="num">
                <xm:f>0.5</xm:f>
              </x14:cfvo>
              <x14:negativeFillColor rgb="FFFF0000"/>
              <x14:axisColor rgb="FF000000"/>
            </x14:dataBar>
          </x14:cfRule>
          <xm:sqref>F8:F24</xm:sqref>
        </x14:conditionalFormatting>
      </x14:conditionalFormatting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Image xmlns="71af3243-3dd4-4a8d-8c0d-dd76da1f02a5">
      <Url xsi:nil="true"/>
      <Description xsi:nil="true"/>
    </Image>
    <Status xmlns="71af3243-3dd4-4a8d-8c0d-dd76da1f02a5">Not started</Status>
    <Background xmlns="71af3243-3dd4-4a8d-8c0d-dd76da1f02a5">false</Background>
    <_ip_UnifiedCompliancePolicyProperties xmlns="http://schemas.microsoft.com/sharepoint/v3" xsi:nil="true"/>
    <ImageTagsTaxHTField xmlns="71af3243-3dd4-4a8d-8c0d-dd76da1f02a5">
      <Terms xmlns="http://schemas.microsoft.com/office/infopath/2007/PartnerControls"/>
    </ImageTagsTaxHTField>
    <TaxCatchAll xmlns="230e9df3-be65-4c73-a93b-d1236ebd677e" xsi:nil="true"/>
    <MediaServiceKeyPoints xmlns="71af3243-3dd4-4a8d-8c0d-dd76da1f02a5" xsi:nil="true"/>
  </documentManagement>
</p:properties>
</file>

<file path=customXml/item3.xml>�� 
</file>

<file path=customXml/item4.xml><?xml version="1.0" encoding="utf-8"?>
<ct:contentTypeSchema xmlns:ct="http://schemas.microsoft.com/office/2006/metadata/contentType" xmlns:ma="http://schemas.microsoft.com/office/2006/metadata/properties/metaAttributes" ct:_="" ma:_="" ma:contentTypeName="Document" ma:contentTypeID="0x01010079F111ED35F8CC479449609E8A0923A6" ma:contentTypeVersion="24" ma:contentTypeDescription="Create a new document." ma:contentTypeScope="" ma:versionID="2d714a3296df14eba7a100bb665443ca">
  <xsd:schema xmlns:xsd="http://www.w3.org/2001/XMLSchema" xmlns:xs="http://www.w3.org/2001/XMLSchema" xmlns:p="http://schemas.microsoft.com/office/2006/metadata/properties" xmlns:ns1="http://schemas.microsoft.com/sharepoint/v3" xmlns:ns2="71af3243-3dd4-4a8d-8c0d-dd76da1f02a5" xmlns:ns3="16c05727-aa75-4e4a-9b5f-8a80a1165891" xmlns:ns4="230e9df3-be65-4c73-a93b-d1236ebd677e" targetNamespace="http://schemas.microsoft.com/office/2006/metadata/properties" ma:root="true" ma:fieldsID="49549bf45bfbbfb6cffed527380e77e1" ns1:_="" ns2:_="" ns3:_="" ns4:_="">
    <xsd:import namespace="http://schemas.microsoft.com/sharepoint/v3"/>
    <xsd:import namespace="71af3243-3dd4-4a8d-8c0d-dd76da1f02a5"/>
    <xsd:import namespace="16c05727-aa75-4e4a-9b5f-8a80a1165891"/>
    <xsd:import namespace="230e9df3-be65-4c73-a93b-d1236ebd677e"/>
    <xsd:element name="properties">
      <xsd:complexType>
        <xsd:sequence>
          <xsd:element name="documentManagement">
            <xsd:complexType>
              <xsd:all>
                <xsd:element ref="ns2:Status" minOccurs="0"/>
                <xsd:element ref="ns2:Image" minOccurs="0"/>
                <xsd:element ref="ns2:MediaServiceMetadata" minOccurs="0"/>
                <xsd:element ref="ns2:MediaServiceFastMetadata" minOccurs="0"/>
                <xsd:element ref="ns2:MediaServiceOCR" minOccurs="0"/>
                <xsd:element ref="ns2:MediaServiceAutoTags" minOccurs="0"/>
                <xsd:element ref="ns2:MediaServiceEventHashCode" minOccurs="0"/>
                <xsd:element ref="ns2:MediaServiceGenerationTime" minOccurs="0"/>
                <xsd:element ref="ns3:SharedWithUsers" minOccurs="0"/>
                <xsd:element ref="ns3:SharedWithDetails" minOccurs="0"/>
                <xsd:element ref="ns2:MediaServiceAutoKeyPoints" minOccurs="0"/>
                <xsd:element ref="ns2:MediaServiceKeyPoints" minOccurs="0"/>
                <xsd:element ref="ns2:MediaServiceDateTaken" minOccurs="0"/>
                <xsd:element ref="ns1:_ip_UnifiedCompliancePolicyProperties" minOccurs="0"/>
                <xsd:element ref="ns1:_ip_UnifiedCompliancePolicyUIAction" minOccurs="0"/>
                <xsd:element ref="ns4:TaxCatchAll" minOccurs="0"/>
                <xsd:element ref="ns2:ImageTagsTaxHTField" minOccurs="0"/>
                <xsd:element ref="ns2:MediaServiceLocation" minOccurs="0"/>
                <xsd:element ref="ns2:MediaLengthInSeconds" minOccurs="0"/>
                <xsd:element ref="ns2:Backgroun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ma:readOnly="false">
      <xsd:simpleType>
        <xsd:restriction base="dms:Note"/>
      </xsd:simpleType>
    </xsd:element>
    <xsd:element name="_ip_UnifiedCompliancePolicyUIAction" ma:index="21" nillable="true" ma:displayName="Unified Compliance Policy UI Action" ma:hidden="true" ma:internalName="_ip_UnifiedCompliancePolicyUIAction" ma:readOnly="fals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1af3243-3dd4-4a8d-8c0d-dd76da1f02a5" elementFormDefault="qualified">
    <xsd:import namespace="http://schemas.microsoft.com/office/2006/documentManagement/types"/>
    <xsd:import namespace="http://schemas.microsoft.com/office/infopath/2007/PartnerControls"/>
    <xsd:element name="Status" ma:index="2" nillable="true" ma:displayName="Status" ma:default="Not started" ma:format="Dropdown" ma:internalName="Status" ma:readOnly="false">
      <xsd:simpleType>
        <xsd:restriction base="dms:Choice">
          <xsd:enumeration value="Not started"/>
          <xsd:enumeration value="In Progress"/>
          <xsd:enumeration value="Completed"/>
        </xsd:restriction>
      </xsd:simpleType>
    </xsd:element>
    <xsd:element name="Image" ma:index="3" nillable="true" ma:displayName="Image" ma:format="Image" ma:internalName="Image" ma:readOnly="false">
      <xsd:complexType>
        <xsd:complexContent>
          <xsd:extension base="dms:URL">
            <xsd:sequence>
              <xsd:element name="Url" type="dms:ValidUrl" minOccurs="0" nillable="true"/>
              <xsd:element name="Description" type="xsd:string" nillable="true"/>
            </xsd:sequence>
          </xsd:extension>
        </xsd:complexContent>
      </xsd:complexType>
    </xsd:element>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CR" ma:index="10" nillable="true" ma:displayName="MediaServiceOCR" ma:hidden="true" ma:internalName="MediaServiceOCR" ma:readOnly="true">
      <xsd:simpleType>
        <xsd:restriction base="dms:Note"/>
      </xsd:simpleType>
    </xsd:element>
    <xsd:element name="MediaServiceAutoTags" ma:index="11" nillable="true" ma:displayName="MediaServiceAutoTags" ma:hidden="true" ma:internalName="MediaServiceAutoTags"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hidden="true" ma:internalName="MediaServiceKeyPoints" ma:readOnly="false">
      <xsd:simpleType>
        <xsd:restriction base="dms:Note"/>
      </xsd:simpleType>
    </xsd:element>
    <xsd:element name="MediaServiceDateTaken" ma:index="18" nillable="true" ma:displayName="MediaServiceDateTaken" ma:hidden="true" ma:internalName="MediaServiceDateTaken" ma:readOnly="true">
      <xsd:simpleType>
        <xsd:restriction base="dms:Text"/>
      </xsd:simpleType>
    </xsd:element>
    <xsd:element name="ImageTagsTaxHTField" ma:index="25" nillable="true" ma:taxonomy="true" ma:internalName="ImageTagsTaxHTField" ma:taxonomyFieldName="MediaServiceImageTags" ma:displayName="Image Tags" ma:readOnly="false" ma:fieldId="{5cf76f15-5ced-4ddc-b409-7134ff3c332f}" ma:taxonomyMulti="true" ma:sspId="e385fb40-52d4-4fae-9c5b-3e8ff8a5878e" ma:termSetId="09814cd3-568e-fe90-9814-8d621ff8fb84" ma:anchorId="fba54fb3-c3e1-fe81-a776-ca4b69148c4d" ma:open="true" ma:isKeyword="false">
      <xsd:complexType>
        <xsd:sequence>
          <xsd:element ref="pc:Terms" minOccurs="0" maxOccurs="1"/>
        </xsd:sequence>
      </xsd:complexType>
    </xsd:element>
    <xsd:element name="MediaServiceLocation" ma:index="26" nillable="true" ma:displayName="Location" ma:hidden="true" ma:internalName="MediaServiceLocation" ma:readOnly="true">
      <xsd:simpleType>
        <xsd:restriction base="dms:Text"/>
      </xsd:simpleType>
    </xsd:element>
    <xsd:element name="MediaLengthInSeconds" ma:index="27" nillable="true" ma:displayName="MediaLengthInSeconds" ma:hidden="true" ma:internalName="MediaLengthInSeconds" ma:readOnly="true">
      <xsd:simpleType>
        <xsd:restriction base="dms:Unknown"/>
      </xsd:simpleType>
    </xsd:element>
    <xsd:element name="Background" ma:index="28" nillable="true" ma:displayName="Background" ma:default="0" ma:format="Dropdown" ma:internalName="Background">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16c05727-aa75-4e4a-9b5f-8a80a1165891" elementFormDefault="qualified">
    <xsd:import namespace="http://schemas.microsoft.com/office/2006/documentManagement/types"/>
    <xsd:import namespace="http://schemas.microsoft.com/office/infopath/2007/PartnerControls"/>
    <xsd:element name="SharedWithUsers" ma:index="14" nillable="true" ma:displayName="Shared With" ma:hidden="tru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hidden="true" ma:internalName="SharedWithDetail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30e9df3-be65-4c73-a93b-d1236ebd677e" elementFormDefault="qualified">
    <xsd:import namespace="http://schemas.microsoft.com/office/2006/documentManagement/types"/>
    <xsd:import namespace="http://schemas.microsoft.com/office/infopath/2007/PartnerControls"/>
    <xsd:element name="TaxCatchAll" ma:index="23" nillable="true" ma:displayName="Taxonomy Catch All Column" ma:hidden="true" ma:list="{3f6bfcbc-3db3-4ae6-bd76-326f0798ad28}" ma:internalName="TaxCatchAll" ma:readOnly="false" ma:showField="CatchAllData" ma:web="16c05727-aa75-4e4a-9b5f-8a80a116589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FE8ED85-58B3-4608-8E91-0433556D50CE}">
  <ds:schemaRefs>
    <ds:schemaRef ds:uri="http://schemas.microsoft.com/sharepoint/v3/contenttype/forms"/>
  </ds:schemaRefs>
</ds:datastoreItem>
</file>

<file path=customXml/itemProps2.xml><?xml version="1.0" encoding="utf-8"?>
<ds:datastoreItem xmlns:ds="http://schemas.openxmlformats.org/officeDocument/2006/customXml" ds:itemID="{5144944C-1F1D-4162-962A-96F3FC8455D8}">
  <ds:schemaRefs>
    <ds:schemaRef ds:uri="http://schemas.microsoft.com/office/2006/metadata/properties"/>
    <ds:schemaRef ds:uri="http://schemas.microsoft.com/office/infopath/2007/PartnerControls"/>
    <ds:schemaRef ds:uri="http://schemas.microsoft.com/sharepoint/v3"/>
    <ds:schemaRef ds:uri="71af3243-3dd4-4a8d-8c0d-dd76da1f02a5"/>
    <ds:schemaRef ds:uri="230e9df3-be65-4c73-a93b-d1236ebd677e"/>
  </ds:schemaRefs>
</ds:datastoreItem>
</file>

<file path=customXml/itemProps3.xml><?xml version="1.0" encoding="utf-8"?>
<ds:datastoreItem xmlns:ds="http://schemas.openxmlformats.org/officeDocument/2006/customXml" ds:itemID="{044A3009-5E1E-43B5-A15B-47E406256037}">
  <ds:schemaRefs>
    <ds:schemaRef ds:uri="http://schemas.microsoft.com/DataMashup"/>
  </ds:schemaRefs>
</ds:datastoreItem>
</file>

<file path=customXml/itemProps4.xml><?xml version="1.0" encoding="utf-8"?>
<ds:datastoreItem xmlns:ds="http://schemas.openxmlformats.org/officeDocument/2006/customXml" ds:itemID="{708DBB9E-6D89-4A94-9DC5-964B7833E11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71af3243-3dd4-4a8d-8c0d-dd76da1f02a5"/>
    <ds:schemaRef ds:uri="16c05727-aa75-4e4a-9b5f-8a80a1165891"/>
    <ds:schemaRef ds:uri="230e9df3-be65-4c73-a93b-d1236ebd677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emplate>TM16400962</Template>
  <TotalTime>0</TotalTime>
  <Application>Microsoft Excel</Application>
  <DocSecurity>0</DocSecurity>
  <ScaleCrop>false</ScaleCrop>
  <HeadingPairs>
    <vt:vector size="4" baseType="variant">
      <vt:variant>
        <vt:lpstr>Feuilles de calcul</vt:lpstr>
      </vt:variant>
      <vt:variant>
        <vt:i4>3</vt:i4>
      </vt:variant>
      <vt:variant>
        <vt:lpstr>Plages nommées</vt:lpstr>
      </vt:variant>
      <vt:variant>
        <vt:i4>7</vt:i4>
      </vt:variant>
    </vt:vector>
  </HeadingPairs>
  <TitlesOfParts>
    <vt:vector size="10" baseType="lpstr">
      <vt:lpstr>Page de garde</vt:lpstr>
      <vt:lpstr>Tâches</vt:lpstr>
      <vt:lpstr>Résultats</vt:lpstr>
      <vt:lpstr>Début_Projet</vt:lpstr>
      <vt:lpstr>'Résultats'!début_tâche</vt:lpstr>
      <vt:lpstr>'Résultats'!fin_tâche</vt:lpstr>
      <vt:lpstr>'Résultats'!Impression_des_titres</vt:lpstr>
      <vt:lpstr>Objectifs2</vt:lpstr>
      <vt:lpstr>Résult2</vt:lpstr>
      <vt:lpstr>Semaine_Affichage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lastModifiedBy/>
  <dcterms:created xsi:type="dcterms:W3CDTF">2021-12-14T20:18:50Z</dcterms:created>
  <dcterms:modified xsi:type="dcterms:W3CDTF">2024-02-16T08:37:35Z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0x01010079F111ED35F8CC479449609E8A0923A6</vt:lpwstr>
  </property>
  <property fmtid="{D5CDD505-2E9C-101B-9397-08002B2CF9AE}" pid="3" name="MSIP_Label_074b1f44-4b8e-4a55-9263-ff3a4e94c75c_Enabled">
    <vt:lpwstr>true</vt:lpwstr>
  </property>
  <property fmtid="{D5CDD505-2E9C-101B-9397-08002B2CF9AE}" pid="4" name="MSIP_Label_074b1f44-4b8e-4a55-9263-ff3a4e94c75c_SetDate">
    <vt:lpwstr>2023-11-15T10:24:32Z</vt:lpwstr>
  </property>
  <property fmtid="{D5CDD505-2E9C-101B-9397-08002B2CF9AE}" pid="5" name="MSIP_Label_074b1f44-4b8e-4a55-9263-ff3a4e94c75c_Method">
    <vt:lpwstr>Privileged</vt:lpwstr>
  </property>
  <property fmtid="{D5CDD505-2E9C-101B-9397-08002B2CF9AE}" pid="6" name="MSIP_Label_074b1f44-4b8e-4a55-9263-ff3a4e94c75c_Name">
    <vt:lpwstr>Internal</vt:lpwstr>
  </property>
  <property fmtid="{D5CDD505-2E9C-101B-9397-08002B2CF9AE}" pid="7" name="MSIP_Label_074b1f44-4b8e-4a55-9263-ff3a4e94c75c_SiteId">
    <vt:lpwstr>54183190-4a8f-42fc-bb78-64c1f667191d</vt:lpwstr>
  </property>
  <property fmtid="{D5CDD505-2E9C-101B-9397-08002B2CF9AE}" pid="8" name="MSIP_Label_074b1f44-4b8e-4a55-9263-ff3a4e94c75c_ActionId">
    <vt:lpwstr>a1dc123b-2b80-4c04-8f74-663d01d651cf</vt:lpwstr>
  </property>
  <property fmtid="{D5CDD505-2E9C-101B-9397-08002B2CF9AE}" pid="9" name="MSIP_Label_074b1f44-4b8e-4a55-9263-ff3a4e94c75c_ContentBits">
    <vt:lpwstr>0</vt:lpwstr>
  </property>
</Properties>
</file>