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Liste des affaires" sheetId="2" r:id="rId1"/>
    <sheet name="Répartition Agence 1" sheetId="1" r:id="rId2"/>
    <sheet name="Répartition Agence 2" sheetId="3" r:id="rId3"/>
    <sheet name="Répartition Agence 3" sheetId="4" r:id="rId4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2" i="1"/>
  <c r="F1" i="1"/>
  <c r="F3" i="1" s="1"/>
  <c r="G2" i="1"/>
  <c r="H2" i="1"/>
  <c r="I2" i="1"/>
  <c r="F2" i="1"/>
  <c r="J2" i="1" l="1"/>
  <c r="K2" i="1"/>
  <c r="E16" i="2" l="1"/>
  <c r="E15" i="2"/>
  <c r="E14" i="2"/>
  <c r="E13" i="2"/>
  <c r="E12" i="2"/>
  <c r="E11" i="2"/>
  <c r="E10" i="2"/>
  <c r="E9" i="2"/>
  <c r="E3" i="2"/>
  <c r="E4" i="2"/>
  <c r="E5" i="2"/>
  <c r="E6" i="2"/>
  <c r="E7" i="2"/>
  <c r="E8" i="2"/>
  <c r="E2" i="2"/>
  <c r="L2" i="1" l="1"/>
</calcChain>
</file>

<file path=xl/sharedStrings.xml><?xml version="1.0" encoding="utf-8"?>
<sst xmlns="http://schemas.openxmlformats.org/spreadsheetml/2006/main" count="41" uniqueCount="16">
  <si>
    <t>CA global</t>
  </si>
  <si>
    <t>Durée (mois)</t>
  </si>
  <si>
    <t>Date de démarrage</t>
  </si>
  <si>
    <t>Agence 1</t>
  </si>
  <si>
    <t>Agence 2</t>
  </si>
  <si>
    <t>Agence 3</t>
  </si>
  <si>
    <t>Agence 4</t>
  </si>
  <si>
    <t>Agence</t>
  </si>
  <si>
    <t>Montant Total</t>
  </si>
  <si>
    <t>Durée en mois</t>
  </si>
  <si>
    <t>Date de Fin</t>
  </si>
  <si>
    <t>Statut</t>
  </si>
  <si>
    <t>Remporté</t>
  </si>
  <si>
    <t>En cours</t>
  </si>
  <si>
    <t>Perdu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</si>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</sst>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6" formatCode="[$-40C]d\-mmm\-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164" fontId="0" fillId="0" borderId="3" xfId="0" applyNumberFormat="1" applyBorder="1"/>
    <xf numFmtId="164" fontId="0" fillId="0" borderId="6" xfId="0" applyNumberFormat="1" applyBorder="1"/>
    <xf numFmtId="164" fontId="0" fillId="0" borderId="9" xfId="0" applyNumberFormat="1" applyBorder="1"/>
    <xf numFmtId="0" fontId="0" fillId="2" borderId="13" xfId="0" applyFill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164" fontId="0" fillId="2" borderId="10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164" fontId="0" fillId="3" borderId="7" xfId="0" applyNumberFormat="1" applyFill="1" applyBorder="1" applyAlignment="1">
      <alignment horizontal="center"/>
    </xf>
    <xf numFmtId="0" fontId="0" fillId="0" borderId="4" xfId="0" applyBorder="1"/>
    <xf numFmtId="0" fontId="0" fillId="0" borderId="7" xfId="0" applyBorder="1"/>
    <xf numFmtId="0" fontId="0" fillId="0" borderId="5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7" xfId="0" applyBorder="1"/>
    <xf numFmtId="0" fontId="0" fillId="0" borderId="18" xfId="0" applyBorder="1" applyAlignment="1">
      <alignment horizontal="center"/>
    </xf>
    <xf numFmtId="14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20" xfId="0" applyFill="1" applyBorder="1"/>
    <xf numFmtId="0" fontId="0" fillId="3" borderId="21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6" fontId="0" fillId="3" borderId="3" xfId="0" applyNumberFormat="1" applyFill="1" applyBorder="1" applyAlignment="1">
      <alignment horizontal="center"/>
    </xf>
    <xf numFmtId="166" fontId="0" fillId="3" borderId="6" xfId="0" applyNumberFormat="1" applyFill="1" applyBorder="1" applyAlignment="1">
      <alignment horizontal="center"/>
    </xf>
    <xf numFmtId="166" fontId="0" fillId="3" borderId="9" xfId="0" applyNumberFormat="1" applyFill="1" applyBorder="1" applyAlignment="1">
      <alignment horizontal="center"/>
    </xf>
    <xf numFmtId="166" fontId="0" fillId="3" borderId="2" xfId="0" applyNumberFormat="1" applyFill="1" applyBorder="1" applyAlignment="1">
      <alignment horizontal="center"/>
    </xf>
    <xf numFmtId="166" fontId="0" fillId="3" borderId="5" xfId="0" applyNumberFormat="1" applyFill="1" applyBorder="1" applyAlignment="1">
      <alignment horizontal="center"/>
    </xf>
    <xf numFmtId="166" fontId="0" fillId="3" borderId="8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abSelected="1" workbookViewId="0"/>
  </sheetViews>
  <sheetFormatPr baseColWidth="10" defaultColWidth="9.140625" defaultRowHeight="15" x14ac:dyDescent="0.25"/>
  <cols>
    <col min="1" max="1" width="23.140625" customWidth="1"/>
    <col min="2" max="6" width="21.85546875" style="2" customWidth="1"/>
  </cols>
  <sheetData>
    <row r="1" spans="1:6" ht="15.75" thickBot="1" x14ac:dyDescent="0.3">
      <c r="A1" s="34" t="s">
        <v>7</v>
      </c>
      <c r="B1" s="35" t="s">
        <v>8</v>
      </c>
      <c r="C1" s="35" t="s">
        <v>2</v>
      </c>
      <c r="D1" s="35" t="s">
        <v>9</v>
      </c>
      <c r="E1" s="35" t="s">
        <v>10</v>
      </c>
      <c r="F1" s="36" t="s">
        <v>11</v>
      </c>
    </row>
    <row r="2" spans="1:6" ht="15.75" thickTop="1" x14ac:dyDescent="0.25">
      <c r="A2" s="30" t="s">
        <v>3</v>
      </c>
      <c r="B2" s="37">
        <v>150000</v>
      </c>
      <c r="C2" s="32">
        <v>42156</v>
      </c>
      <c r="D2" s="31">
        <v>24</v>
      </c>
      <c r="E2" s="32">
        <f>EDATE(C2,D2)</f>
        <v>42887</v>
      </c>
      <c r="F2" s="33" t="s">
        <v>12</v>
      </c>
    </row>
    <row r="3" spans="1:6" x14ac:dyDescent="0.25">
      <c r="A3" s="22" t="s">
        <v>4</v>
      </c>
      <c r="B3" s="4">
        <v>200000</v>
      </c>
      <c r="C3" s="25">
        <v>42217</v>
      </c>
      <c r="D3" s="24">
        <v>36</v>
      </c>
      <c r="E3" s="25">
        <f t="shared" ref="E3:E16" si="0">EDATE(C3,D3)</f>
        <v>43313</v>
      </c>
      <c r="F3" s="26" t="s">
        <v>13</v>
      </c>
    </row>
    <row r="4" spans="1:6" x14ac:dyDescent="0.25">
      <c r="A4" s="22" t="s">
        <v>5</v>
      </c>
      <c r="B4" s="4">
        <v>375000</v>
      </c>
      <c r="C4" s="25">
        <v>42370</v>
      </c>
      <c r="D4" s="24">
        <v>60</v>
      </c>
      <c r="E4" s="25">
        <f t="shared" si="0"/>
        <v>44197</v>
      </c>
      <c r="F4" s="26" t="s">
        <v>14</v>
      </c>
    </row>
    <row r="5" spans="1:6" x14ac:dyDescent="0.25">
      <c r="A5" s="22" t="s">
        <v>6</v>
      </c>
      <c r="B5" s="4">
        <v>100000</v>
      </c>
      <c r="C5" s="25">
        <v>42401</v>
      </c>
      <c r="D5" s="24">
        <v>3</v>
      </c>
      <c r="E5" s="25">
        <f t="shared" si="0"/>
        <v>42491</v>
      </c>
      <c r="F5" s="26" t="s">
        <v>12</v>
      </c>
    </row>
    <row r="6" spans="1:6" x14ac:dyDescent="0.25">
      <c r="A6" s="22" t="s">
        <v>3</v>
      </c>
      <c r="B6" s="4">
        <v>600000</v>
      </c>
      <c r="C6" s="25">
        <v>42278</v>
      </c>
      <c r="D6" s="24">
        <v>60</v>
      </c>
      <c r="E6" s="25">
        <f t="shared" si="0"/>
        <v>44105</v>
      </c>
      <c r="F6" s="26" t="s">
        <v>14</v>
      </c>
    </row>
    <row r="7" spans="1:6" x14ac:dyDescent="0.25">
      <c r="A7" s="22" t="s">
        <v>4</v>
      </c>
      <c r="B7" s="4">
        <v>450000</v>
      </c>
      <c r="C7" s="25">
        <v>42309</v>
      </c>
      <c r="D7" s="24">
        <v>36</v>
      </c>
      <c r="E7" s="25">
        <f t="shared" si="0"/>
        <v>43405</v>
      </c>
      <c r="F7" s="26" t="s">
        <v>13</v>
      </c>
    </row>
    <row r="8" spans="1:6" x14ac:dyDescent="0.25">
      <c r="A8" s="22" t="s">
        <v>5</v>
      </c>
      <c r="B8" s="4">
        <v>125000</v>
      </c>
      <c r="C8" s="25">
        <v>42339</v>
      </c>
      <c r="D8" s="24">
        <v>4</v>
      </c>
      <c r="E8" s="25">
        <f t="shared" si="0"/>
        <v>42461</v>
      </c>
      <c r="F8" s="26" t="s">
        <v>12</v>
      </c>
    </row>
    <row r="9" spans="1:6" x14ac:dyDescent="0.25">
      <c r="A9" s="22" t="s">
        <v>3</v>
      </c>
      <c r="B9" s="4">
        <v>224000</v>
      </c>
      <c r="C9" s="25">
        <v>42767</v>
      </c>
      <c r="D9" s="24">
        <v>24</v>
      </c>
      <c r="E9" s="25">
        <f t="shared" si="0"/>
        <v>43497</v>
      </c>
      <c r="F9" s="26" t="s">
        <v>14</v>
      </c>
    </row>
    <row r="10" spans="1:6" x14ac:dyDescent="0.25">
      <c r="A10" s="22" t="s">
        <v>4</v>
      </c>
      <c r="B10" s="4">
        <v>123000</v>
      </c>
      <c r="C10" s="25">
        <v>42441</v>
      </c>
      <c r="D10" s="24">
        <v>12</v>
      </c>
      <c r="E10" s="25">
        <f t="shared" si="0"/>
        <v>42806</v>
      </c>
      <c r="F10" s="26" t="s">
        <v>13</v>
      </c>
    </row>
    <row r="11" spans="1:6" x14ac:dyDescent="0.25">
      <c r="A11" s="22" t="s">
        <v>5</v>
      </c>
      <c r="B11" s="4">
        <v>15000</v>
      </c>
      <c r="C11" s="25">
        <v>42292</v>
      </c>
      <c r="D11" s="24">
        <v>2</v>
      </c>
      <c r="E11" s="25">
        <f t="shared" si="0"/>
        <v>42353</v>
      </c>
      <c r="F11" s="26" t="s">
        <v>12</v>
      </c>
    </row>
    <row r="12" spans="1:6" x14ac:dyDescent="0.25">
      <c r="A12" s="22" t="s">
        <v>3</v>
      </c>
      <c r="B12" s="4">
        <v>55000</v>
      </c>
      <c r="C12" s="25">
        <v>42248</v>
      </c>
      <c r="D12" s="24">
        <v>3</v>
      </c>
      <c r="E12" s="25">
        <f t="shared" si="0"/>
        <v>42339</v>
      </c>
      <c r="F12" s="26" t="s">
        <v>14</v>
      </c>
    </row>
    <row r="13" spans="1:6" x14ac:dyDescent="0.25">
      <c r="A13" s="22" t="s">
        <v>4</v>
      </c>
      <c r="B13" s="4">
        <v>60000</v>
      </c>
      <c r="C13" s="25">
        <v>42186</v>
      </c>
      <c r="D13" s="24">
        <v>6</v>
      </c>
      <c r="E13" s="25">
        <f t="shared" si="0"/>
        <v>42370</v>
      </c>
      <c r="F13" s="26" t="s">
        <v>13</v>
      </c>
    </row>
    <row r="14" spans="1:6" x14ac:dyDescent="0.25">
      <c r="A14" s="22" t="s">
        <v>5</v>
      </c>
      <c r="B14" s="4">
        <v>40000</v>
      </c>
      <c r="C14" s="25">
        <v>42156</v>
      </c>
      <c r="D14" s="24">
        <v>7</v>
      </c>
      <c r="E14" s="25">
        <f t="shared" si="0"/>
        <v>42370</v>
      </c>
      <c r="F14" s="26" t="s">
        <v>12</v>
      </c>
    </row>
    <row r="15" spans="1:6" x14ac:dyDescent="0.25">
      <c r="A15" s="22" t="s">
        <v>3</v>
      </c>
      <c r="B15" s="4">
        <v>61000</v>
      </c>
      <c r="C15" s="25">
        <v>42217</v>
      </c>
      <c r="D15" s="24">
        <v>10</v>
      </c>
      <c r="E15" s="25">
        <f t="shared" si="0"/>
        <v>42522</v>
      </c>
      <c r="F15" s="26" t="s">
        <v>12</v>
      </c>
    </row>
    <row r="16" spans="1:6" ht="15.75" thickBot="1" x14ac:dyDescent="0.3">
      <c r="A16" s="23" t="s">
        <v>4</v>
      </c>
      <c r="B16" s="5">
        <v>32000</v>
      </c>
      <c r="C16" s="28">
        <v>42309</v>
      </c>
      <c r="D16" s="27">
        <v>5</v>
      </c>
      <c r="E16" s="28">
        <f t="shared" si="0"/>
        <v>42461</v>
      </c>
      <c r="F16" s="29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workbookViewId="0">
      <selection activeCell="E16" sqref="E16"/>
    </sheetView>
  </sheetViews>
  <sheetFormatPr baseColWidth="10" defaultColWidth="9.140625" defaultRowHeight="15" x14ac:dyDescent="0.25"/>
  <cols>
    <col min="1" max="1" width="23.42578125" customWidth="1"/>
    <col min="2" max="2" width="15.42578125" style="3" customWidth="1"/>
    <col min="3" max="3" width="18" style="2" bestFit="1" customWidth="1"/>
    <col min="4" max="5" width="15.42578125" style="2" customWidth="1"/>
    <col min="6" max="11" width="14.140625" style="2" customWidth="1"/>
    <col min="12" max="12" width="12.85546875" bestFit="1" customWidth="1"/>
  </cols>
  <sheetData>
    <row r="1" spans="1:12" ht="15.75" thickBot="1" x14ac:dyDescent="0.3">
      <c r="A1" s="18" t="s">
        <v>7</v>
      </c>
      <c r="B1" s="18" t="s">
        <v>0</v>
      </c>
      <c r="C1" s="7" t="s">
        <v>2</v>
      </c>
      <c r="D1" s="6" t="s">
        <v>1</v>
      </c>
      <c r="E1" s="11" t="s">
        <v>15</v>
      </c>
      <c r="F1" s="11">
        <f>YEAR(MIN(C2:C7))</f>
        <v>2015</v>
      </c>
      <c r="G1" s="6">
        <v>2016</v>
      </c>
      <c r="H1" s="6">
        <v>2017</v>
      </c>
      <c r="I1" s="6">
        <v>2018</v>
      </c>
      <c r="J1" s="6">
        <v>2019</v>
      </c>
      <c r="K1" s="7">
        <v>2020</v>
      </c>
    </row>
    <row r="2" spans="1:12" x14ac:dyDescent="0.25">
      <c r="A2" s="19"/>
      <c r="B2" s="19">
        <v>5000000</v>
      </c>
      <c r="C2" s="38">
        <v>42156</v>
      </c>
      <c r="D2" s="15">
        <v>3</v>
      </c>
      <c r="E2" s="41">
        <f>EDATE(C2,D2)</f>
        <v>42248</v>
      </c>
      <c r="F2" s="12">
        <f ca="1">((B2*($D2/12))/SUMPRODUCT(N(ROW(INDIRECT($C2&amp;":"&amp;EDATE($C2,$D2)))&gt;1)))*SUMPRODUCT((ROW(INDIRECT($C2&amp;":"&amp;EDATE($C2,$D2)))&gt;=DATE(F$1,1,1))*(ROW(INDIRECT($C2&amp;":"&amp;EDATE($C2,$D2)))&lt;=DATE(F$1,12,31)))</f>
        <v>1250000</v>
      </c>
      <c r="G2" s="12">
        <f t="shared" ref="G2:K2" ca="1" si="0">((C2*($D2/12))/SUMPRODUCT(N(ROW(INDIRECT($C2&amp;":"&amp;EDATE($C2,$D2)))&gt;1)))*SUMPRODUCT((ROW(INDIRECT($C2&amp;":"&amp;EDATE($C2,$D2)))&gt;=DATE(G$1,1,1))*(ROW(INDIRECT($C2&amp;":"&amp;EDATE($C2,$D2)))&lt;=DATE(G$1,12,31)))</f>
        <v>0</v>
      </c>
      <c r="H2" s="12">
        <f t="shared" ca="1" si="0"/>
        <v>0</v>
      </c>
      <c r="I2" s="12">
        <f t="shared" ca="1" si="0"/>
        <v>0</v>
      </c>
      <c r="J2" s="12">
        <f t="shared" ca="1" si="0"/>
        <v>0</v>
      </c>
      <c r="K2" s="12">
        <f t="shared" ca="1" si="0"/>
        <v>0</v>
      </c>
      <c r="L2" s="8">
        <f ca="1">SUM(F2:K2)</f>
        <v>1250000</v>
      </c>
    </row>
    <row r="3" spans="1:12" x14ac:dyDescent="0.25">
      <c r="A3" s="20"/>
      <c r="B3" s="20"/>
      <c r="C3" s="39"/>
      <c r="D3" s="16"/>
      <c r="E3" s="42">
        <f t="shared" ref="E3:E7" si="1">EDATE(C3,D3)</f>
        <v>0</v>
      </c>
      <c r="F3" s="13" t="e">
        <f>IF($F$1="","",IF(AND(DATE(RIGHT(F$4,4),12,31)&gt;#REF!,DATE(RIGHT(F$4,4),1,1)&lt;$C6),$D6*(MIN(DATE(RIGHT(F$4,4),12,31),$C6)-MAX(DATE(RIGHT(F$4,4),1,1),#REF!)+1)/(DATE(RIGHT(F$4,4),12,31)-DATE(RIGHT(F$4,4),1,1)+1),""))</f>
        <v>#VALUE!</v>
      </c>
      <c r="G3" s="4"/>
      <c r="H3" s="4"/>
      <c r="I3" s="4"/>
      <c r="J3" s="4"/>
      <c r="K3" s="4"/>
      <c r="L3" s="9"/>
    </row>
    <row r="4" spans="1:12" x14ac:dyDescent="0.25">
      <c r="A4" s="20"/>
      <c r="B4" s="20"/>
      <c r="C4" s="39"/>
      <c r="D4" s="16"/>
      <c r="E4" s="42">
        <f t="shared" si="1"/>
        <v>0</v>
      </c>
      <c r="F4" s="13"/>
      <c r="G4" s="4"/>
      <c r="H4" s="4"/>
      <c r="I4" s="4"/>
      <c r="J4" s="4"/>
      <c r="K4" s="4"/>
      <c r="L4" s="9"/>
    </row>
    <row r="5" spans="1:12" x14ac:dyDescent="0.25">
      <c r="A5" s="20"/>
      <c r="B5" s="20"/>
      <c r="C5" s="39"/>
      <c r="D5" s="16"/>
      <c r="E5" s="42">
        <f t="shared" si="1"/>
        <v>0</v>
      </c>
      <c r="F5" s="13"/>
      <c r="G5" s="4"/>
      <c r="H5" s="4"/>
      <c r="I5" s="4"/>
      <c r="J5" s="4"/>
      <c r="K5" s="4"/>
      <c r="L5" s="9"/>
    </row>
    <row r="6" spans="1:12" x14ac:dyDescent="0.25">
      <c r="A6" s="20"/>
      <c r="B6" s="20"/>
      <c r="C6" s="39"/>
      <c r="D6" s="16"/>
      <c r="E6" s="42">
        <f t="shared" si="1"/>
        <v>0</v>
      </c>
      <c r="F6" s="13"/>
      <c r="G6" s="4"/>
      <c r="H6" s="4"/>
      <c r="I6" s="4"/>
      <c r="J6" s="4"/>
      <c r="K6" s="4"/>
      <c r="L6" s="9"/>
    </row>
    <row r="7" spans="1:12" ht="15.75" thickBot="1" x14ac:dyDescent="0.3">
      <c r="A7" s="21"/>
      <c r="B7" s="21"/>
      <c r="C7" s="40"/>
      <c r="D7" s="17"/>
      <c r="E7" s="43">
        <f t="shared" si="1"/>
        <v>0</v>
      </c>
      <c r="F7" s="14"/>
      <c r="G7" s="5"/>
      <c r="H7" s="5"/>
      <c r="I7" s="5"/>
      <c r="J7" s="5"/>
      <c r="K7" s="5"/>
      <c r="L7" s="10"/>
    </row>
    <row r="9" spans="1:12" x14ac:dyDescent="0.25">
      <c r="F9" s="3"/>
      <c r="G9" s="3"/>
      <c r="L9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0" sqref="G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des affaires</vt:lpstr>
      <vt:lpstr>Répartition Agence 1</vt:lpstr>
      <vt:lpstr>Répartition Agence 2</vt:lpstr>
      <vt:lpstr>Répartition Agence 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2015-08-25T10:41:55Z</dcterms:modified>
</cp:coreProperties>
</file>