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264"/>
  </bookViews>
  <sheets>
    <sheet name="02.01.15" sheetId="5" r:id="rId1"/>
    <sheet name="01.01.15" sheetId="4" r:id="rId2"/>
    <sheet name="Retard" sheetId="1" r:id="rId3"/>
  </sheets>
  <externalReferences>
    <externalReference r:id="rId4"/>
  </externalReferences>
  <definedNames>
    <definedName name="_xlnm._FilterDatabase" localSheetId="1" hidden="1">'01.01.15'!$A$3:$J$17</definedName>
    <definedName name="_xlnm._FilterDatabase" localSheetId="0" hidden="1">'02.01.15'!$A$3:$J$17</definedName>
    <definedName name="CAT" localSheetId="1">#REF!</definedName>
    <definedName name="CAT" localSheetId="0">#REF!</definedName>
    <definedName name="CAT">#REF!</definedName>
    <definedName name="CATMC" localSheetId="1">#REF!</definedName>
    <definedName name="CATMC" localSheetId="0">#REF!</definedName>
    <definedName name="CATMC">#REF!</definedName>
    <definedName name="ccc" localSheetId="1">#REF!</definedName>
    <definedName name="ccc" localSheetId="0">#REF!</definedName>
    <definedName name="ccc">#REF!</definedName>
    <definedName name="_xlnm.Criteria" localSheetId="1">'01.01.15'!$F$1:$F$2</definedName>
    <definedName name="_xlnm.Criteria" localSheetId="0">'02.01.15'!$F$1:$F$2</definedName>
    <definedName name="employé" localSheetId="1">#REF!</definedName>
    <definedName name="employé" localSheetId="0">#REF!</definedName>
    <definedName name="employé">#REF!</definedName>
    <definedName name="EntréeA" localSheetId="1">#REF!</definedName>
    <definedName name="EntréeA" localSheetId="0">#REF!</definedName>
    <definedName name="EntréeA">#REF!</definedName>
    <definedName name="EntreeM" localSheetId="1">'01.01.15'!$F:$F</definedName>
    <definedName name="EntreeM" localSheetId="0">'02.01.15'!$F:$F</definedName>
    <definedName name="EntréeM" localSheetId="1">#REF!</definedName>
    <definedName name="EntréeM" localSheetId="0">#REF!</definedName>
    <definedName name="EntréeM">#REF!</definedName>
    <definedName name="mmmm" localSheetId="1">#REF!</definedName>
    <definedName name="mmmm" localSheetId="0">#REF!</definedName>
    <definedName name="mmmm">#REF!</definedName>
    <definedName name="NOM" localSheetId="1">#REF!</definedName>
    <definedName name="NOM" localSheetId="0">#REF!</definedName>
    <definedName name="NOM">#REF!</definedName>
    <definedName name="PRESENCE" localSheetId="1">#REF!</definedName>
    <definedName name="PRESENCE" localSheetId="0">#REF!</definedName>
    <definedName name="PRESENCE">#REF!</definedName>
    <definedName name="RETA" localSheetId="1">#REF!</definedName>
    <definedName name="RETA" localSheetId="0">#REF!</definedName>
    <definedName name="RETA">#REF!</definedName>
    <definedName name="RETM" localSheetId="1">#REF!</definedName>
    <definedName name="RETM" localSheetId="0">#REF!</definedName>
    <definedName name="RETM">#REF!</definedName>
    <definedName name="SortieA" localSheetId="1">#REF!</definedName>
    <definedName name="SortieA" localSheetId="0">#REF!</definedName>
    <definedName name="SortieA">#REF!</definedName>
    <definedName name="SortieM" localSheetId="1">#REF!</definedName>
    <definedName name="SortieM" localSheetId="0">#REF!</definedName>
    <definedName name="SortieM">#REF!</definedName>
  </definedNames>
  <calcPr calcId="145621"/>
</workbook>
</file>

<file path=xl/calcChain.xml><?xml version="1.0" encoding="utf-8"?>
<calcChain xmlns="http://schemas.openxmlformats.org/spreadsheetml/2006/main">
  <c r="N17" i="5" l="1"/>
  <c r="M17" i="5"/>
  <c r="L17" i="5"/>
  <c r="K17" i="5"/>
  <c r="D17" i="5" s="1"/>
  <c r="C17" i="5" s="1"/>
  <c r="E17" i="5"/>
  <c r="N16" i="5"/>
  <c r="M16" i="5"/>
  <c r="L16" i="5"/>
  <c r="K16" i="5"/>
  <c r="E16" i="5"/>
  <c r="D16" i="5"/>
  <c r="C16" i="5" s="1"/>
  <c r="N15" i="5"/>
  <c r="M15" i="5"/>
  <c r="L15" i="5"/>
  <c r="D15" i="5" s="1"/>
  <c r="C15" i="5" s="1"/>
  <c r="K15" i="5"/>
  <c r="E15" i="5"/>
  <c r="N14" i="5"/>
  <c r="M14" i="5"/>
  <c r="L14" i="5"/>
  <c r="K14" i="5"/>
  <c r="D14" i="5" s="1"/>
  <c r="C14" i="5" s="1"/>
  <c r="E14" i="5"/>
  <c r="N13" i="5"/>
  <c r="M13" i="5"/>
  <c r="L13" i="5"/>
  <c r="K13" i="5"/>
  <c r="E13" i="5"/>
  <c r="D13" i="5"/>
  <c r="C13" i="5" s="1"/>
  <c r="N12" i="5"/>
  <c r="M12" i="5"/>
  <c r="L12" i="5"/>
  <c r="K12" i="5"/>
  <c r="E12" i="5"/>
  <c r="D12" i="5"/>
  <c r="C12" i="5" s="1"/>
  <c r="N11" i="5"/>
  <c r="M11" i="5"/>
  <c r="L11" i="5"/>
  <c r="K11" i="5"/>
  <c r="D11" i="5" s="1"/>
  <c r="C11" i="5" s="1"/>
  <c r="E11" i="5"/>
  <c r="N10" i="5"/>
  <c r="M10" i="5"/>
  <c r="L10" i="5"/>
  <c r="K10" i="5"/>
  <c r="D10" i="5" s="1"/>
  <c r="C10" i="5" s="1"/>
  <c r="E10" i="5"/>
  <c r="N9" i="5"/>
  <c r="M9" i="5"/>
  <c r="L9" i="5"/>
  <c r="K9" i="5"/>
  <c r="D9" i="5" s="1"/>
  <c r="C9" i="5" s="1"/>
  <c r="E9" i="5"/>
  <c r="N8" i="5"/>
  <c r="M8" i="5"/>
  <c r="L8" i="5"/>
  <c r="K8" i="5"/>
  <c r="E8" i="5"/>
  <c r="D8" i="5"/>
  <c r="C8" i="5" s="1"/>
  <c r="N7" i="5"/>
  <c r="M7" i="5"/>
  <c r="L7" i="5"/>
  <c r="K7" i="5"/>
  <c r="D7" i="5" s="1"/>
  <c r="C7" i="5" s="1"/>
  <c r="E7" i="5"/>
  <c r="N6" i="5"/>
  <c r="M6" i="5"/>
  <c r="L6" i="5"/>
  <c r="K6" i="5"/>
  <c r="D6" i="5" s="1"/>
  <c r="C6" i="5" s="1"/>
  <c r="E6" i="5"/>
  <c r="N5" i="5"/>
  <c r="M5" i="5"/>
  <c r="L5" i="5"/>
  <c r="K5" i="5"/>
  <c r="E5" i="5"/>
  <c r="D5" i="5"/>
  <c r="C5" i="5" s="1"/>
  <c r="N4" i="5"/>
  <c r="M4" i="5"/>
  <c r="L4" i="5"/>
  <c r="K4" i="5"/>
  <c r="E4" i="5"/>
  <c r="D4" i="5"/>
  <c r="C4" i="5" s="1"/>
  <c r="J2" i="5"/>
  <c r="I2" i="5"/>
  <c r="G2" i="5"/>
  <c r="D1" i="5" s="1"/>
  <c r="N17" i="4"/>
  <c r="M17" i="4"/>
  <c r="L17" i="4"/>
  <c r="K17" i="4"/>
  <c r="E17" i="4"/>
  <c r="N16" i="4"/>
  <c r="M16" i="4"/>
  <c r="L16" i="4"/>
  <c r="K16" i="4"/>
  <c r="E16" i="4"/>
  <c r="N15" i="4"/>
  <c r="M15" i="4"/>
  <c r="L15" i="4"/>
  <c r="K15" i="4"/>
  <c r="E15" i="4"/>
  <c r="N14" i="4"/>
  <c r="M14" i="4"/>
  <c r="L14" i="4"/>
  <c r="K14" i="4"/>
  <c r="E14" i="4"/>
  <c r="N13" i="4"/>
  <c r="M13" i="4"/>
  <c r="L13" i="4"/>
  <c r="K13" i="4"/>
  <c r="E13" i="4"/>
  <c r="N12" i="4"/>
  <c r="M12" i="4"/>
  <c r="L12" i="4"/>
  <c r="K12" i="4"/>
  <c r="E12" i="4"/>
  <c r="N11" i="4"/>
  <c r="M11" i="4"/>
  <c r="L11" i="4"/>
  <c r="K11" i="4"/>
  <c r="E11" i="4"/>
  <c r="N10" i="4"/>
  <c r="M10" i="4"/>
  <c r="L10" i="4"/>
  <c r="K10" i="4"/>
  <c r="E10" i="4"/>
  <c r="N9" i="4"/>
  <c r="M9" i="4"/>
  <c r="L9" i="4"/>
  <c r="K9" i="4"/>
  <c r="E9" i="4"/>
  <c r="N8" i="4"/>
  <c r="M8" i="4"/>
  <c r="L8" i="4"/>
  <c r="K8" i="4"/>
  <c r="E8" i="4"/>
  <c r="N7" i="4"/>
  <c r="M7" i="4"/>
  <c r="L7" i="4"/>
  <c r="K7" i="4"/>
  <c r="E7" i="4"/>
  <c r="N6" i="4"/>
  <c r="M6" i="4"/>
  <c r="L6" i="4"/>
  <c r="K6" i="4"/>
  <c r="D6" i="4" s="1"/>
  <c r="C6" i="4" s="1"/>
  <c r="E6" i="4"/>
  <c r="N5" i="4"/>
  <c r="M5" i="4"/>
  <c r="L5" i="4"/>
  <c r="K5" i="4"/>
  <c r="E5" i="4"/>
  <c r="N4" i="4"/>
  <c r="M4" i="4"/>
  <c r="L4" i="4"/>
  <c r="K4" i="4"/>
  <c r="E4" i="4"/>
  <c r="J2" i="4"/>
  <c r="I2" i="4"/>
  <c r="G2" i="4"/>
  <c r="C3" i="5" l="1"/>
  <c r="D10" i="4"/>
  <c r="C10" i="4" s="1"/>
  <c r="D17" i="4"/>
  <c r="C17" i="4" s="1"/>
  <c r="D7" i="4"/>
  <c r="C7" i="4" s="1"/>
  <c r="D13" i="4"/>
  <c r="C13" i="4" s="1"/>
  <c r="D9" i="4"/>
  <c r="C9" i="4" s="1"/>
  <c r="D1" i="4"/>
  <c r="D5" i="4"/>
  <c r="C5" i="4" s="1"/>
  <c r="D16" i="4"/>
  <c r="C16" i="4" s="1"/>
  <c r="D12" i="4"/>
  <c r="C12" i="4" s="1"/>
  <c r="D11" i="4"/>
  <c r="C11" i="4" s="1"/>
  <c r="D14" i="4"/>
  <c r="C14" i="4" s="1"/>
  <c r="D15" i="4"/>
  <c r="C15" i="4" s="1"/>
  <c r="D8" i="4"/>
  <c r="C8" i="4" s="1"/>
  <c r="D4" i="4"/>
  <c r="C3" i="4" l="1"/>
  <c r="C4" i="4"/>
</calcChain>
</file>

<file path=xl/sharedStrings.xml><?xml version="1.0" encoding="utf-8"?>
<sst xmlns="http://schemas.openxmlformats.org/spreadsheetml/2006/main" count="70" uniqueCount="28">
  <si>
    <t>DATE</t>
  </si>
  <si>
    <t>NOM</t>
  </si>
  <si>
    <t>Entrée Mat</t>
  </si>
  <si>
    <t>Sortie Mat</t>
  </si>
  <si>
    <t>Entrée Apm</t>
  </si>
  <si>
    <t>Sortie Apm</t>
  </si>
  <si>
    <t>OBS</t>
  </si>
  <si>
    <t>PREV</t>
  </si>
  <si>
    <t>Alain</t>
  </si>
  <si>
    <t>Alex</t>
  </si>
  <si>
    <t>Alexi</t>
  </si>
  <si>
    <t>Axel</t>
  </si>
  <si>
    <t>Anne</t>
  </si>
  <si>
    <t>Andrea</t>
  </si>
  <si>
    <t>Marie</t>
  </si>
  <si>
    <t>Aude</t>
  </si>
  <si>
    <t>Carle</t>
  </si>
  <si>
    <t>Cristina</t>
  </si>
  <si>
    <t>Christophe</t>
  </si>
  <si>
    <t>Consolata</t>
  </si>
  <si>
    <t>Daniella</t>
  </si>
  <si>
    <t>Denis</t>
  </si>
  <si>
    <t>FROT</t>
  </si>
  <si>
    <t>JISP</t>
  </si>
  <si>
    <t>KHUI</t>
  </si>
  <si>
    <t>DUTS</t>
  </si>
  <si>
    <t>UNIT</t>
  </si>
  <si>
    <t>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</si>
</sst>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100C]d\ mmm\ yy;@"/>
    <numFmt numFmtId="165" formatCode="[$-100C]dddd\,\ d/\ mmmm\ yyyy;@"/>
    <numFmt numFmtId="166" formatCode="&quot;Présents: &quot;##"/>
    <numFmt numFmtId="167" formatCode="00&quot;h&quot;00"/>
  </numFmts>
  <fonts count="28" x14ac:knownFonts="1">
    <font>
      <sz val="10"/>
      <color theme="1"/>
      <name val="Arial"/>
      <family val="2"/>
    </font>
    <font>
      <sz val="11"/>
      <name val="Arial"/>
      <family val="2"/>
    </font>
    <font>
      <sz val="11"/>
      <color theme="0"/>
      <name val="Corbel"/>
      <family val="2"/>
    </font>
    <font>
      <b/>
      <sz val="11"/>
      <color theme="0"/>
      <name val="Corbel"/>
      <family val="2"/>
    </font>
    <font>
      <sz val="9"/>
      <color theme="0"/>
      <name val="Arial Black"/>
      <family val="2"/>
    </font>
    <font>
      <b/>
      <sz val="8"/>
      <color theme="0"/>
      <name val="Corbel"/>
      <family val="2"/>
    </font>
    <font>
      <sz val="11"/>
      <name val="Corbel"/>
      <family val="2"/>
    </font>
    <font>
      <b/>
      <sz val="5"/>
      <color theme="0"/>
      <name val="Corbel"/>
      <family val="2"/>
    </font>
    <font>
      <sz val="11"/>
      <color rgb="FF00B050"/>
      <name val="Corbel"/>
      <family val="2"/>
    </font>
    <font>
      <sz val="9"/>
      <color theme="0"/>
      <name val="Corbel"/>
      <family val="2"/>
    </font>
    <font>
      <b/>
      <sz val="9"/>
      <color theme="0"/>
      <name val="Arial Black"/>
      <family val="2"/>
    </font>
    <font>
      <sz val="9"/>
      <color rgb="FF00B050"/>
      <name val="Corbel"/>
      <family val="2"/>
    </font>
    <font>
      <sz val="9"/>
      <color rgb="FF00B050"/>
      <name val="Arial Black"/>
      <family val="2"/>
    </font>
    <font>
      <b/>
      <sz val="11"/>
      <name val="Corbel"/>
      <family val="2"/>
    </font>
    <font>
      <vertAlign val="superscript"/>
      <sz val="7"/>
      <color theme="0"/>
      <name val="Corbel"/>
      <family val="2"/>
    </font>
    <font>
      <b/>
      <sz val="7"/>
      <color theme="0"/>
      <name val="Corbel"/>
      <family val="2"/>
    </font>
    <font>
      <b/>
      <sz val="6"/>
      <color theme="0"/>
      <name val="Corbel"/>
      <family val="2"/>
    </font>
    <font>
      <sz val="7"/>
      <color theme="0"/>
      <name val="Corbel"/>
      <family val="2"/>
    </font>
    <font>
      <b/>
      <sz val="7"/>
      <color theme="0"/>
      <name val="Arial Black"/>
      <family val="2"/>
    </font>
    <font>
      <sz val="7"/>
      <name val="Corbel"/>
      <family val="2"/>
    </font>
    <font>
      <sz val="4"/>
      <color theme="0" tint="-0.34998626667073579"/>
      <name val="Corbel"/>
      <family val="2"/>
    </font>
    <font>
      <sz val="9"/>
      <name val="Corbel"/>
      <family val="2"/>
    </font>
    <font>
      <b/>
      <sz val="8"/>
      <name val="Corbel"/>
      <family val="2"/>
    </font>
    <font>
      <b/>
      <sz val="9"/>
      <color rgb="FFFF0000"/>
      <name val="Arial Black"/>
      <family val="2"/>
    </font>
    <font>
      <b/>
      <sz val="9"/>
      <name val="Corbel"/>
      <family val="2"/>
    </font>
    <font>
      <sz val="9"/>
      <name val="Arial Black"/>
      <family val="2"/>
    </font>
    <font>
      <b/>
      <sz val="9"/>
      <name val="Arial Black"/>
      <family val="2"/>
    </font>
    <font>
      <b/>
      <sz val="4"/>
      <color theme="0"/>
      <name val="Corbe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50"/>
        <bgColor auto="1"/>
      </patternFill>
    </fill>
    <fill>
      <patternFill patternType="solid">
        <fgColor rgb="FF00B050"/>
        <bgColor indexed="26"/>
      </patternFill>
    </fill>
    <fill>
      <patternFill patternType="solid">
        <fgColor rgb="FFCCFFFF"/>
        <bgColor indexed="64"/>
      </patternFill>
    </fill>
    <fill>
      <patternFill patternType="lightGray">
        <fgColor indexed="41"/>
        <bgColor indexed="27"/>
      </patternFill>
    </fill>
    <fill>
      <patternFill patternType="solid">
        <fgColor rgb="FFFFFFCC"/>
        <bgColor indexed="64"/>
      </patternFill>
    </fill>
    <fill>
      <patternFill patternType="mediumGray">
        <fgColor indexed="43"/>
        <bgColor indexed="26"/>
      </patternFill>
    </fill>
  </fills>
  <borders count="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12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hair">
        <color indexed="12"/>
      </right>
      <top/>
      <bottom style="hair">
        <color indexed="64"/>
      </bottom>
      <diagonal/>
    </border>
    <border>
      <left style="hair">
        <color indexed="12"/>
      </left>
      <right style="medium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12"/>
      </right>
      <top style="hair">
        <color indexed="64"/>
      </top>
      <bottom style="hair">
        <color indexed="64"/>
      </bottom>
      <diagonal/>
    </border>
    <border>
      <left style="hair">
        <color indexed="12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12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164" fontId="2" fillId="2" borderId="0" xfId="1" applyNumberFormat="1" applyFont="1" applyFill="1" applyBorder="1" applyAlignment="1" applyProtection="1">
      <alignment horizontal="left"/>
    </xf>
    <xf numFmtId="164" fontId="3" fillId="2" borderId="0" xfId="1" applyNumberFormat="1" applyFont="1" applyFill="1" applyBorder="1" applyAlignment="1" applyProtection="1">
      <alignment horizontal="left"/>
    </xf>
    <xf numFmtId="164" fontId="3" fillId="2" borderId="0" xfId="1" applyNumberFormat="1" applyFont="1" applyFill="1" applyBorder="1" applyAlignment="1" applyProtection="1">
      <alignment horizontal="center"/>
    </xf>
    <xf numFmtId="0" fontId="2" fillId="2" borderId="0" xfId="1" applyFont="1" applyFill="1" applyBorder="1" applyAlignment="1" applyProtection="1">
      <alignment horizontal="center"/>
    </xf>
    <xf numFmtId="0" fontId="4" fillId="2" borderId="0" xfId="1" applyFont="1" applyFill="1" applyBorder="1" applyAlignment="1" applyProtection="1">
      <alignment horizontal="center"/>
    </xf>
    <xf numFmtId="165" fontId="5" fillId="2" borderId="0" xfId="1" applyNumberFormat="1" applyFont="1" applyFill="1" applyBorder="1" applyAlignment="1" applyProtection="1">
      <alignment vertical="center"/>
      <protection locked="0"/>
    </xf>
    <xf numFmtId="0" fontId="6" fillId="0" borderId="0" xfId="1" applyFont="1" applyBorder="1" applyProtection="1">
      <protection locked="0"/>
    </xf>
    <xf numFmtId="165" fontId="7" fillId="2" borderId="1" xfId="1" applyNumberFormat="1" applyFont="1" applyFill="1" applyBorder="1" applyAlignment="1" applyProtection="1">
      <alignment horizontal="right" vertical="center"/>
      <protection locked="0"/>
    </xf>
    <xf numFmtId="0" fontId="8" fillId="2" borderId="0" xfId="1" applyFont="1" applyFill="1" applyAlignment="1" applyProtection="1">
      <alignment vertical="center"/>
      <protection locked="0"/>
    </xf>
    <xf numFmtId="0" fontId="9" fillId="2" borderId="0" xfId="1" applyFont="1" applyFill="1" applyAlignment="1" applyProtection="1">
      <alignment vertical="center"/>
      <protection locked="0"/>
    </xf>
    <xf numFmtId="0" fontId="10" fillId="2" borderId="0" xfId="1" applyFont="1" applyFill="1" applyBorder="1" applyAlignment="1" applyProtection="1">
      <alignment horizontal="center" vertical="center"/>
    </xf>
    <xf numFmtId="0" fontId="11" fillId="2" borderId="0" xfId="1" applyFont="1" applyFill="1" applyBorder="1" applyAlignment="1" applyProtection="1">
      <alignment horizontal="center" vertical="center"/>
    </xf>
    <xf numFmtId="0" fontId="12" fillId="2" borderId="0" xfId="1" applyFont="1" applyFill="1" applyBorder="1" applyAlignment="1" applyProtection="1">
      <alignment horizontal="center" vertical="center"/>
    </xf>
    <xf numFmtId="0" fontId="11" fillId="2" borderId="2" xfId="1" applyFont="1" applyFill="1" applyBorder="1" applyAlignment="1" applyProtection="1">
      <alignment horizontal="center" vertical="center"/>
    </xf>
    <xf numFmtId="0" fontId="13" fillId="0" borderId="0" xfId="1" applyFont="1" applyAlignment="1" applyProtection="1">
      <alignment horizontal="center" vertical="center"/>
      <protection locked="0"/>
    </xf>
    <xf numFmtId="0" fontId="6" fillId="0" borderId="0" xfId="1" applyFont="1" applyAlignment="1" applyProtection="1">
      <alignment vertical="center"/>
      <protection locked="0"/>
    </xf>
    <xf numFmtId="0" fontId="14" fillId="2" borderId="3" xfId="1" applyFont="1" applyFill="1" applyBorder="1" applyAlignment="1" applyProtection="1">
      <alignment horizontal="center" vertical="center"/>
    </xf>
    <xf numFmtId="164" fontId="15" fillId="2" borderId="4" xfId="1" applyNumberFormat="1" applyFont="1" applyFill="1" applyBorder="1" applyAlignment="1" applyProtection="1">
      <alignment horizontal="left" vertical="center"/>
      <protection locked="0"/>
    </xf>
    <xf numFmtId="166" fontId="16" fillId="2" borderId="5" xfId="1" applyNumberFormat="1" applyFont="1" applyFill="1" applyBorder="1" applyAlignment="1" applyProtection="1">
      <alignment horizontal="left" vertical="center"/>
    </xf>
    <xf numFmtId="0" fontId="17" fillId="2" borderId="5" xfId="1" applyFont="1" applyFill="1" applyBorder="1" applyAlignment="1" applyProtection="1">
      <alignment horizontal="center" vertical="center"/>
    </xf>
    <xf numFmtId="20" fontId="16" fillId="3" borderId="6" xfId="1" applyNumberFormat="1" applyFont="1" applyFill="1" applyBorder="1" applyAlignment="1" applyProtection="1">
      <alignment horizontal="center" vertical="center"/>
      <protection locked="0"/>
    </xf>
    <xf numFmtId="167" fontId="16" fillId="3" borderId="7" xfId="1" applyNumberFormat="1" applyFont="1" applyFill="1" applyBorder="1" applyAlignment="1" applyProtection="1">
      <alignment horizontal="center" vertical="center"/>
    </xf>
    <xf numFmtId="164" fontId="18" fillId="2" borderId="4" xfId="1" applyNumberFormat="1" applyFont="1" applyFill="1" applyBorder="1" applyAlignment="1" applyProtection="1">
      <alignment horizontal="center" vertical="center"/>
    </xf>
    <xf numFmtId="167" fontId="16" fillId="4" borderId="8" xfId="1" applyNumberFormat="1" applyFont="1" applyFill="1" applyBorder="1" applyAlignment="1" applyProtection="1">
      <alignment horizontal="center" vertical="center"/>
    </xf>
    <xf numFmtId="167" fontId="16" fillId="4" borderId="9" xfId="1" applyNumberFormat="1" applyFont="1" applyFill="1" applyBorder="1" applyAlignment="1" applyProtection="1">
      <alignment horizontal="center" vertical="center"/>
      <protection locked="0"/>
    </xf>
    <xf numFmtId="0" fontId="19" fillId="0" borderId="0" xfId="1" applyFont="1" applyAlignment="1" applyProtection="1">
      <alignment horizontal="center" vertical="center"/>
      <protection locked="0"/>
    </xf>
    <xf numFmtId="0" fontId="20" fillId="0" borderId="10" xfId="1" applyFont="1" applyFill="1" applyBorder="1" applyAlignment="1" applyProtection="1">
      <alignment horizontal="center" vertical="center"/>
    </xf>
    <xf numFmtId="164" fontId="21" fillId="0" borderId="11" xfId="1" applyNumberFormat="1" applyFont="1" applyFill="1" applyBorder="1" applyProtection="1">
      <protection locked="0"/>
    </xf>
    <xf numFmtId="164" fontId="22" fillId="0" borderId="12" xfId="1" applyNumberFormat="1" applyFont="1" applyFill="1" applyBorder="1" applyAlignment="1" applyProtection="1">
      <alignment horizontal="center"/>
      <protection hidden="1"/>
    </xf>
    <xf numFmtId="0" fontId="6" fillId="0" borderId="13" xfId="1" applyFont="1" applyBorder="1" applyAlignment="1" applyProtection="1">
      <alignment horizontal="center"/>
    </xf>
    <xf numFmtId="164" fontId="23" fillId="5" borderId="14" xfId="1" applyNumberFormat="1" applyFont="1" applyFill="1" applyBorder="1" applyAlignment="1" applyProtection="1">
      <alignment horizontal="center"/>
    </xf>
    <xf numFmtId="20" fontId="24" fillId="6" borderId="15" xfId="1" applyNumberFormat="1" applyFont="1" applyFill="1" applyBorder="1" applyAlignment="1" applyProtection="1">
      <alignment horizontal="center" vertical="center"/>
      <protection locked="0"/>
    </xf>
    <xf numFmtId="20" fontId="24" fillId="6" borderId="16" xfId="1" applyNumberFormat="1" applyFont="1" applyFill="1" applyBorder="1" applyAlignment="1" applyProtection="1">
      <alignment horizontal="center" vertical="center"/>
      <protection locked="0"/>
    </xf>
    <xf numFmtId="164" fontId="23" fillId="7" borderId="17" xfId="1" applyNumberFormat="1" applyFont="1" applyFill="1" applyBorder="1" applyAlignment="1" applyProtection="1">
      <alignment horizontal="center"/>
    </xf>
    <xf numFmtId="20" fontId="24" fillId="8" borderId="15" xfId="1" applyNumberFormat="1" applyFont="1" applyFill="1" applyBorder="1" applyAlignment="1" applyProtection="1">
      <alignment horizontal="center" vertical="center"/>
      <protection locked="0"/>
    </xf>
    <xf numFmtId="20" fontId="24" fillId="8" borderId="18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Font="1" applyProtection="1">
      <protection locked="0"/>
    </xf>
    <xf numFmtId="0" fontId="20" fillId="0" borderId="19" xfId="1" applyFont="1" applyFill="1" applyBorder="1" applyAlignment="1" applyProtection="1">
      <alignment horizontal="center" vertical="center"/>
    </xf>
    <xf numFmtId="164" fontId="21" fillId="0" borderId="20" xfId="1" applyNumberFormat="1" applyFont="1" applyFill="1" applyBorder="1" applyProtection="1">
      <protection locked="0"/>
    </xf>
    <xf numFmtId="164" fontId="22" fillId="0" borderId="21" xfId="1" applyNumberFormat="1" applyFont="1" applyFill="1" applyBorder="1" applyAlignment="1" applyProtection="1">
      <alignment horizontal="center"/>
      <protection hidden="1"/>
    </xf>
    <xf numFmtId="0" fontId="6" fillId="0" borderId="22" xfId="1" applyFont="1" applyBorder="1" applyAlignment="1" applyProtection="1">
      <alignment horizontal="center"/>
    </xf>
    <xf numFmtId="164" fontId="23" fillId="5" borderId="23" xfId="1" applyNumberFormat="1" applyFont="1" applyFill="1" applyBorder="1" applyAlignment="1" applyProtection="1">
      <alignment horizontal="center"/>
    </xf>
    <xf numFmtId="20" fontId="24" fillId="6" borderId="24" xfId="1" applyNumberFormat="1" applyFont="1" applyFill="1" applyBorder="1" applyAlignment="1" applyProtection="1">
      <alignment horizontal="center" vertical="center"/>
      <protection locked="0"/>
    </xf>
    <xf numFmtId="20" fontId="24" fillId="6" borderId="25" xfId="1" applyNumberFormat="1" applyFont="1" applyFill="1" applyBorder="1" applyAlignment="1" applyProtection="1">
      <alignment horizontal="center" vertical="center"/>
      <protection locked="0"/>
    </xf>
    <xf numFmtId="164" fontId="23" fillId="7" borderId="26" xfId="1" applyNumberFormat="1" applyFont="1" applyFill="1" applyBorder="1" applyAlignment="1" applyProtection="1">
      <alignment horizontal="center"/>
    </xf>
    <xf numFmtId="20" fontId="24" fillId="8" borderId="24" xfId="1" applyNumberFormat="1" applyFont="1" applyFill="1" applyBorder="1" applyAlignment="1" applyProtection="1">
      <alignment horizontal="center" vertical="center"/>
      <protection locked="0"/>
    </xf>
    <xf numFmtId="20" fontId="24" fillId="8" borderId="27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Font="1" applyFill="1" applyBorder="1" applyAlignment="1" applyProtection="1">
      <alignment horizontal="center"/>
      <protection locked="0"/>
    </xf>
    <xf numFmtId="164" fontId="13" fillId="0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Alignment="1" applyProtection="1">
      <alignment horizontal="center"/>
      <protection locked="0"/>
    </xf>
    <xf numFmtId="0" fontId="6" fillId="0" borderId="0" xfId="1" applyFont="1" applyAlignment="1" applyProtection="1">
      <alignment horizontal="center"/>
      <protection locked="0"/>
    </xf>
    <xf numFmtId="0" fontId="25" fillId="0" borderId="0" xfId="1" applyFont="1" applyAlignment="1" applyProtection="1">
      <alignment horizontal="center"/>
      <protection locked="0"/>
    </xf>
    <xf numFmtId="0" fontId="13" fillId="0" borderId="0" xfId="1" applyNumberFormat="1" applyFont="1" applyFill="1" applyBorder="1" applyAlignment="1" applyProtection="1">
      <alignment horizontal="center" vertical="center"/>
      <protection locked="0"/>
    </xf>
    <xf numFmtId="0" fontId="26" fillId="0" borderId="0" xfId="1" applyNumberFormat="1" applyFont="1" applyFill="1" applyBorder="1" applyAlignment="1" applyProtection="1">
      <alignment horizontal="center" vertical="center"/>
      <protection locked="0"/>
    </xf>
    <xf numFmtId="20" fontId="16" fillId="3" borderId="28" xfId="1" applyNumberFormat="1" applyFont="1" applyFill="1" applyBorder="1" applyAlignment="1" applyProtection="1">
      <alignment horizontal="center" vertical="center"/>
      <protection locked="0"/>
    </xf>
    <xf numFmtId="165" fontId="27" fillId="2" borderId="29" xfId="1" applyNumberFormat="1" applyFont="1" applyFill="1" applyBorder="1" applyAlignment="1" applyProtection="1">
      <alignment vertical="center"/>
    </xf>
    <xf numFmtId="165" fontId="27" fillId="2" borderId="30" xfId="1" applyNumberFormat="1" applyFont="1" applyFill="1" applyBorder="1" applyAlignment="1" applyProtection="1">
      <alignment vertical="center"/>
    </xf>
  </cellXfs>
  <cellStyles count="2">
    <cellStyle name="Normal" xfId="0" builtinId="0"/>
    <cellStyle name="Normal 2" xfId="1"/>
  </cellStyles>
  <dxfs count="30">
    <dxf>
      <fill>
        <patternFill>
          <bgColor rgb="FFCCFF99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rgb="FFFFFF00"/>
        </patternFill>
      </fill>
    </dxf>
    <dxf>
      <font>
        <color theme="4" tint="0.79998168889431442"/>
      </font>
      <fill>
        <patternFill patternType="solid">
          <bgColor rgb="FF0070C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rgb="FFFFFF00"/>
        </patternFill>
      </fill>
    </dxf>
    <dxf>
      <font>
        <color theme="4" tint="0.79998168889431442"/>
      </font>
      <fill>
        <patternFill patternType="solid"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LAIR\SAS\MAINS%20COURANTES\2015\06%20juin%20Personnel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"/>
      <sheetName val="11"/>
      <sheetName val="10"/>
      <sheetName val="09"/>
      <sheetName val="08"/>
      <sheetName val="05"/>
      <sheetName val="04"/>
      <sheetName val="03"/>
      <sheetName val="02"/>
      <sheetName val="01"/>
      <sheetName val="MODELE A COPIER"/>
      <sheetName val="Vieux modèle"/>
      <sheetName val="MODE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showGridLines="0" tabSelected="1" zoomScale="325" zoomScaleNormal="325" zoomScaleSheetLayoutView="145" workbookViewId="0">
      <pane xSplit="5" ySplit="3" topLeftCell="F5" activePane="bottomRight" state="frozenSplit"/>
      <selection pane="topRight" activeCell="C1" sqref="C1"/>
      <selection pane="bottomLeft" activeCell="A6" sqref="A6"/>
      <selection pane="bottomRight" activeCell="F10" sqref="F10"/>
    </sheetView>
  </sheetViews>
  <sheetFormatPr baseColWidth="10" defaultColWidth="11.88671875" defaultRowHeight="15.6" x14ac:dyDescent="0.4"/>
  <cols>
    <col min="1" max="1" width="2.6640625" style="48" customWidth="1"/>
    <col min="2" max="2" width="14.6640625" style="49" customWidth="1"/>
    <col min="3" max="3" width="7.77734375" style="50" customWidth="1"/>
    <col min="4" max="4" width="3.5546875" style="51" hidden="1" customWidth="1"/>
    <col min="5" max="5" width="3" style="52" hidden="1" customWidth="1"/>
    <col min="6" max="7" width="7.6640625" style="53" customWidth="1"/>
    <col min="8" max="8" width="7.6640625" style="54" hidden="1" customWidth="1"/>
    <col min="9" max="10" width="7.6640625" style="53" customWidth="1"/>
    <col min="11" max="14" width="16.21875" style="37" hidden="1" customWidth="1"/>
    <col min="15" max="15" width="10" style="37" customWidth="1"/>
    <col min="16" max="16384" width="11.88671875" style="37"/>
  </cols>
  <sheetData>
    <row r="1" spans="1:14" s="7" customFormat="1" ht="4.2" customHeight="1" x14ac:dyDescent="0.4">
      <c r="A1" s="1"/>
      <c r="B1" s="2"/>
      <c r="C1" s="3"/>
      <c r="D1" s="4">
        <f>F2-G2+I2-J2</f>
        <v>-12</v>
      </c>
      <c r="E1" s="5"/>
      <c r="F1" s="56"/>
      <c r="G1" s="6"/>
      <c r="H1" s="6"/>
      <c r="I1" s="6"/>
      <c r="J1" s="6"/>
    </row>
    <row r="2" spans="1:14" s="16" customFormat="1" ht="12.6" customHeight="1" thickBot="1" x14ac:dyDescent="0.3">
      <c r="A2" s="8" t="s">
        <v>0</v>
      </c>
      <c r="B2" s="8"/>
      <c r="C2" s="9"/>
      <c r="D2" s="10"/>
      <c r="E2" s="11"/>
      <c r="F2" s="57"/>
      <c r="G2" s="12">
        <f>COUNTA(G4:G17)</f>
        <v>12</v>
      </c>
      <c r="H2" s="13"/>
      <c r="I2" s="12">
        <f>COUNTA(I4:I17)</f>
        <v>4</v>
      </c>
      <c r="J2" s="14">
        <f>COUNTA(J4:J17)</f>
        <v>4</v>
      </c>
      <c r="K2" s="15"/>
      <c r="L2" s="15"/>
      <c r="M2" s="15"/>
      <c r="N2" s="15"/>
    </row>
    <row r="3" spans="1:14" s="26" customFormat="1" ht="12" customHeight="1" thickBot="1" x14ac:dyDescent="0.3">
      <c r="A3" s="17"/>
      <c r="B3" s="18" t="s">
        <v>1</v>
      </c>
      <c r="C3" s="19">
        <f>SUM(D4:D17)</f>
        <v>0</v>
      </c>
      <c r="D3" s="20"/>
      <c r="E3" s="21" t="s">
        <v>27</v>
      </c>
      <c r="F3" s="55" t="s">
        <v>2</v>
      </c>
      <c r="G3" s="22" t="s">
        <v>3</v>
      </c>
      <c r="H3" s="23"/>
      <c r="I3" s="24" t="s">
        <v>4</v>
      </c>
      <c r="J3" s="25" t="s">
        <v>5</v>
      </c>
    </row>
    <row r="4" spans="1:14" x14ac:dyDescent="0.4">
      <c r="A4" s="27" t="s">
        <v>22</v>
      </c>
      <c r="B4" s="28" t="s">
        <v>8</v>
      </c>
      <c r="C4" s="29" t="str">
        <f>IF(D4=1,"Présent","")</f>
        <v/>
      </c>
      <c r="D4" s="30">
        <f t="shared" ref="D4:D17" si="0">(K4-L4)+(M4-N4)</f>
        <v>0</v>
      </c>
      <c r="E4" s="31" t="str">
        <f t="shared" ref="E4:E17" si="1">IF(AND(OR(A4="OBS",A4="PREV"),F4&gt;TIMEVALUE("07:00")),"X","")</f>
        <v/>
      </c>
      <c r="F4" s="32">
        <v>0.3</v>
      </c>
      <c r="G4" s="33">
        <v>0.625</v>
      </c>
      <c r="H4" s="34"/>
      <c r="I4" s="35"/>
      <c r="J4" s="36"/>
      <c r="K4" s="37">
        <f t="shared" ref="K4:L17" si="2">COUNTA(F4)</f>
        <v>1</v>
      </c>
      <c r="L4" s="37">
        <f t="shared" si="2"/>
        <v>1</v>
      </c>
      <c r="M4" s="37">
        <f t="shared" ref="M4:N17" si="3">COUNTA(I4)</f>
        <v>0</v>
      </c>
      <c r="N4" s="37">
        <f t="shared" si="3"/>
        <v>0</v>
      </c>
    </row>
    <row r="5" spans="1:14" x14ac:dyDescent="0.4">
      <c r="A5" s="38" t="s">
        <v>23</v>
      </c>
      <c r="B5" s="39" t="s">
        <v>9</v>
      </c>
      <c r="C5" s="40" t="str">
        <f t="shared" ref="C5:C17" si="4">IF(D5=1,"Présent","")</f>
        <v/>
      </c>
      <c r="D5" s="41">
        <f t="shared" si="0"/>
        <v>0</v>
      </c>
      <c r="E5" s="42" t="str">
        <f t="shared" si="1"/>
        <v/>
      </c>
      <c r="F5" s="43">
        <v>0.39583333333333331</v>
      </c>
      <c r="G5" s="44">
        <v>0.49305555555555558</v>
      </c>
      <c r="H5" s="45"/>
      <c r="I5" s="46">
        <v>0.5625</v>
      </c>
      <c r="J5" s="47">
        <v>0.76527777777777783</v>
      </c>
      <c r="K5" s="37">
        <f t="shared" si="2"/>
        <v>1</v>
      </c>
      <c r="L5" s="37">
        <f t="shared" si="2"/>
        <v>1</v>
      </c>
      <c r="M5" s="37">
        <f t="shared" si="3"/>
        <v>1</v>
      </c>
      <c r="N5" s="37">
        <f t="shared" si="3"/>
        <v>1</v>
      </c>
    </row>
    <row r="6" spans="1:14" x14ac:dyDescent="0.4">
      <c r="A6" s="38" t="s">
        <v>24</v>
      </c>
      <c r="B6" s="39" t="s">
        <v>10</v>
      </c>
      <c r="C6" s="40" t="str">
        <f t="shared" si="4"/>
        <v/>
      </c>
      <c r="D6" s="41">
        <f t="shared" si="0"/>
        <v>0</v>
      </c>
      <c r="E6" s="42" t="str">
        <f t="shared" si="1"/>
        <v/>
      </c>
      <c r="F6" s="43"/>
      <c r="G6" s="44"/>
      <c r="H6" s="45"/>
      <c r="I6" s="46"/>
      <c r="J6" s="47"/>
      <c r="K6" s="37">
        <f t="shared" si="2"/>
        <v>0</v>
      </c>
      <c r="L6" s="37">
        <f t="shared" si="2"/>
        <v>0</v>
      </c>
      <c r="M6" s="37">
        <f t="shared" si="3"/>
        <v>0</v>
      </c>
      <c r="N6" s="37">
        <f t="shared" si="3"/>
        <v>0</v>
      </c>
    </row>
    <row r="7" spans="1:14" x14ac:dyDescent="0.4">
      <c r="A7" s="38" t="s">
        <v>6</v>
      </c>
      <c r="B7" s="39" t="s">
        <v>11</v>
      </c>
      <c r="C7" s="40" t="str">
        <f t="shared" si="4"/>
        <v/>
      </c>
      <c r="D7" s="41">
        <f t="shared" si="0"/>
        <v>0</v>
      </c>
      <c r="E7" s="42" t="str">
        <f t="shared" si="1"/>
        <v/>
      </c>
      <c r="F7" s="43">
        <v>0.2638888888888889</v>
      </c>
      <c r="G7" s="44">
        <v>0.62361111111111112</v>
      </c>
      <c r="H7" s="45"/>
      <c r="I7" s="46"/>
      <c r="J7" s="47"/>
      <c r="K7" s="37">
        <f t="shared" si="2"/>
        <v>1</v>
      </c>
      <c r="L7" s="37">
        <f t="shared" si="2"/>
        <v>1</v>
      </c>
      <c r="M7" s="37">
        <f t="shared" si="3"/>
        <v>0</v>
      </c>
      <c r="N7" s="37">
        <f t="shared" si="3"/>
        <v>0</v>
      </c>
    </row>
    <row r="8" spans="1:14" x14ac:dyDescent="0.4">
      <c r="A8" s="38" t="s">
        <v>26</v>
      </c>
      <c r="B8" s="39" t="s">
        <v>12</v>
      </c>
      <c r="C8" s="40" t="str">
        <f t="shared" si="4"/>
        <v/>
      </c>
      <c r="D8" s="41">
        <f t="shared" si="0"/>
        <v>0</v>
      </c>
      <c r="E8" s="42" t="str">
        <f t="shared" si="1"/>
        <v/>
      </c>
      <c r="F8" s="43">
        <v>0.375</v>
      </c>
      <c r="G8" s="44">
        <v>0.4993055555555555</v>
      </c>
      <c r="H8" s="45"/>
      <c r="I8" s="46">
        <v>0.54305555555555551</v>
      </c>
      <c r="J8" s="47">
        <v>0.91666666666666663</v>
      </c>
      <c r="K8" s="37">
        <f t="shared" si="2"/>
        <v>1</v>
      </c>
      <c r="L8" s="37">
        <f t="shared" si="2"/>
        <v>1</v>
      </c>
      <c r="M8" s="37">
        <f t="shared" si="3"/>
        <v>1</v>
      </c>
      <c r="N8" s="37">
        <f t="shared" si="3"/>
        <v>1</v>
      </c>
    </row>
    <row r="9" spans="1:14" x14ac:dyDescent="0.4">
      <c r="A9" s="38" t="s">
        <v>6</v>
      </c>
      <c r="B9" s="39" t="s">
        <v>13</v>
      </c>
      <c r="C9" s="40" t="str">
        <f t="shared" si="4"/>
        <v/>
      </c>
      <c r="D9" s="41">
        <f t="shared" si="0"/>
        <v>0</v>
      </c>
      <c r="E9" s="42" t="str">
        <f t="shared" si="1"/>
        <v>X</v>
      </c>
      <c r="F9" s="43">
        <v>0.30208333333333331</v>
      </c>
      <c r="G9" s="44">
        <v>0.63194444444444442</v>
      </c>
      <c r="H9" s="45"/>
      <c r="I9" s="46"/>
      <c r="J9" s="47"/>
      <c r="K9" s="37">
        <f t="shared" si="2"/>
        <v>1</v>
      </c>
      <c r="L9" s="37">
        <f t="shared" si="2"/>
        <v>1</v>
      </c>
      <c r="M9" s="37">
        <f t="shared" si="3"/>
        <v>0</v>
      </c>
      <c r="N9" s="37">
        <f t="shared" si="3"/>
        <v>0</v>
      </c>
    </row>
    <row r="10" spans="1:14" x14ac:dyDescent="0.4">
      <c r="A10" s="38" t="s">
        <v>6</v>
      </c>
      <c r="B10" s="39" t="s">
        <v>14</v>
      </c>
      <c r="C10" s="40" t="str">
        <f t="shared" si="4"/>
        <v/>
      </c>
      <c r="D10" s="41">
        <f t="shared" si="0"/>
        <v>0</v>
      </c>
      <c r="E10" s="42" t="str">
        <f t="shared" si="1"/>
        <v/>
      </c>
      <c r="F10" s="43">
        <v>0.2638888888888889</v>
      </c>
      <c r="G10" s="44">
        <v>0.34027777777777773</v>
      </c>
      <c r="H10" s="45"/>
      <c r="I10" s="46">
        <v>0.58333333333333337</v>
      </c>
      <c r="J10" s="47">
        <v>0.83333333333333337</v>
      </c>
      <c r="K10" s="37">
        <f t="shared" si="2"/>
        <v>1</v>
      </c>
      <c r="L10" s="37">
        <f t="shared" si="2"/>
        <v>1</v>
      </c>
      <c r="M10" s="37">
        <f t="shared" si="3"/>
        <v>1</v>
      </c>
      <c r="N10" s="37">
        <f t="shared" si="3"/>
        <v>1</v>
      </c>
    </row>
    <row r="11" spans="1:14" x14ac:dyDescent="0.4">
      <c r="A11" s="38" t="s">
        <v>25</v>
      </c>
      <c r="B11" s="39" t="s">
        <v>15</v>
      </c>
      <c r="C11" s="40" t="str">
        <f t="shared" si="4"/>
        <v/>
      </c>
      <c r="D11" s="41">
        <f t="shared" si="0"/>
        <v>0</v>
      </c>
      <c r="E11" s="42" t="str">
        <f t="shared" si="1"/>
        <v/>
      </c>
      <c r="F11" s="43"/>
      <c r="G11" s="44"/>
      <c r="H11" s="45"/>
      <c r="I11" s="46">
        <v>0.61458333333333337</v>
      </c>
      <c r="J11" s="47">
        <v>0.83333333333333337</v>
      </c>
      <c r="K11" s="37">
        <f t="shared" si="2"/>
        <v>0</v>
      </c>
      <c r="L11" s="37">
        <f t="shared" si="2"/>
        <v>0</v>
      </c>
      <c r="M11" s="37">
        <f t="shared" si="3"/>
        <v>1</v>
      </c>
      <c r="N11" s="37">
        <f t="shared" si="3"/>
        <v>1</v>
      </c>
    </row>
    <row r="12" spans="1:14" x14ac:dyDescent="0.4">
      <c r="A12" s="38" t="s">
        <v>22</v>
      </c>
      <c r="B12" s="39" t="s">
        <v>16</v>
      </c>
      <c r="C12" s="40" t="str">
        <f t="shared" si="4"/>
        <v/>
      </c>
      <c r="D12" s="41">
        <f t="shared" si="0"/>
        <v>0</v>
      </c>
      <c r="E12" s="42" t="str">
        <f t="shared" si="1"/>
        <v/>
      </c>
      <c r="F12" s="43">
        <v>0.31944444444444448</v>
      </c>
      <c r="G12" s="44">
        <v>0.62986111111111109</v>
      </c>
      <c r="H12" s="45"/>
      <c r="I12" s="46"/>
      <c r="J12" s="47"/>
      <c r="K12" s="37">
        <f t="shared" si="2"/>
        <v>1</v>
      </c>
      <c r="L12" s="37">
        <f t="shared" si="2"/>
        <v>1</v>
      </c>
      <c r="M12" s="37">
        <f t="shared" si="3"/>
        <v>0</v>
      </c>
      <c r="N12" s="37">
        <f t="shared" si="3"/>
        <v>0</v>
      </c>
    </row>
    <row r="13" spans="1:14" x14ac:dyDescent="0.4">
      <c r="A13" s="38" t="s">
        <v>26</v>
      </c>
      <c r="B13" s="39" t="s">
        <v>17</v>
      </c>
      <c r="C13" s="40" t="str">
        <f t="shared" si="4"/>
        <v/>
      </c>
      <c r="D13" s="41">
        <f t="shared" si="0"/>
        <v>0</v>
      </c>
      <c r="E13" s="42" t="str">
        <f t="shared" si="1"/>
        <v/>
      </c>
      <c r="F13" s="43">
        <v>0.33333333333333331</v>
      </c>
      <c r="G13" s="44">
        <v>0.91666666666666663</v>
      </c>
      <c r="H13" s="45"/>
      <c r="I13" s="46"/>
      <c r="J13" s="47"/>
      <c r="K13" s="37">
        <f t="shared" si="2"/>
        <v>1</v>
      </c>
      <c r="L13" s="37">
        <f t="shared" si="2"/>
        <v>1</v>
      </c>
      <c r="M13" s="37">
        <f t="shared" si="3"/>
        <v>0</v>
      </c>
      <c r="N13" s="37">
        <f t="shared" si="3"/>
        <v>0</v>
      </c>
    </row>
    <row r="14" spans="1:14" x14ac:dyDescent="0.4">
      <c r="A14" s="38" t="s">
        <v>26</v>
      </c>
      <c r="B14" s="39" t="s">
        <v>18</v>
      </c>
      <c r="C14" s="40" t="str">
        <f t="shared" si="4"/>
        <v/>
      </c>
      <c r="D14" s="41">
        <f t="shared" si="0"/>
        <v>0</v>
      </c>
      <c r="E14" s="42" t="str">
        <f t="shared" si="1"/>
        <v/>
      </c>
      <c r="F14" s="43">
        <v>0.2638888888888889</v>
      </c>
      <c r="G14" s="44">
        <v>0.58333333333333337</v>
      </c>
      <c r="H14" s="45"/>
      <c r="I14" s="46"/>
      <c r="J14" s="47"/>
      <c r="K14" s="37">
        <f t="shared" si="2"/>
        <v>1</v>
      </c>
      <c r="L14" s="37">
        <f t="shared" si="2"/>
        <v>1</v>
      </c>
      <c r="M14" s="37">
        <f t="shared" si="3"/>
        <v>0</v>
      </c>
      <c r="N14" s="37">
        <f t="shared" si="3"/>
        <v>0</v>
      </c>
    </row>
    <row r="15" spans="1:14" x14ac:dyDescent="0.4">
      <c r="A15" s="38" t="s">
        <v>6</v>
      </c>
      <c r="B15" s="39" t="s">
        <v>19</v>
      </c>
      <c r="C15" s="40" t="str">
        <f t="shared" si="4"/>
        <v/>
      </c>
      <c r="D15" s="41">
        <f t="shared" si="0"/>
        <v>0</v>
      </c>
      <c r="E15" s="42" t="str">
        <f t="shared" si="1"/>
        <v/>
      </c>
      <c r="F15" s="43">
        <v>0.28472222222222221</v>
      </c>
      <c r="G15" s="44">
        <v>0.62638888888888888</v>
      </c>
      <c r="H15" s="45"/>
      <c r="I15" s="46"/>
      <c r="J15" s="47"/>
      <c r="K15" s="37">
        <f t="shared" si="2"/>
        <v>1</v>
      </c>
      <c r="L15" s="37">
        <f t="shared" si="2"/>
        <v>1</v>
      </c>
      <c r="M15" s="37">
        <f t="shared" si="3"/>
        <v>0</v>
      </c>
      <c r="N15" s="37">
        <f t="shared" si="3"/>
        <v>0</v>
      </c>
    </row>
    <row r="16" spans="1:14" x14ac:dyDescent="0.4">
      <c r="A16" s="38" t="s">
        <v>24</v>
      </c>
      <c r="B16" s="39" t="s">
        <v>20</v>
      </c>
      <c r="C16" s="40" t="str">
        <f t="shared" si="4"/>
        <v/>
      </c>
      <c r="D16" s="41">
        <f t="shared" si="0"/>
        <v>0</v>
      </c>
      <c r="E16" s="42" t="str">
        <f t="shared" si="1"/>
        <v/>
      </c>
      <c r="F16" s="43">
        <v>0.2986111111111111</v>
      </c>
      <c r="G16" s="44">
        <v>0.67708333333333337</v>
      </c>
      <c r="H16" s="45"/>
      <c r="I16" s="46"/>
      <c r="J16" s="47"/>
      <c r="K16" s="37">
        <f t="shared" si="2"/>
        <v>1</v>
      </c>
      <c r="L16" s="37">
        <f t="shared" si="2"/>
        <v>1</v>
      </c>
      <c r="M16" s="37">
        <f t="shared" si="3"/>
        <v>0</v>
      </c>
      <c r="N16" s="37">
        <f t="shared" si="3"/>
        <v>0</v>
      </c>
    </row>
    <row r="17" spans="1:14" x14ac:dyDescent="0.4">
      <c r="A17" s="38" t="s">
        <v>7</v>
      </c>
      <c r="B17" s="39" t="s">
        <v>21</v>
      </c>
      <c r="C17" s="40" t="str">
        <f t="shared" si="4"/>
        <v/>
      </c>
      <c r="D17" s="41">
        <f t="shared" si="0"/>
        <v>0</v>
      </c>
      <c r="E17" s="42" t="str">
        <f t="shared" si="1"/>
        <v>X</v>
      </c>
      <c r="F17" s="43">
        <v>0.33333333333333331</v>
      </c>
      <c r="G17" s="44">
        <v>0.625</v>
      </c>
      <c r="H17" s="45"/>
      <c r="I17" s="46"/>
      <c r="J17" s="47"/>
      <c r="K17" s="37">
        <f t="shared" si="2"/>
        <v>1</v>
      </c>
      <c r="L17" s="37">
        <f t="shared" si="2"/>
        <v>1</v>
      </c>
      <c r="M17" s="37">
        <f t="shared" si="3"/>
        <v>0</v>
      </c>
      <c r="N17" s="37">
        <f t="shared" si="3"/>
        <v>0</v>
      </c>
    </row>
  </sheetData>
  <sheetProtection selectLockedCells="1" autoFilter="0"/>
  <mergeCells count="1">
    <mergeCell ref="A2:B2"/>
  </mergeCells>
  <conditionalFormatting sqref="G4:G17">
    <cfRule type="cellIs" dxfId="14" priority="11" stopIfTrue="1" operator="notEqual">
      <formula>""</formula>
    </cfRule>
  </conditionalFormatting>
  <conditionalFormatting sqref="I4:I17">
    <cfRule type="cellIs" dxfId="13" priority="12" stopIfTrue="1" operator="notEqual">
      <formula>""</formula>
    </cfRule>
  </conditionalFormatting>
  <conditionalFormatting sqref="D4:D17">
    <cfRule type="cellIs" dxfId="12" priority="13" stopIfTrue="1" operator="equal">
      <formula>1</formula>
    </cfRule>
    <cfRule type="cellIs" dxfId="11" priority="14" stopIfTrue="1" operator="equal">
      <formula>0</formula>
    </cfRule>
    <cfRule type="cellIs" dxfId="10" priority="15" stopIfTrue="1" operator="equal">
      <formula>-1</formula>
    </cfRule>
  </conditionalFormatting>
  <conditionalFormatting sqref="E4:E17">
    <cfRule type="containsText" dxfId="9" priority="10" operator="containsText" text="X">
      <formula>NOT(ISERROR(SEARCH("X",E4)))</formula>
    </cfRule>
  </conditionalFormatting>
  <conditionalFormatting sqref="H4:H17">
    <cfRule type="containsText" dxfId="8" priority="9" operator="containsText" text="X">
      <formula>NOT(ISERROR(SEARCH("X",H4)))</formula>
    </cfRule>
  </conditionalFormatting>
  <conditionalFormatting sqref="B4:B17">
    <cfRule type="expression" dxfId="7" priority="2">
      <formula>OR($E4="X",$H4="X")</formula>
    </cfRule>
    <cfRule type="expression" dxfId="6" priority="8">
      <formula>OR($E4="X",$H4="X")</formula>
    </cfRule>
  </conditionalFormatting>
  <conditionalFormatting sqref="D3">
    <cfRule type="cellIs" dxfId="5" priority="5" stopIfTrue="1" operator="equal">
      <formula>1</formula>
    </cfRule>
    <cfRule type="cellIs" dxfId="4" priority="6" stopIfTrue="1" operator="equal">
      <formula>0</formula>
    </cfRule>
    <cfRule type="cellIs" dxfId="3" priority="7" stopIfTrue="1" operator="equal">
      <formula>-1</formula>
    </cfRule>
  </conditionalFormatting>
  <conditionalFormatting sqref="H3">
    <cfRule type="containsText" dxfId="2" priority="4" operator="containsText" text="X">
      <formula>NOT(ISERROR(SEARCH("X",H3)))</formula>
    </cfRule>
  </conditionalFormatting>
  <conditionalFormatting sqref="B3">
    <cfRule type="expression" dxfId="1" priority="3">
      <formula>OR($E3="X",$H3="X")</formula>
    </cfRule>
  </conditionalFormatting>
  <conditionalFormatting sqref="C4:C17">
    <cfRule type="containsText" dxfId="0" priority="1" operator="containsText" text="Présent">
      <formula>NOT(ISERROR(SEARCH("Présent",C4)))</formula>
    </cfRule>
  </conditionalFormatting>
  <dataValidations count="2">
    <dataValidation allowBlank="1" showInputMessage="1" showErrorMessage="1" promptTitle="Pour entrer l'heure" prompt="Raccourci clavier CTRL+MAJ+:_x000a_ou manuellement 00:00 (il faut taper les 2 points)" sqref="F4:J17"/>
    <dataValidation allowBlank="1" showInputMessage="1" showErrorMessage="1" promptTitle="NOTES" prompt="Plage pour rentrer une information, ou une note si nécessaire, comme par exemple : traffic perturbé sur l'A1 ce matin..." sqref="A3"/>
  </dataValidations>
  <pageMargins left="1.51" right="0.78740157499999996" top="0.984251969" bottom="0.984251969" header="0.4921259845" footer="0.4921259845"/>
  <pageSetup paperSize="9" scale="64" orientation="portrait" r:id="rId1"/>
  <headerFooter alignWithMargins="0">
    <oddHeader>&amp;LFEUILLE DE PRESENCE&amp;C&amp;D&amp;R&amp;P / &amp;N</oddHeader>
    <oddFooter>&amp;L&amp;F&amp;C&amp;T&amp;R&amp;Z&amp;F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showGridLines="0" zoomScale="325" zoomScaleNormal="325" zoomScaleSheetLayoutView="145" workbookViewId="0">
      <pane xSplit="5" ySplit="3" topLeftCell="F4" activePane="bottomRight" state="frozenSplit"/>
      <selection pane="topRight" activeCell="C1" sqref="C1"/>
      <selection pane="bottomLeft" activeCell="A6" sqref="A6"/>
      <selection pane="bottomRight" activeCell="B22" sqref="B22"/>
    </sheetView>
  </sheetViews>
  <sheetFormatPr baseColWidth="10" defaultColWidth="11.88671875" defaultRowHeight="15.6" x14ac:dyDescent="0.4"/>
  <cols>
    <col min="1" max="1" width="2.6640625" style="48" customWidth="1"/>
    <col min="2" max="2" width="14.6640625" style="49" customWidth="1"/>
    <col min="3" max="3" width="7.77734375" style="50" customWidth="1"/>
    <col min="4" max="4" width="3.5546875" style="51" hidden="1" customWidth="1"/>
    <col min="5" max="5" width="3" style="52" hidden="1" customWidth="1"/>
    <col min="6" max="7" width="7.6640625" style="53" customWidth="1"/>
    <col min="8" max="8" width="7.6640625" style="54" hidden="1" customWidth="1"/>
    <col min="9" max="10" width="7.6640625" style="53" customWidth="1"/>
    <col min="11" max="14" width="16.21875" style="37" hidden="1" customWidth="1"/>
    <col min="15" max="15" width="10" style="37" customWidth="1"/>
    <col min="16" max="16384" width="11.88671875" style="37"/>
  </cols>
  <sheetData>
    <row r="1" spans="1:14" s="7" customFormat="1" ht="4.2" customHeight="1" x14ac:dyDescent="0.4">
      <c r="A1" s="1"/>
      <c r="B1" s="2"/>
      <c r="C1" s="3"/>
      <c r="D1" s="4">
        <f>F2-G2+I2-J2</f>
        <v>-12</v>
      </c>
      <c r="E1" s="5"/>
      <c r="F1" s="56"/>
      <c r="G1" s="6"/>
      <c r="H1" s="6"/>
      <c r="I1" s="6"/>
      <c r="J1" s="6"/>
    </row>
    <row r="2" spans="1:14" s="16" customFormat="1" ht="12.6" customHeight="1" thickBot="1" x14ac:dyDescent="0.3">
      <c r="A2" s="8" t="s">
        <v>0</v>
      </c>
      <c r="B2" s="8"/>
      <c r="C2" s="9"/>
      <c r="D2" s="10"/>
      <c r="E2" s="11"/>
      <c r="F2" s="57"/>
      <c r="G2" s="12">
        <f>COUNTA(G4:G17)</f>
        <v>12</v>
      </c>
      <c r="H2" s="13"/>
      <c r="I2" s="12">
        <f>COUNTA(I4:I17)</f>
        <v>4</v>
      </c>
      <c r="J2" s="14">
        <f>COUNTA(J4:J17)</f>
        <v>4</v>
      </c>
      <c r="K2" s="15"/>
      <c r="L2" s="15"/>
      <c r="M2" s="15"/>
      <c r="N2" s="15"/>
    </row>
    <row r="3" spans="1:14" s="26" customFormat="1" ht="12" customHeight="1" thickBot="1" x14ac:dyDescent="0.3">
      <c r="A3" s="17"/>
      <c r="B3" s="18" t="s">
        <v>1</v>
      </c>
      <c r="C3" s="19">
        <f>SUM(D4:D17)</f>
        <v>0</v>
      </c>
      <c r="D3" s="20"/>
      <c r="E3" s="21" t="s">
        <v>27</v>
      </c>
      <c r="F3" s="55" t="s">
        <v>2</v>
      </c>
      <c r="G3" s="22" t="s">
        <v>3</v>
      </c>
      <c r="H3" s="23"/>
      <c r="I3" s="24" t="s">
        <v>4</v>
      </c>
      <c r="J3" s="25" t="s">
        <v>5</v>
      </c>
    </row>
    <row r="4" spans="1:14" x14ac:dyDescent="0.4">
      <c r="A4" s="27" t="s">
        <v>22</v>
      </c>
      <c r="B4" s="28" t="s">
        <v>8</v>
      </c>
      <c r="C4" s="29" t="str">
        <f>IF(D4=1,"Présent","")</f>
        <v/>
      </c>
      <c r="D4" s="30">
        <f t="shared" ref="D4:D17" si="0">(K4-L4)+(M4-N4)</f>
        <v>0</v>
      </c>
      <c r="E4" s="31" t="str">
        <f t="shared" ref="E4:E17" si="1">IF(AND(OR(A4="OBS",A4="PREV"),F4&gt;TIMEVALUE("07:00")),"X","")</f>
        <v/>
      </c>
      <c r="F4" s="32">
        <v>0.3</v>
      </c>
      <c r="G4" s="33">
        <v>0.625</v>
      </c>
      <c r="H4" s="34"/>
      <c r="I4" s="35"/>
      <c r="J4" s="36"/>
      <c r="K4" s="37">
        <f t="shared" ref="K4:L17" si="2">COUNTA(F4)</f>
        <v>1</v>
      </c>
      <c r="L4" s="37">
        <f t="shared" si="2"/>
        <v>1</v>
      </c>
      <c r="M4" s="37">
        <f t="shared" ref="M4:N17" si="3">COUNTA(I4)</f>
        <v>0</v>
      </c>
      <c r="N4" s="37">
        <f t="shared" si="3"/>
        <v>0</v>
      </c>
    </row>
    <row r="5" spans="1:14" x14ac:dyDescent="0.4">
      <c r="A5" s="38" t="s">
        <v>23</v>
      </c>
      <c r="B5" s="39" t="s">
        <v>9</v>
      </c>
      <c r="C5" s="40" t="str">
        <f t="shared" ref="C5:C17" si="4">IF(D5=1,"Présent","")</f>
        <v/>
      </c>
      <c r="D5" s="41">
        <f t="shared" si="0"/>
        <v>0</v>
      </c>
      <c r="E5" s="42" t="str">
        <f t="shared" si="1"/>
        <v/>
      </c>
      <c r="F5" s="43">
        <v>0.39583333333333331</v>
      </c>
      <c r="G5" s="44">
        <v>0.49305555555555558</v>
      </c>
      <c r="H5" s="45"/>
      <c r="I5" s="46">
        <v>0.5625</v>
      </c>
      <c r="J5" s="47">
        <v>0.76527777777777783</v>
      </c>
      <c r="K5" s="37">
        <f t="shared" si="2"/>
        <v>1</v>
      </c>
      <c r="L5" s="37">
        <f t="shared" si="2"/>
        <v>1</v>
      </c>
      <c r="M5" s="37">
        <f t="shared" si="3"/>
        <v>1</v>
      </c>
      <c r="N5" s="37">
        <f t="shared" si="3"/>
        <v>1</v>
      </c>
    </row>
    <row r="6" spans="1:14" x14ac:dyDescent="0.4">
      <c r="A6" s="38" t="s">
        <v>24</v>
      </c>
      <c r="B6" s="39" t="s">
        <v>10</v>
      </c>
      <c r="C6" s="40" t="str">
        <f t="shared" si="4"/>
        <v/>
      </c>
      <c r="D6" s="41">
        <f t="shared" si="0"/>
        <v>0</v>
      </c>
      <c r="E6" s="42" t="str">
        <f t="shared" si="1"/>
        <v/>
      </c>
      <c r="F6" s="43"/>
      <c r="G6" s="44"/>
      <c r="H6" s="45"/>
      <c r="I6" s="46"/>
      <c r="J6" s="47"/>
      <c r="K6" s="37">
        <f t="shared" si="2"/>
        <v>0</v>
      </c>
      <c r="L6" s="37">
        <f t="shared" si="2"/>
        <v>0</v>
      </c>
      <c r="M6" s="37">
        <f t="shared" si="3"/>
        <v>0</v>
      </c>
      <c r="N6" s="37">
        <f t="shared" si="3"/>
        <v>0</v>
      </c>
    </row>
    <row r="7" spans="1:14" x14ac:dyDescent="0.4">
      <c r="A7" s="38" t="s">
        <v>6</v>
      </c>
      <c r="B7" s="39" t="s">
        <v>11</v>
      </c>
      <c r="C7" s="40" t="str">
        <f t="shared" si="4"/>
        <v/>
      </c>
      <c r="D7" s="41">
        <f t="shared" si="0"/>
        <v>0</v>
      </c>
      <c r="E7" s="42" t="str">
        <f t="shared" si="1"/>
        <v>X</v>
      </c>
      <c r="F7" s="43">
        <v>0.29305555555555557</v>
      </c>
      <c r="G7" s="44">
        <v>0.62361111111111112</v>
      </c>
      <c r="H7" s="45"/>
      <c r="I7" s="46"/>
      <c r="J7" s="47"/>
      <c r="K7" s="37">
        <f t="shared" si="2"/>
        <v>1</v>
      </c>
      <c r="L7" s="37">
        <f t="shared" si="2"/>
        <v>1</v>
      </c>
      <c r="M7" s="37">
        <f t="shared" si="3"/>
        <v>0</v>
      </c>
      <c r="N7" s="37">
        <f t="shared" si="3"/>
        <v>0</v>
      </c>
    </row>
    <row r="8" spans="1:14" x14ac:dyDescent="0.4">
      <c r="A8" s="38" t="s">
        <v>26</v>
      </c>
      <c r="B8" s="39" t="s">
        <v>12</v>
      </c>
      <c r="C8" s="40" t="str">
        <f t="shared" si="4"/>
        <v/>
      </c>
      <c r="D8" s="41">
        <f t="shared" si="0"/>
        <v>0</v>
      </c>
      <c r="E8" s="42" t="str">
        <f t="shared" si="1"/>
        <v/>
      </c>
      <c r="F8" s="43">
        <v>0.375</v>
      </c>
      <c r="G8" s="44">
        <v>0.4993055555555555</v>
      </c>
      <c r="H8" s="45"/>
      <c r="I8" s="46">
        <v>0.54305555555555551</v>
      </c>
      <c r="J8" s="47">
        <v>0.91666666666666663</v>
      </c>
      <c r="K8" s="37">
        <f t="shared" si="2"/>
        <v>1</v>
      </c>
      <c r="L8" s="37">
        <f t="shared" si="2"/>
        <v>1</v>
      </c>
      <c r="M8" s="37">
        <f t="shared" si="3"/>
        <v>1</v>
      </c>
      <c r="N8" s="37">
        <f t="shared" si="3"/>
        <v>1</v>
      </c>
    </row>
    <row r="9" spans="1:14" x14ac:dyDescent="0.4">
      <c r="A9" s="38" t="s">
        <v>6</v>
      </c>
      <c r="B9" s="39" t="s">
        <v>13</v>
      </c>
      <c r="C9" s="40" t="str">
        <f t="shared" si="4"/>
        <v/>
      </c>
      <c r="D9" s="41">
        <f t="shared" si="0"/>
        <v>0</v>
      </c>
      <c r="E9" s="42" t="str">
        <f t="shared" si="1"/>
        <v/>
      </c>
      <c r="F9" s="43">
        <v>0.28472222222222221</v>
      </c>
      <c r="G9" s="44">
        <v>0.63194444444444442</v>
      </c>
      <c r="H9" s="45"/>
      <c r="I9" s="46"/>
      <c r="J9" s="47"/>
      <c r="K9" s="37">
        <f t="shared" si="2"/>
        <v>1</v>
      </c>
      <c r="L9" s="37">
        <f t="shared" si="2"/>
        <v>1</v>
      </c>
      <c r="M9" s="37">
        <f t="shared" si="3"/>
        <v>0</v>
      </c>
      <c r="N9" s="37">
        <f t="shared" si="3"/>
        <v>0</v>
      </c>
    </row>
    <row r="10" spans="1:14" x14ac:dyDescent="0.4">
      <c r="A10" s="38" t="s">
        <v>6</v>
      </c>
      <c r="B10" s="39" t="s">
        <v>14</v>
      </c>
      <c r="C10" s="40" t="str">
        <f t="shared" si="4"/>
        <v/>
      </c>
      <c r="D10" s="41">
        <f t="shared" si="0"/>
        <v>0</v>
      </c>
      <c r="E10" s="42" t="str">
        <f t="shared" si="1"/>
        <v/>
      </c>
      <c r="F10" s="43">
        <v>0.2638888888888889</v>
      </c>
      <c r="G10" s="44">
        <v>0.34027777777777773</v>
      </c>
      <c r="H10" s="45"/>
      <c r="I10" s="46">
        <v>0.58333333333333337</v>
      </c>
      <c r="J10" s="47">
        <v>0.83333333333333337</v>
      </c>
      <c r="K10" s="37">
        <f t="shared" si="2"/>
        <v>1</v>
      </c>
      <c r="L10" s="37">
        <f t="shared" si="2"/>
        <v>1</v>
      </c>
      <c r="M10" s="37">
        <f t="shared" si="3"/>
        <v>1</v>
      </c>
      <c r="N10" s="37">
        <f t="shared" si="3"/>
        <v>1</v>
      </c>
    </row>
    <row r="11" spans="1:14" x14ac:dyDescent="0.4">
      <c r="A11" s="38" t="s">
        <v>25</v>
      </c>
      <c r="B11" s="39" t="s">
        <v>15</v>
      </c>
      <c r="C11" s="40" t="str">
        <f t="shared" si="4"/>
        <v/>
      </c>
      <c r="D11" s="41">
        <f t="shared" si="0"/>
        <v>0</v>
      </c>
      <c r="E11" s="42" t="str">
        <f t="shared" si="1"/>
        <v/>
      </c>
      <c r="F11" s="43"/>
      <c r="G11" s="44"/>
      <c r="H11" s="45"/>
      <c r="I11" s="46">
        <v>0.61458333333333337</v>
      </c>
      <c r="J11" s="47">
        <v>0.83333333333333337</v>
      </c>
      <c r="K11" s="37">
        <f t="shared" si="2"/>
        <v>0</v>
      </c>
      <c r="L11" s="37">
        <f t="shared" si="2"/>
        <v>0</v>
      </c>
      <c r="M11" s="37">
        <f t="shared" si="3"/>
        <v>1</v>
      </c>
      <c r="N11" s="37">
        <f t="shared" si="3"/>
        <v>1</v>
      </c>
    </row>
    <row r="12" spans="1:14" x14ac:dyDescent="0.4">
      <c r="A12" s="38" t="s">
        <v>22</v>
      </c>
      <c r="B12" s="39" t="s">
        <v>16</v>
      </c>
      <c r="C12" s="40" t="str">
        <f t="shared" si="4"/>
        <v/>
      </c>
      <c r="D12" s="41">
        <f t="shared" si="0"/>
        <v>0</v>
      </c>
      <c r="E12" s="42" t="str">
        <f t="shared" si="1"/>
        <v/>
      </c>
      <c r="F12" s="43">
        <v>0.31944444444444448</v>
      </c>
      <c r="G12" s="44">
        <v>0.62986111111111109</v>
      </c>
      <c r="H12" s="45"/>
      <c r="I12" s="46"/>
      <c r="J12" s="47"/>
      <c r="K12" s="37">
        <f t="shared" si="2"/>
        <v>1</v>
      </c>
      <c r="L12" s="37">
        <f t="shared" si="2"/>
        <v>1</v>
      </c>
      <c r="M12" s="37">
        <f t="shared" si="3"/>
        <v>0</v>
      </c>
      <c r="N12" s="37">
        <f t="shared" si="3"/>
        <v>0</v>
      </c>
    </row>
    <row r="13" spans="1:14" x14ac:dyDescent="0.4">
      <c r="A13" s="38" t="s">
        <v>26</v>
      </c>
      <c r="B13" s="39" t="s">
        <v>17</v>
      </c>
      <c r="C13" s="40" t="str">
        <f t="shared" si="4"/>
        <v/>
      </c>
      <c r="D13" s="41">
        <f t="shared" si="0"/>
        <v>0</v>
      </c>
      <c r="E13" s="42" t="str">
        <f t="shared" si="1"/>
        <v/>
      </c>
      <c r="F13" s="43">
        <v>0.33333333333333331</v>
      </c>
      <c r="G13" s="44">
        <v>0.91666666666666663</v>
      </c>
      <c r="H13" s="45"/>
      <c r="I13" s="46"/>
      <c r="J13" s="47"/>
      <c r="K13" s="37">
        <f t="shared" si="2"/>
        <v>1</v>
      </c>
      <c r="L13" s="37">
        <f t="shared" si="2"/>
        <v>1</v>
      </c>
      <c r="M13" s="37">
        <f t="shared" si="3"/>
        <v>0</v>
      </c>
      <c r="N13" s="37">
        <f t="shared" si="3"/>
        <v>0</v>
      </c>
    </row>
    <row r="14" spans="1:14" x14ac:dyDescent="0.4">
      <c r="A14" s="38" t="s">
        <v>26</v>
      </c>
      <c r="B14" s="39" t="s">
        <v>18</v>
      </c>
      <c r="C14" s="40" t="str">
        <f t="shared" si="4"/>
        <v/>
      </c>
      <c r="D14" s="41">
        <f t="shared" si="0"/>
        <v>0</v>
      </c>
      <c r="E14" s="42" t="str">
        <f t="shared" si="1"/>
        <v/>
      </c>
      <c r="F14" s="43">
        <v>0.2638888888888889</v>
      </c>
      <c r="G14" s="44">
        <v>0.58333333333333337</v>
      </c>
      <c r="H14" s="45"/>
      <c r="I14" s="46"/>
      <c r="J14" s="47"/>
      <c r="K14" s="37">
        <f t="shared" si="2"/>
        <v>1</v>
      </c>
      <c r="L14" s="37">
        <f t="shared" si="2"/>
        <v>1</v>
      </c>
      <c r="M14" s="37">
        <f t="shared" si="3"/>
        <v>0</v>
      </c>
      <c r="N14" s="37">
        <f t="shared" si="3"/>
        <v>0</v>
      </c>
    </row>
    <row r="15" spans="1:14" x14ac:dyDescent="0.4">
      <c r="A15" s="38" t="s">
        <v>6</v>
      </c>
      <c r="B15" s="39" t="s">
        <v>19</v>
      </c>
      <c r="C15" s="40" t="str">
        <f t="shared" si="4"/>
        <v/>
      </c>
      <c r="D15" s="41">
        <f t="shared" si="0"/>
        <v>0</v>
      </c>
      <c r="E15" s="42" t="str">
        <f t="shared" si="1"/>
        <v>X</v>
      </c>
      <c r="F15" s="43">
        <v>0.2951388888888889</v>
      </c>
      <c r="G15" s="44">
        <v>0.62638888888888888</v>
      </c>
      <c r="H15" s="45"/>
      <c r="I15" s="46"/>
      <c r="J15" s="47"/>
      <c r="K15" s="37">
        <f t="shared" si="2"/>
        <v>1</v>
      </c>
      <c r="L15" s="37">
        <f t="shared" si="2"/>
        <v>1</v>
      </c>
      <c r="M15" s="37">
        <f t="shared" si="3"/>
        <v>0</v>
      </c>
      <c r="N15" s="37">
        <f t="shared" si="3"/>
        <v>0</v>
      </c>
    </row>
    <row r="16" spans="1:14" x14ac:dyDescent="0.4">
      <c r="A16" s="38" t="s">
        <v>24</v>
      </c>
      <c r="B16" s="39" t="s">
        <v>20</v>
      </c>
      <c r="C16" s="40" t="str">
        <f t="shared" si="4"/>
        <v/>
      </c>
      <c r="D16" s="41">
        <f t="shared" si="0"/>
        <v>0</v>
      </c>
      <c r="E16" s="42" t="str">
        <f t="shared" si="1"/>
        <v/>
      </c>
      <c r="F16" s="43">
        <v>0.2986111111111111</v>
      </c>
      <c r="G16" s="44">
        <v>0.67708333333333337</v>
      </c>
      <c r="H16" s="45"/>
      <c r="I16" s="46"/>
      <c r="J16" s="47"/>
      <c r="K16" s="37">
        <f t="shared" si="2"/>
        <v>1</v>
      </c>
      <c r="L16" s="37">
        <f t="shared" si="2"/>
        <v>1</v>
      </c>
      <c r="M16" s="37">
        <f t="shared" si="3"/>
        <v>0</v>
      </c>
      <c r="N16" s="37">
        <f t="shared" si="3"/>
        <v>0</v>
      </c>
    </row>
    <row r="17" spans="1:14" x14ac:dyDescent="0.4">
      <c r="A17" s="38" t="s">
        <v>7</v>
      </c>
      <c r="B17" s="39" t="s">
        <v>21</v>
      </c>
      <c r="C17" s="40" t="str">
        <f t="shared" si="4"/>
        <v/>
      </c>
      <c r="D17" s="41">
        <f t="shared" si="0"/>
        <v>0</v>
      </c>
      <c r="E17" s="42" t="str">
        <f t="shared" si="1"/>
        <v/>
      </c>
      <c r="F17" s="43">
        <v>0.25694444444444448</v>
      </c>
      <c r="G17" s="44">
        <v>0.625</v>
      </c>
      <c r="H17" s="45"/>
      <c r="I17" s="46"/>
      <c r="J17" s="47"/>
      <c r="K17" s="37">
        <f t="shared" si="2"/>
        <v>1</v>
      </c>
      <c r="L17" s="37">
        <f t="shared" si="2"/>
        <v>1</v>
      </c>
      <c r="M17" s="37">
        <f t="shared" si="3"/>
        <v>0</v>
      </c>
      <c r="N17" s="37">
        <f t="shared" si="3"/>
        <v>0</v>
      </c>
    </row>
  </sheetData>
  <sheetProtection selectLockedCells="1" autoFilter="0"/>
  <mergeCells count="1">
    <mergeCell ref="A2:B2"/>
  </mergeCells>
  <conditionalFormatting sqref="G4:G17">
    <cfRule type="cellIs" dxfId="29" priority="17" stopIfTrue="1" operator="notEqual">
      <formula>""</formula>
    </cfRule>
  </conditionalFormatting>
  <conditionalFormatting sqref="I4:I17">
    <cfRule type="cellIs" dxfId="28" priority="18" stopIfTrue="1" operator="notEqual">
      <formula>""</formula>
    </cfRule>
  </conditionalFormatting>
  <conditionalFormatting sqref="D4:D17">
    <cfRule type="cellIs" dxfId="27" priority="19" stopIfTrue="1" operator="equal">
      <formula>1</formula>
    </cfRule>
    <cfRule type="cellIs" dxfId="26" priority="20" stopIfTrue="1" operator="equal">
      <formula>0</formula>
    </cfRule>
    <cfRule type="cellIs" dxfId="25" priority="21" stopIfTrue="1" operator="equal">
      <formula>-1</formula>
    </cfRule>
  </conditionalFormatting>
  <conditionalFormatting sqref="E4:E17">
    <cfRule type="containsText" dxfId="24" priority="16" operator="containsText" text="X">
      <formula>NOT(ISERROR(SEARCH("X",E4)))</formula>
    </cfRule>
  </conditionalFormatting>
  <conditionalFormatting sqref="H4:H17">
    <cfRule type="containsText" dxfId="23" priority="15" operator="containsText" text="X">
      <formula>NOT(ISERROR(SEARCH("X",H4)))</formula>
    </cfRule>
  </conditionalFormatting>
  <conditionalFormatting sqref="B4:B17">
    <cfRule type="expression" dxfId="22" priority="7">
      <formula>OR($E4="X",$H4="X")</formula>
    </cfRule>
    <cfRule type="expression" dxfId="21" priority="14">
      <formula>OR($E4="X",$H4="X")</formula>
    </cfRule>
  </conditionalFormatting>
  <conditionalFormatting sqref="D3">
    <cfRule type="cellIs" dxfId="20" priority="11" stopIfTrue="1" operator="equal">
      <formula>1</formula>
    </cfRule>
    <cfRule type="cellIs" dxfId="19" priority="12" stopIfTrue="1" operator="equal">
      <formula>0</formula>
    </cfRule>
    <cfRule type="cellIs" dxfId="18" priority="13" stopIfTrue="1" operator="equal">
      <formula>-1</formula>
    </cfRule>
  </conditionalFormatting>
  <conditionalFormatting sqref="H3">
    <cfRule type="containsText" dxfId="17" priority="9" operator="containsText" text="X">
      <formula>NOT(ISERROR(SEARCH("X",H3)))</formula>
    </cfRule>
  </conditionalFormatting>
  <conditionalFormatting sqref="B3">
    <cfRule type="expression" dxfId="16" priority="8">
      <formula>OR($E3="X",$H3="X")</formula>
    </cfRule>
  </conditionalFormatting>
  <conditionalFormatting sqref="C4:C17">
    <cfRule type="containsText" dxfId="15" priority="6" operator="containsText" text="Présent">
      <formula>NOT(ISERROR(SEARCH("Présent",C4)))</formula>
    </cfRule>
  </conditionalFormatting>
  <dataValidations count="2">
    <dataValidation allowBlank="1" showInputMessage="1" showErrorMessage="1" promptTitle="NOTES" prompt="Plage pour rentrer une information, ou une note si nécessaire, comme par exemple : traffic perturbé sur l'A1 ce matin..." sqref="A3"/>
    <dataValidation allowBlank="1" showInputMessage="1" showErrorMessage="1" promptTitle="Pour entrer l'heure" prompt="Raccourci clavier CTRL+MAJ+:_x000a_ou manuellement 00:00 (il faut taper les 2 points)" sqref="F4:J17"/>
  </dataValidations>
  <pageMargins left="1.51" right="0.78740157499999996" top="0.984251969" bottom="0.984251969" header="0.4921259845" footer="0.4921259845"/>
  <pageSetup paperSize="9" scale="64" orientation="portrait" r:id="rId1"/>
  <headerFooter alignWithMargins="0">
    <oddHeader>&amp;LFEUILLE DE PRESENCE&amp;C&amp;D&amp;R&amp;P / &amp;N</oddHeader>
    <oddFooter>&amp;L&amp;F&amp;C&amp;T&amp;R&amp;Z&amp;F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02.01.15</vt:lpstr>
      <vt:lpstr>01.01.15</vt:lpstr>
      <vt:lpstr>Retard</vt:lpstr>
      <vt:lpstr>'01.01.15'!Criteres</vt:lpstr>
      <vt:lpstr>'02.01.15'!Criteres</vt:lpstr>
      <vt:lpstr>'01.01.15'!EntreeM</vt:lpstr>
      <vt:lpstr>'02.01.15'!EntreeM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Crettenand Serge (DSE)</cp:lastModifiedBy>
  <dcterms:created xsi:type="dcterms:W3CDTF">2015-06-11T16:51:47Z</dcterms:created>
  <dcterms:modified xsi:type="dcterms:W3CDTF">2015-06-11T17:23:22Z</dcterms:modified>
</cp:coreProperties>
</file>