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9720"/>
  </bookViews>
  <sheets>
    <sheet name="Feuil1" sheetId="1" r:id="rId1"/>
    <sheet name="Feuil2" sheetId="2" r:id="rId2"/>
    <sheet name="Feuil3" sheetId="3" r:id="rId3"/>
  </sheets>
  <definedNames>
    <definedName name="Formule">Feuil2!$D:$D</definedName>
    <definedName name="Pfase">Feuil2!#REF!</definedName>
    <definedName name="Phase">Feuil2!$C:$C</definedName>
    <definedName name="Reacteur">Feuil2!$E:$E</definedName>
    <definedName name="Vide">Feuil2!#REF!</definedName>
  </definedNames>
  <calcPr calcId="145621"/>
</workbook>
</file>

<file path=xl/calcChain.xml><?xml version="1.0" encoding="utf-8"?>
<calcChain xmlns="http://schemas.openxmlformats.org/spreadsheetml/2006/main">
  <c r="G8" i="1" l="1"/>
  <c r="G7" i="1"/>
  <c r="G6" i="1"/>
  <c r="G23" i="1" l="1"/>
  <c r="O6" i="1"/>
  <c r="D9" i="2" l="1"/>
  <c r="D8" i="2"/>
  <c r="D7" i="2"/>
  <c r="D6" i="2"/>
  <c r="D5" i="2"/>
  <c r="D4" i="2"/>
  <c r="D3" i="2"/>
  <c r="D2" i="2"/>
</calcChain>
</file>

<file path=xl/sharedStrings.xml><?xml version="1.0" encoding="utf-8"?>
<sst xmlns="http://schemas.openxmlformats.org/spreadsheetml/2006/main" count="47" uniqueCount="17">
  <si>
    <t>Réacteur</t>
  </si>
  <si>
    <t>Phase</t>
  </si>
  <si>
    <t>R4302</t>
  </si>
  <si>
    <t>R4305</t>
  </si>
  <si>
    <t>Phase de chauffage</t>
  </si>
  <si>
    <t>Phase de maintient</t>
  </si>
  <si>
    <t>Phase de refroidisement</t>
  </si>
  <si>
    <t>Utilisation pompe P4310</t>
  </si>
  <si>
    <t>Formule associé</t>
  </si>
  <si>
    <t>Réaction:</t>
  </si>
  <si>
    <t>Tinitiale</t>
  </si>
  <si>
    <t>Tfinale</t>
  </si>
  <si>
    <t>Cp MR</t>
  </si>
  <si>
    <t>Temps de la phase</t>
  </si>
  <si>
    <t>Conso énergétique de la phase</t>
  </si>
  <si>
    <t>Somme des conso</t>
  </si>
  <si>
    <t>Je voudrais avoir la valeure de la conso énergétique au lieu de la formule associé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</si>
</sst>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2" fontId="0" fillId="0" borderId="1" xfId="0" applyNumberFormat="1" applyBorder="1"/>
    <xf numFmtId="2" fontId="0" fillId="0" borderId="0" xfId="0" applyNumberFormat="1"/>
    <xf numFmtId="0" fontId="0" fillId="0" borderId="2" xfId="0" applyBorder="1"/>
    <xf numFmtId="0" fontId="0" fillId="0" borderId="0" xfId="0" applyFill="1" applyBorder="1"/>
    <xf numFmtId="0" fontId="0" fillId="0" borderId="1" xfId="0" applyNumberFormat="1" applyBorder="1"/>
    <xf numFmtId="2" fontId="2" fillId="2" borderId="0" xfId="0" applyNumberFormat="1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7</xdr:row>
          <xdr:rowOff>9525</xdr:rowOff>
        </xdr:from>
        <xdr:to>
          <xdr:col>9</xdr:col>
          <xdr:colOff>504825</xdr:colOff>
          <xdr:row>8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 cette phase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1295400</xdr:colOff>
          <xdr:row>7</xdr:row>
          <xdr:rowOff>57150</xdr:rowOff>
        </xdr:from>
        <xdr:to>
          <xdr:col>11</xdr:col>
          <xdr:colOff>447675</xdr:colOff>
          <xdr:row>8</xdr:row>
          <xdr:rowOff>152400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la réaction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76200</xdr:colOff>
          <xdr:row>7</xdr:row>
          <xdr:rowOff>66675</xdr:rowOff>
        </xdr:from>
        <xdr:to>
          <xdr:col>13</xdr:col>
          <xdr:colOff>847725</xdr:colOff>
          <xdr:row>8</xdr:row>
          <xdr:rowOff>152400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23"/>
  <sheetViews>
    <sheetView tabSelected="1" workbookViewId="0">
      <selection activeCell="K24" sqref="K24"/>
    </sheetView>
  </sheetViews>
  <sheetFormatPr baseColWidth="10" defaultRowHeight="15" x14ac:dyDescent="0.25"/>
  <cols>
    <col min="2" max="2" width="24.28515625" customWidth="1"/>
    <col min="6" max="6" width="18.5703125" customWidth="1"/>
    <col min="7" max="7" width="28.140625" customWidth="1"/>
    <col min="10" max="10" width="23.140625" bestFit="1" customWidth="1"/>
    <col min="14" max="14" width="17.42578125" bestFit="1" customWidth="1"/>
    <col min="15" max="15" width="28.7109375" bestFit="1" customWidth="1"/>
  </cols>
  <sheetData>
    <row r="1" spans="1:15" x14ac:dyDescent="0.25">
      <c r="I1">
        <v>1</v>
      </c>
      <c r="J1">
        <v>1</v>
      </c>
    </row>
    <row r="2" spans="1:15" x14ac:dyDescent="0.25">
      <c r="A2" t="s">
        <v>9</v>
      </c>
      <c r="I2">
        <v>1</v>
      </c>
    </row>
    <row r="3" spans="1:15" x14ac:dyDescent="0.25">
      <c r="I3">
        <v>1</v>
      </c>
    </row>
    <row r="5" spans="1:15" x14ac:dyDescent="0.25">
      <c r="A5" s="1" t="s">
        <v>0</v>
      </c>
      <c r="B5" s="1" t="s">
        <v>1</v>
      </c>
      <c r="C5" s="1" t="s">
        <v>10</v>
      </c>
      <c r="D5" s="1" t="s">
        <v>11</v>
      </c>
      <c r="E5" s="1" t="s">
        <v>12</v>
      </c>
      <c r="F5" s="1" t="s">
        <v>13</v>
      </c>
      <c r="G5" s="1" t="s">
        <v>14</v>
      </c>
      <c r="I5" s="1" t="s">
        <v>0</v>
      </c>
      <c r="J5" s="1" t="s">
        <v>1</v>
      </c>
      <c r="K5" s="1" t="s">
        <v>10</v>
      </c>
      <c r="L5" s="1" t="s">
        <v>11</v>
      </c>
      <c r="M5" s="1" t="s">
        <v>12</v>
      </c>
      <c r="N5" s="1" t="s">
        <v>13</v>
      </c>
      <c r="O5" s="1" t="s">
        <v>14</v>
      </c>
    </row>
    <row r="6" spans="1:15" x14ac:dyDescent="0.25">
      <c r="A6" s="1" t="s">
        <v>2</v>
      </c>
      <c r="B6" s="1" t="s">
        <v>6</v>
      </c>
      <c r="C6" s="4">
        <v>10</v>
      </c>
      <c r="D6" s="4">
        <v>20</v>
      </c>
      <c r="E6" s="4">
        <v>50</v>
      </c>
      <c r="F6" s="4">
        <v>3</v>
      </c>
      <c r="G6" s="8" t="e">
        <f>LOOKUP(1,1/(A6&amp;B6=Feuil2!#REF!&amp;Feuil2!#REF!),Feuil2!#REF!)</f>
        <v>#REF!</v>
      </c>
      <c r="I6" s="1" t="s">
        <v>2</v>
      </c>
      <c r="J6" s="1" t="s">
        <v>6</v>
      </c>
      <c r="K6" s="4">
        <v>10</v>
      </c>
      <c r="L6" s="4">
        <v>20</v>
      </c>
      <c r="M6" s="4">
        <v>50</v>
      </c>
      <c r="N6" s="4">
        <v>3</v>
      </c>
      <c r="O6" s="8">
        <f>LOOKUP(1,1/(I6&amp;J6=Feuil2!B2:B9&amp;Feuil2!C2:C9),Feuil2!D2:D9)</f>
        <v>28</v>
      </c>
    </row>
    <row r="7" spans="1:15" x14ac:dyDescent="0.25">
      <c r="A7" s="1" t="s">
        <v>2</v>
      </c>
      <c r="B7" s="1" t="s">
        <v>6</v>
      </c>
      <c r="C7" s="4">
        <v>10</v>
      </c>
      <c r="D7" s="4">
        <v>20</v>
      </c>
      <c r="E7" s="4">
        <v>50</v>
      </c>
      <c r="F7" s="4">
        <v>3</v>
      </c>
      <c r="G7" s="8" t="e">
        <f>LOOKUP(1,1/(A7&amp;B7=Feuil2!#REF!&amp;Feuil2!#REF!),Feuil2!#REF!)</f>
        <v>#REF!</v>
      </c>
      <c r="H7" s="7"/>
      <c r="I7" s="5"/>
      <c r="O7" s="5"/>
    </row>
    <row r="8" spans="1:15" x14ac:dyDescent="0.25">
      <c r="A8" s="1" t="s">
        <v>2</v>
      </c>
      <c r="B8" s="1" t="s">
        <v>6</v>
      </c>
      <c r="C8" s="4">
        <v>10</v>
      </c>
      <c r="D8" s="4">
        <v>20</v>
      </c>
      <c r="E8" s="4">
        <v>50</v>
      </c>
      <c r="F8" s="4">
        <v>3</v>
      </c>
      <c r="G8" s="8" t="e">
        <f>LOOKUP(1,1/(A8&amp;B8=Feuil2!#REF!&amp;Feuil2!#REF!),Feuil2!#REF!)</f>
        <v>#REF!</v>
      </c>
      <c r="H8" s="7"/>
      <c r="I8" s="5"/>
    </row>
    <row r="9" spans="1:15" x14ac:dyDescent="0.25">
      <c r="A9" s="1"/>
      <c r="B9" s="1"/>
      <c r="C9" s="4"/>
      <c r="D9" s="4"/>
      <c r="E9" s="4"/>
      <c r="F9" s="4"/>
      <c r="G9" s="8"/>
      <c r="H9" s="7"/>
      <c r="I9" s="5"/>
    </row>
    <row r="10" spans="1:15" x14ac:dyDescent="0.25">
      <c r="A10" s="1"/>
      <c r="B10" s="1"/>
      <c r="C10" s="4"/>
      <c r="D10" s="4"/>
      <c r="E10" s="4"/>
      <c r="F10" s="4"/>
      <c r="G10" s="8"/>
      <c r="H10" s="7"/>
      <c r="I10" s="5"/>
    </row>
    <row r="11" spans="1:15" x14ac:dyDescent="0.25">
      <c r="A11" s="1"/>
      <c r="B11" s="1"/>
      <c r="C11" s="4"/>
      <c r="D11" s="4"/>
      <c r="E11" s="4"/>
      <c r="F11" s="4"/>
      <c r="G11" s="8"/>
      <c r="H11" s="7"/>
      <c r="I11" s="5"/>
    </row>
    <row r="12" spans="1:15" x14ac:dyDescent="0.25">
      <c r="A12" s="1"/>
      <c r="B12" s="1"/>
      <c r="C12" s="4"/>
      <c r="D12" s="4"/>
      <c r="E12" s="4"/>
      <c r="F12" s="4"/>
      <c r="G12" s="8"/>
      <c r="H12" s="7"/>
      <c r="I12" s="9" t="s">
        <v>16</v>
      </c>
      <c r="J12" s="10"/>
      <c r="K12" s="10"/>
      <c r="L12" s="10"/>
      <c r="M12" s="10"/>
      <c r="N12" s="10"/>
    </row>
    <row r="13" spans="1:15" x14ac:dyDescent="0.25">
      <c r="A13" s="1"/>
      <c r="B13" s="1"/>
      <c r="C13" s="4"/>
      <c r="D13" s="4"/>
      <c r="E13" s="4"/>
      <c r="F13" s="4"/>
      <c r="G13" s="8"/>
      <c r="H13" s="7"/>
    </row>
    <row r="14" spans="1:15" x14ac:dyDescent="0.25">
      <c r="A14" s="1"/>
      <c r="B14" s="1"/>
      <c r="C14" s="4"/>
      <c r="D14" s="4"/>
      <c r="E14" s="4"/>
      <c r="F14" s="4"/>
      <c r="G14" s="8"/>
      <c r="H14" s="7"/>
    </row>
    <row r="15" spans="1:15" x14ac:dyDescent="0.25">
      <c r="A15" s="1"/>
      <c r="B15" s="1"/>
      <c r="C15" s="4"/>
      <c r="D15" s="4"/>
      <c r="E15" s="4"/>
      <c r="F15" s="4"/>
      <c r="G15" s="8"/>
      <c r="H15" s="7"/>
    </row>
    <row r="16" spans="1:15" x14ac:dyDescent="0.25">
      <c r="A16" s="1"/>
      <c r="B16" s="1"/>
      <c r="C16" s="4"/>
      <c r="D16" s="4"/>
      <c r="E16" s="4"/>
      <c r="F16" s="4"/>
      <c r="G16" s="8"/>
      <c r="H16" s="7"/>
    </row>
    <row r="17" spans="1:15" x14ac:dyDescent="0.25">
      <c r="A17" s="1"/>
      <c r="B17" s="1"/>
      <c r="C17" s="4"/>
      <c r="D17" s="4"/>
      <c r="E17" s="4"/>
      <c r="F17" s="4"/>
      <c r="G17" s="8"/>
      <c r="H17" s="7"/>
      <c r="O17">
        <v>28</v>
      </c>
    </row>
    <row r="18" spans="1:15" x14ac:dyDescent="0.25">
      <c r="A18" s="1"/>
      <c r="B18" s="1"/>
      <c r="C18" s="1"/>
      <c r="D18" s="1"/>
      <c r="E18" s="1"/>
      <c r="F18" s="1"/>
      <c r="G18" s="4"/>
      <c r="H18" s="7"/>
    </row>
    <row r="19" spans="1:15" x14ac:dyDescent="0.25">
      <c r="A19" s="1"/>
      <c r="B19" s="1"/>
      <c r="C19" s="1"/>
      <c r="D19" s="1"/>
      <c r="E19" s="1"/>
      <c r="F19" s="1"/>
      <c r="G19" s="4"/>
      <c r="J19" s="6"/>
    </row>
    <row r="20" spans="1:15" x14ac:dyDescent="0.25">
      <c r="A20" s="1"/>
      <c r="B20" s="1"/>
      <c r="C20" s="1"/>
      <c r="D20" s="1"/>
      <c r="E20" s="1"/>
      <c r="F20" s="1"/>
      <c r="G20" s="4"/>
    </row>
    <row r="21" spans="1:15" x14ac:dyDescent="0.25">
      <c r="A21" s="1"/>
      <c r="B21" s="1"/>
      <c r="C21" s="1"/>
      <c r="D21" s="1"/>
      <c r="E21" s="1"/>
      <c r="F21" s="1"/>
      <c r="G21" s="4"/>
    </row>
    <row r="23" spans="1:15" x14ac:dyDescent="0.25">
      <c r="F23" t="s">
        <v>15</v>
      </c>
      <c r="G23" s="5" t="e">
        <f>SUM(G6:G21)</f>
        <v>#REF!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Valider">
                <anchor moveWithCells="1" sizeWithCells="1">
                  <from>
                    <xdr:col>8</xdr:col>
                    <xdr:colOff>9525</xdr:colOff>
                    <xdr:row>7</xdr:row>
                    <xdr:rowOff>9525</xdr:rowOff>
                  </from>
                  <to>
                    <xdr:col>9</xdr:col>
                    <xdr:colOff>504825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_xludf.Copy">
                <anchor moveWithCells="1" sizeWithCells="1">
                  <from>
                    <xdr:col>9</xdr:col>
                    <xdr:colOff>1295400</xdr:colOff>
                    <xdr:row>7</xdr:row>
                    <xdr:rowOff>57150</xdr:rowOff>
                  </from>
                  <to>
                    <xdr:col>11</xdr:col>
                    <xdr:colOff>447675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Button 12">
              <controlPr defaultSize="0" print="0" autoFill="0" autoPict="0" macro="[0]!Enregistrer">
                <anchor moveWithCells="1" sizeWithCells="1">
                  <from>
                    <xdr:col>12</xdr:col>
                    <xdr:colOff>76200</xdr:colOff>
                    <xdr:row>7</xdr:row>
                    <xdr:rowOff>66675</xdr:rowOff>
                  </from>
                  <to>
                    <xdr:col>13</xdr:col>
                    <xdr:colOff>847725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Feuil2!$E$2:$E$3</xm:f>
          </x14:formula1>
          <xm:sqref>I6 A6:A17</xm:sqref>
        </x14:dataValidation>
        <x14:dataValidation type="list" allowBlank="1" showInputMessage="1" showErrorMessage="1">
          <x14:formula1>
            <xm:f>Feuil2!$C$2:$C$5</xm:f>
          </x14:formula1>
          <xm:sqref>J6 B6:B17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E10"/>
  <sheetViews>
    <sheetView workbookViewId="0">
      <selection activeCell="D2" sqref="D2"/>
    </sheetView>
  </sheetViews>
  <sheetFormatPr baseColWidth="10" defaultRowHeight="15" x14ac:dyDescent="0.25"/>
  <cols>
    <col min="3" max="3" width="26.42578125" customWidth="1"/>
    <col min="4" max="4" width="17" customWidth="1"/>
  </cols>
  <sheetData>
    <row r="1" spans="2:5" x14ac:dyDescent="0.25">
      <c r="B1" s="2" t="s">
        <v>0</v>
      </c>
      <c r="C1" s="2" t="s">
        <v>1</v>
      </c>
      <c r="D1" s="2" t="s">
        <v>8</v>
      </c>
      <c r="E1" s="2" t="s">
        <v>0</v>
      </c>
    </row>
    <row r="2" spans="2:5" x14ac:dyDescent="0.25">
      <c r="B2" s="1" t="s">
        <v>2</v>
      </c>
      <c r="C2" s="1" t="s">
        <v>4</v>
      </c>
      <c r="D2" s="4">
        <f>Feuil1!K6+Feuil1!L6+Feuil1!M6+Feuil1!N6</f>
        <v>83</v>
      </c>
      <c r="E2" s="1" t="s">
        <v>2</v>
      </c>
    </row>
    <row r="3" spans="2:5" x14ac:dyDescent="0.25">
      <c r="B3" s="1" t="s">
        <v>2</v>
      </c>
      <c r="C3" s="1" t="s">
        <v>5</v>
      </c>
      <c r="D3" s="4">
        <f>2*Feuil1!K6+2*Feuil1!L6+Feuil1!M6+Feuil1!N6</f>
        <v>113</v>
      </c>
      <c r="E3" s="1" t="s">
        <v>3</v>
      </c>
    </row>
    <row r="4" spans="2:5" x14ac:dyDescent="0.25">
      <c r="B4" s="1" t="s">
        <v>2</v>
      </c>
      <c r="C4" s="1" t="s">
        <v>6</v>
      </c>
      <c r="D4" s="4">
        <f>Feuil1!K6/Feuil1!L6*Feuil1!M6+Feuil1!N6</f>
        <v>28</v>
      </c>
    </row>
    <row r="5" spans="2:5" x14ac:dyDescent="0.25">
      <c r="B5" s="1" t="s">
        <v>2</v>
      </c>
      <c r="C5" s="1" t="s">
        <v>7</v>
      </c>
      <c r="D5" s="4">
        <f>Feuil1!K6*Feuil1!L6+Feuil1!M6-Feuil1!N6</f>
        <v>247</v>
      </c>
    </row>
    <row r="6" spans="2:5" x14ac:dyDescent="0.25">
      <c r="B6" s="1" t="s">
        <v>3</v>
      </c>
      <c r="C6" s="1" t="s">
        <v>4</v>
      </c>
      <c r="D6" s="4">
        <f>Feuil1!L6-Feuil1!K6+Feuil1!M6+Feuil1!N6</f>
        <v>63</v>
      </c>
    </row>
    <row r="7" spans="2:5" x14ac:dyDescent="0.25">
      <c r="B7" s="1" t="s">
        <v>3</v>
      </c>
      <c r="C7" s="1" t="s">
        <v>5</v>
      </c>
      <c r="D7" s="4">
        <f>Feuil1!K6+Feuil1!L6-Feuil1!M6/Feuil1!N6</f>
        <v>13.333333333333332</v>
      </c>
    </row>
    <row r="8" spans="2:5" x14ac:dyDescent="0.25">
      <c r="B8" s="1" t="s">
        <v>3</v>
      </c>
      <c r="C8" s="1" t="s">
        <v>6</v>
      </c>
      <c r="D8" s="4">
        <f>Feuil1!K6+Feuil1!L6/Feuil1!M6/Feuil1!N6</f>
        <v>10.133333333333333</v>
      </c>
    </row>
    <row r="9" spans="2:5" x14ac:dyDescent="0.25">
      <c r="B9" s="1" t="s">
        <v>3</v>
      </c>
      <c r="C9" s="1" t="s">
        <v>7</v>
      </c>
      <c r="D9" s="4">
        <f>Feuil1!K6/Feuil1!L6/Feuil1!M6/Feuil1!N6</f>
        <v>3.3333333333333335E-3</v>
      </c>
    </row>
    <row r="10" spans="2:5" x14ac:dyDescent="0.25">
      <c r="D10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Formule</vt:lpstr>
      <vt:lpstr>Phase</vt:lpstr>
      <vt:lpstr>Reacteur</vt:lpstr>
    </vt:vector>
  </TitlesOfParts>
  <Company>CHIMEX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MALDONADO Sébastien</dc:creator>
  <cp:lastModifiedBy>MALDONADO Sébastien</cp:lastModifiedBy>
  <dcterms:created xsi:type="dcterms:W3CDTF">2015-06-01T16:29:07Z</dcterms:created>
  <dcterms:modified xsi:type="dcterms:W3CDTF">2015-06-05T16:32:52Z</dcterms:modified>
</cp:coreProperties>
</file>