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30" windowWidth="23655" windowHeight="999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20" i="1"/>
  <c r="E19"/>
  <c r="J20"/>
  <c r="K20" s="1"/>
  <c r="G20"/>
  <c r="L20" s="1"/>
  <c r="N20" s="1"/>
  <c r="D27"/>
  <c r="F27"/>
  <c r="I27"/>
  <c r="E18"/>
  <c r="H20" l="1"/>
  <c r="E21"/>
  <c r="J19"/>
  <c r="K19" s="1"/>
  <c r="J21"/>
  <c r="K21" s="1"/>
  <c r="J22"/>
  <c r="J23"/>
  <c r="J24"/>
  <c r="J25"/>
  <c r="J26"/>
  <c r="J18"/>
  <c r="K18" s="1"/>
  <c r="G19"/>
  <c r="H19" s="1"/>
  <c r="G21"/>
  <c r="H21" s="1"/>
  <c r="G22"/>
  <c r="G23"/>
  <c r="G24"/>
  <c r="G25"/>
  <c r="G26"/>
  <c r="G18"/>
  <c r="H18" s="1"/>
  <c r="K10"/>
  <c r="K8"/>
  <c r="G27" l="1"/>
  <c r="J27"/>
  <c r="L19"/>
  <c r="N19" s="1"/>
  <c r="L21"/>
  <c r="N21" s="1"/>
  <c r="L24"/>
  <c r="L25"/>
  <c r="L26"/>
  <c r="L22"/>
  <c r="L23"/>
  <c r="L18"/>
  <c r="N18" l="1"/>
  <c r="L27"/>
  <c r="K22"/>
  <c r="H22"/>
  <c r="E22"/>
  <c r="N22"/>
  <c r="K23"/>
  <c r="H23"/>
  <c r="E23"/>
  <c r="N23"/>
  <c r="K24"/>
  <c r="H24"/>
  <c r="E24"/>
  <c r="N24"/>
  <c r="H25"/>
  <c r="K25"/>
  <c r="N25"/>
  <c r="E25"/>
  <c r="K26"/>
  <c r="H26"/>
  <c r="N26"/>
  <c r="N27" s="1"/>
  <c r="E26"/>
  <c r="E27" s="1"/>
  <c r="M27"/>
  <c r="K27" s="1"/>
  <c r="K5" l="1"/>
  <c r="N1"/>
  <c r="N3"/>
  <c r="N2"/>
  <c r="H27"/>
</calcChain>
</file>

<file path=xl/sharedStrings.xml><?xml version="1.0" encoding="utf-8"?>
<sst xmlns="http://schemas.openxmlformats.org/spreadsheetml/2006/main" count="55" uniqueCount="47">
  <si>
    <t>WE</t>
  </si>
  <si>
    <t>2 semaines</t>
  </si>
  <si>
    <t>4 semaines</t>
  </si>
  <si>
    <t>3 semaines</t>
  </si>
  <si>
    <t>1 semaine</t>
  </si>
  <si>
    <t>Loyer/semaine</t>
  </si>
  <si>
    <t>Frais</t>
  </si>
  <si>
    <t>Ménage</t>
  </si>
  <si>
    <t>Blanchisserie</t>
  </si>
  <si>
    <t>Px du Kg</t>
  </si>
  <si>
    <t>Nb Kilos</t>
  </si>
  <si>
    <t>Px Horaire</t>
  </si>
  <si>
    <t>Total ménage</t>
  </si>
  <si>
    <t>Total Blanchisserie</t>
  </si>
  <si>
    <t>Client</t>
  </si>
  <si>
    <t>Alain</t>
  </si>
  <si>
    <t>Silvia</t>
  </si>
  <si>
    <t>Total</t>
  </si>
  <si>
    <t>Location</t>
  </si>
  <si>
    <t>Bénéfice Brut</t>
  </si>
  <si>
    <t>Serge</t>
  </si>
  <si>
    <t>Pascal</t>
  </si>
  <si>
    <t>Bénéfice Net</t>
  </si>
  <si>
    <t>Nb d'heures</t>
  </si>
  <si>
    <t>Proprio</t>
  </si>
  <si>
    <t>Toto</t>
  </si>
  <si>
    <t>Titi</t>
  </si>
  <si>
    <t>Tata</t>
  </si>
  <si>
    <t>Tutu</t>
  </si>
  <si>
    <t>Total % Ménage</t>
  </si>
  <si>
    <t>Total % Blanchisserie</t>
  </si>
  <si>
    <t>Frais Divers</t>
  </si>
  <si>
    <t>Total % Frais Divers</t>
  </si>
  <si>
    <t>Montant ménage</t>
  </si>
  <si>
    <t>Montant blanchisserie</t>
  </si>
  <si>
    <t>Heures ménage</t>
  </si>
  <si>
    <t>Poids blanchisserie</t>
  </si>
  <si>
    <t>Benéfice brut</t>
  </si>
  <si>
    <t>Forfait fraits divers</t>
  </si>
  <si>
    <t>% du total ménage</t>
  </si>
  <si>
    <t>% du total blanchisserie</t>
  </si>
  <si>
    <t>% du total fraits divers</t>
  </si>
  <si>
    <t>Totaux</t>
  </si>
  <si>
    <t>Riri</t>
  </si>
  <si>
    <t>Marina</t>
  </si>
  <si>
    <t>5 semaines</t>
  </si>
  <si>
    <t>6 semaines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</si>
</sst>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#,##0_ ;\-#,##0\ "/>
    <numFmt numFmtId="166" formatCode="#,##0.00_ ;[Red]\-#,##0.00\ 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B7BD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Border="1" applyAlignment="1">
      <alignment horizontal="center"/>
    </xf>
    <xf numFmtId="0" fontId="2" fillId="2" borderId="0" xfId="0" applyFont="1" applyFill="1" applyBorder="1" applyAlignment="1"/>
    <xf numFmtId="0" fontId="2" fillId="4" borderId="0" xfId="0" applyFont="1" applyFill="1" applyBorder="1" applyAlignment="1"/>
    <xf numFmtId="0" fontId="2" fillId="4" borderId="0" xfId="0" applyFont="1" applyFill="1" applyBorder="1" applyAlignment="1">
      <alignment horizontal="center"/>
    </xf>
    <xf numFmtId="0" fontId="0" fillId="3" borderId="0" xfId="0" applyFont="1" applyFill="1" applyBorder="1" applyAlignment="1">
      <alignment horizontal="center"/>
    </xf>
    <xf numFmtId="0" fontId="0" fillId="4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2" fillId="5" borderId="0" xfId="0" applyFont="1" applyFill="1" applyBorder="1" applyAlignment="1"/>
    <xf numFmtId="0" fontId="0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2" fillId="3" borderId="0" xfId="0" applyFont="1" applyFill="1" applyBorder="1" applyAlignme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1" fillId="4" borderId="0" xfId="0" applyFont="1" applyFill="1" applyBorder="1" applyAlignment="1"/>
    <xf numFmtId="0" fontId="0" fillId="5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2" borderId="6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165" fontId="3" fillId="2" borderId="1" xfId="2" applyNumberFormat="1" applyFont="1" applyFill="1" applyBorder="1" applyAlignment="1">
      <alignment horizontal="center"/>
    </xf>
    <xf numFmtId="44" fontId="3" fillId="2" borderId="1" xfId="3" applyFont="1" applyFill="1" applyBorder="1" applyAlignment="1">
      <alignment horizontal="center"/>
    </xf>
    <xf numFmtId="10" fontId="3" fillId="2" borderId="1" xfId="1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44" fontId="1" fillId="2" borderId="1" xfId="3" applyFont="1" applyFill="1" applyBorder="1" applyAlignment="1">
      <alignment horizontal="center" vertical="center" wrapText="1"/>
    </xf>
    <xf numFmtId="44" fontId="1" fillId="2" borderId="1" xfId="3" applyFont="1" applyFill="1" applyBorder="1" applyAlignment="1">
      <alignment horizontal="center" vertical="top" wrapText="1"/>
    </xf>
    <xf numFmtId="10" fontId="1" fillId="2" borderId="1" xfId="1" applyNumberFormat="1" applyFont="1" applyFill="1" applyBorder="1" applyAlignment="1">
      <alignment horizontal="center" vertical="center" wrapText="1"/>
    </xf>
    <xf numFmtId="44" fontId="3" fillId="2" borderId="1" xfId="3" applyFont="1" applyFill="1" applyBorder="1" applyAlignment="1"/>
    <xf numFmtId="10" fontId="1" fillId="0" borderId="1" xfId="1" applyNumberFormat="1" applyFont="1" applyBorder="1" applyAlignment="1">
      <alignment horizontal="center"/>
    </xf>
    <xf numFmtId="0" fontId="0" fillId="3" borderId="2" xfId="0" applyFont="1" applyFill="1" applyBorder="1" applyAlignment="1">
      <alignment vertical="center"/>
    </xf>
    <xf numFmtId="0" fontId="0" fillId="0" borderId="2" xfId="0" applyFont="1" applyBorder="1" applyAlignment="1"/>
    <xf numFmtId="164" fontId="0" fillId="0" borderId="2" xfId="0" applyNumberFormat="1" applyFont="1" applyBorder="1" applyAlignment="1"/>
    <xf numFmtId="164" fontId="3" fillId="8" borderId="1" xfId="0" applyNumberFormat="1" applyFont="1" applyFill="1" applyBorder="1" applyAlignment="1">
      <alignment horizontal="center"/>
    </xf>
    <xf numFmtId="0" fontId="0" fillId="8" borderId="1" xfId="0" applyFont="1" applyFill="1" applyBorder="1" applyAlignment="1">
      <alignment horizontal="center"/>
    </xf>
    <xf numFmtId="164" fontId="1" fillId="8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44" fontId="0" fillId="8" borderId="1" xfId="3" applyFont="1" applyFill="1" applyBorder="1" applyAlignment="1">
      <alignment horizontal="center"/>
    </xf>
    <xf numFmtId="10" fontId="0" fillId="0" borderId="1" xfId="1" applyNumberFormat="1" applyFont="1" applyBorder="1" applyAlignment="1">
      <alignment horizontal="center"/>
    </xf>
    <xf numFmtId="165" fontId="0" fillId="8" borderId="1" xfId="2" applyNumberFormat="1" applyFont="1" applyFill="1" applyBorder="1" applyAlignment="1">
      <alignment horizontal="center"/>
    </xf>
    <xf numFmtId="44" fontId="0" fillId="0" borderId="1" xfId="3" applyFont="1" applyBorder="1" applyAlignment="1">
      <alignment horizontal="center"/>
    </xf>
    <xf numFmtId="44" fontId="0" fillId="0" borderId="1" xfId="3" applyFont="1" applyBorder="1" applyAlignment="1">
      <alignment horizontal="center" vertical="top"/>
    </xf>
    <xf numFmtId="164" fontId="0" fillId="8" borderId="1" xfId="0" applyNumberFormat="1" applyFill="1" applyBorder="1" applyAlignment="1">
      <alignment horizontal="center"/>
    </xf>
    <xf numFmtId="10" fontId="0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166" fontId="0" fillId="0" borderId="1" xfId="3" applyNumberFormat="1" applyFont="1" applyBorder="1" applyAlignment="1"/>
    <xf numFmtId="164" fontId="1" fillId="7" borderId="2" xfId="0" applyNumberFormat="1" applyFont="1" applyFill="1" applyBorder="1" applyAlignment="1">
      <alignment horizontal="center"/>
    </xf>
    <xf numFmtId="164" fontId="1" fillId="7" borderId="3" xfId="0" applyNumberFormat="1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 vertical="center"/>
    </xf>
    <xf numFmtId="164" fontId="2" fillId="8" borderId="1" xfId="0" applyNumberFormat="1" applyFont="1" applyFill="1" applyBorder="1" applyAlignment="1">
      <alignment horizontal="center" vertical="center"/>
    </xf>
  </cellXfs>
  <cellStyles count="4">
    <cellStyle name="Milliers" xfId="2" builtinId="3"/>
    <cellStyle name="Monétaire" xfId="3" builtinId="4"/>
    <cellStyle name="Normal" xfId="0" builtinId="0"/>
    <cellStyle name="Pourcentage" xfId="1" builtinId="5"/>
  </cellStyles>
  <dxfs count="0"/>
  <tableStyles count="0" defaultTableStyle="TableStyleMedium9" defaultPivotStyle="PivotStyleLight16"/>
  <colors>
    <mruColors>
      <color rgb="FFDB7BD0"/>
      <color rgb="FFFCD5B4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123825</xdr:colOff>
      <xdr:row>4</xdr:row>
      <xdr:rowOff>114300</xdr:rowOff>
    </xdr:from>
    <xdr:to>
      <xdr:col>14</xdr:col>
      <xdr:colOff>685800</xdr:colOff>
      <xdr:row>9</xdr:row>
      <xdr:rowOff>85725</xdr:rowOff>
    </xdr:to>
    <xdr:sp macro="" textlink="">
      <xdr:nvSpPr>
        <xdr:cNvPr id="2" name="ZoneTexte 1"/>
        <xdr:cNvSpPr txBox="1"/>
      </xdr:nvSpPr>
      <xdr:spPr>
        <a:xfrm>
          <a:off x="11106150" y="876300"/>
          <a:ext cx="2609850" cy="923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Ce que j'aimerais c'est qu'il s'inscrive en automatique le total</a:t>
          </a:r>
          <a:r>
            <a:rPr lang="fr-FR" sz="1100" baseline="0"/>
            <a:t> de la cellule </a:t>
          </a:r>
          <a:r>
            <a:rPr lang="fr-FR" sz="1100" b="1" baseline="0"/>
            <a:t>M27</a:t>
          </a:r>
          <a:r>
            <a:rPr lang="fr-FR" sz="1100" baseline="0"/>
            <a:t> ce qui me donnerais une moyenne général sur les locations en cours</a:t>
          </a:r>
          <a:endParaRPr lang="fr-FR" sz="1100"/>
        </a:p>
      </xdr:txBody>
    </xdr:sp>
    <xdr:clientData/>
  </xdr:twoCellAnchor>
  <xdr:twoCellAnchor>
    <xdr:from>
      <xdr:col>11</xdr:col>
      <xdr:colOff>857250</xdr:colOff>
      <xdr:row>5</xdr:row>
      <xdr:rowOff>19049</xdr:rowOff>
    </xdr:from>
    <xdr:to>
      <xdr:col>12</xdr:col>
      <xdr:colOff>238125</xdr:colOff>
      <xdr:row>6</xdr:row>
      <xdr:rowOff>180974</xdr:rowOff>
    </xdr:to>
    <xdr:cxnSp macro="">
      <xdr:nvCxnSpPr>
        <xdr:cNvPr id="4" name="Connecteur droit 3"/>
        <xdr:cNvCxnSpPr/>
      </xdr:nvCxnSpPr>
      <xdr:spPr>
        <a:xfrm rot="16200000" flipH="1">
          <a:off x="10868025" y="971549"/>
          <a:ext cx="352425" cy="352425"/>
        </a:xfrm>
        <a:prstGeom prst="line">
          <a:avLst/>
        </a:prstGeom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1134269</xdr:colOff>
      <xdr:row>2</xdr:row>
      <xdr:rowOff>172244</xdr:rowOff>
    </xdr:from>
    <xdr:to>
      <xdr:col>12</xdr:col>
      <xdr:colOff>1152525</xdr:colOff>
      <xdr:row>4</xdr:row>
      <xdr:rowOff>133350</xdr:rowOff>
    </xdr:to>
    <xdr:cxnSp macro="">
      <xdr:nvCxnSpPr>
        <xdr:cNvPr id="5" name="Connecteur droit 4"/>
        <xdr:cNvCxnSpPr/>
      </xdr:nvCxnSpPr>
      <xdr:spPr>
        <a:xfrm rot="16200000" flipH="1">
          <a:off x="11954669" y="715169"/>
          <a:ext cx="342106" cy="18256"/>
        </a:xfrm>
        <a:prstGeom prst="line">
          <a:avLst/>
        </a:prstGeom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oneCellAnchor>
    <xdr:from>
      <xdr:col>7</xdr:col>
      <xdr:colOff>200025</xdr:colOff>
      <xdr:row>28</xdr:row>
      <xdr:rowOff>142875</xdr:rowOff>
    </xdr:from>
    <xdr:ext cx="184731" cy="264560"/>
    <xdr:sp macro="" textlink="">
      <xdr:nvSpPr>
        <xdr:cNvPr id="10" name="ZoneTexte 9"/>
        <xdr:cNvSpPr txBox="1"/>
      </xdr:nvSpPr>
      <xdr:spPr>
        <a:xfrm>
          <a:off x="6438900" y="566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11</xdr:col>
      <xdr:colOff>885825</xdr:colOff>
      <xdr:row>11</xdr:row>
      <xdr:rowOff>85725</xdr:rowOff>
    </xdr:from>
    <xdr:to>
      <xdr:col>14</xdr:col>
      <xdr:colOff>38100</xdr:colOff>
      <xdr:row>14</xdr:row>
      <xdr:rowOff>38100</xdr:rowOff>
    </xdr:to>
    <xdr:sp macro="" textlink="">
      <xdr:nvSpPr>
        <xdr:cNvPr id="11" name="ZoneTexte 10"/>
        <xdr:cNvSpPr txBox="1"/>
      </xdr:nvSpPr>
      <xdr:spPr>
        <a:xfrm>
          <a:off x="10896600" y="2181225"/>
          <a:ext cx="2171700" cy="523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Ici je rentre les valeurs au clavier</a:t>
          </a:r>
        </a:p>
      </xdr:txBody>
    </xdr:sp>
    <xdr:clientData/>
  </xdr:twoCellAnchor>
  <xdr:twoCellAnchor>
    <xdr:from>
      <xdr:col>12</xdr:col>
      <xdr:colOff>190500</xdr:colOff>
      <xdr:row>13</xdr:row>
      <xdr:rowOff>28574</xdr:rowOff>
    </xdr:from>
    <xdr:to>
      <xdr:col>12</xdr:col>
      <xdr:colOff>200025</xdr:colOff>
      <xdr:row>16</xdr:row>
      <xdr:rowOff>209549</xdr:rowOff>
    </xdr:to>
    <xdr:cxnSp macro="">
      <xdr:nvCxnSpPr>
        <xdr:cNvPr id="13" name="Connecteur droit avec flèche 12"/>
        <xdr:cNvCxnSpPr/>
      </xdr:nvCxnSpPr>
      <xdr:spPr>
        <a:xfrm rot="16200000" flipH="1">
          <a:off x="10801350" y="2876549"/>
          <a:ext cx="752475" cy="9525"/>
        </a:xfrm>
        <a:prstGeom prst="straightConnector1">
          <a:avLst/>
        </a:prstGeom>
        <a:ln>
          <a:tailEnd type="arrow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6</xdr:col>
      <xdr:colOff>638174</xdr:colOff>
      <xdr:row>27</xdr:row>
      <xdr:rowOff>190499</xdr:rowOff>
    </xdr:from>
    <xdr:to>
      <xdr:col>8</xdr:col>
      <xdr:colOff>552449</xdr:colOff>
      <xdr:row>30</xdr:row>
      <xdr:rowOff>28574</xdr:rowOff>
    </xdr:to>
    <xdr:sp macro="" textlink="">
      <xdr:nvSpPr>
        <xdr:cNvPr id="14" name="ZoneTexte 13"/>
        <xdr:cNvSpPr txBox="1"/>
      </xdr:nvSpPr>
      <xdr:spPr>
        <a:xfrm>
          <a:off x="6010274" y="5524499"/>
          <a:ext cx="1647825" cy="409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Je ne comprends pas l'erreur</a:t>
          </a:r>
        </a:p>
      </xdr:txBody>
    </xdr:sp>
    <xdr:clientData/>
  </xdr:twoCellAnchor>
  <xdr:twoCellAnchor>
    <xdr:from>
      <xdr:col>7</xdr:col>
      <xdr:colOff>247651</xdr:colOff>
      <xdr:row>27</xdr:row>
      <xdr:rowOff>47624</xdr:rowOff>
    </xdr:from>
    <xdr:to>
      <xdr:col>7</xdr:col>
      <xdr:colOff>266701</xdr:colOff>
      <xdr:row>28</xdr:row>
      <xdr:rowOff>57149</xdr:rowOff>
    </xdr:to>
    <xdr:cxnSp macro="">
      <xdr:nvCxnSpPr>
        <xdr:cNvPr id="16" name="Connecteur droit 15"/>
        <xdr:cNvCxnSpPr/>
      </xdr:nvCxnSpPr>
      <xdr:spPr>
        <a:xfrm rot="5400000">
          <a:off x="6396038" y="5472112"/>
          <a:ext cx="200025" cy="19050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9</xdr:col>
      <xdr:colOff>904875</xdr:colOff>
      <xdr:row>27</xdr:row>
      <xdr:rowOff>95250</xdr:rowOff>
    </xdr:from>
    <xdr:to>
      <xdr:col>11</xdr:col>
      <xdr:colOff>533400</xdr:colOff>
      <xdr:row>29</xdr:row>
      <xdr:rowOff>123825</xdr:rowOff>
    </xdr:to>
    <xdr:sp macro="" textlink="">
      <xdr:nvSpPr>
        <xdr:cNvPr id="17" name="ZoneTexte 16"/>
        <xdr:cNvSpPr txBox="1"/>
      </xdr:nvSpPr>
      <xdr:spPr>
        <a:xfrm>
          <a:off x="8896350" y="5429250"/>
          <a:ext cx="1647825" cy="409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Je ne comprends pas l'erreur</a:t>
          </a:r>
        </a:p>
      </xdr:txBody>
    </xdr:sp>
    <xdr:clientData/>
  </xdr:twoCellAnchor>
  <xdr:twoCellAnchor>
    <xdr:from>
      <xdr:col>10</xdr:col>
      <xdr:colOff>333377</xdr:colOff>
      <xdr:row>26</xdr:row>
      <xdr:rowOff>142875</xdr:rowOff>
    </xdr:from>
    <xdr:to>
      <xdr:col>10</xdr:col>
      <xdr:colOff>352427</xdr:colOff>
      <xdr:row>27</xdr:row>
      <xdr:rowOff>152400</xdr:rowOff>
    </xdr:to>
    <xdr:cxnSp macro="">
      <xdr:nvCxnSpPr>
        <xdr:cNvPr id="18" name="Connecteur droit 17"/>
        <xdr:cNvCxnSpPr/>
      </xdr:nvCxnSpPr>
      <xdr:spPr>
        <a:xfrm rot="5400000">
          <a:off x="9282114" y="5376863"/>
          <a:ext cx="200025" cy="19050"/>
        </a:xfrm>
        <a:prstGeom prst="line">
          <a:avLst/>
        </a:prstGeom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27"/>
  <sheetViews>
    <sheetView tabSelected="1" workbookViewId="0">
      <selection activeCell="K17" sqref="K17"/>
    </sheetView>
  </sheetViews>
  <sheetFormatPr baseColWidth="10" defaultRowHeight="15"/>
  <cols>
    <col min="1" max="1" width="14.28515625" style="1" bestFit="1" customWidth="1"/>
    <col min="2" max="2" width="12.140625" style="1" bestFit="1" customWidth="1"/>
    <col min="3" max="3" width="12.5703125" style="1" customWidth="1"/>
    <col min="4" max="4" width="13.85546875" style="1" customWidth="1"/>
    <col min="5" max="5" width="13.28515625" style="1" customWidth="1"/>
    <col min="6" max="6" width="14.42578125" style="1" customWidth="1"/>
    <col min="7" max="8" width="13" style="1" customWidth="1"/>
    <col min="9" max="9" width="13.28515625" style="1" customWidth="1"/>
    <col min="10" max="10" width="15.7109375" style="1" customWidth="1"/>
    <col min="11" max="12" width="14.5703125" style="1" customWidth="1"/>
    <col min="13" max="13" width="19.28515625" style="1" customWidth="1"/>
    <col min="14" max="16384" width="11.42578125" style="1"/>
  </cols>
  <sheetData>
    <row r="1" spans="1:14" ht="15" customHeight="1">
      <c r="A1" s="54" t="s">
        <v>18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34" t="s">
        <v>29</v>
      </c>
      <c r="N1" s="33">
        <f>IFERROR(G27/M27,"")</f>
        <v>0.13675675675675675</v>
      </c>
    </row>
    <row r="2" spans="1:14">
      <c r="A2" s="14" t="s">
        <v>5</v>
      </c>
      <c r="B2" s="14" t="s">
        <v>0</v>
      </c>
      <c r="C2" s="14" t="s">
        <v>4</v>
      </c>
      <c r="D2" s="14" t="s">
        <v>1</v>
      </c>
      <c r="E2" s="14" t="s">
        <v>3</v>
      </c>
      <c r="F2" s="14" t="s">
        <v>2</v>
      </c>
      <c r="G2" s="19" t="s">
        <v>45</v>
      </c>
      <c r="H2" s="19" t="s">
        <v>46</v>
      </c>
      <c r="I2" s="14"/>
      <c r="J2" s="14"/>
      <c r="K2" s="14"/>
      <c r="L2" s="15"/>
      <c r="M2" s="35" t="s">
        <v>30</v>
      </c>
      <c r="N2" s="33">
        <f>IFERROR(J27/M27,"")</f>
        <v>0.1581081081081081</v>
      </c>
    </row>
    <row r="3" spans="1:14">
      <c r="A3" s="46">
        <v>1500</v>
      </c>
      <c r="B3" s="46"/>
      <c r="C3" s="46">
        <v>700</v>
      </c>
      <c r="D3" s="46"/>
      <c r="E3" s="46"/>
      <c r="F3" s="46"/>
      <c r="G3" s="46"/>
      <c r="H3" s="46"/>
      <c r="I3" s="9"/>
      <c r="J3" s="9"/>
      <c r="K3" s="9"/>
      <c r="L3" s="9"/>
      <c r="M3" s="36" t="s">
        <v>32</v>
      </c>
      <c r="N3" s="33">
        <f>IFERROR(D27/M27,"")</f>
        <v>4.5945945945945948E-2</v>
      </c>
    </row>
    <row r="5" spans="1:14">
      <c r="I5" s="56" t="s">
        <v>19</v>
      </c>
      <c r="J5" s="56"/>
      <c r="K5" s="57">
        <f>M27</f>
        <v>1850</v>
      </c>
      <c r="L5" s="57"/>
    </row>
    <row r="6" spans="1:14">
      <c r="I6" s="56"/>
      <c r="J6" s="56"/>
      <c r="K6" s="57"/>
      <c r="L6" s="57"/>
    </row>
    <row r="7" spans="1:14" ht="15" customHeight="1">
      <c r="A7" s="2"/>
      <c r="B7" s="3"/>
      <c r="C7" s="3"/>
      <c r="D7" s="3"/>
      <c r="E7" s="3"/>
      <c r="F7" s="3" t="s">
        <v>6</v>
      </c>
      <c r="G7" s="3"/>
      <c r="H7" s="3"/>
      <c r="I7" s="3"/>
      <c r="J7" s="3"/>
      <c r="K7" s="3"/>
      <c r="L7" s="3"/>
      <c r="M7" s="13"/>
    </row>
    <row r="8" spans="1:14" ht="15" customHeight="1">
      <c r="A8" s="16" t="s">
        <v>7</v>
      </c>
      <c r="B8" s="17" t="s">
        <v>11</v>
      </c>
      <c r="C8" s="17" t="s">
        <v>23</v>
      </c>
      <c r="D8" s="10"/>
      <c r="E8" s="4"/>
      <c r="F8" s="5"/>
      <c r="G8" s="12"/>
      <c r="H8" s="12"/>
      <c r="I8" s="52" t="s">
        <v>12</v>
      </c>
      <c r="J8" s="53"/>
      <c r="K8" s="50">
        <f>B9*C9</f>
        <v>27.5</v>
      </c>
      <c r="L8" s="51"/>
    </row>
    <row r="9" spans="1:14" ht="15" customHeight="1">
      <c r="A9" s="6"/>
      <c r="B9" s="37">
        <v>5.5</v>
      </c>
      <c r="C9" s="38">
        <v>5</v>
      </c>
      <c r="D9" s="6"/>
      <c r="E9" s="6"/>
      <c r="F9" s="6"/>
      <c r="G9" s="6"/>
      <c r="H9" s="6"/>
      <c r="I9" s="6"/>
      <c r="J9" s="6"/>
      <c r="K9" s="6"/>
    </row>
    <row r="10" spans="1:14">
      <c r="A10" s="16" t="s">
        <v>8</v>
      </c>
      <c r="B10" s="16" t="s">
        <v>9</v>
      </c>
      <c r="C10" s="16" t="s">
        <v>10</v>
      </c>
      <c r="D10" s="7"/>
      <c r="E10" s="7"/>
      <c r="F10" s="11"/>
      <c r="G10" s="11"/>
      <c r="H10" s="11"/>
      <c r="I10" s="52" t="s">
        <v>13</v>
      </c>
      <c r="J10" s="53"/>
      <c r="K10" s="50">
        <f>B11*C11</f>
        <v>45.5</v>
      </c>
      <c r="L10" s="51"/>
    </row>
    <row r="11" spans="1:14">
      <c r="A11" s="8"/>
      <c r="B11" s="37">
        <v>6.5</v>
      </c>
      <c r="C11" s="38">
        <v>7</v>
      </c>
      <c r="D11" s="8"/>
      <c r="E11" s="8"/>
      <c r="F11" s="8"/>
      <c r="G11" s="8"/>
      <c r="H11" s="8"/>
      <c r="I11" s="8"/>
      <c r="J11" s="8"/>
    </row>
    <row r="12" spans="1:14"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</row>
    <row r="13" spans="1:14">
      <c r="A13" s="18" t="s">
        <v>31</v>
      </c>
      <c r="B13" s="39">
        <v>10</v>
      </c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</row>
    <row r="14" spans="1:14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47"/>
    </row>
    <row r="16" spans="1:14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</row>
    <row r="17" spans="1:16" s="22" customFormat="1" ht="30">
      <c r="A17" s="24" t="s">
        <v>24</v>
      </c>
      <c r="B17" s="24" t="s">
        <v>14</v>
      </c>
      <c r="C17" s="24"/>
      <c r="D17" s="30" t="s">
        <v>38</v>
      </c>
      <c r="E17" s="31" t="s">
        <v>41</v>
      </c>
      <c r="F17" s="24" t="s">
        <v>35</v>
      </c>
      <c r="G17" s="30" t="s">
        <v>33</v>
      </c>
      <c r="H17" s="31" t="s">
        <v>39</v>
      </c>
      <c r="I17" s="20" t="s">
        <v>36</v>
      </c>
      <c r="J17" s="30" t="s">
        <v>34</v>
      </c>
      <c r="K17" s="31" t="s">
        <v>40</v>
      </c>
      <c r="L17" s="29" t="s">
        <v>17</v>
      </c>
      <c r="M17" s="29" t="s">
        <v>37</v>
      </c>
      <c r="N17" s="29" t="s">
        <v>22</v>
      </c>
      <c r="O17" s="21"/>
    </row>
    <row r="18" spans="1:16">
      <c r="A18" s="40" t="s">
        <v>25</v>
      </c>
      <c r="B18" s="40" t="s">
        <v>15</v>
      </c>
      <c r="C18" s="40"/>
      <c r="D18" s="41">
        <v>10</v>
      </c>
      <c r="E18" s="42">
        <f>D18/M18</f>
        <v>6.6666666666666666E-2</v>
      </c>
      <c r="F18" s="43">
        <v>10</v>
      </c>
      <c r="G18" s="44">
        <f>F18*$B$9</f>
        <v>55</v>
      </c>
      <c r="H18" s="42">
        <f>G18/M18</f>
        <v>0.36666666666666664</v>
      </c>
      <c r="I18" s="43">
        <v>2</v>
      </c>
      <c r="J18" s="45">
        <f>I18*$B$11</f>
        <v>13</v>
      </c>
      <c r="K18" s="42">
        <f>J18/M18</f>
        <v>8.666666666666667E-2</v>
      </c>
      <c r="L18" s="44">
        <f t="shared" ref="L18:L26" si="0">G18+J18+D18</f>
        <v>78</v>
      </c>
      <c r="M18" s="44">
        <v>150</v>
      </c>
      <c r="N18" s="49">
        <f>M18-L18</f>
        <v>72</v>
      </c>
      <c r="P18" s="48"/>
    </row>
    <row r="19" spans="1:16">
      <c r="A19" s="40" t="s">
        <v>26</v>
      </c>
      <c r="B19" s="40" t="s">
        <v>16</v>
      </c>
      <c r="C19" s="40"/>
      <c r="D19" s="41">
        <v>10</v>
      </c>
      <c r="E19" s="42">
        <f>D19/M19</f>
        <v>0.2</v>
      </c>
      <c r="F19" s="43">
        <v>5</v>
      </c>
      <c r="G19" s="44">
        <f t="shared" ref="G19:G26" si="1">F19*$B$9</f>
        <v>27.5</v>
      </c>
      <c r="H19" s="42">
        <f>G19/M19</f>
        <v>0.55000000000000004</v>
      </c>
      <c r="I19" s="43">
        <v>5</v>
      </c>
      <c r="J19" s="45">
        <f t="shared" ref="J19:J26" si="2">I19*$B$11</f>
        <v>32.5</v>
      </c>
      <c r="K19" s="42">
        <f>J19/M19</f>
        <v>0.65</v>
      </c>
      <c r="L19" s="44">
        <f t="shared" si="0"/>
        <v>70</v>
      </c>
      <c r="M19" s="44">
        <v>50</v>
      </c>
      <c r="N19" s="49">
        <f t="shared" ref="N19:N26" si="3">M19-L19</f>
        <v>-20</v>
      </c>
    </row>
    <row r="20" spans="1:16">
      <c r="A20" s="40" t="s">
        <v>27</v>
      </c>
      <c r="B20" s="40" t="s">
        <v>20</v>
      </c>
      <c r="C20" s="40"/>
      <c r="D20" s="41">
        <v>10</v>
      </c>
      <c r="E20" s="42">
        <f t="shared" ref="E20:E26" si="4">D20/M20</f>
        <v>6.6666666666666666E-2</v>
      </c>
      <c r="F20" s="43">
        <v>6</v>
      </c>
      <c r="G20" s="44">
        <f>F20*$B$9</f>
        <v>33</v>
      </c>
      <c r="H20" s="42">
        <f t="shared" ref="H20:H27" si="5">G20/M20</f>
        <v>0.22</v>
      </c>
      <c r="I20" s="43">
        <v>9</v>
      </c>
      <c r="J20" s="45">
        <f>I20*$B$11</f>
        <v>58.5</v>
      </c>
      <c r="K20" s="42">
        <f t="shared" ref="K20:K26" si="6">J20/M20</f>
        <v>0.39</v>
      </c>
      <c r="L20" s="44">
        <f>G20+J20+D20</f>
        <v>101.5</v>
      </c>
      <c r="M20" s="44">
        <v>150</v>
      </c>
      <c r="N20" s="49">
        <f t="shared" si="3"/>
        <v>48.5</v>
      </c>
    </row>
    <row r="21" spans="1:16">
      <c r="A21" s="40" t="s">
        <v>43</v>
      </c>
      <c r="B21" s="40" t="s">
        <v>44</v>
      </c>
      <c r="C21" s="40"/>
      <c r="D21" s="41">
        <v>5</v>
      </c>
      <c r="E21" s="42">
        <f t="shared" si="4"/>
        <v>0.01</v>
      </c>
      <c r="F21" s="43">
        <v>5</v>
      </c>
      <c r="G21" s="44">
        <f t="shared" si="1"/>
        <v>27.5</v>
      </c>
      <c r="H21" s="42">
        <f t="shared" si="5"/>
        <v>5.5E-2</v>
      </c>
      <c r="I21" s="43">
        <v>6</v>
      </c>
      <c r="J21" s="45">
        <f t="shared" si="2"/>
        <v>39</v>
      </c>
      <c r="K21" s="42">
        <f t="shared" si="6"/>
        <v>7.8E-2</v>
      </c>
      <c r="L21" s="44">
        <f t="shared" si="0"/>
        <v>71.5</v>
      </c>
      <c r="M21" s="44">
        <v>500</v>
      </c>
      <c r="N21" s="49">
        <f t="shared" si="3"/>
        <v>428.5</v>
      </c>
    </row>
    <row r="22" spans="1:16">
      <c r="A22" s="40" t="s">
        <v>28</v>
      </c>
      <c r="B22" s="40" t="s">
        <v>21</v>
      </c>
      <c r="C22" s="40"/>
      <c r="D22" s="41">
        <v>10</v>
      </c>
      <c r="E22" s="42">
        <f t="shared" si="4"/>
        <v>0.05</v>
      </c>
      <c r="F22" s="43">
        <v>4</v>
      </c>
      <c r="G22" s="44">
        <f t="shared" si="1"/>
        <v>22</v>
      </c>
      <c r="H22" s="42">
        <f t="shared" si="5"/>
        <v>0.11</v>
      </c>
      <c r="I22" s="43">
        <v>6</v>
      </c>
      <c r="J22" s="45">
        <f t="shared" si="2"/>
        <v>39</v>
      </c>
      <c r="K22" s="42">
        <f t="shared" si="6"/>
        <v>0.19500000000000001</v>
      </c>
      <c r="L22" s="44">
        <f t="shared" si="0"/>
        <v>71</v>
      </c>
      <c r="M22" s="44">
        <v>200</v>
      </c>
      <c r="N22" s="49">
        <f t="shared" si="3"/>
        <v>129</v>
      </c>
    </row>
    <row r="23" spans="1:16">
      <c r="A23" s="40" t="s">
        <v>25</v>
      </c>
      <c r="B23" s="40" t="s">
        <v>15</v>
      </c>
      <c r="C23" s="40"/>
      <c r="D23" s="41">
        <v>10</v>
      </c>
      <c r="E23" s="42">
        <f t="shared" si="4"/>
        <v>0.05</v>
      </c>
      <c r="F23" s="43">
        <v>5</v>
      </c>
      <c r="G23" s="44">
        <f t="shared" si="1"/>
        <v>27.5</v>
      </c>
      <c r="H23" s="42">
        <f t="shared" si="5"/>
        <v>0.13750000000000001</v>
      </c>
      <c r="I23" s="43">
        <v>8</v>
      </c>
      <c r="J23" s="45">
        <f t="shared" si="2"/>
        <v>52</v>
      </c>
      <c r="K23" s="42">
        <f t="shared" si="6"/>
        <v>0.26</v>
      </c>
      <c r="L23" s="44">
        <f t="shared" si="0"/>
        <v>89.5</v>
      </c>
      <c r="M23" s="44">
        <v>200</v>
      </c>
      <c r="N23" s="49">
        <f t="shared" si="3"/>
        <v>110.5</v>
      </c>
    </row>
    <row r="24" spans="1:16">
      <c r="A24" s="40" t="s">
        <v>26</v>
      </c>
      <c r="B24" s="40" t="s">
        <v>16</v>
      </c>
      <c r="C24" s="40"/>
      <c r="D24" s="41">
        <v>10</v>
      </c>
      <c r="E24" s="42">
        <f t="shared" si="4"/>
        <v>0.05</v>
      </c>
      <c r="F24" s="43">
        <v>2</v>
      </c>
      <c r="G24" s="44">
        <f t="shared" si="1"/>
        <v>11</v>
      </c>
      <c r="H24" s="42">
        <f t="shared" si="5"/>
        <v>5.5E-2</v>
      </c>
      <c r="I24" s="43">
        <v>4</v>
      </c>
      <c r="J24" s="45">
        <f t="shared" si="2"/>
        <v>26</v>
      </c>
      <c r="K24" s="42">
        <f t="shared" si="6"/>
        <v>0.13</v>
      </c>
      <c r="L24" s="44">
        <f t="shared" si="0"/>
        <v>47</v>
      </c>
      <c r="M24" s="44">
        <v>200</v>
      </c>
      <c r="N24" s="49">
        <f t="shared" si="3"/>
        <v>153</v>
      </c>
    </row>
    <row r="25" spans="1:16">
      <c r="A25" s="40" t="s">
        <v>27</v>
      </c>
      <c r="B25" s="40" t="s">
        <v>20</v>
      </c>
      <c r="C25" s="40"/>
      <c r="D25" s="41">
        <v>10</v>
      </c>
      <c r="E25" s="42">
        <f t="shared" si="4"/>
        <v>0.05</v>
      </c>
      <c r="F25" s="43">
        <v>8</v>
      </c>
      <c r="G25" s="44">
        <f t="shared" si="1"/>
        <v>44</v>
      </c>
      <c r="H25" s="42">
        <f t="shared" si="5"/>
        <v>0.22</v>
      </c>
      <c r="I25" s="43">
        <v>3</v>
      </c>
      <c r="J25" s="45">
        <f t="shared" si="2"/>
        <v>19.5</v>
      </c>
      <c r="K25" s="42">
        <f t="shared" si="6"/>
        <v>9.7500000000000003E-2</v>
      </c>
      <c r="L25" s="44">
        <f t="shared" si="0"/>
        <v>73.5</v>
      </c>
      <c r="M25" s="44">
        <v>200</v>
      </c>
      <c r="N25" s="49">
        <f t="shared" si="3"/>
        <v>126.5</v>
      </c>
    </row>
    <row r="26" spans="1:16">
      <c r="A26" s="40" t="s">
        <v>28</v>
      </c>
      <c r="B26" s="40" t="s">
        <v>21</v>
      </c>
      <c r="C26" s="40"/>
      <c r="D26" s="41">
        <v>10</v>
      </c>
      <c r="E26" s="42">
        <f t="shared" si="4"/>
        <v>0.05</v>
      </c>
      <c r="F26" s="43">
        <v>1</v>
      </c>
      <c r="G26" s="44">
        <f t="shared" si="1"/>
        <v>5.5</v>
      </c>
      <c r="H26" s="42">
        <f t="shared" si="5"/>
        <v>2.75E-2</v>
      </c>
      <c r="I26" s="43">
        <v>2</v>
      </c>
      <c r="J26" s="45">
        <f t="shared" si="2"/>
        <v>13</v>
      </c>
      <c r="K26" s="42">
        <f t="shared" si="6"/>
        <v>6.5000000000000002E-2</v>
      </c>
      <c r="L26" s="44">
        <f t="shared" si="0"/>
        <v>28.5</v>
      </c>
      <c r="M26" s="44">
        <v>200</v>
      </c>
      <c r="N26" s="49">
        <f t="shared" si="3"/>
        <v>171.5</v>
      </c>
    </row>
    <row r="27" spans="1:16">
      <c r="A27" s="28" t="s">
        <v>42</v>
      </c>
      <c r="B27" s="23"/>
      <c r="C27" s="23"/>
      <c r="D27" s="26">
        <f t="shared" ref="D27:N27" si="7">SUBTOTAL(9,D18:D26)</f>
        <v>85</v>
      </c>
      <c r="E27" s="27">
        <f t="shared" si="7"/>
        <v>0.59333333333333338</v>
      </c>
      <c r="F27" s="25">
        <f t="shared" si="7"/>
        <v>46</v>
      </c>
      <c r="G27" s="26">
        <f t="shared" si="7"/>
        <v>253</v>
      </c>
      <c r="H27" s="27">
        <f t="shared" si="5"/>
        <v>0.13675675675675675</v>
      </c>
      <c r="I27" s="25">
        <f t="shared" si="7"/>
        <v>45</v>
      </c>
      <c r="J27" s="26">
        <f t="shared" si="7"/>
        <v>292.5</v>
      </c>
      <c r="K27" s="27">
        <f>J27/M27</f>
        <v>0.1581081081081081</v>
      </c>
      <c r="L27" s="26">
        <f t="shared" si="7"/>
        <v>630.5</v>
      </c>
      <c r="M27" s="26">
        <f t="shared" si="7"/>
        <v>1850</v>
      </c>
      <c r="N27" s="32">
        <f t="shared" si="7"/>
        <v>1219.5</v>
      </c>
    </row>
  </sheetData>
  <mergeCells count="7">
    <mergeCell ref="K10:L10"/>
    <mergeCell ref="K8:L8"/>
    <mergeCell ref="I8:J8"/>
    <mergeCell ref="I10:J10"/>
    <mergeCell ref="A1:L1"/>
    <mergeCell ref="I5:J6"/>
    <mergeCell ref="K5:L6"/>
  </mergeCells>
  <conditionalFormatting sqref="K18:K26 N1:N3 E18:E26 H18:H26">
    <cfRule type="dataBar" priority="1">
      <dataBar>
        <cfvo type="min" val="0"/>
        <cfvo type="max" val="0"/>
        <color rgb="FFFF0000"/>
      </dataBar>
    </cfRule>
  </conditionalFormatting>
  <pageMargins left="0.11811023622047245" right="0.11811023622047245" top="0.74803149606299213" bottom="0.74803149606299213" header="0.31496062992125984" footer="0.31496062992125984"/>
  <pageSetup paperSize="9" orientation="landscape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dd</cp:lastModifiedBy>
  <cp:lastPrinted>2016-01-28T10:37:30Z</cp:lastPrinted>
  <dcterms:created xsi:type="dcterms:W3CDTF">2016-01-27T15:12:54Z</dcterms:created>
  <dcterms:modified xsi:type="dcterms:W3CDTF">2016-01-31T13:19:03Z</dcterms:modified>
</cp:coreProperties>
</file>