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 activeTab="3"/>
  </bookViews>
  <sheets>
    <sheet name="ENGAGEMENTS" sheetId="1" r:id="rId1"/>
    <sheet name="PAIEMENTS" sheetId="2" r:id="rId2"/>
    <sheet name="Engagements (new)" sheetId="3" r:id="rId3"/>
    <sheet name="Paiements (new)" sheetId="4" r:id="rId4"/>
  </sheets>
  <definedNames>
    <definedName name="_xlnm._FilterDatabase" localSheetId="2" hidden="1">'Engagements (new)'!$A$3:$H$9</definedName>
    <definedName name="_xlnm._FilterDatabase" localSheetId="3" hidden="1">'Paiements (new)'!$A$3:$G$6</definedName>
    <definedName name="Engagements">'Engagements (new)'!$A$3:$H$10</definedName>
  </definedNames>
  <calcPr calcId="125725"/>
</workbook>
</file>

<file path=xl/calcChain.xml><?xml version="1.0" encoding="utf-8"?>
<calcChain xmlns="http://schemas.openxmlformats.org/spreadsheetml/2006/main">
  <c r="C5" i="4"/>
  <c r="D5"/>
  <c r="C6"/>
  <c r="D6"/>
  <c r="D4"/>
  <c r="D1" s="1"/>
  <c r="C4"/>
  <c r="B4"/>
  <c r="B5"/>
  <c r="B6"/>
  <c r="E1" i="3"/>
  <c r="F8" l="1"/>
  <c r="G8" s="1"/>
  <c r="F7"/>
  <c r="G7" s="1"/>
  <c r="F4"/>
  <c r="G4" s="1"/>
  <c r="F9"/>
  <c r="G9" s="1"/>
  <c r="F5"/>
  <c r="G5" s="1"/>
  <c r="F6"/>
  <c r="G6" s="1"/>
  <c r="G1" l="1"/>
  <c r="F1"/>
</calcChain>
</file>

<file path=xl/sharedStrings.xml><?xml version="1.0" encoding="utf-8"?>
<sst xmlns="http://schemas.openxmlformats.org/spreadsheetml/2006/main" count="75" uniqueCount="42">
  <si>
    <t>fournisseur</t>
  </si>
  <si>
    <t>rubrique</t>
  </si>
  <si>
    <t>compte</t>
  </si>
  <si>
    <t>montant</t>
  </si>
  <si>
    <t>réglé!</t>
  </si>
  <si>
    <t xml:space="preserve">mode pymt </t>
  </si>
  <si>
    <t>edité le</t>
  </si>
  <si>
    <t xml:space="preserve">chq </t>
  </si>
  <si>
    <t>Paiement</t>
  </si>
  <si>
    <t>A</t>
  </si>
  <si>
    <t>B</t>
  </si>
  <si>
    <t>C</t>
  </si>
  <si>
    <t>D</t>
  </si>
  <si>
    <t>E</t>
  </si>
  <si>
    <t>X</t>
  </si>
  <si>
    <t>Y</t>
  </si>
  <si>
    <t>Z</t>
  </si>
  <si>
    <t>U</t>
  </si>
  <si>
    <t>O</t>
  </si>
  <si>
    <t>Frais engagés  à payer  depuis 12/N</t>
  </si>
  <si>
    <t>PAIEMENTS depuis 12/N</t>
  </si>
  <si>
    <t>OK</t>
  </si>
  <si>
    <t>Fichier des engagements</t>
  </si>
  <si>
    <t>Numéro</t>
  </si>
  <si>
    <t>Rubrique</t>
  </si>
  <si>
    <t>Montant</t>
  </si>
  <si>
    <t>Réglé</t>
  </si>
  <si>
    <t>Edité le</t>
  </si>
  <si>
    <t>Fournisseur</t>
  </si>
  <si>
    <t>AAAA</t>
  </si>
  <si>
    <t>BBBB</t>
  </si>
  <si>
    <t>CCCC</t>
  </si>
  <si>
    <t>XXXX</t>
  </si>
  <si>
    <t>YYYY</t>
  </si>
  <si>
    <t>ZZZZ</t>
  </si>
  <si>
    <t>Observations</t>
  </si>
  <si>
    <t>Fichier des paiements</t>
  </si>
  <si>
    <t>Engagement</t>
  </si>
  <si>
    <t>Date paiement</t>
  </si>
  <si>
    <t>Mode paiement</t>
  </si>
  <si>
    <t>Chèque</t>
  </si>
  <si>
    <t>Solde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</si>
</sst>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/>
    <xf numFmtId="43" fontId="2" fillId="2" borderId="1" xfId="1" applyFont="1" applyFill="1" applyBorder="1" applyAlignment="1">
      <alignment horizontal="right"/>
    </xf>
    <xf numFmtId="43" fontId="5" fillId="0" borderId="1" xfId="1" applyFont="1" applyBorder="1"/>
    <xf numFmtId="43" fontId="5" fillId="2" borderId="1" xfId="1" applyFont="1" applyFill="1" applyBorder="1" applyAlignment="1">
      <alignment horizontal="right"/>
    </xf>
    <xf numFmtId="43" fontId="0" fillId="0" borderId="1" xfId="1" applyFont="1" applyBorder="1"/>
    <xf numFmtId="14" fontId="0" fillId="0" borderId="1" xfId="0" applyNumberFormat="1" applyBorder="1"/>
    <xf numFmtId="43" fontId="2" fillId="0" borderId="1" xfId="1" applyFont="1" applyBorder="1"/>
    <xf numFmtId="0" fontId="0" fillId="0" borderId="1" xfId="0" applyBorder="1" applyAlignment="1">
      <alignment wrapText="1"/>
    </xf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wrapText="1"/>
    </xf>
    <xf numFmtId="14" fontId="0" fillId="0" borderId="0" xfId="0" applyNumberFormat="1"/>
    <xf numFmtId="0" fontId="3" fillId="2" borderId="0" xfId="0" applyFont="1" applyFill="1" applyBorder="1"/>
    <xf numFmtId="0" fontId="3" fillId="0" borderId="0" xfId="0" applyFont="1"/>
    <xf numFmtId="44" fontId="3" fillId="0" borderId="0" xfId="2" applyFont="1"/>
    <xf numFmtId="44" fontId="0" fillId="0" borderId="0" xfId="2" applyFont="1"/>
    <xf numFmtId="0" fontId="0" fillId="0" borderId="0" xfId="0" applyFill="1" applyBorder="1"/>
    <xf numFmtId="14" fontId="0" fillId="0" borderId="0" xfId="0" applyNumberFormat="1" applyFill="1" applyBorder="1"/>
    <xf numFmtId="0" fontId="3" fillId="4" borderId="0" xfId="0" applyFont="1" applyFill="1" applyBorder="1"/>
    <xf numFmtId="0" fontId="3" fillId="4" borderId="0" xfId="0" applyFont="1" applyFill="1"/>
    <xf numFmtId="44" fontId="3" fillId="4" borderId="0" xfId="2" applyFont="1" applyFill="1"/>
    <xf numFmtId="0" fontId="0" fillId="4" borderId="0" xfId="0" applyFill="1"/>
    <xf numFmtId="44" fontId="0" fillId="4" borderId="0" xfId="2" applyFont="1" applyFill="1"/>
    <xf numFmtId="44" fontId="0" fillId="0" borderId="0" xfId="2" applyFont="1" applyFill="1" applyBorder="1"/>
    <xf numFmtId="0" fontId="0" fillId="4" borderId="0" xfId="0" applyFill="1" applyBorder="1"/>
    <xf numFmtId="44" fontId="0" fillId="4" borderId="0" xfId="2" applyFont="1" applyFill="1" applyBorder="1"/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/>
    <xf numFmtId="0" fontId="6" fillId="0" borderId="0" xfId="0" applyFont="1" applyFill="1" applyBorder="1" applyAlignment="1">
      <alignment horizontal="center"/>
    </xf>
    <xf numFmtId="44" fontId="6" fillId="0" borderId="0" xfId="2" applyFont="1" applyFill="1" applyBorder="1" applyAlignment="1">
      <alignment horizontal="center"/>
    </xf>
    <xf numFmtId="0" fontId="3" fillId="4" borderId="0" xfId="0" applyFont="1" applyFill="1" applyBorder="1" applyAlignment="1">
      <alignment vertical="top" wrapText="1"/>
    </xf>
    <xf numFmtId="44" fontId="3" fillId="4" borderId="0" xfId="2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0" fillId="5" borderId="0" xfId="0" applyFill="1" applyBorder="1"/>
    <xf numFmtId="0" fontId="6" fillId="0" borderId="0" xfId="0" applyFont="1" applyFill="1" applyBorder="1" applyAlignment="1"/>
    <xf numFmtId="0" fontId="4" fillId="3" borderId="0" xfId="0" applyFont="1" applyFill="1" applyAlignment="1">
      <alignment horizontal="center"/>
    </xf>
    <xf numFmtId="44" fontId="0" fillId="5" borderId="0" xfId="2" applyFont="1" applyFill="1" applyBorder="1"/>
    <xf numFmtId="44" fontId="0" fillId="5" borderId="0" xfId="2" applyFont="1" applyFill="1"/>
    <xf numFmtId="44" fontId="3" fillId="5" borderId="0" xfId="2" applyFont="1" applyFill="1"/>
    <xf numFmtId="44" fontId="3" fillId="5" borderId="0" xfId="2" applyFont="1" applyFill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A10" sqref="A10:H18"/>
    </sheetView>
  </sheetViews>
  <sheetFormatPr baseColWidth="10" defaultRowHeight="15"/>
  <cols>
    <col min="1" max="1" width="23.28515625" bestFit="1" customWidth="1"/>
    <col min="2" max="2" width="10.7109375" bestFit="1" customWidth="1"/>
    <col min="3" max="3" width="12.28515625" bestFit="1" customWidth="1"/>
    <col min="4" max="4" width="9.42578125" bestFit="1" customWidth="1"/>
    <col min="5" max="5" width="10.85546875" bestFit="1" customWidth="1"/>
    <col min="6" max="6" width="11.5703125" bestFit="1" customWidth="1"/>
    <col min="7" max="7" width="10.7109375" bestFit="1" customWidth="1"/>
    <col min="8" max="8" width="9.5703125" bestFit="1" customWidth="1"/>
  </cols>
  <sheetData>
    <row r="1" spans="1:9" ht="18.75">
      <c r="A1" s="37" t="s">
        <v>19</v>
      </c>
      <c r="B1" s="37"/>
      <c r="C1" s="37"/>
      <c r="D1" s="37"/>
      <c r="E1" s="37"/>
      <c r="F1" s="37"/>
      <c r="G1" s="37"/>
      <c r="H1" s="37"/>
      <c r="I1" s="37"/>
    </row>
    <row r="2" spans="1:9" ht="18.75">
      <c r="A2" s="10"/>
      <c r="B2" s="10"/>
      <c r="C2" s="10"/>
      <c r="D2" s="10"/>
      <c r="E2" s="10"/>
      <c r="F2" s="10"/>
      <c r="G2" s="10"/>
      <c r="H2" s="10"/>
      <c r="I2" s="10"/>
    </row>
    <row r="3" spans="1:9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8</v>
      </c>
      <c r="I3" s="11"/>
    </row>
    <row r="4" spans="1:9">
      <c r="A4" s="1" t="s">
        <v>9</v>
      </c>
      <c r="B4" s="9" t="s">
        <v>14</v>
      </c>
      <c r="C4" s="1"/>
      <c r="D4" s="1"/>
      <c r="E4" s="4">
        <v>400</v>
      </c>
      <c r="F4" s="6" t="s">
        <v>7</v>
      </c>
      <c r="G4" s="7">
        <v>42005</v>
      </c>
      <c r="H4" s="1" t="s">
        <v>21</v>
      </c>
      <c r="I4" s="1"/>
    </row>
    <row r="5" spans="1:9">
      <c r="A5" s="2" t="s">
        <v>10</v>
      </c>
      <c r="B5" s="12" t="s">
        <v>15</v>
      </c>
      <c r="C5" s="2"/>
      <c r="D5" s="1"/>
      <c r="E5" s="5">
        <v>500</v>
      </c>
      <c r="F5" s="6"/>
      <c r="G5" s="7">
        <v>42005</v>
      </c>
      <c r="H5" s="1" t="s">
        <v>21</v>
      </c>
      <c r="I5" s="1"/>
    </row>
    <row r="6" spans="1:9">
      <c r="A6" s="2" t="s">
        <v>11</v>
      </c>
      <c r="B6" s="12" t="s">
        <v>16</v>
      </c>
      <c r="C6" s="2"/>
      <c r="D6" s="1"/>
      <c r="E6" s="5">
        <v>1000</v>
      </c>
      <c r="F6" s="6"/>
      <c r="G6" s="7">
        <v>42005</v>
      </c>
      <c r="H6" s="1" t="s">
        <v>21</v>
      </c>
      <c r="I6" s="1"/>
    </row>
    <row r="7" spans="1:9">
      <c r="A7" s="2" t="s">
        <v>12</v>
      </c>
      <c r="B7" s="12" t="s">
        <v>17</v>
      </c>
      <c r="C7" s="2"/>
      <c r="D7" s="5">
        <v>100</v>
      </c>
      <c r="E7" s="3"/>
      <c r="F7" s="4"/>
      <c r="G7" s="1"/>
      <c r="H7" s="1"/>
      <c r="I7" s="1"/>
    </row>
    <row r="8" spans="1:9">
      <c r="A8" s="2" t="s">
        <v>13</v>
      </c>
      <c r="B8" s="12" t="s">
        <v>18</v>
      </c>
      <c r="C8" s="2"/>
      <c r="D8" s="5">
        <v>200</v>
      </c>
      <c r="E8" s="3"/>
      <c r="F8" s="8"/>
      <c r="G8" s="1"/>
      <c r="H8" s="1"/>
      <c r="I8" s="1"/>
    </row>
  </sheetData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H6" sqref="H6"/>
    </sheetView>
  </sheetViews>
  <sheetFormatPr baseColWidth="10" defaultRowHeight="15"/>
  <sheetData>
    <row r="1" spans="1:9" ht="18.75">
      <c r="A1" s="37" t="s">
        <v>20</v>
      </c>
      <c r="B1" s="37"/>
      <c r="C1" s="37"/>
      <c r="D1" s="37"/>
      <c r="E1" s="37"/>
      <c r="F1" s="37"/>
      <c r="G1" s="37"/>
      <c r="H1" s="37"/>
      <c r="I1" s="37"/>
    </row>
    <row r="2" spans="1:9" ht="18.75">
      <c r="A2" s="10"/>
      <c r="B2" s="10"/>
      <c r="C2" s="10"/>
      <c r="D2" s="10"/>
      <c r="E2" s="10"/>
      <c r="F2" s="10"/>
      <c r="G2" s="10"/>
      <c r="H2" s="10"/>
      <c r="I2" s="10"/>
    </row>
    <row r="3" spans="1:9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8</v>
      </c>
      <c r="I3" s="11"/>
    </row>
    <row r="4" spans="1:9">
      <c r="A4" s="1" t="s">
        <v>9</v>
      </c>
      <c r="B4" s="9" t="s">
        <v>14</v>
      </c>
      <c r="C4" s="1"/>
      <c r="D4" s="1"/>
      <c r="E4" s="4">
        <v>400</v>
      </c>
      <c r="F4" s="6" t="s">
        <v>7</v>
      </c>
      <c r="G4" s="7">
        <v>42005</v>
      </c>
      <c r="H4" s="1"/>
      <c r="I4" s="1"/>
    </row>
    <row r="5" spans="1:9">
      <c r="A5" s="2" t="s">
        <v>10</v>
      </c>
      <c r="B5" s="12" t="s">
        <v>15</v>
      </c>
      <c r="C5" s="2"/>
      <c r="D5" s="1"/>
      <c r="E5" s="5">
        <v>500</v>
      </c>
      <c r="F5" s="6"/>
      <c r="G5" s="7">
        <v>42005</v>
      </c>
      <c r="H5" s="1"/>
      <c r="I5" s="1"/>
    </row>
    <row r="6" spans="1:9">
      <c r="A6" s="2" t="s">
        <v>11</v>
      </c>
      <c r="B6" s="12" t="s">
        <v>16</v>
      </c>
      <c r="C6" s="2"/>
      <c r="D6" s="1"/>
      <c r="E6" s="5">
        <v>1000</v>
      </c>
      <c r="F6" s="6"/>
      <c r="G6" s="7">
        <v>42005</v>
      </c>
      <c r="H6" s="1"/>
      <c r="I6" s="1"/>
    </row>
    <row r="7" spans="1:9">
      <c r="A7" s="2" t="s">
        <v>12</v>
      </c>
      <c r="B7" s="12" t="s">
        <v>17</v>
      </c>
      <c r="C7" s="2"/>
      <c r="D7" s="5">
        <v>100</v>
      </c>
      <c r="E7" s="3"/>
      <c r="F7" s="4"/>
      <c r="G7" s="1"/>
      <c r="H7" s="1"/>
      <c r="I7" s="1"/>
    </row>
    <row r="8" spans="1:9">
      <c r="A8" s="2" t="s">
        <v>13</v>
      </c>
      <c r="B8" s="12" t="s">
        <v>18</v>
      </c>
      <c r="C8" s="2"/>
      <c r="D8" s="5">
        <v>200</v>
      </c>
      <c r="E8" s="3"/>
      <c r="F8" s="8"/>
      <c r="G8" s="1"/>
      <c r="H8" s="1"/>
      <c r="I8" s="1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pane ySplit="3" topLeftCell="A4" activePane="bottomLeft" state="frozen"/>
      <selection pane="bottomLeft" activeCell="E1" sqref="E1:G1"/>
    </sheetView>
  </sheetViews>
  <sheetFormatPr baseColWidth="10" defaultRowHeight="15"/>
  <cols>
    <col min="5" max="5" width="14.28515625" style="17" customWidth="1"/>
    <col min="6" max="7" width="11.42578125" style="17"/>
    <col min="8" max="8" width="28.140625" customWidth="1"/>
  </cols>
  <sheetData>
    <row r="1" spans="1:8" s="15" customFormat="1">
      <c r="A1" s="14" t="s">
        <v>22</v>
      </c>
      <c r="E1" s="40">
        <f>SUBTOTAL(9,E3:E10000)</f>
        <v>2750</v>
      </c>
      <c r="F1" s="40">
        <f ca="1">SUBTOTAL(9,F3:F10000)</f>
        <v>1550</v>
      </c>
      <c r="G1" s="40">
        <f ca="1">SUBTOTAL(9,G3:G10000)</f>
        <v>1200</v>
      </c>
    </row>
    <row r="2" spans="1:8" s="15" customFormat="1">
      <c r="E2" s="16"/>
      <c r="F2" s="16"/>
      <c r="G2" s="16"/>
    </row>
    <row r="3" spans="1:8" s="15" customFormat="1">
      <c r="A3" s="20" t="s">
        <v>23</v>
      </c>
      <c r="B3" s="21" t="s">
        <v>27</v>
      </c>
      <c r="C3" s="21" t="s">
        <v>28</v>
      </c>
      <c r="D3" s="21" t="s">
        <v>24</v>
      </c>
      <c r="E3" s="22" t="s">
        <v>25</v>
      </c>
      <c r="F3" s="22" t="s">
        <v>26</v>
      </c>
      <c r="G3" s="22" t="s">
        <v>41</v>
      </c>
      <c r="H3" s="21" t="s">
        <v>35</v>
      </c>
    </row>
    <row r="4" spans="1:8">
      <c r="A4">
        <v>20150001</v>
      </c>
      <c r="B4" s="13">
        <v>42005</v>
      </c>
      <c r="C4" t="s">
        <v>29</v>
      </c>
      <c r="D4" t="s">
        <v>32</v>
      </c>
      <c r="E4" s="17">
        <v>500</v>
      </c>
      <c r="F4" s="39">
        <f ca="1">SUMIF('Paiements (new)'!A:I,'Engagements (new)'!A:A,'Engagements (new)'!E:E)</f>
        <v>0</v>
      </c>
      <c r="G4" s="39">
        <f ca="1">E4-F4</f>
        <v>500</v>
      </c>
    </row>
    <row r="5" spans="1:8">
      <c r="A5">
        <v>20150002</v>
      </c>
      <c r="B5" s="13">
        <v>42006</v>
      </c>
      <c r="C5" t="s">
        <v>30</v>
      </c>
      <c r="D5" t="s">
        <v>33</v>
      </c>
      <c r="E5" s="17">
        <v>450</v>
      </c>
      <c r="F5" s="39">
        <f ca="1">SUMIF('Paiements (new)'!A:I,'Engagements (new)'!A:A,'Engagements (new)'!E:E)</f>
        <v>500</v>
      </c>
      <c r="G5" s="39">
        <f t="shared" ref="G5:G9" ca="1" si="0">E5-F5</f>
        <v>-50</v>
      </c>
    </row>
    <row r="6" spans="1:8">
      <c r="A6">
        <v>20150003</v>
      </c>
      <c r="B6" s="13">
        <v>42007</v>
      </c>
      <c r="C6" t="s">
        <v>31</v>
      </c>
      <c r="D6" t="s">
        <v>34</v>
      </c>
      <c r="E6" s="17">
        <v>600</v>
      </c>
      <c r="F6" s="39">
        <f ca="1">SUMIF('Paiements (new)'!A:I,'Engagements (new)'!A:A,'Engagements (new)'!E:E)</f>
        <v>450</v>
      </c>
      <c r="G6" s="39">
        <f t="shared" ca="1" si="0"/>
        <v>150</v>
      </c>
    </row>
    <row r="7" spans="1:8">
      <c r="A7">
        <v>20150004</v>
      </c>
      <c r="B7" s="13">
        <v>42008</v>
      </c>
      <c r="C7" t="s">
        <v>29</v>
      </c>
      <c r="D7" t="s">
        <v>32</v>
      </c>
      <c r="E7" s="17">
        <v>550</v>
      </c>
      <c r="F7" s="39">
        <f ca="1">SUMIF('Paiements (new)'!A:I,'Engagements (new)'!A:A,'Engagements (new)'!E:E)</f>
        <v>600</v>
      </c>
      <c r="G7" s="39">
        <f t="shared" ca="1" si="0"/>
        <v>-50</v>
      </c>
    </row>
    <row r="8" spans="1:8">
      <c r="A8">
        <v>20150005</v>
      </c>
      <c r="B8" s="13">
        <v>42009</v>
      </c>
      <c r="C8" t="s">
        <v>31</v>
      </c>
      <c r="D8" t="s">
        <v>33</v>
      </c>
      <c r="E8" s="17">
        <v>200</v>
      </c>
      <c r="F8" s="39">
        <f ca="1">SUMIF('Paiements (new)'!A:I,'Engagements (new)'!A:A,'Engagements (new)'!E:E)</f>
        <v>0</v>
      </c>
      <c r="G8" s="39">
        <f t="shared" ca="1" si="0"/>
        <v>200</v>
      </c>
    </row>
    <row r="9" spans="1:8">
      <c r="A9">
        <v>20150006</v>
      </c>
      <c r="B9" s="13">
        <v>42010</v>
      </c>
      <c r="C9" t="s">
        <v>30</v>
      </c>
      <c r="D9" t="s">
        <v>34</v>
      </c>
      <c r="E9" s="17">
        <v>450</v>
      </c>
      <c r="F9" s="39">
        <f ca="1">SUMIF('Paiements (new)'!A:I,'Engagements (new)'!A:A,'Engagements (new)'!E:E)</f>
        <v>0</v>
      </c>
      <c r="G9" s="39">
        <f t="shared" ca="1" si="0"/>
        <v>450</v>
      </c>
    </row>
    <row r="10" spans="1:8">
      <c r="A10" s="23"/>
      <c r="B10" s="23"/>
      <c r="C10" s="23"/>
      <c r="D10" s="23"/>
      <c r="E10" s="24"/>
      <c r="F10" s="24"/>
      <c r="G10" s="24"/>
      <c r="H10" s="23"/>
    </row>
  </sheetData>
  <autoFilter ref="A3:H9">
    <filterColumn colId="6"/>
  </autoFilter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pane ySplit="3" topLeftCell="A4" activePane="bottomLeft" state="frozen"/>
      <selection pane="bottomLeft" activeCell="D1" sqref="D1"/>
    </sheetView>
  </sheetViews>
  <sheetFormatPr baseColWidth="10" defaultRowHeight="15"/>
  <cols>
    <col min="1" max="1" width="14.85546875" style="18" customWidth="1"/>
    <col min="2" max="3" width="11.42578125" style="18"/>
    <col min="4" max="4" width="14.85546875" style="25" bestFit="1" customWidth="1"/>
    <col min="5" max="6" width="11.42578125" style="18"/>
    <col min="7" max="7" width="18.140625" style="18" customWidth="1"/>
    <col min="8" max="16384" width="11.42578125" style="18"/>
  </cols>
  <sheetData>
    <row r="1" spans="1:9" s="29" customFormat="1" ht="18.75">
      <c r="A1" s="36" t="s">
        <v>36</v>
      </c>
      <c r="B1" s="36"/>
      <c r="C1" s="36"/>
      <c r="D1" s="41">
        <f>SUBTOTAL(9,D3:D10000)</f>
        <v>1600</v>
      </c>
      <c r="E1" s="36"/>
      <c r="F1" s="36"/>
      <c r="G1" s="36"/>
      <c r="H1" s="36"/>
      <c r="I1" s="36"/>
    </row>
    <row r="2" spans="1:9" s="29" customFormat="1" ht="18.75">
      <c r="A2" s="30"/>
      <c r="B2" s="30"/>
      <c r="C2" s="30"/>
      <c r="D2" s="31"/>
      <c r="E2" s="30"/>
      <c r="F2" s="30"/>
      <c r="G2" s="30"/>
      <c r="H2" s="30"/>
      <c r="I2" s="30"/>
    </row>
    <row r="3" spans="1:9" s="34" customFormat="1" ht="30">
      <c r="A3" s="32" t="s">
        <v>37</v>
      </c>
      <c r="B3" s="32" t="s">
        <v>28</v>
      </c>
      <c r="C3" s="32" t="s">
        <v>24</v>
      </c>
      <c r="D3" s="33" t="s">
        <v>25</v>
      </c>
      <c r="E3" s="32" t="s">
        <v>38</v>
      </c>
      <c r="F3" s="32" t="s">
        <v>39</v>
      </c>
      <c r="G3" s="32" t="s">
        <v>35</v>
      </c>
      <c r="I3" s="28"/>
    </row>
    <row r="4" spans="1:9">
      <c r="A4">
        <v>20150002</v>
      </c>
      <c r="B4" s="35" t="str">
        <f>VLOOKUP(A4,Engagements,3,FALSE)</f>
        <v>BBBB</v>
      </c>
      <c r="C4" s="35" t="str">
        <f>VLOOKUP(A4,Engagements,4,FALSE)</f>
        <v>YYYY</v>
      </c>
      <c r="D4" s="38">
        <f>VLOOKUP(A4,Engagements,5,FALSE)</f>
        <v>450</v>
      </c>
      <c r="E4" s="19">
        <v>42036</v>
      </c>
      <c r="F4" s="18" t="s">
        <v>40</v>
      </c>
    </row>
    <row r="5" spans="1:9">
      <c r="A5">
        <v>20150003</v>
      </c>
      <c r="B5" s="35" t="str">
        <f>VLOOKUP(A5,Engagements,3,FALSE)</f>
        <v>CCCC</v>
      </c>
      <c r="C5" s="35" t="str">
        <f>VLOOKUP(A5,Engagements,4,FALSE)</f>
        <v>ZZZZ</v>
      </c>
      <c r="D5" s="38">
        <f>VLOOKUP(A5,Engagements,5,FALSE)</f>
        <v>600</v>
      </c>
      <c r="E5" s="19">
        <v>42037</v>
      </c>
      <c r="F5" s="18" t="s">
        <v>40</v>
      </c>
    </row>
    <row r="6" spans="1:9">
      <c r="A6">
        <v>20150004</v>
      </c>
      <c r="B6" s="35" t="str">
        <f>VLOOKUP(A6,Engagements,3,FALSE)</f>
        <v>AAAA</v>
      </c>
      <c r="C6" s="35" t="str">
        <f>VLOOKUP(A6,Engagements,4,FALSE)</f>
        <v>XXXX</v>
      </c>
      <c r="D6" s="38">
        <f>VLOOKUP(A6,Engagements,5,FALSE)</f>
        <v>550</v>
      </c>
      <c r="E6" s="19">
        <v>42038</v>
      </c>
      <c r="F6" s="18" t="s">
        <v>40</v>
      </c>
    </row>
    <row r="7" spans="1:9">
      <c r="A7" s="26"/>
      <c r="B7" s="26"/>
      <c r="C7" s="26"/>
      <c r="D7" s="27"/>
      <c r="E7" s="26"/>
      <c r="F7" s="26"/>
      <c r="G7" s="26"/>
    </row>
  </sheetData>
  <autoFilter ref="A3:G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ENGAGEMENTS</vt:lpstr>
      <vt:lpstr>PAIEMENTS</vt:lpstr>
      <vt:lpstr>Engagements (new)</vt:lpstr>
      <vt:lpstr>Paiements (new)</vt:lpstr>
      <vt:lpstr>Engagements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</dc:creator>
  <cp:lastModifiedBy>dd</cp:lastModifiedBy>
  <dcterms:created xsi:type="dcterms:W3CDTF">2015-07-13T11:21:49Z</dcterms:created>
  <dcterms:modified xsi:type="dcterms:W3CDTF">2015-07-13T15:03:43Z</dcterms:modified>
</cp:coreProperties>
</file>