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730" windowHeight="9975"/>
  </bookViews>
  <sheets>
    <sheet name="DA" sheetId="56" r:id="rId1"/>
    <sheet name="Synthèses DA" sheetId="58" r:id="rId2"/>
    <sheet name="Chantiers" sheetId="57" r:id="rId3"/>
    <sheet name="Fournisseurs" sheetId="59" r:id="rId4"/>
  </sheets>
  <definedNames>
    <definedName name="_xlnm._FilterDatabase" localSheetId="2" hidden="1">Chantiers!$A$3:$G$7</definedName>
    <definedName name="_xlnm._FilterDatabase" localSheetId="0" hidden="1">DA!$A$3:$K$26</definedName>
    <definedName name="_xlnm._FilterDatabase" localSheetId="3" hidden="1">Fournisseurs!$A$3:$F$14</definedName>
    <definedName name="CHANTIER">#REF!</definedName>
    <definedName name="CHANTIERS">#REF!</definedName>
    <definedName name="ETAT">#REF!</definedName>
    <definedName name="FOURNISSEURS">#REF!</definedName>
    <definedName name="Liste_Chantiers">Chantiers!$A$3:$A$8</definedName>
    <definedName name="Liste_Fournisseurs">Fournisseurs!$A$3:$A$15</definedName>
    <definedName name="TYPE_ACHAT">#REF!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E1" i="59"/>
  <c r="E5"/>
  <c r="E6"/>
  <c r="E7"/>
  <c r="E8"/>
  <c r="E9"/>
  <c r="E10"/>
  <c r="E11"/>
  <c r="E12"/>
  <c r="E13"/>
  <c r="E14"/>
  <c r="E4"/>
  <c r="F1" i="56"/>
  <c r="G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4"/>
  <c r="E5" i="57"/>
  <c r="E6"/>
  <c r="E7"/>
  <c r="E4"/>
  <c r="F4"/>
</calcChain>
</file>

<file path=xl/sharedStrings.xml><?xml version="1.0" encoding="utf-8"?>
<sst xmlns="http://schemas.openxmlformats.org/spreadsheetml/2006/main" count="207" uniqueCount="85">
  <si>
    <t>DA</t>
  </si>
  <si>
    <t>N° BC</t>
  </si>
  <si>
    <t>LSA</t>
  </si>
  <si>
    <t>SODIM TP</t>
  </si>
  <si>
    <t>GABON MECA</t>
  </si>
  <si>
    <t>PETIT ACHAT</t>
  </si>
  <si>
    <t>GROS ACHAT</t>
  </si>
  <si>
    <t>COLAS</t>
  </si>
  <si>
    <t>SOLDE</t>
  </si>
  <si>
    <t>EN SIGNATURE</t>
  </si>
  <si>
    <t>EN ATTENTE AU SCE ACHAT</t>
  </si>
  <si>
    <t>BERNABE GABON</t>
  </si>
  <si>
    <t>PNEU</t>
  </si>
  <si>
    <t>TOYOTA GABON</t>
  </si>
  <si>
    <t>FORFAIT DEPLACEMENT MECA</t>
  </si>
  <si>
    <t>D11011506BCF-000266</t>
  </si>
  <si>
    <t>TOTAL MARKETING GABON</t>
  </si>
  <si>
    <t>RUBIA TIR 7400</t>
  </si>
  <si>
    <t>D11011506BCF-000248</t>
  </si>
  <si>
    <t>TPN 2000x1000x4 mm</t>
  </si>
  <si>
    <t>D11011505BCF-000232</t>
  </si>
  <si>
    <t>AMORTISSEUR ARD</t>
  </si>
  <si>
    <t>D11011504BCF-000185</t>
  </si>
  <si>
    <t>CARTOUCHE COULEUR CANON CLI</t>
  </si>
  <si>
    <t>D11011503BCF-000082</t>
  </si>
  <si>
    <t>SOBEA GABON</t>
  </si>
  <si>
    <t>GRAVIER 15/25</t>
  </si>
  <si>
    <t>D15011502BCF-000005</t>
  </si>
  <si>
    <t>ECIG</t>
  </si>
  <si>
    <t>D11011502BCF-000079</t>
  </si>
  <si>
    <t>TONNER LASER CF210A NOIR</t>
  </si>
  <si>
    <t>END BIT</t>
  </si>
  <si>
    <t>D11011412BCF-001401</t>
  </si>
  <si>
    <t>ROULEMENT ROUE AVANT</t>
  </si>
  <si>
    <t>D11011508BCF-000427</t>
  </si>
  <si>
    <t>SBLE CONCASSE 0/6</t>
  </si>
  <si>
    <t>D11011508BCF-000425</t>
  </si>
  <si>
    <t>D11011508BCF-000424</t>
  </si>
  <si>
    <t>BATTERIES 120 AH</t>
  </si>
  <si>
    <t>BASE_ARMEE_FR_103_102_06</t>
  </si>
  <si>
    <t>ECOLE_MINES_102_101_84</t>
  </si>
  <si>
    <t>EMBASSE COMPLET</t>
  </si>
  <si>
    <t>Chantier</t>
  </si>
  <si>
    <t>COURROIE DE DISTRIBUTION</t>
  </si>
  <si>
    <t>PNEU 265/65R17</t>
  </si>
  <si>
    <t>MATFORCE</t>
  </si>
  <si>
    <t>D11011509BCF-000452</t>
  </si>
  <si>
    <t xml:space="preserve">PNEU 285/75 R </t>
  </si>
  <si>
    <t>ORDINATEUR PC</t>
  </si>
  <si>
    <t>SABLIERE OWENDO</t>
  </si>
  <si>
    <t>CAMION DE SABLE</t>
  </si>
  <si>
    <t>PNEU 235/85R16</t>
  </si>
  <si>
    <t>VOIRIE LBN_102_101_53</t>
  </si>
  <si>
    <t>DTN_11LBVDT_0</t>
  </si>
  <si>
    <t>Observations</t>
  </si>
  <si>
    <t>Fichier des DA</t>
  </si>
  <si>
    <t>Date</t>
  </si>
  <si>
    <t>Fournisseur</t>
  </si>
  <si>
    <t>Nature</t>
  </si>
  <si>
    <t>Montant</t>
  </si>
  <si>
    <t>Type achat</t>
  </si>
  <si>
    <t>Suivi</t>
  </si>
  <si>
    <t>Ouverture</t>
  </si>
  <si>
    <t>Clôture</t>
  </si>
  <si>
    <t>Client</t>
  </si>
  <si>
    <t>Nombre de DA</t>
  </si>
  <si>
    <t>Étiquettes de lignes</t>
  </si>
  <si>
    <t>Total général</t>
  </si>
  <si>
    <t>Étiquettes de colonnes</t>
  </si>
  <si>
    <t>Montants</t>
  </si>
  <si>
    <t>Période</t>
  </si>
  <si>
    <t>2015-01</t>
  </si>
  <si>
    <t>2015-02</t>
  </si>
  <si>
    <t>2015-04</t>
  </si>
  <si>
    <t>2015-05</t>
  </si>
  <si>
    <t>2015-06</t>
  </si>
  <si>
    <t>2015-08</t>
  </si>
  <si>
    <t>2015-09</t>
  </si>
  <si>
    <t>2014-12</t>
  </si>
  <si>
    <t>Désignation</t>
  </si>
  <si>
    <t>Adresse</t>
  </si>
  <si>
    <t>Site</t>
  </si>
  <si>
    <t>Courriel</t>
  </si>
  <si>
    <t>Fichier des fournisseurs</t>
  </si>
  <si>
    <t>Montant des commandes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</si>
</sst>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#,##0&quot; DA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4" tint="-0.249977111117893"/>
      <name val="Arial Black"/>
      <family val="2"/>
    </font>
    <font>
      <b/>
      <sz val="11"/>
      <color theme="4" tint="-0.249977111117893"/>
      <name val="Calibri"/>
      <family val="2"/>
      <scheme val="minor"/>
    </font>
    <font>
      <b/>
      <sz val="11"/>
      <color theme="4" tint="-0.249977111117893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44" fontId="0" fillId="0" borderId="0" xfId="2" applyFont="1"/>
    <xf numFmtId="0" fontId="3" fillId="0" borderId="0" xfId="0" applyFont="1"/>
    <xf numFmtId="0" fontId="1" fillId="2" borderId="0" xfId="0" applyFont="1" applyFill="1" applyAlignment="1">
      <alignment vertical="top"/>
    </xf>
    <xf numFmtId="14" fontId="1" fillId="2" borderId="0" xfId="0" applyNumberFormat="1" applyFont="1" applyFill="1" applyAlignment="1">
      <alignment vertical="top"/>
    </xf>
    <xf numFmtId="44" fontId="1" fillId="2" borderId="0" xfId="2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2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wrapText="1"/>
    </xf>
    <xf numFmtId="0" fontId="0" fillId="3" borderId="0" xfId="0" applyFill="1"/>
    <xf numFmtId="165" fontId="4" fillId="0" borderId="0" xfId="1" applyNumberFormat="1" applyFont="1" applyAlignment="1">
      <alignment horizontal="center"/>
    </xf>
    <xf numFmtId="44" fontId="4" fillId="0" borderId="0" xfId="2" applyFont="1"/>
    <xf numFmtId="0" fontId="0" fillId="2" borderId="0" xfId="0" applyFill="1"/>
    <xf numFmtId="0" fontId="5" fillId="0" borderId="0" xfId="0" applyFont="1"/>
    <xf numFmtId="0" fontId="1" fillId="2" borderId="0" xfId="0" applyFont="1" applyFill="1" applyAlignment="1">
      <alignment vertical="top" wrapText="1"/>
    </xf>
    <xf numFmtId="0" fontId="1" fillId="0" borderId="0" xfId="0" applyFont="1" applyAlignment="1">
      <alignment vertical="top" wrapText="1"/>
    </xf>
    <xf numFmtId="44" fontId="1" fillId="2" borderId="0" xfId="2" applyFont="1" applyFill="1" applyAlignment="1">
      <alignment vertical="top" wrapText="1"/>
    </xf>
    <xf numFmtId="44" fontId="0" fillId="2" borderId="0" xfId="2" applyFont="1" applyFill="1"/>
    <xf numFmtId="14" fontId="0" fillId="2" borderId="0" xfId="0" applyNumberFormat="1" applyFill="1"/>
    <xf numFmtId="0" fontId="0" fillId="2" borderId="0" xfId="0" applyFill="1" applyAlignment="1">
      <alignment horizontal="center" wrapText="1"/>
    </xf>
  </cellXfs>
  <cellStyles count="3">
    <cellStyle name="Milliers" xfId="1" builtinId="3"/>
    <cellStyle name="Monétaire" xfId="2" builtinId="4"/>
    <cellStyle name="Normal" xfId="0" builtinId="0"/>
  </cellStyles>
  <dxfs count="10"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to" refreshedDate="42254.473471064812" createdVersion="3" refreshedVersion="3" minRefreshableVersion="3" recordCount="24">
  <cacheSource type="worksheet">
    <worksheetSource ref="A3:K10000" sheet="DA"/>
  </cacheSource>
  <cacheFields count="11">
    <cacheField name="Chantier" numFmtId="0">
      <sharedItems containsBlank="1"/>
    </cacheField>
    <cacheField name="Date" numFmtId="14">
      <sharedItems containsNonDate="0" containsDate="1" containsString="0" containsBlank="1" minDate="2014-12-04T00:00:00" maxDate="2015-09-04T00:00:00" count="19">
        <d v="2015-08-13T00:00:00"/>
        <d v="2015-09-01T00:00:00"/>
        <d v="2015-08-20T00:00:00"/>
        <d v="2015-08-14T00:00:00"/>
        <d v="2014-12-04T00:00:00"/>
        <d v="2015-01-23T00:00:00"/>
        <d v="2015-02-23T00:00:00"/>
        <d v="2015-02-19T00:00:00"/>
        <d v="2015-04-23T00:00:00"/>
        <d v="2015-05-27T00:00:00"/>
        <d v="2015-05-15T00:00:00"/>
        <d v="2015-06-10T00:00:00"/>
        <d v="2015-08-11T00:00:00"/>
        <d v="2015-08-18T00:00:00"/>
        <d v="2015-08-27T00:00:00"/>
        <d v="2015-08-31T00:00:00"/>
        <d v="2015-08-26T00:00:00"/>
        <d v="2015-09-03T00:00:00"/>
        <m/>
      </sharedItems>
      <fieldGroup base="1">
        <rangePr groupBy="months" startDate="2014-12-04T00:00:00" endDate="2015-09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9/2015"/>
        </groupItems>
      </fieldGroup>
    </cacheField>
    <cacheField name="DA" numFmtId="0">
      <sharedItems containsString="0" containsBlank="1" containsNumber="1" containsInteger="1" minValue="8818" maxValue="411857"/>
    </cacheField>
    <cacheField name="N° BC" numFmtId="0">
      <sharedItems containsBlank="1"/>
    </cacheField>
    <cacheField name="Fournisseur" numFmtId="0">
      <sharedItems containsBlank="1"/>
    </cacheField>
    <cacheField name="Nature" numFmtId="0">
      <sharedItems containsBlank="1" count="20">
        <s v="PNEU 265/65R17"/>
        <s v="PNEU 285/75 R "/>
        <s v="BATTERIES 120 AH"/>
        <s v="SBLE CONCASSE 0/6"/>
        <s v="ROULEMENT ROUE AVANT"/>
        <s v="PNEU"/>
        <s v="END BIT"/>
        <s v="GRAVIER 15/25"/>
        <s v="TONNER LASER CF210A NOIR"/>
        <s v="CARTOUCHE COULEUR CANON CLI"/>
        <s v="TPN 2000x1000x4 mm"/>
        <s v="AMORTISSEUR ARD"/>
        <s v="RUBIA TIR 7400"/>
        <s v="FORFAIT DEPLACEMENT MECA"/>
        <s v="EMBASSE COMPLET"/>
        <s v="COURROIE DE DISTRIBUTION"/>
        <s v="ORDINATEUR PC"/>
        <s v="PNEU 235/85R16"/>
        <s v="CAMION DE SABLE"/>
        <m/>
      </sharedItems>
    </cacheField>
    <cacheField name="Montant" numFmtId="44">
      <sharedItems containsString="0" containsBlank="1" containsNumber="1" containsInteger="1" minValue="180455" maxValue="251302240"/>
    </cacheField>
    <cacheField name="Type achat" numFmtId="0">
      <sharedItems containsBlank="1" count="3">
        <s v="GROS ACHAT"/>
        <s v="PETIT ACHAT"/>
        <m/>
      </sharedItems>
    </cacheField>
    <cacheField name="Suivi" numFmtId="0">
      <sharedItems containsBlank="1"/>
    </cacheField>
    <cacheField name="Observations" numFmtId="0">
      <sharedItems containsBlank="1"/>
    </cacheField>
    <cacheField name="Période" numFmtId="0">
      <sharedItems containsBlank="1" count="9">
        <s v="2015-08"/>
        <s v="2015-09"/>
        <s v="2014-12"/>
        <s v="2015-01"/>
        <s v="2015-02"/>
        <s v="2015-04"/>
        <s v="2015-05"/>
        <s v="2015-06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DTN_11LBVDT_0"/>
    <x v="0"/>
    <n v="32029"/>
    <s v="D11011508BCF-000425"/>
    <s v="ECIG"/>
    <x v="0"/>
    <n v="615488"/>
    <x v="0"/>
    <s v="SOLDE"/>
    <s v="SOLDE"/>
    <x v="0"/>
  </r>
  <r>
    <s v="DTN_11LBVDT_0"/>
    <x v="1"/>
    <n v="13259"/>
    <s v="D11011509BCF-000452"/>
    <s v="MATFORCE"/>
    <x v="1"/>
    <n v="842768"/>
    <x v="0"/>
    <s v="SOLDE"/>
    <s v="EN ATTENTE AU SCE ACHAT"/>
    <x v="1"/>
  </r>
  <r>
    <s v="BASE_ARMEE_FR_103_102_06"/>
    <x v="2"/>
    <n v="9836"/>
    <m/>
    <s v="LSA"/>
    <x v="2"/>
    <n v="180455"/>
    <x v="1"/>
    <s v="EN SIGNATURE"/>
    <s v="SOLDE"/>
    <x v="0"/>
  </r>
  <r>
    <s v="ECOLE_MINES_102_101_84"/>
    <x v="3"/>
    <n v="32033"/>
    <s v="D11011508BCF-000427"/>
    <s v="COLAS"/>
    <x v="3"/>
    <n v="251302240"/>
    <x v="0"/>
    <s v="EN SIGNATURE"/>
    <s v="SOLDE"/>
    <x v="0"/>
  </r>
  <r>
    <s v="VOIRIE LBN_102_101_53"/>
    <x v="4"/>
    <n v="12865"/>
    <s v="D11011412BCF-001401"/>
    <s v="SODIM TP"/>
    <x v="4"/>
    <n v="1182521"/>
    <x v="0"/>
    <s v="EN ATTENTE AU SCE ACHAT"/>
    <s v="SOLDE"/>
    <x v="2"/>
  </r>
  <r>
    <s v="VOIRIE LBN_102_101_53"/>
    <x v="5"/>
    <n v="30027"/>
    <s v="D15011502BCF-000005"/>
    <s v="ECIG"/>
    <x v="5"/>
    <n v="2194564"/>
    <x v="0"/>
    <s v="EN ATTENTE AU SCE ACHAT"/>
    <s v="EN ATTENTE AU SCE ACHAT"/>
    <x v="3"/>
  </r>
  <r>
    <s v="VOIRIE LBN_102_101_53"/>
    <x v="5"/>
    <n v="30030"/>
    <m/>
    <s v="SODIM TP"/>
    <x v="6"/>
    <n v="615127"/>
    <x v="0"/>
    <s v="EN ATTENTE AU SCE ACHAT"/>
    <s v="SOLDE"/>
    <x v="3"/>
  </r>
  <r>
    <s v="VOIRIE LBN_102_101_53"/>
    <x v="6"/>
    <n v="12781"/>
    <s v="D11011503BCF-000082"/>
    <s v="SOBEA GABON"/>
    <x v="7"/>
    <n v="3312000"/>
    <x v="0"/>
    <s v="EN ATTENTE AU SCE ACHAT"/>
    <s v="EN ATTENTE AU SCE ACHAT"/>
    <x v="4"/>
  </r>
  <r>
    <s v="VOIRIE LBN_102_101_53"/>
    <x v="7"/>
    <n v="411857"/>
    <s v="D11011502BCF-000079"/>
    <s v="GABON MECA"/>
    <x v="8"/>
    <n v="617192"/>
    <x v="0"/>
    <s v="EN ATTENTE AU SCE ACHAT"/>
    <s v="SOLDE"/>
    <x v="4"/>
  </r>
  <r>
    <s v="VOIRIE LBN_102_101_53"/>
    <x v="8"/>
    <n v="10368"/>
    <s v="D11011504BCF-000185"/>
    <s v="GABON MECA"/>
    <x v="9"/>
    <n v="338654"/>
    <x v="1"/>
    <s v="EN ATTENTE AU SCE ACHAT"/>
    <s v="EN ATTENTE AU SCE ACHAT"/>
    <x v="5"/>
  </r>
  <r>
    <s v="VOIRIE LBN_102_101_53"/>
    <x v="9"/>
    <n v="12400"/>
    <s v="D11011506BCF-000248"/>
    <s v="BERNABE GABON"/>
    <x v="10"/>
    <n v="384325"/>
    <x v="1"/>
    <s v="EN ATTENTE AU SCE ACHAT"/>
    <s v="SOLDE"/>
    <x v="6"/>
  </r>
  <r>
    <s v="VOIRIE LBN_102_101_53"/>
    <x v="10"/>
    <n v="12512"/>
    <s v="D11011505BCF-000232"/>
    <s v="TOYOTA GABON"/>
    <x v="11"/>
    <n v="1396170"/>
    <x v="0"/>
    <s v="EN ATTENTE AU SCE ACHAT"/>
    <s v="EN ATTENTE AU SCE ACHAT"/>
    <x v="6"/>
  </r>
  <r>
    <s v="VOIRIE LBN_102_101_53"/>
    <x v="11"/>
    <n v="12523"/>
    <s v="D11011506BCF-000266"/>
    <s v="TOTAL MARKETING GABON"/>
    <x v="12"/>
    <n v="2274922"/>
    <x v="0"/>
    <s v="EN ATTENTE AU SCE ACHAT"/>
    <s v="SOLDE"/>
    <x v="7"/>
  </r>
  <r>
    <s v="VOIRIE LBN_102_101_53"/>
    <x v="12"/>
    <n v="9827"/>
    <m/>
    <s v="LSA"/>
    <x v="13"/>
    <n v="6150921"/>
    <x v="0"/>
    <s v="EN ATTENTE AU SCE ACHAT"/>
    <s v="EN ATTENTE AU SCE ACHAT"/>
    <x v="0"/>
  </r>
  <r>
    <s v="VOIRIE LBN_102_101_53"/>
    <x v="0"/>
    <n v="32029"/>
    <s v="D11011508BCF-000425"/>
    <s v="ECIG"/>
    <x v="5"/>
    <n v="615488"/>
    <x v="0"/>
    <s v="EN ATTENTE AU SCE ACHAT"/>
    <s v="SOLDE"/>
    <x v="0"/>
  </r>
  <r>
    <s v="VOIRIE LBN_102_101_53"/>
    <x v="0"/>
    <n v="9770"/>
    <s v="D11011508BCF-000424"/>
    <s v="ECIG"/>
    <x v="5"/>
    <n v="615489"/>
    <x v="0"/>
    <s v="SOLDE"/>
    <s v="EN ATTENTE AU SCE ACHAT"/>
    <x v="0"/>
  </r>
  <r>
    <s v="VOIRIE LBN_102_101_53"/>
    <x v="13"/>
    <n v="12184"/>
    <m/>
    <s v="ECIG"/>
    <x v="14"/>
    <n v="576784"/>
    <x v="0"/>
    <s v="EN SIGNATURE"/>
    <s v="SOLDE"/>
    <x v="0"/>
  </r>
  <r>
    <s v="VOIRIE LBN_102_101_53"/>
    <x v="13"/>
    <n v="12184"/>
    <m/>
    <s v="SODIM TP"/>
    <x v="14"/>
    <n v="984221"/>
    <x v="0"/>
    <s v="EN SIGNATURE"/>
    <s v="EN ATTENTE AU SCE ACHAT"/>
    <x v="0"/>
  </r>
  <r>
    <s v="VOIRIE LBN_102_101_53"/>
    <x v="14"/>
    <n v="32043"/>
    <m/>
    <s v="SODIM TP"/>
    <x v="15"/>
    <n v="414110"/>
    <x v="0"/>
    <s v="SOLDE"/>
    <s v="SOLDE"/>
    <x v="0"/>
  </r>
  <r>
    <s v="VOIRIE LBN_102_101_53"/>
    <x v="15"/>
    <n v="13258"/>
    <m/>
    <m/>
    <x v="16"/>
    <n v="526000"/>
    <x v="0"/>
    <s v="EN ATTENTE AU SCE ACHAT"/>
    <s v="EN ATTENTE AU SCE ACHAT"/>
    <x v="0"/>
  </r>
  <r>
    <s v="VOIRIE LBN_102_101_53"/>
    <x v="16"/>
    <n v="12186"/>
    <m/>
    <s v="ECIG"/>
    <x v="17"/>
    <n v="614072"/>
    <x v="0"/>
    <s v="EN SIGNATURE"/>
    <s v="SOLDE"/>
    <x v="0"/>
  </r>
  <r>
    <s v="VOIRIE LBN_102_101_53"/>
    <x v="14"/>
    <n v="12186"/>
    <m/>
    <s v="TOYOTA GABON"/>
    <x v="15"/>
    <n v="471194"/>
    <x v="1"/>
    <s v="EN SIGNATURE"/>
    <s v="EN ATTENTE AU SCE ACHAT"/>
    <x v="0"/>
  </r>
  <r>
    <s v="VOIRIE LBN_102_101_53"/>
    <x v="17"/>
    <n v="8818"/>
    <m/>
    <s v="SABLIERE OWENDO"/>
    <x v="18"/>
    <n v="252000"/>
    <x v="1"/>
    <s v="EN ATTENTE AU SCE ACHAT"/>
    <s v="SOLDE"/>
    <x v="1"/>
  </r>
  <r>
    <m/>
    <x v="18"/>
    <m/>
    <m/>
    <m/>
    <x v="19"/>
    <m/>
    <x v="2"/>
    <m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>
  <location ref="A3:D13" firstHeaderRow="1" firstDataRow="2" firstDataCol="1"/>
  <pivotFields count="11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>
      <items count="21">
        <item x="11"/>
        <item x="2"/>
        <item x="18"/>
        <item x="9"/>
        <item x="15"/>
        <item x="14"/>
        <item x="6"/>
        <item x="13"/>
        <item x="7"/>
        <item x="16"/>
        <item x="5"/>
        <item x="17"/>
        <item x="0"/>
        <item x="1"/>
        <item x="4"/>
        <item x="12"/>
        <item x="3"/>
        <item x="8"/>
        <item x="10"/>
        <item x="19"/>
        <item t="default"/>
      </items>
    </pivotField>
    <pivotField dataField="1" showAll="0"/>
    <pivotField axis="axisCol" showAll="0">
      <items count="4">
        <item x="0"/>
        <item x="1"/>
        <item x="2"/>
        <item t="default"/>
      </items>
    </pivotField>
    <pivotField showAll="0"/>
    <pivotField showAll="0"/>
    <pivotField axis="axisRow" showAll="0" sortType="ascending" defaultSubtotal="0">
      <items count="9">
        <item x="2"/>
        <item x="3"/>
        <item x="4"/>
        <item x="5"/>
        <item x="6"/>
        <item x="7"/>
        <item x="0"/>
        <item x="1"/>
        <item h="1" x="8"/>
      </items>
    </pivotField>
  </pivotFields>
  <rowFields count="1">
    <field x="1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Montants" fld="6" baseField="0" baseItem="0" numFmtId="164"/>
  </dataFields>
  <formats count="10">
    <format dxfId="9">
      <pivotArea field="5" type="button" dataOnly="0" labelOnly="1" outline="0"/>
    </format>
    <format dxfId="8">
      <pivotArea dataOnly="0" labelOnly="1" grandCol="1" outline="0" fieldPosition="0"/>
    </format>
    <format dxfId="7">
      <pivotArea outline="0" collapsedLevelsAreSubtotals="1" fieldPosition="0"/>
    </format>
    <format dxfId="6">
      <pivotArea field="1" type="button" dataOnly="0" labelOnly="1" outline="0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1" type="button" dataOnly="0" labelOnly="1" outline="0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pane xSplit="1" ySplit="3" topLeftCell="B4" activePane="bottomRight" state="frozen"/>
      <selection activeCell="A3" sqref="A3:A8"/>
      <selection pane="topRight" activeCell="A3" sqref="A3:A8"/>
      <selection pane="bottomLeft" activeCell="A3" sqref="A3:A8"/>
      <selection pane="bottomRight" activeCell="C20" sqref="C20"/>
    </sheetView>
  </sheetViews>
  <sheetFormatPr baseColWidth="10" defaultRowHeight="15"/>
  <cols>
    <col min="1" max="1" width="27.140625" bestFit="1" customWidth="1"/>
    <col min="2" max="2" width="10.7109375" style="2" bestFit="1" customWidth="1"/>
    <col min="3" max="3" width="10.28515625" customWidth="1"/>
    <col min="4" max="4" width="23" customWidth="1"/>
    <col min="5" max="5" width="16.7109375" customWidth="1"/>
    <col min="6" max="6" width="31.140625" customWidth="1"/>
    <col min="7" max="7" width="19.28515625" style="3" customWidth="1"/>
    <col min="8" max="8" width="12.28515625" bestFit="1" customWidth="1"/>
    <col min="9" max="9" width="31.5703125" customWidth="1"/>
    <col min="10" max="10" width="24.85546875" bestFit="1" customWidth="1"/>
    <col min="11" max="11" width="12.5703125" bestFit="1" customWidth="1"/>
  </cols>
  <sheetData>
    <row r="1" spans="1:11" ht="24.75">
      <c r="A1" s="4" t="s">
        <v>55</v>
      </c>
      <c r="F1" s="18">
        <f>SUBTOTAL(3,A4:A10000)</f>
        <v>23</v>
      </c>
      <c r="G1" s="19">
        <f>SUBTOTAL(9,G4:G10000)</f>
        <v>276476705</v>
      </c>
    </row>
    <row r="3" spans="1:11" s="9" customFormat="1" ht="39" customHeight="1">
      <c r="A3" s="5" t="s">
        <v>42</v>
      </c>
      <c r="B3" s="6" t="s">
        <v>56</v>
      </c>
      <c r="C3" s="5" t="s">
        <v>0</v>
      </c>
      <c r="D3" s="5" t="s">
        <v>1</v>
      </c>
      <c r="E3" s="5" t="s">
        <v>57</v>
      </c>
      <c r="F3" s="5" t="s">
        <v>58</v>
      </c>
      <c r="G3" s="7" t="s">
        <v>59</v>
      </c>
      <c r="H3" s="5" t="s">
        <v>60</v>
      </c>
      <c r="I3" s="5" t="s">
        <v>61</v>
      </c>
      <c r="J3" s="8" t="s">
        <v>54</v>
      </c>
      <c r="K3" s="8" t="s">
        <v>70</v>
      </c>
    </row>
    <row r="4" spans="1:11">
      <c r="A4" t="s">
        <v>53</v>
      </c>
      <c r="B4" s="2">
        <v>42229</v>
      </c>
      <c r="C4">
        <v>32029</v>
      </c>
      <c r="D4" t="s">
        <v>36</v>
      </c>
      <c r="E4" t="s">
        <v>28</v>
      </c>
      <c r="F4" t="s">
        <v>44</v>
      </c>
      <c r="G4" s="3">
        <v>615488</v>
      </c>
      <c r="H4" t="s">
        <v>6</v>
      </c>
      <c r="I4" t="s">
        <v>8</v>
      </c>
      <c r="J4" t="s">
        <v>8</v>
      </c>
      <c r="K4" s="17" t="str">
        <f>YEAR(B4)&amp;"-"&amp;TEXT(MONTH(B4),"00")</f>
        <v>2015-08</v>
      </c>
    </row>
    <row r="5" spans="1:11">
      <c r="A5" t="s">
        <v>53</v>
      </c>
      <c r="B5" s="2">
        <v>42248</v>
      </c>
      <c r="C5">
        <v>13259</v>
      </c>
      <c r="D5" t="s">
        <v>46</v>
      </c>
      <c r="E5" t="s">
        <v>45</v>
      </c>
      <c r="F5" t="s">
        <v>47</v>
      </c>
      <c r="G5" s="3">
        <v>842768</v>
      </c>
      <c r="H5" t="s">
        <v>6</v>
      </c>
      <c r="I5" t="s">
        <v>8</v>
      </c>
      <c r="J5" t="s">
        <v>10</v>
      </c>
      <c r="K5" s="17" t="str">
        <f t="shared" ref="K5:K26" si="0">YEAR(B5)&amp;"-"&amp;TEXT(MONTH(B5),"00")</f>
        <v>2015-09</v>
      </c>
    </row>
    <row r="6" spans="1:11">
      <c r="A6" t="s">
        <v>39</v>
      </c>
      <c r="B6" s="2">
        <v>42236</v>
      </c>
      <c r="C6">
        <v>9836</v>
      </c>
      <c r="E6" t="s">
        <v>2</v>
      </c>
      <c r="F6" t="s">
        <v>38</v>
      </c>
      <c r="G6" s="3">
        <v>180455</v>
      </c>
      <c r="H6" t="s">
        <v>5</v>
      </c>
      <c r="I6" t="s">
        <v>9</v>
      </c>
      <c r="J6" t="s">
        <v>8</v>
      </c>
      <c r="K6" s="17" t="str">
        <f t="shared" si="0"/>
        <v>2015-08</v>
      </c>
    </row>
    <row r="7" spans="1:11">
      <c r="A7" t="s">
        <v>40</v>
      </c>
      <c r="B7" s="2">
        <v>42230</v>
      </c>
      <c r="C7">
        <v>32033</v>
      </c>
      <c r="D7" t="s">
        <v>34</v>
      </c>
      <c r="E7" t="s">
        <v>7</v>
      </c>
      <c r="F7" t="s">
        <v>35</v>
      </c>
      <c r="G7" s="3">
        <v>251302240</v>
      </c>
      <c r="H7" t="s">
        <v>6</v>
      </c>
      <c r="I7" t="s">
        <v>9</v>
      </c>
      <c r="J7" t="s">
        <v>8</v>
      </c>
      <c r="K7" s="17" t="str">
        <f t="shared" si="0"/>
        <v>2015-08</v>
      </c>
    </row>
    <row r="8" spans="1:11">
      <c r="A8" t="s">
        <v>52</v>
      </c>
      <c r="B8" s="2">
        <v>41977</v>
      </c>
      <c r="C8">
        <v>12865</v>
      </c>
      <c r="D8" t="s">
        <v>32</v>
      </c>
      <c r="E8" t="s">
        <v>3</v>
      </c>
      <c r="F8" t="s">
        <v>33</v>
      </c>
      <c r="G8" s="3">
        <v>1182521</v>
      </c>
      <c r="H8" t="s">
        <v>6</v>
      </c>
      <c r="I8" t="s">
        <v>10</v>
      </c>
      <c r="J8" t="s">
        <v>8</v>
      </c>
      <c r="K8" s="17" t="str">
        <f t="shared" si="0"/>
        <v>2014-12</v>
      </c>
    </row>
    <row r="9" spans="1:11">
      <c r="A9" t="s">
        <v>52</v>
      </c>
      <c r="B9" s="2">
        <v>42027</v>
      </c>
      <c r="C9">
        <v>30027</v>
      </c>
      <c r="D9" t="s">
        <v>27</v>
      </c>
      <c r="E9" t="s">
        <v>28</v>
      </c>
      <c r="F9" t="s">
        <v>12</v>
      </c>
      <c r="G9" s="3">
        <v>2194564</v>
      </c>
      <c r="H9" t="s">
        <v>6</v>
      </c>
      <c r="I9" t="s">
        <v>10</v>
      </c>
      <c r="J9" t="s">
        <v>10</v>
      </c>
      <c r="K9" s="17" t="str">
        <f t="shared" si="0"/>
        <v>2015-01</v>
      </c>
    </row>
    <row r="10" spans="1:11">
      <c r="A10" t="s">
        <v>52</v>
      </c>
      <c r="B10" s="2">
        <v>42027</v>
      </c>
      <c r="C10">
        <v>30030</v>
      </c>
      <c r="E10" t="s">
        <v>3</v>
      </c>
      <c r="F10" t="s">
        <v>31</v>
      </c>
      <c r="G10" s="3">
        <v>615127</v>
      </c>
      <c r="H10" t="s">
        <v>6</v>
      </c>
      <c r="I10" t="s">
        <v>10</v>
      </c>
      <c r="J10" t="s">
        <v>8</v>
      </c>
      <c r="K10" s="17" t="str">
        <f t="shared" si="0"/>
        <v>2015-01</v>
      </c>
    </row>
    <row r="11" spans="1:11">
      <c r="A11" t="s">
        <v>52</v>
      </c>
      <c r="B11" s="2">
        <v>42058</v>
      </c>
      <c r="C11">
        <v>12781</v>
      </c>
      <c r="D11" t="s">
        <v>24</v>
      </c>
      <c r="E11" t="s">
        <v>25</v>
      </c>
      <c r="F11" t="s">
        <v>26</v>
      </c>
      <c r="G11" s="3">
        <v>3312000</v>
      </c>
      <c r="H11" t="s">
        <v>6</v>
      </c>
      <c r="I11" t="s">
        <v>10</v>
      </c>
      <c r="J11" t="s">
        <v>10</v>
      </c>
      <c r="K11" s="17" t="str">
        <f t="shared" si="0"/>
        <v>2015-02</v>
      </c>
    </row>
    <row r="12" spans="1:11">
      <c r="A12" t="s">
        <v>52</v>
      </c>
      <c r="B12" s="2">
        <v>42054</v>
      </c>
      <c r="C12">
        <v>411857</v>
      </c>
      <c r="D12" t="s">
        <v>29</v>
      </c>
      <c r="E12" t="s">
        <v>4</v>
      </c>
      <c r="F12" t="s">
        <v>30</v>
      </c>
      <c r="G12" s="3">
        <v>617192</v>
      </c>
      <c r="H12" t="s">
        <v>6</v>
      </c>
      <c r="I12" t="s">
        <v>10</v>
      </c>
      <c r="J12" t="s">
        <v>8</v>
      </c>
      <c r="K12" s="17" t="str">
        <f t="shared" si="0"/>
        <v>2015-02</v>
      </c>
    </row>
    <row r="13" spans="1:11">
      <c r="A13" t="s">
        <v>52</v>
      </c>
      <c r="B13" s="2">
        <v>42117</v>
      </c>
      <c r="C13">
        <v>10368</v>
      </c>
      <c r="D13" t="s">
        <v>22</v>
      </c>
      <c r="E13" t="s">
        <v>4</v>
      </c>
      <c r="F13" t="s">
        <v>23</v>
      </c>
      <c r="G13" s="3">
        <v>338654</v>
      </c>
      <c r="H13" t="s">
        <v>5</v>
      </c>
      <c r="I13" t="s">
        <v>10</v>
      </c>
      <c r="J13" t="s">
        <v>10</v>
      </c>
      <c r="K13" s="17" t="str">
        <f t="shared" si="0"/>
        <v>2015-04</v>
      </c>
    </row>
    <row r="14" spans="1:11">
      <c r="A14" t="s">
        <v>52</v>
      </c>
      <c r="B14" s="2">
        <v>42151</v>
      </c>
      <c r="C14">
        <v>12400</v>
      </c>
      <c r="D14" t="s">
        <v>18</v>
      </c>
      <c r="E14" t="s">
        <v>11</v>
      </c>
      <c r="F14" t="s">
        <v>19</v>
      </c>
      <c r="G14" s="3">
        <v>384325</v>
      </c>
      <c r="H14" t="s">
        <v>5</v>
      </c>
      <c r="I14" t="s">
        <v>10</v>
      </c>
      <c r="J14" t="s">
        <v>8</v>
      </c>
      <c r="K14" s="17" t="str">
        <f t="shared" si="0"/>
        <v>2015-05</v>
      </c>
    </row>
    <row r="15" spans="1:11">
      <c r="A15" t="s">
        <v>52</v>
      </c>
      <c r="B15" s="2">
        <v>42139</v>
      </c>
      <c r="C15">
        <v>12512</v>
      </c>
      <c r="D15" t="s">
        <v>20</v>
      </c>
      <c r="E15" t="s">
        <v>13</v>
      </c>
      <c r="F15" t="s">
        <v>21</v>
      </c>
      <c r="G15" s="3">
        <v>1396170</v>
      </c>
      <c r="H15" t="s">
        <v>6</v>
      </c>
      <c r="I15" t="s">
        <v>10</v>
      </c>
      <c r="J15" t="s">
        <v>10</v>
      </c>
      <c r="K15" s="17" t="str">
        <f t="shared" si="0"/>
        <v>2015-05</v>
      </c>
    </row>
    <row r="16" spans="1:11">
      <c r="A16" t="s">
        <v>52</v>
      </c>
      <c r="B16" s="2">
        <v>42165</v>
      </c>
      <c r="C16">
        <v>12523</v>
      </c>
      <c r="D16" t="s">
        <v>15</v>
      </c>
      <c r="E16" t="s">
        <v>16</v>
      </c>
      <c r="F16" t="s">
        <v>17</v>
      </c>
      <c r="G16" s="3">
        <v>2274922</v>
      </c>
      <c r="H16" t="s">
        <v>6</v>
      </c>
      <c r="I16" t="s">
        <v>10</v>
      </c>
      <c r="J16" t="s">
        <v>8</v>
      </c>
      <c r="K16" s="17" t="str">
        <f t="shared" si="0"/>
        <v>2015-06</v>
      </c>
    </row>
    <row r="17" spans="1:11">
      <c r="A17" t="s">
        <v>52</v>
      </c>
      <c r="B17" s="2">
        <v>42227</v>
      </c>
      <c r="C17">
        <v>9827</v>
      </c>
      <c r="E17" t="s">
        <v>2</v>
      </c>
      <c r="F17" t="s">
        <v>14</v>
      </c>
      <c r="G17" s="3">
        <v>6150921</v>
      </c>
      <c r="H17" t="s">
        <v>6</v>
      </c>
      <c r="I17" t="s">
        <v>10</v>
      </c>
      <c r="J17" t="s">
        <v>10</v>
      </c>
      <c r="K17" s="17" t="str">
        <f t="shared" si="0"/>
        <v>2015-08</v>
      </c>
    </row>
    <row r="18" spans="1:11">
      <c r="A18" t="s">
        <v>52</v>
      </c>
      <c r="B18" s="2">
        <v>42229</v>
      </c>
      <c r="C18">
        <v>32029</v>
      </c>
      <c r="D18" t="s">
        <v>36</v>
      </c>
      <c r="E18" t="s">
        <v>28</v>
      </c>
      <c r="F18" t="s">
        <v>12</v>
      </c>
      <c r="G18" s="3">
        <v>615488</v>
      </c>
      <c r="H18" t="s">
        <v>6</v>
      </c>
      <c r="I18" t="s">
        <v>10</v>
      </c>
      <c r="J18" t="s">
        <v>8</v>
      </c>
      <c r="K18" s="17" t="str">
        <f t="shared" si="0"/>
        <v>2015-08</v>
      </c>
    </row>
    <row r="19" spans="1:11">
      <c r="A19" t="s">
        <v>52</v>
      </c>
      <c r="B19" s="2">
        <v>42229</v>
      </c>
      <c r="C19">
        <v>9770</v>
      </c>
      <c r="D19" t="s">
        <v>37</v>
      </c>
      <c r="E19" t="s">
        <v>28</v>
      </c>
      <c r="F19" t="s">
        <v>12</v>
      </c>
      <c r="G19" s="3">
        <v>615489</v>
      </c>
      <c r="H19" t="s">
        <v>6</v>
      </c>
      <c r="I19" t="s">
        <v>8</v>
      </c>
      <c r="J19" t="s">
        <v>10</v>
      </c>
      <c r="K19" s="17" t="str">
        <f t="shared" si="0"/>
        <v>2015-08</v>
      </c>
    </row>
    <row r="20" spans="1:11">
      <c r="A20" t="s">
        <v>52</v>
      </c>
      <c r="B20" s="2">
        <v>42234</v>
      </c>
      <c r="C20">
        <v>12184</v>
      </c>
      <c r="E20" t="s">
        <v>28</v>
      </c>
      <c r="F20" t="s">
        <v>41</v>
      </c>
      <c r="G20" s="3">
        <v>576784</v>
      </c>
      <c r="H20" t="s">
        <v>6</v>
      </c>
      <c r="I20" t="s">
        <v>9</v>
      </c>
      <c r="J20" t="s">
        <v>8</v>
      </c>
      <c r="K20" s="17" t="str">
        <f t="shared" si="0"/>
        <v>2015-08</v>
      </c>
    </row>
    <row r="21" spans="1:11">
      <c r="A21" t="s">
        <v>52</v>
      </c>
      <c r="B21" s="2">
        <v>42234</v>
      </c>
      <c r="C21">
        <v>12184</v>
      </c>
      <c r="E21" t="s">
        <v>3</v>
      </c>
      <c r="F21" t="s">
        <v>41</v>
      </c>
      <c r="G21" s="3">
        <v>984221</v>
      </c>
      <c r="H21" t="s">
        <v>6</v>
      </c>
      <c r="I21" t="s">
        <v>9</v>
      </c>
      <c r="J21" t="s">
        <v>10</v>
      </c>
      <c r="K21" s="17" t="str">
        <f t="shared" si="0"/>
        <v>2015-08</v>
      </c>
    </row>
    <row r="22" spans="1:11">
      <c r="A22" t="s">
        <v>52</v>
      </c>
      <c r="B22" s="2">
        <v>42243</v>
      </c>
      <c r="C22">
        <v>32043</v>
      </c>
      <c r="E22" t="s">
        <v>3</v>
      </c>
      <c r="F22" t="s">
        <v>43</v>
      </c>
      <c r="G22" s="3">
        <v>414110</v>
      </c>
      <c r="H22" t="s">
        <v>6</v>
      </c>
      <c r="I22" t="s">
        <v>8</v>
      </c>
      <c r="J22" t="s">
        <v>8</v>
      </c>
      <c r="K22" s="17" t="str">
        <f t="shared" si="0"/>
        <v>2015-08</v>
      </c>
    </row>
    <row r="23" spans="1:11">
      <c r="A23" t="s">
        <v>52</v>
      </c>
      <c r="B23" s="2">
        <v>42247</v>
      </c>
      <c r="C23">
        <v>13258</v>
      </c>
      <c r="F23" t="s">
        <v>48</v>
      </c>
      <c r="G23" s="3">
        <v>526000</v>
      </c>
      <c r="H23" t="s">
        <v>6</v>
      </c>
      <c r="I23" t="s">
        <v>10</v>
      </c>
      <c r="J23" t="s">
        <v>10</v>
      </c>
      <c r="K23" s="17" t="str">
        <f t="shared" si="0"/>
        <v>2015-08</v>
      </c>
    </row>
    <row r="24" spans="1:11">
      <c r="A24" t="s">
        <v>52</v>
      </c>
      <c r="B24" s="2">
        <v>42242</v>
      </c>
      <c r="C24">
        <v>12186</v>
      </c>
      <c r="E24" t="s">
        <v>28</v>
      </c>
      <c r="F24" t="s">
        <v>51</v>
      </c>
      <c r="G24" s="3">
        <v>614072</v>
      </c>
      <c r="H24" t="s">
        <v>6</v>
      </c>
      <c r="I24" t="s">
        <v>9</v>
      </c>
      <c r="J24" t="s">
        <v>8</v>
      </c>
      <c r="K24" s="17" t="str">
        <f t="shared" si="0"/>
        <v>2015-08</v>
      </c>
    </row>
    <row r="25" spans="1:11">
      <c r="A25" t="s">
        <v>52</v>
      </c>
      <c r="B25" s="2">
        <v>42243</v>
      </c>
      <c r="C25">
        <v>12186</v>
      </c>
      <c r="E25" t="s">
        <v>13</v>
      </c>
      <c r="F25" t="s">
        <v>43</v>
      </c>
      <c r="G25" s="3">
        <v>471194</v>
      </c>
      <c r="H25" t="s">
        <v>5</v>
      </c>
      <c r="I25" t="s">
        <v>9</v>
      </c>
      <c r="J25" t="s">
        <v>10</v>
      </c>
      <c r="K25" s="17" t="str">
        <f t="shared" si="0"/>
        <v>2015-08</v>
      </c>
    </row>
    <row r="26" spans="1:11">
      <c r="A26" t="s">
        <v>52</v>
      </c>
      <c r="B26" s="2">
        <v>42250</v>
      </c>
      <c r="C26">
        <v>8818</v>
      </c>
      <c r="E26" t="s">
        <v>49</v>
      </c>
      <c r="F26" t="s">
        <v>50</v>
      </c>
      <c r="G26" s="3">
        <v>252000</v>
      </c>
      <c r="H26" t="s">
        <v>5</v>
      </c>
      <c r="I26" t="s">
        <v>10</v>
      </c>
      <c r="J26" t="s">
        <v>8</v>
      </c>
      <c r="K26" s="17" t="str">
        <f t="shared" si="0"/>
        <v>2015-09</v>
      </c>
    </row>
    <row r="27" spans="1:11">
      <c r="A27" s="20"/>
      <c r="B27" s="26"/>
      <c r="C27" s="20"/>
      <c r="D27" s="20"/>
      <c r="E27" s="20"/>
      <c r="F27" s="20"/>
      <c r="G27" s="25"/>
      <c r="H27" s="20"/>
      <c r="I27" s="20"/>
      <c r="J27" s="20"/>
      <c r="K27" s="20"/>
    </row>
  </sheetData>
  <autoFilter ref="A3:K26">
    <filterColumn colId="9"/>
  </autoFilter>
  <dataValidations count="2">
    <dataValidation type="list" allowBlank="1" showInputMessage="1" showErrorMessage="1" errorTitle="Choisir dans la liste" error="Choisir dans la liste !" sqref="E1:E1048576">
      <formula1>Liste_Fournisseurs</formula1>
    </dataValidation>
    <dataValidation type="list" allowBlank="1" showInputMessage="1" showErrorMessage="1" errorTitle="Choisir dans la liste" error="Choisir dans la liste !" sqref="A1:A1048576">
      <formula1>Liste_Chantiers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W46"/>
  <sheetViews>
    <sheetView tabSelected="1" workbookViewId="0">
      <selection activeCell="C20" sqref="C20"/>
    </sheetView>
  </sheetViews>
  <sheetFormatPr baseColWidth="10" defaultRowHeight="15"/>
  <cols>
    <col min="1" max="1" width="30.85546875" bestFit="1" customWidth="1"/>
    <col min="2" max="11" width="15.28515625" style="14" customWidth="1"/>
    <col min="12" max="12" width="10.85546875" customWidth="1"/>
    <col min="13" max="19" width="10.7109375" bestFit="1" customWidth="1"/>
    <col min="20" max="20" width="6.28515625" bestFit="1" customWidth="1"/>
    <col min="21" max="21" width="12.5703125" bestFit="1" customWidth="1"/>
  </cols>
  <sheetData>
    <row r="3" spans="1:23">
      <c r="A3" s="12" t="s">
        <v>69</v>
      </c>
      <c r="B3" s="12" t="s">
        <v>68</v>
      </c>
      <c r="C3" s="15"/>
      <c r="D3" s="15"/>
      <c r="E3"/>
      <c r="F3"/>
      <c r="G3"/>
      <c r="H3"/>
      <c r="I3"/>
      <c r="J3"/>
      <c r="K3"/>
    </row>
    <row r="4" spans="1:23" s="1" customFormat="1">
      <c r="A4" s="12" t="s">
        <v>66</v>
      </c>
      <c r="B4" t="s">
        <v>6</v>
      </c>
      <c r="C4" t="s">
        <v>5</v>
      </c>
      <c r="D4" s="16" t="s">
        <v>67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s="13" t="s">
        <v>78</v>
      </c>
      <c r="B5" s="15">
        <v>1182521</v>
      </c>
      <c r="C5" s="15"/>
      <c r="D5" s="15">
        <v>1182521</v>
      </c>
      <c r="E5"/>
      <c r="F5"/>
      <c r="G5"/>
      <c r="H5"/>
      <c r="I5"/>
      <c r="J5"/>
      <c r="K5"/>
    </row>
    <row r="6" spans="1:23">
      <c r="A6" s="13" t="s">
        <v>71</v>
      </c>
      <c r="B6" s="15">
        <v>2809691</v>
      </c>
      <c r="C6" s="15"/>
      <c r="D6" s="15">
        <v>2809691</v>
      </c>
      <c r="E6"/>
      <c r="F6"/>
      <c r="G6"/>
      <c r="H6"/>
      <c r="I6"/>
      <c r="J6"/>
      <c r="K6"/>
    </row>
    <row r="7" spans="1:23">
      <c r="A7" s="13" t="s">
        <v>72</v>
      </c>
      <c r="B7" s="15">
        <v>3929192</v>
      </c>
      <c r="C7" s="15"/>
      <c r="D7" s="15">
        <v>3929192</v>
      </c>
      <c r="E7"/>
      <c r="F7"/>
      <c r="G7"/>
      <c r="H7"/>
      <c r="I7"/>
      <c r="J7"/>
      <c r="K7"/>
    </row>
    <row r="8" spans="1:23">
      <c r="A8" s="13" t="s">
        <v>73</v>
      </c>
      <c r="B8" s="15"/>
      <c r="C8" s="15">
        <v>338654</v>
      </c>
      <c r="D8" s="15">
        <v>338654</v>
      </c>
      <c r="E8"/>
      <c r="F8"/>
      <c r="G8"/>
      <c r="H8"/>
      <c r="I8"/>
      <c r="J8"/>
      <c r="K8"/>
    </row>
    <row r="9" spans="1:23">
      <c r="A9" s="13" t="s">
        <v>74</v>
      </c>
      <c r="B9" s="15">
        <v>1396170</v>
      </c>
      <c r="C9" s="15">
        <v>384325</v>
      </c>
      <c r="D9" s="15">
        <v>1780495</v>
      </c>
      <c r="E9"/>
      <c r="F9"/>
      <c r="G9"/>
      <c r="H9"/>
      <c r="I9"/>
      <c r="J9"/>
      <c r="K9"/>
    </row>
    <row r="10" spans="1:23">
      <c r="A10" s="13" t="s">
        <v>75</v>
      </c>
      <c r="B10" s="15">
        <v>2274922</v>
      </c>
      <c r="C10" s="15"/>
      <c r="D10" s="15">
        <v>2274922</v>
      </c>
      <c r="E10"/>
      <c r="F10"/>
      <c r="G10"/>
      <c r="H10"/>
      <c r="I10"/>
      <c r="J10"/>
      <c r="K10"/>
    </row>
    <row r="11" spans="1:23">
      <c r="A11" s="13" t="s">
        <v>76</v>
      </c>
      <c r="B11" s="15">
        <v>262414813</v>
      </c>
      <c r="C11" s="15">
        <v>651649</v>
      </c>
      <c r="D11" s="15">
        <v>263066462</v>
      </c>
      <c r="E11"/>
      <c r="F11"/>
      <c r="G11"/>
      <c r="H11"/>
      <c r="I11"/>
      <c r="J11"/>
      <c r="K11"/>
    </row>
    <row r="12" spans="1:23">
      <c r="A12" s="13" t="s">
        <v>77</v>
      </c>
      <c r="B12" s="15">
        <v>842768</v>
      </c>
      <c r="C12" s="15">
        <v>252000</v>
      </c>
      <c r="D12" s="15">
        <v>1094768</v>
      </c>
      <c r="E12"/>
      <c r="F12"/>
      <c r="G12"/>
      <c r="H12"/>
      <c r="I12"/>
      <c r="J12"/>
      <c r="K12"/>
    </row>
    <row r="13" spans="1:23">
      <c r="A13" s="13" t="s">
        <v>67</v>
      </c>
      <c r="B13" s="15">
        <v>274850077</v>
      </c>
      <c r="C13" s="15">
        <v>1626628</v>
      </c>
      <c r="D13" s="15">
        <v>276476705</v>
      </c>
      <c r="E13"/>
      <c r="F13"/>
      <c r="G13"/>
      <c r="H13"/>
      <c r="I13"/>
      <c r="J13"/>
      <c r="K13"/>
    </row>
    <row r="14" spans="1:23">
      <c r="B14"/>
      <c r="C14"/>
      <c r="D14"/>
      <c r="E14"/>
      <c r="F14"/>
      <c r="G14"/>
      <c r="H14"/>
      <c r="I14"/>
      <c r="J14"/>
      <c r="K14"/>
    </row>
    <row r="15" spans="1:23">
      <c r="B15"/>
      <c r="C15"/>
      <c r="D15"/>
      <c r="E15"/>
      <c r="F15"/>
      <c r="G15"/>
      <c r="H15"/>
      <c r="I15"/>
      <c r="J15"/>
      <c r="K15"/>
    </row>
    <row r="16" spans="1:23">
      <c r="B16"/>
      <c r="C16"/>
      <c r="D16"/>
      <c r="E16"/>
      <c r="F16"/>
      <c r="G16"/>
      <c r="H16"/>
      <c r="I16"/>
      <c r="J16"/>
      <c r="K16"/>
    </row>
    <row r="17" spans="2:11">
      <c r="B17"/>
      <c r="C17"/>
      <c r="D17"/>
      <c r="E17"/>
      <c r="F17"/>
      <c r="G17"/>
      <c r="H17"/>
      <c r="I17"/>
      <c r="J17"/>
      <c r="K17"/>
    </row>
    <row r="18" spans="2:11">
      <c r="B18"/>
      <c r="C18"/>
      <c r="D18"/>
      <c r="E18"/>
      <c r="F18"/>
      <c r="G18"/>
      <c r="H18"/>
      <c r="I18"/>
      <c r="J18"/>
      <c r="K18"/>
    </row>
    <row r="19" spans="2:11">
      <c r="B19"/>
      <c r="C19"/>
      <c r="D19"/>
      <c r="E19"/>
      <c r="F19"/>
      <c r="G19"/>
      <c r="H19"/>
      <c r="I19"/>
      <c r="J19"/>
      <c r="K19"/>
    </row>
    <row r="20" spans="2:11">
      <c r="B20"/>
      <c r="C20"/>
      <c r="D20"/>
      <c r="E20"/>
      <c r="F20"/>
      <c r="G20"/>
      <c r="H20"/>
      <c r="I20"/>
      <c r="J20"/>
      <c r="K20"/>
    </row>
    <row r="21" spans="2:11">
      <c r="B21"/>
      <c r="C21"/>
      <c r="D21"/>
      <c r="E21"/>
      <c r="F21"/>
      <c r="G21"/>
      <c r="H21"/>
      <c r="I21"/>
      <c r="J21"/>
      <c r="K21"/>
    </row>
    <row r="22" spans="2:11">
      <c r="B22"/>
      <c r="C22"/>
      <c r="D22"/>
      <c r="E22"/>
      <c r="F22"/>
      <c r="G22"/>
      <c r="H22"/>
      <c r="I22"/>
      <c r="J22"/>
      <c r="K22"/>
    </row>
    <row r="23" spans="2:11">
      <c r="B23"/>
      <c r="C23"/>
      <c r="D23"/>
      <c r="E23"/>
      <c r="F23"/>
      <c r="G23"/>
      <c r="H23"/>
      <c r="I23"/>
      <c r="J23"/>
      <c r="K23"/>
    </row>
    <row r="24" spans="2:11">
      <c r="B24"/>
      <c r="C24"/>
      <c r="D24"/>
      <c r="E24"/>
      <c r="F24"/>
      <c r="G24"/>
      <c r="H24"/>
      <c r="I24"/>
      <c r="J24"/>
      <c r="K24"/>
    </row>
    <row r="25" spans="2:11">
      <c r="B25"/>
      <c r="C25"/>
      <c r="D25"/>
      <c r="E25"/>
      <c r="F25"/>
      <c r="G25"/>
      <c r="H25"/>
      <c r="I25"/>
      <c r="J25"/>
      <c r="K25"/>
    </row>
    <row r="26" spans="2:11">
      <c r="B26"/>
      <c r="C26"/>
      <c r="D26"/>
      <c r="E26"/>
      <c r="F26"/>
      <c r="G26"/>
      <c r="H26"/>
      <c r="I26"/>
      <c r="J26"/>
      <c r="K26"/>
    </row>
    <row r="27" spans="2:11">
      <c r="B27"/>
      <c r="C27"/>
      <c r="D27"/>
      <c r="E27"/>
      <c r="F27"/>
      <c r="G27"/>
      <c r="H27"/>
      <c r="I27"/>
      <c r="J27"/>
      <c r="K27"/>
    </row>
    <row r="28" spans="2:11">
      <c r="B28"/>
      <c r="C28"/>
      <c r="D28"/>
      <c r="E28"/>
      <c r="F28"/>
      <c r="G28"/>
      <c r="H28"/>
      <c r="I28"/>
      <c r="J28"/>
      <c r="K28"/>
    </row>
    <row r="29" spans="2:11">
      <c r="B29"/>
      <c r="C29"/>
      <c r="D29"/>
      <c r="E29"/>
      <c r="F29"/>
      <c r="G29"/>
      <c r="H29"/>
      <c r="I29"/>
      <c r="J29"/>
      <c r="K29"/>
    </row>
    <row r="30" spans="2:11">
      <c r="B30"/>
      <c r="C30"/>
      <c r="D30"/>
      <c r="E30"/>
      <c r="F30"/>
      <c r="G30"/>
      <c r="H30"/>
      <c r="I30"/>
      <c r="J30"/>
      <c r="K30"/>
    </row>
    <row r="31" spans="2:11">
      <c r="B31"/>
      <c r="C31"/>
      <c r="D31"/>
      <c r="E31"/>
      <c r="F31"/>
      <c r="G31"/>
      <c r="H31"/>
      <c r="I31"/>
      <c r="J31"/>
      <c r="K31"/>
    </row>
    <row r="32" spans="2:11">
      <c r="B32"/>
      <c r="C32"/>
      <c r="D32"/>
      <c r="E32"/>
      <c r="F32"/>
      <c r="G32"/>
      <c r="H32"/>
      <c r="I32"/>
      <c r="J32"/>
      <c r="K32"/>
    </row>
    <row r="33" spans="2:11">
      <c r="B33"/>
      <c r="C33"/>
      <c r="D33"/>
      <c r="E33"/>
      <c r="F33"/>
      <c r="G33"/>
      <c r="H33"/>
      <c r="I33"/>
      <c r="J33"/>
      <c r="K33"/>
    </row>
    <row r="34" spans="2:11">
      <c r="B34"/>
      <c r="C34"/>
      <c r="D34"/>
      <c r="E34"/>
      <c r="F34"/>
      <c r="G34"/>
      <c r="H34"/>
      <c r="I34"/>
      <c r="J34"/>
      <c r="K34"/>
    </row>
    <row r="35" spans="2:11">
      <c r="B35"/>
      <c r="C35"/>
      <c r="D35"/>
      <c r="E35"/>
      <c r="F35"/>
      <c r="G35"/>
      <c r="H35"/>
      <c r="I35"/>
      <c r="J35"/>
      <c r="K35"/>
    </row>
    <row r="36" spans="2:11">
      <c r="B36"/>
      <c r="C36"/>
      <c r="D36"/>
      <c r="E36"/>
      <c r="F36"/>
      <c r="G36"/>
      <c r="H36"/>
      <c r="I36"/>
      <c r="J36"/>
      <c r="K36"/>
    </row>
    <row r="37" spans="2:11">
      <c r="B37"/>
      <c r="C37"/>
      <c r="D37"/>
      <c r="E37"/>
      <c r="F37"/>
      <c r="G37"/>
      <c r="H37"/>
      <c r="I37"/>
      <c r="J37"/>
      <c r="K37"/>
    </row>
    <row r="38" spans="2:11">
      <c r="B38"/>
      <c r="C38"/>
      <c r="D38"/>
      <c r="E38"/>
      <c r="F38"/>
      <c r="G38"/>
      <c r="H38"/>
      <c r="I38"/>
      <c r="J38"/>
      <c r="K38"/>
    </row>
    <row r="39" spans="2:11">
      <c r="B39"/>
      <c r="C39"/>
      <c r="D39"/>
      <c r="E39"/>
      <c r="F39"/>
      <c r="G39"/>
      <c r="H39"/>
      <c r="I39"/>
      <c r="J39"/>
      <c r="K39"/>
    </row>
    <row r="40" spans="2:11">
      <c r="B40"/>
      <c r="C40"/>
      <c r="D40"/>
      <c r="E40"/>
      <c r="F40"/>
      <c r="G40"/>
      <c r="H40"/>
      <c r="I40"/>
      <c r="J40"/>
      <c r="K40"/>
    </row>
    <row r="41" spans="2:11">
      <c r="B41"/>
      <c r="C41"/>
      <c r="D41"/>
      <c r="E41"/>
      <c r="F41"/>
      <c r="G41"/>
      <c r="H41"/>
      <c r="I41"/>
      <c r="J41"/>
      <c r="K41"/>
    </row>
    <row r="42" spans="2:11">
      <c r="B42"/>
      <c r="C42"/>
      <c r="D42"/>
      <c r="E42"/>
      <c r="F42"/>
      <c r="G42"/>
      <c r="H42"/>
      <c r="I42"/>
      <c r="J42"/>
      <c r="K42"/>
    </row>
    <row r="43" spans="2:11">
      <c r="B43"/>
      <c r="C43"/>
      <c r="D43"/>
      <c r="E43"/>
      <c r="F43"/>
      <c r="G43"/>
      <c r="H43"/>
      <c r="I43"/>
      <c r="J43"/>
      <c r="K43"/>
    </row>
    <row r="44" spans="2:11">
      <c r="B44"/>
      <c r="C44"/>
      <c r="D44"/>
      <c r="E44"/>
      <c r="F44"/>
      <c r="G44"/>
      <c r="H44"/>
      <c r="I44"/>
      <c r="J44"/>
      <c r="K44"/>
    </row>
    <row r="45" spans="2:11">
      <c r="B45"/>
      <c r="C45"/>
      <c r="D45"/>
      <c r="E45"/>
      <c r="F45"/>
      <c r="G45"/>
      <c r="H45"/>
      <c r="I45"/>
      <c r="J45"/>
      <c r="K45"/>
    </row>
    <row r="46" spans="2:11">
      <c r="B46"/>
      <c r="C46"/>
      <c r="D46"/>
      <c r="E46"/>
      <c r="F46"/>
      <c r="G46"/>
      <c r="H46"/>
      <c r="I46"/>
      <c r="J46"/>
      <c r="K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pane xSplit="1" ySplit="3" topLeftCell="B4" activePane="bottomRight" state="frozen"/>
      <selection activeCell="C20" sqref="C20"/>
      <selection pane="topRight" activeCell="C20" sqref="C20"/>
      <selection pane="bottomLeft" activeCell="C20" sqref="C20"/>
      <selection pane="bottomRight" activeCell="C20" sqref="C20"/>
    </sheetView>
  </sheetViews>
  <sheetFormatPr baseColWidth="10" defaultRowHeight="15"/>
  <cols>
    <col min="1" max="1" width="27.140625" bestFit="1" customWidth="1"/>
    <col min="2" max="3" width="10.7109375" style="2" bestFit="1" customWidth="1"/>
    <col min="4" max="4" width="23" customWidth="1"/>
    <col min="5" max="5" width="10.28515625" style="10" customWidth="1"/>
    <col min="6" max="6" width="16" style="3" customWidth="1"/>
    <col min="7" max="7" width="65.85546875" customWidth="1"/>
  </cols>
  <sheetData>
    <row r="1" spans="1:7" ht="24.75">
      <c r="A1" s="4" t="s">
        <v>55</v>
      </c>
    </row>
    <row r="3" spans="1:7" s="9" customFormat="1" ht="39" customHeight="1">
      <c r="A3" s="5" t="s">
        <v>42</v>
      </c>
      <c r="B3" s="6" t="s">
        <v>62</v>
      </c>
      <c r="C3" s="6" t="s">
        <v>63</v>
      </c>
      <c r="D3" s="5" t="s">
        <v>64</v>
      </c>
      <c r="E3" s="11" t="s">
        <v>65</v>
      </c>
      <c r="F3" s="7" t="s">
        <v>59</v>
      </c>
      <c r="G3" s="8" t="s">
        <v>54</v>
      </c>
    </row>
    <row r="4" spans="1:7">
      <c r="A4" t="s">
        <v>53</v>
      </c>
      <c r="B4" s="2">
        <v>42248</v>
      </c>
      <c r="C4" s="2">
        <v>13259</v>
      </c>
      <c r="E4" s="10">
        <f>COUNTIF(DA!A:A,A:A)</f>
        <v>2</v>
      </c>
      <c r="F4" s="3">
        <f>SUMIF(DA!A:A,A:A,DA!G:G)</f>
        <v>1458256</v>
      </c>
    </row>
    <row r="5" spans="1:7">
      <c r="A5" t="s">
        <v>39</v>
      </c>
      <c r="B5" s="2">
        <v>42236</v>
      </c>
      <c r="C5" s="2">
        <v>9836</v>
      </c>
      <c r="E5" s="10">
        <f>COUNTIF(DA!A:A,A:A)</f>
        <v>1</v>
      </c>
      <c r="F5" s="3">
        <v>180455</v>
      </c>
    </row>
    <row r="6" spans="1:7">
      <c r="A6" t="s">
        <v>40</v>
      </c>
      <c r="B6" s="2">
        <v>42230</v>
      </c>
      <c r="C6" s="2">
        <v>32033</v>
      </c>
      <c r="E6" s="10">
        <f>COUNTIF(DA!A:A,A:A)</f>
        <v>1</v>
      </c>
      <c r="F6" s="3">
        <v>251302240</v>
      </c>
    </row>
    <row r="7" spans="1:7">
      <c r="A7" t="s">
        <v>52</v>
      </c>
      <c r="B7" s="2">
        <v>41977</v>
      </c>
      <c r="C7" s="2">
        <v>12865</v>
      </c>
      <c r="E7" s="10">
        <f>COUNTIF(DA!A:A,A:A)</f>
        <v>19</v>
      </c>
      <c r="F7" s="3">
        <v>1182521</v>
      </c>
    </row>
    <row r="8" spans="1:7">
      <c r="A8" s="20"/>
      <c r="B8" s="26"/>
      <c r="C8" s="26"/>
      <c r="D8" s="20"/>
      <c r="E8" s="27"/>
      <c r="F8" s="25"/>
      <c r="G8" s="20"/>
    </row>
  </sheetData>
  <autoFilter ref="A3:G7">
    <filterColumn colId="4"/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pane ySplit="3" topLeftCell="A4" activePane="bottomLeft" state="frozen"/>
      <selection pane="bottomLeft" activeCell="A3" sqref="A3:A15"/>
    </sheetView>
  </sheetViews>
  <sheetFormatPr baseColWidth="10" defaultRowHeight="15"/>
  <cols>
    <col min="1" max="1" width="28.42578125" customWidth="1"/>
    <col min="2" max="4" width="25.28515625" customWidth="1"/>
    <col min="5" max="5" width="19.7109375" style="3" customWidth="1"/>
    <col min="6" max="6" width="25.28515625" customWidth="1"/>
  </cols>
  <sheetData>
    <row r="1" spans="1:6" ht="18.75">
      <c r="A1" s="21" t="s">
        <v>83</v>
      </c>
      <c r="E1" s="19">
        <f>SUBTOTAL(9,E4:E1000)</f>
        <v>275950705</v>
      </c>
    </row>
    <row r="3" spans="1:6" s="23" customFormat="1" ht="33" customHeight="1">
      <c r="A3" s="22" t="s">
        <v>79</v>
      </c>
      <c r="B3" s="22" t="s">
        <v>80</v>
      </c>
      <c r="C3" s="22" t="s">
        <v>81</v>
      </c>
      <c r="D3" s="22" t="s">
        <v>82</v>
      </c>
      <c r="E3" s="24" t="s">
        <v>84</v>
      </c>
      <c r="F3" s="22" t="s">
        <v>54</v>
      </c>
    </row>
    <row r="4" spans="1:6">
      <c r="A4" t="s">
        <v>11</v>
      </c>
      <c r="E4" s="3">
        <f>SUMIF(DA!E:E,A:A,DA!G:G)</f>
        <v>384325</v>
      </c>
    </row>
    <row r="5" spans="1:6">
      <c r="A5" t="s">
        <v>7</v>
      </c>
      <c r="E5" s="3">
        <f>SUMIF(DA!E:E,A:A,DA!G:G)</f>
        <v>251302240</v>
      </c>
    </row>
    <row r="6" spans="1:6">
      <c r="A6" t="s">
        <v>28</v>
      </c>
      <c r="E6" s="3">
        <f>SUMIF(DA!E:E,A:A,DA!G:G)</f>
        <v>5231885</v>
      </c>
    </row>
    <row r="7" spans="1:6">
      <c r="A7" t="s">
        <v>4</v>
      </c>
      <c r="E7" s="3">
        <f>SUMIF(DA!E:E,A:A,DA!G:G)</f>
        <v>955846</v>
      </c>
    </row>
    <row r="8" spans="1:6">
      <c r="A8" t="s">
        <v>2</v>
      </c>
      <c r="E8" s="3">
        <f>SUMIF(DA!E:E,A:A,DA!G:G)</f>
        <v>6331376</v>
      </c>
    </row>
    <row r="9" spans="1:6">
      <c r="A9" t="s">
        <v>45</v>
      </c>
      <c r="E9" s="3">
        <f>SUMIF(DA!E:E,A:A,DA!G:G)</f>
        <v>842768</v>
      </c>
    </row>
    <row r="10" spans="1:6">
      <c r="A10" t="s">
        <v>49</v>
      </c>
      <c r="E10" s="3">
        <f>SUMIF(DA!E:E,A:A,DA!G:G)</f>
        <v>252000</v>
      </c>
    </row>
    <row r="11" spans="1:6">
      <c r="A11" t="s">
        <v>25</v>
      </c>
      <c r="E11" s="3">
        <f>SUMIF(DA!E:E,A:A,DA!G:G)</f>
        <v>3312000</v>
      </c>
    </row>
    <row r="12" spans="1:6">
      <c r="A12" t="s">
        <v>3</v>
      </c>
      <c r="E12" s="3">
        <f>SUMIF(DA!E:E,A:A,DA!G:G)</f>
        <v>3195979</v>
      </c>
    </row>
    <row r="13" spans="1:6">
      <c r="A13" t="s">
        <v>16</v>
      </c>
      <c r="E13" s="3">
        <f>SUMIF(DA!E:E,A:A,DA!G:G)</f>
        <v>2274922</v>
      </c>
    </row>
    <row r="14" spans="1:6">
      <c r="A14" t="s">
        <v>13</v>
      </c>
      <c r="E14" s="3">
        <f>SUMIF(DA!E:E,A:A,DA!G:G)</f>
        <v>1867364</v>
      </c>
    </row>
    <row r="15" spans="1:6">
      <c r="A15" s="20"/>
      <c r="B15" s="20"/>
      <c r="C15" s="20"/>
      <c r="D15" s="20"/>
      <c r="E15" s="25"/>
      <c r="F15" s="20"/>
    </row>
  </sheetData>
  <autoFilter ref="A3:F14">
    <filterColumn colId="4"/>
    <sortState ref="A6:E16">
      <sortCondition ref="A9"/>
    </sortState>
  </autoFilter>
  <sortState ref="A3:E22">
    <sortCondition ref="A1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</vt:lpstr>
      <vt:lpstr>Synthèses DA</vt:lpstr>
      <vt:lpstr>Chantiers</vt:lpstr>
      <vt:lpstr>Fournisseurs</vt:lpstr>
      <vt:lpstr>Liste_Chantiers</vt:lpstr>
      <vt:lpstr>Liste_Fournisseurs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Fndong</dc:creator>
  <cp:lastModifiedBy>toto</cp:lastModifiedBy>
  <cp:lastPrinted>2015-09-02T12:19:11Z</cp:lastPrinted>
  <dcterms:created xsi:type="dcterms:W3CDTF">2015-07-28T10:19:12Z</dcterms:created>
  <dcterms:modified xsi:type="dcterms:W3CDTF">2015-09-07T09:33:19Z</dcterms:modified>
</cp:coreProperties>
</file>