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1840" windowHeight="11985" activeTab="2"/>
  </bookViews>
  <sheets>
    <sheet name="Annuaire" sheetId="1" r:id="rId1"/>
    <sheet name="Communes" sheetId="2" r:id="rId2"/>
    <sheet name="Statuts" sheetId="4" r:id="rId3"/>
    <sheet name="Paramètres" sheetId="3" r:id="rId4"/>
  </sheets>
  <functionGroups/>
  <definedNames>
    <definedName name="_xlnm._FilterDatabase" localSheetId="0" hidden="1">Annuaire!$A$4:$K$28</definedName>
    <definedName name="_xlnm._FilterDatabase" localSheetId="1" hidden="1">Communes!$B$4:$D$28</definedName>
    <definedName name="_xlnm._FilterDatabase" localSheetId="2" hidden="1">Statuts!$A$4:$B$16</definedName>
    <definedName name="Annuaire">Annuaire!$A$4:$K$29</definedName>
    <definedName name="Communes">Communes!$A$4:$E$29</definedName>
    <definedName name="Défaut_Civilité">Paramètres!$B$8</definedName>
    <definedName name="Défaut_Commune">Paramètres!$B$9</definedName>
    <definedName name="Défaut_Statut">Paramètres!$B$7</definedName>
    <definedName name="Liste_Civilités">Paramètres!$A$11:$A$17</definedName>
    <definedName name="Liste_Communes">Communes!$A$4:$A$29</definedName>
    <definedName name="Liste_Statuts">Statuts!$A$4:$A$17</definedName>
    <definedName name="Organisation">Paramètres!$B$3</definedName>
    <definedName name="Statuts">Statuts!$A$4:$C$17</definedName>
    <definedName name="Titre">Paramètres!$B$4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4"/>
  <c r="B6"/>
  <c r="B7"/>
  <c r="B8"/>
  <c r="B9"/>
  <c r="B10"/>
  <c r="B16"/>
  <c r="B14"/>
  <c r="B13"/>
  <c r="B15"/>
  <c r="B12"/>
  <c r="B11"/>
  <c r="B2" l="1"/>
  <c r="C2" i="2"/>
  <c r="D2"/>
  <c r="C2" i="1"/>
  <c r="C2" i="4"/>
  <c r="F11" i="1"/>
  <c r="G11"/>
  <c r="F17"/>
  <c r="G17"/>
  <c r="F10"/>
  <c r="G10"/>
  <c r="F24"/>
  <c r="G24"/>
  <c r="F16"/>
  <c r="G16"/>
  <c r="F26"/>
  <c r="G26"/>
  <c r="F12"/>
  <c r="G12"/>
  <c r="F20"/>
  <c r="G20"/>
  <c r="F8"/>
  <c r="G8"/>
  <c r="F22"/>
  <c r="G22"/>
  <c r="F14"/>
  <c r="G14"/>
  <c r="F25"/>
  <c r="G25"/>
  <c r="F6"/>
  <c r="G6"/>
  <c r="F19"/>
  <c r="G19"/>
  <c r="F9"/>
  <c r="G9"/>
  <c r="F23"/>
  <c r="G23"/>
  <c r="F13"/>
  <c r="G13"/>
  <c r="F28"/>
  <c r="G28"/>
  <c r="F5"/>
  <c r="G5"/>
  <c r="F18"/>
  <c r="G18"/>
  <c r="F7"/>
  <c r="G7"/>
  <c r="F21"/>
  <c r="G21"/>
  <c r="F15"/>
  <c r="G15"/>
  <c r="G27"/>
  <c r="F27"/>
  <c r="A1"/>
  <c r="A1" i="3"/>
  <c r="A1" i="2"/>
  <c r="A1" i="4"/>
</calcChain>
</file>

<file path=xl/sharedStrings.xml><?xml version="1.0" encoding="utf-8"?>
<sst xmlns="http://schemas.openxmlformats.org/spreadsheetml/2006/main" count="224" uniqueCount="121">
  <si>
    <t>Civilité</t>
  </si>
  <si>
    <t>Nom</t>
  </si>
  <si>
    <t>Prénom</t>
  </si>
  <si>
    <t>Adresse</t>
  </si>
  <si>
    <t>Commune</t>
  </si>
  <si>
    <t>Ville</t>
  </si>
  <si>
    <t>Email</t>
  </si>
  <si>
    <t>Tél</t>
  </si>
  <si>
    <t>Statuts</t>
  </si>
  <si>
    <t>Observations</t>
  </si>
  <si>
    <t xml:space="preserve">Ba </t>
  </si>
  <si>
    <t>Adama</t>
  </si>
  <si>
    <t>Rue des Glaieuls 23</t>
  </si>
  <si>
    <t>Uccle</t>
  </si>
  <si>
    <t xml:space="preserve">Bruxelles </t>
  </si>
  <si>
    <t>Madame</t>
  </si>
  <si>
    <t xml:space="preserve">Défériere </t>
  </si>
  <si>
    <t>clémentine</t>
  </si>
  <si>
    <t>saint Gille</t>
  </si>
  <si>
    <t>Godeau</t>
  </si>
  <si>
    <t>Nicolas</t>
  </si>
  <si>
    <t>Gembloux</t>
  </si>
  <si>
    <t xml:space="preserve">Namur </t>
  </si>
  <si>
    <t xml:space="preserve">Degroof </t>
  </si>
  <si>
    <t>Cecile</t>
  </si>
  <si>
    <t>Hulpe</t>
  </si>
  <si>
    <t>Luxembourg</t>
  </si>
  <si>
    <t>Vankriekinge</t>
  </si>
  <si>
    <t>Sophie</t>
  </si>
  <si>
    <t xml:space="preserve">Mechelen </t>
  </si>
  <si>
    <t xml:space="preserve">Anvers </t>
  </si>
  <si>
    <t>Bouglione</t>
  </si>
  <si>
    <t>Alderson-Baum</t>
  </si>
  <si>
    <t>Annie</t>
  </si>
  <si>
    <t>Berckmans-Raps</t>
  </si>
  <si>
    <t>Robert</t>
  </si>
  <si>
    <t>Rixensart</t>
  </si>
  <si>
    <t>Bodson</t>
  </si>
  <si>
    <t>Marie-Louise</t>
  </si>
  <si>
    <t>Bonnyns-Wellens</t>
  </si>
  <si>
    <t>Diegem</t>
  </si>
  <si>
    <t>Borgers</t>
  </si>
  <si>
    <t>Jacques</t>
  </si>
  <si>
    <t>Bosmans</t>
  </si>
  <si>
    <t>Viviane</t>
  </si>
  <si>
    <t>Marbais</t>
  </si>
  <si>
    <t>Bossuyt</t>
  </si>
  <si>
    <t>Monique</t>
  </si>
  <si>
    <t>Bougnet-Longrée</t>
  </si>
  <si>
    <t>Simone</t>
  </si>
  <si>
    <t>Grivegnée</t>
  </si>
  <si>
    <t>Brunetti</t>
  </si>
  <si>
    <t>Miranda</t>
  </si>
  <si>
    <t>Coussement</t>
  </si>
  <si>
    <t>Christian</t>
  </si>
  <si>
    <t>Meise</t>
  </si>
  <si>
    <t>Coussement-Coppens</t>
  </si>
  <si>
    <t>Dalcq</t>
  </si>
  <si>
    <t>Davey</t>
  </si>
  <si>
    <t>Giovanna</t>
  </si>
  <si>
    <t>Wezembeek-Oppem</t>
  </si>
  <si>
    <t xml:space="preserve">De Backer </t>
  </si>
  <si>
    <t>Martine</t>
  </si>
  <si>
    <t>De Crée</t>
  </si>
  <si>
    <t>Jean-Baptiste</t>
  </si>
  <si>
    <t>Deferière</t>
  </si>
  <si>
    <t>André</t>
  </si>
  <si>
    <t>Deferière-Buggenhout</t>
  </si>
  <si>
    <t>Clémentine</t>
  </si>
  <si>
    <t>Dehem</t>
  </si>
  <si>
    <t>Monsieur</t>
  </si>
  <si>
    <t>Rue des Glaieuls 24</t>
  </si>
  <si>
    <t>Rue des Glaieuls 25</t>
  </si>
  <si>
    <t>Rue des Glaieuls 26</t>
  </si>
  <si>
    <t>Rue des Glaieuls 27</t>
  </si>
  <si>
    <t>Rue des Glaieuls 28</t>
  </si>
  <si>
    <t>Rue des Glaieuls 29</t>
  </si>
  <si>
    <t>Rue des Glaieuls 30</t>
  </si>
  <si>
    <t>Rue des Glaieuls 31</t>
  </si>
  <si>
    <t>Rue des Glaieuls 32</t>
  </si>
  <si>
    <t>Rue des Glaieuls 33</t>
  </si>
  <si>
    <t>Rue des Glaieuls 34</t>
  </si>
  <si>
    <t>Rue des Glaieuls 35</t>
  </si>
  <si>
    <t>Rue des Glaieuls 36</t>
  </si>
  <si>
    <t>Rue des Glaieuls 37</t>
  </si>
  <si>
    <t>Rue des Glaieuls 38</t>
  </si>
  <si>
    <t>Rue des Glaieuls 39</t>
  </si>
  <si>
    <t>Rue des Glaieuls 40</t>
  </si>
  <si>
    <t>Rue des Glaieuls 41</t>
  </si>
  <si>
    <t>Rue des Glaieuls 42</t>
  </si>
  <si>
    <t>Rue des Glaieuls 43</t>
  </si>
  <si>
    <t>Rue des Glaieuls 44</t>
  </si>
  <si>
    <t>Rue des Glaieuls 45</t>
  </si>
  <si>
    <t>Rue des Glaieuls 46</t>
  </si>
  <si>
    <t xml:space="preserve">Adama@lehuitiemejour.eu </t>
  </si>
  <si>
    <t>Famille</t>
  </si>
  <si>
    <t>Code Postal</t>
  </si>
  <si>
    <t>Effectif</t>
  </si>
  <si>
    <t>Organisation</t>
  </si>
  <si>
    <t>Association Falsby</t>
  </si>
  <si>
    <t>Titre du classeur</t>
  </si>
  <si>
    <t>Gestion des membres</t>
  </si>
  <si>
    <t>Civilités</t>
  </si>
  <si>
    <t>Mademoiselle</t>
  </si>
  <si>
    <t>Maitre</t>
  </si>
  <si>
    <t>Libellé</t>
  </si>
  <si>
    <t>Bougie</t>
  </si>
  <si>
    <t>P Residents</t>
  </si>
  <si>
    <t>Associations</t>
  </si>
  <si>
    <t>Personnel</t>
  </si>
  <si>
    <t>Administrateur</t>
  </si>
  <si>
    <t>Partenaire</t>
  </si>
  <si>
    <t>Cécile</t>
  </si>
  <si>
    <t>Valeurs par défaut :</t>
  </si>
  <si>
    <t>Statut</t>
  </si>
  <si>
    <t>Administrateur de bien</t>
  </si>
  <si>
    <t>Institution</t>
  </si>
  <si>
    <t>Association</t>
  </si>
  <si>
    <t>Donateur</t>
  </si>
  <si>
    <t>Membre sympathisant</t>
  </si>
  <si>
    <t>Membre effectif</t>
  </si>
</sst>
</file>

<file path=xl/styles.xml><?xml version="1.0" encoding="utf-8"?>
<styleSheet xmlns="http://schemas.openxmlformats.org/spreadsheetml/2006/main">
  <numFmts count="3">
    <numFmt numFmtId="164" formatCode="&quot;Effectif : &quot;#,##0"/>
    <numFmt numFmtId="166" formatCode="&quot;Codes postaux : &quot;#,##0"/>
    <numFmt numFmtId="167" formatCode="&quot;Statuts : &quot;#,##0"/>
  </numFmts>
  <fonts count="8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name val="Calibri"/>
      <family val="2"/>
    </font>
    <font>
      <b/>
      <sz val="16"/>
      <color theme="4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4" fillId="0" borderId="0" xfId="0" applyFont="1" applyBorder="1"/>
    <xf numFmtId="0" fontId="0" fillId="2" borderId="0" xfId="0" applyFill="1" applyBorder="1"/>
    <xf numFmtId="0" fontId="5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4" fillId="2" borderId="0" xfId="0" applyFont="1" applyFill="1" applyBorder="1" applyAlignment="1">
      <alignment vertical="top"/>
    </xf>
    <xf numFmtId="0" fontId="4" fillId="5" borderId="0" xfId="0" applyFont="1" applyFill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0" fillId="2" borderId="0" xfId="0" applyFill="1"/>
    <xf numFmtId="0" fontId="0" fillId="0" borderId="0" xfId="0" applyFont="1" applyBorder="1"/>
    <xf numFmtId="0" fontId="6" fillId="0" borderId="0" xfId="1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3" fillId="0" borderId="0" xfId="2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7" fillId="0" borderId="0" xfId="0" applyFont="1"/>
    <xf numFmtId="0" fontId="0" fillId="4" borderId="0" xfId="0" applyFill="1"/>
    <xf numFmtId="0" fontId="0" fillId="4" borderId="0" xfId="0" applyFont="1" applyFill="1" applyBorder="1"/>
    <xf numFmtId="0" fontId="4" fillId="4" borderId="0" xfId="0" applyFont="1" applyFill="1" applyBorder="1" applyAlignment="1">
      <alignment vertical="top"/>
    </xf>
    <xf numFmtId="0" fontId="0" fillId="4" borderId="0" xfId="0" applyFill="1" applyBorder="1"/>
    <xf numFmtId="0" fontId="2" fillId="4" borderId="0" xfId="1" applyFont="1" applyFill="1" applyBorder="1" applyAlignment="1">
      <alignment horizontal="left" vertical="top" wrapText="1"/>
    </xf>
    <xf numFmtId="0" fontId="7" fillId="0" borderId="0" xfId="0" applyFont="1" applyBorder="1"/>
    <xf numFmtId="0" fontId="0" fillId="0" borderId="0" xfId="0" applyFont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 vertical="top" wrapText="1"/>
    </xf>
    <xf numFmtId="0" fontId="2" fillId="5" borderId="0" xfId="1" applyFont="1" applyFill="1" applyBorder="1" applyAlignment="1">
      <alignment horizontal="left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center" vertical="center"/>
    </xf>
    <xf numFmtId="166" fontId="4" fillId="5" borderId="0" xfId="0" applyNumberFormat="1" applyFont="1" applyFill="1" applyBorder="1" applyAlignment="1">
      <alignment horizontal="center" vertical="center"/>
    </xf>
    <xf numFmtId="164" fontId="4" fillId="5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7" fontId="4" fillId="5" borderId="0" xfId="0" applyNumberFormat="1" applyFont="1" applyFill="1" applyBorder="1" applyAlignment="1">
      <alignment horizontal="center" vertical="center"/>
    </xf>
    <xf numFmtId="0" fontId="0" fillId="0" borderId="0" xfId="0" applyBorder="1" applyProtection="1">
      <protection locked="0"/>
    </xf>
    <xf numFmtId="0" fontId="0" fillId="0" borderId="0" xfId="0" applyAlignment="1">
      <alignment horizontal="left"/>
    </xf>
  </cellXfs>
  <cellStyles count="3">
    <cellStyle name="Lien hypertexte" xfId="2" builtinId="8"/>
    <cellStyle name="Normal" xfId="0" builtinId="0"/>
    <cellStyle name="Normal_Feuil1" xfId="1"/>
  </cellStyles>
  <dxfs count="2"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459607</xdr:colOff>
      <xdr:row>1</xdr:row>
      <xdr:rowOff>60092</xdr:rowOff>
    </xdr:from>
    <xdr:to>
      <xdr:col>1</xdr:col>
      <xdr:colOff>828676</xdr:colOff>
      <xdr:row>1</xdr:row>
      <xdr:rowOff>420092</xdr:rowOff>
    </xdr:to>
    <xdr:sp macro="" textlink="">
      <xdr:nvSpPr>
        <xdr:cNvPr id="2" name="Bouton_Trier_Opération"/>
        <xdr:cNvSpPr/>
      </xdr:nvSpPr>
      <xdr:spPr>
        <a:xfrm>
          <a:off x="1221607" y="3267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916597</xdr:colOff>
      <xdr:row>1</xdr:row>
      <xdr:rowOff>66242</xdr:rowOff>
    </xdr:from>
    <xdr:to>
      <xdr:col>1</xdr:col>
      <xdr:colOff>1285876</xdr:colOff>
      <xdr:row>1</xdr:row>
      <xdr:rowOff>426242</xdr:rowOff>
    </xdr:to>
    <xdr:sp macro="" textlink="">
      <xdr:nvSpPr>
        <xdr:cNvPr id="3" name="Bouton_Supprimer_Opération"/>
        <xdr:cNvSpPr/>
      </xdr:nvSpPr>
      <xdr:spPr>
        <a:xfrm>
          <a:off x="1678597" y="3329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1</xdr:row>
      <xdr:rowOff>47625</xdr:rowOff>
    </xdr:from>
    <xdr:to>
      <xdr:col>0</xdr:col>
      <xdr:colOff>619126</xdr:colOff>
      <xdr:row>1</xdr:row>
      <xdr:rowOff>407625</xdr:rowOff>
    </xdr:to>
    <xdr:sp macro="" textlink="">
      <xdr:nvSpPr>
        <xdr:cNvPr id="4" name="Bouton_Ajouter_Opération"/>
        <xdr:cNvSpPr/>
      </xdr:nvSpPr>
      <xdr:spPr>
        <a:xfrm>
          <a:off x="247650" y="3143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710912</xdr:colOff>
      <xdr:row>1</xdr:row>
      <xdr:rowOff>47627</xdr:rowOff>
    </xdr:from>
    <xdr:to>
      <xdr:col>1</xdr:col>
      <xdr:colOff>361951</xdr:colOff>
      <xdr:row>1</xdr:row>
      <xdr:rowOff>407627</xdr:rowOff>
    </xdr:to>
    <xdr:sp macro="" textlink="">
      <xdr:nvSpPr>
        <xdr:cNvPr id="5" name="Bouton_Ajouter_Opération"/>
        <xdr:cNvSpPr/>
      </xdr:nvSpPr>
      <xdr:spPr>
        <a:xfrm>
          <a:off x="710912" y="3143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78607</xdr:colOff>
      <xdr:row>1</xdr:row>
      <xdr:rowOff>79142</xdr:rowOff>
    </xdr:from>
    <xdr:to>
      <xdr:col>1</xdr:col>
      <xdr:colOff>447676</xdr:colOff>
      <xdr:row>1</xdr:row>
      <xdr:rowOff>439142</xdr:rowOff>
    </xdr:to>
    <xdr:sp macro="" textlink="">
      <xdr:nvSpPr>
        <xdr:cNvPr id="2" name="Bouton_Trier_Opération"/>
        <xdr:cNvSpPr/>
      </xdr:nvSpPr>
      <xdr:spPr>
        <a:xfrm>
          <a:off x="1240657" y="441092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535597</xdr:colOff>
      <xdr:row>1</xdr:row>
      <xdr:rowOff>85292</xdr:rowOff>
    </xdr:from>
    <xdr:to>
      <xdr:col>1</xdr:col>
      <xdr:colOff>904876</xdr:colOff>
      <xdr:row>1</xdr:row>
      <xdr:rowOff>445292</xdr:rowOff>
    </xdr:to>
    <xdr:sp macro="" textlink="">
      <xdr:nvSpPr>
        <xdr:cNvPr id="3" name="Bouton_Supprimer_Opération"/>
        <xdr:cNvSpPr/>
      </xdr:nvSpPr>
      <xdr:spPr>
        <a:xfrm>
          <a:off x="1697647" y="44724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266700</xdr:colOff>
      <xdr:row>1</xdr:row>
      <xdr:rowOff>66675</xdr:rowOff>
    </xdr:from>
    <xdr:to>
      <xdr:col>0</xdr:col>
      <xdr:colOff>638176</xdr:colOff>
      <xdr:row>1</xdr:row>
      <xdr:rowOff>426675</xdr:rowOff>
    </xdr:to>
    <xdr:sp macro="" textlink="">
      <xdr:nvSpPr>
        <xdr:cNvPr id="4" name="Bouton_Ajouter_Opération"/>
        <xdr:cNvSpPr/>
      </xdr:nvSpPr>
      <xdr:spPr>
        <a:xfrm>
          <a:off x="2667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729962</xdr:colOff>
      <xdr:row>1</xdr:row>
      <xdr:rowOff>66677</xdr:rowOff>
    </xdr:from>
    <xdr:to>
      <xdr:col>0</xdr:col>
      <xdr:colOff>1143001</xdr:colOff>
      <xdr:row>1</xdr:row>
      <xdr:rowOff>426677</xdr:rowOff>
    </xdr:to>
    <xdr:sp macro="" textlink="">
      <xdr:nvSpPr>
        <xdr:cNvPr id="5" name="Bouton_Ajouter_Opération"/>
        <xdr:cNvSpPr/>
      </xdr:nvSpPr>
      <xdr:spPr>
        <a:xfrm>
          <a:off x="7299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1250182</xdr:colOff>
      <xdr:row>1</xdr:row>
      <xdr:rowOff>41042</xdr:rowOff>
    </xdr:from>
    <xdr:to>
      <xdr:col>0</xdr:col>
      <xdr:colOff>1619251</xdr:colOff>
      <xdr:row>1</xdr:row>
      <xdr:rowOff>401042</xdr:rowOff>
    </xdr:to>
    <xdr:sp macro="[0]!Feuil3.Trier_Statuts" textlink="">
      <xdr:nvSpPr>
        <xdr:cNvPr id="2" name="Bouton_Trier_Opération"/>
        <xdr:cNvSpPr/>
      </xdr:nvSpPr>
      <xdr:spPr>
        <a:xfrm>
          <a:off x="1250182" y="279167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1707172</xdr:colOff>
      <xdr:row>1</xdr:row>
      <xdr:rowOff>47192</xdr:rowOff>
    </xdr:from>
    <xdr:to>
      <xdr:col>0</xdr:col>
      <xdr:colOff>2076451</xdr:colOff>
      <xdr:row>1</xdr:row>
      <xdr:rowOff>407192</xdr:rowOff>
    </xdr:to>
    <xdr:sp macro="[0]!Feuil3.Supprimer_Statut" textlink="">
      <xdr:nvSpPr>
        <xdr:cNvPr id="3" name="Bouton_Supprimer_Opération"/>
        <xdr:cNvSpPr/>
      </xdr:nvSpPr>
      <xdr:spPr>
        <a:xfrm>
          <a:off x="1707172" y="285317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276225</xdr:colOff>
      <xdr:row>1</xdr:row>
      <xdr:rowOff>28575</xdr:rowOff>
    </xdr:from>
    <xdr:to>
      <xdr:col>0</xdr:col>
      <xdr:colOff>647701</xdr:colOff>
      <xdr:row>1</xdr:row>
      <xdr:rowOff>388575</xdr:rowOff>
    </xdr:to>
    <xdr:sp macro="[0]!Feuil3.Afficher_Form_Ajout_Statut" textlink="">
      <xdr:nvSpPr>
        <xdr:cNvPr id="4" name="Bouton_Ajouter_Opération"/>
        <xdr:cNvSpPr/>
      </xdr:nvSpPr>
      <xdr:spPr>
        <a:xfrm>
          <a:off x="276225" y="2667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739487</xdr:colOff>
      <xdr:row>1</xdr:row>
      <xdr:rowOff>28577</xdr:rowOff>
    </xdr:from>
    <xdr:to>
      <xdr:col>0</xdr:col>
      <xdr:colOff>1152526</xdr:colOff>
      <xdr:row>1</xdr:row>
      <xdr:rowOff>388577</xdr:rowOff>
    </xdr:to>
    <xdr:sp macro="[0]!Feuil3.Afficher_Form_Modif_Statut" textlink="">
      <xdr:nvSpPr>
        <xdr:cNvPr id="5" name="Bouton_Ajouter_Opération"/>
        <xdr:cNvSpPr/>
      </xdr:nvSpPr>
      <xdr:spPr>
        <a:xfrm>
          <a:off x="739487" y="2667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Adama@lehuitiemejour.eu" TargetMode="External"/><Relationship Id="rId1" Type="http://schemas.openxmlformats.org/officeDocument/2006/relationships/hyperlink" Target="mailto:Adama@lehuitiemejour.eu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9"/>
  <sheetViews>
    <sheetView workbookViewId="0">
      <pane xSplit="3" ySplit="4" topLeftCell="I5" activePane="bottomRight" state="frozen"/>
      <selection pane="topRight" activeCell="D1" sqref="D1"/>
      <selection pane="bottomLeft" activeCell="A4" sqref="A4"/>
      <selection pane="bottomRight" activeCell="B9" sqref="B9"/>
    </sheetView>
  </sheetViews>
  <sheetFormatPr baseColWidth="10" defaultRowHeight="15"/>
  <cols>
    <col min="1" max="1" width="11.42578125" style="15"/>
    <col min="2" max="2" width="27.5703125" style="15" customWidth="1"/>
    <col min="3" max="3" width="23.5703125" style="15" customWidth="1"/>
    <col min="4" max="4" width="28.85546875" style="15" customWidth="1"/>
    <col min="5" max="5" width="10.7109375" style="27" customWidth="1"/>
    <col min="6" max="6" width="23.140625" style="15" customWidth="1"/>
    <col min="7" max="7" width="18.28515625" style="15" customWidth="1"/>
    <col min="8" max="8" width="41" style="15" customWidth="1"/>
    <col min="9" max="9" width="15.28515625" style="15" customWidth="1"/>
    <col min="10" max="10" width="28.5703125" style="15" customWidth="1"/>
    <col min="11" max="11" width="60.42578125" style="15" customWidth="1"/>
    <col min="12" max="16384" width="11.42578125" style="15"/>
  </cols>
  <sheetData>
    <row r="1" spans="1:11" s="4" customFormat="1" ht="21">
      <c r="A1" s="26" t="str">
        <f>Organisation &amp;" - "&amp;Titre&amp;" - Annuaire"</f>
        <v>Association Falsby - Gestion des membres - Annuaire</v>
      </c>
    </row>
    <row r="2" spans="1:11" s="4" customFormat="1" ht="36" customHeight="1">
      <c r="A2" s="26"/>
      <c r="C2" s="34">
        <f>SUBTOTAL(3,B4:B29)-1</f>
        <v>24</v>
      </c>
      <c r="E2" s="7"/>
    </row>
    <row r="3" spans="1:11" s="4" customFormat="1" ht="8.25" customHeight="1">
      <c r="A3" s="26"/>
      <c r="E3" s="7"/>
    </row>
    <row r="4" spans="1:11" s="31" customFormat="1" ht="30.75" customHeight="1">
      <c r="A4" s="25" t="s">
        <v>0</v>
      </c>
      <c r="B4" s="25" t="s">
        <v>1</v>
      </c>
      <c r="C4" s="25" t="s">
        <v>2</v>
      </c>
      <c r="D4" s="25" t="s">
        <v>3</v>
      </c>
      <c r="E4" s="29" t="s">
        <v>96</v>
      </c>
      <c r="F4" s="30" t="s">
        <v>4</v>
      </c>
      <c r="G4" s="30" t="s">
        <v>5</v>
      </c>
      <c r="H4" s="25" t="s">
        <v>6</v>
      </c>
      <c r="I4" s="25" t="s">
        <v>7</v>
      </c>
      <c r="J4" s="25" t="s">
        <v>8</v>
      </c>
      <c r="K4" s="25" t="s">
        <v>9</v>
      </c>
    </row>
    <row r="5" spans="1:11">
      <c r="A5" s="16" t="s">
        <v>15</v>
      </c>
      <c r="B5" s="17" t="s">
        <v>61</v>
      </c>
      <c r="C5" s="17" t="s">
        <v>62</v>
      </c>
      <c r="D5" s="17" t="s">
        <v>89</v>
      </c>
      <c r="E5" s="27">
        <v>1970</v>
      </c>
      <c r="F5" s="19" t="str">
        <f>IF(ISERROR(VLOOKUP(E5,Communes,2,FALSE)),"",VLOOKUP(E5,Communes,2,FALSE))</f>
        <v xml:space="preserve">Namur </v>
      </c>
      <c r="G5" s="19" t="str">
        <f>IF(ISERROR(VLOOKUP(E5,Communes,3,FALSE)),"",VLOOKUP(E5,Communes,3,FALSE))</f>
        <v>Wezembeek-Oppem</v>
      </c>
      <c r="H5" s="18" t="s">
        <v>94</v>
      </c>
      <c r="I5" s="17">
        <v>32485630281</v>
      </c>
      <c r="J5" s="17" t="s">
        <v>115</v>
      </c>
      <c r="K5" s="17"/>
    </row>
    <row r="6" spans="1:11">
      <c r="A6" s="16" t="s">
        <v>15</v>
      </c>
      <c r="B6" s="17" t="s">
        <v>48</v>
      </c>
      <c r="C6" s="17" t="s">
        <v>49</v>
      </c>
      <c r="D6" s="17" t="s">
        <v>83</v>
      </c>
      <c r="E6" s="27">
        <v>4030</v>
      </c>
      <c r="F6" s="19" t="str">
        <f>IF(ISERROR(VLOOKUP(E6,Communes,2,FALSE)),"",VLOOKUP(E6,Communes,2,FALSE))</f>
        <v xml:space="preserve">Namur </v>
      </c>
      <c r="G6" s="19" t="str">
        <f>IF(ISERROR(VLOOKUP(E6,Communes,3,FALSE)),"",VLOOKUP(E6,Communes,3,FALSE))</f>
        <v>Grivegnée</v>
      </c>
      <c r="H6" s="18" t="s">
        <v>94</v>
      </c>
      <c r="I6" s="17">
        <v>32485630281</v>
      </c>
      <c r="J6" s="17" t="s">
        <v>115</v>
      </c>
      <c r="K6" s="17"/>
    </row>
    <row r="7" spans="1:11">
      <c r="A7" s="16" t="s">
        <v>70</v>
      </c>
      <c r="B7" s="17" t="s">
        <v>65</v>
      </c>
      <c r="C7" s="17" t="s">
        <v>66</v>
      </c>
      <c r="D7" s="17" t="s">
        <v>91</v>
      </c>
      <c r="E7" s="27">
        <v>1120</v>
      </c>
      <c r="F7" s="19" t="str">
        <f>IF(ISERROR(VLOOKUP(E7,Communes,2,FALSE)),"",VLOOKUP(E7,Communes,2,FALSE))</f>
        <v xml:space="preserve">Namur </v>
      </c>
      <c r="G7" s="19" t="str">
        <f>IF(ISERROR(VLOOKUP(E7,Communes,3,FALSE)),"",VLOOKUP(E7,Communes,3,FALSE))</f>
        <v xml:space="preserve">Bruxelles </v>
      </c>
      <c r="H7" s="18" t="s">
        <v>94</v>
      </c>
      <c r="I7" s="17">
        <v>32485630281</v>
      </c>
      <c r="J7" s="17" t="s">
        <v>115</v>
      </c>
      <c r="K7" s="17"/>
    </row>
    <row r="8" spans="1:11">
      <c r="A8" s="16" t="s">
        <v>15</v>
      </c>
      <c r="B8" s="17" t="s">
        <v>39</v>
      </c>
      <c r="C8" s="17" t="s">
        <v>33</v>
      </c>
      <c r="D8" s="17" t="s">
        <v>79</v>
      </c>
      <c r="E8" s="27">
        <v>1831</v>
      </c>
      <c r="F8" s="19" t="str">
        <f>IF(ISERROR(VLOOKUP(E8,Communes,2,FALSE)),"",VLOOKUP(E8,Communes,2,FALSE))</f>
        <v xml:space="preserve">Namur </v>
      </c>
      <c r="G8" s="19" t="str">
        <f>IF(ISERROR(VLOOKUP(E8,Communes,3,FALSE)),"",VLOOKUP(E8,Communes,3,FALSE))</f>
        <v>Diegem</v>
      </c>
      <c r="H8" s="18" t="s">
        <v>94</v>
      </c>
      <c r="I8" s="17">
        <v>32485630281</v>
      </c>
      <c r="J8" s="17" t="s">
        <v>115</v>
      </c>
      <c r="K8" s="17"/>
    </row>
    <row r="9" spans="1:11">
      <c r="A9" s="16"/>
      <c r="B9" s="17" t="s">
        <v>53</v>
      </c>
      <c r="C9" s="17" t="s">
        <v>54</v>
      </c>
      <c r="D9" s="17" t="s">
        <v>85</v>
      </c>
      <c r="E9" s="27">
        <v>1860</v>
      </c>
      <c r="F9" s="19" t="str">
        <f>IF(ISERROR(VLOOKUP(E9,Communes,2,FALSE)),"",VLOOKUP(E9,Communes,2,FALSE))</f>
        <v>Luxembourg</v>
      </c>
      <c r="G9" s="19" t="str">
        <f>IF(ISERROR(VLOOKUP(E9,Communes,3,FALSE)),"",VLOOKUP(E9,Communes,3,FALSE))</f>
        <v>Meise</v>
      </c>
      <c r="H9" s="18" t="s">
        <v>94</v>
      </c>
      <c r="I9" s="17">
        <v>32485630281</v>
      </c>
      <c r="J9" s="17" t="s">
        <v>115</v>
      </c>
      <c r="K9" s="17"/>
    </row>
    <row r="10" spans="1:11">
      <c r="A10" s="16" t="s">
        <v>70</v>
      </c>
      <c r="B10" s="17" t="s">
        <v>23</v>
      </c>
      <c r="C10" s="17" t="s">
        <v>24</v>
      </c>
      <c r="D10" s="17" t="s">
        <v>73</v>
      </c>
      <c r="E10" s="27">
        <v>5800</v>
      </c>
      <c r="F10" s="19" t="str">
        <f>IF(ISERROR(VLOOKUP(E10,Communes,2,FALSE)),"",VLOOKUP(E10,Communes,2,FALSE))</f>
        <v>Luxembourg</v>
      </c>
      <c r="G10" s="19" t="str">
        <f>IF(ISERROR(VLOOKUP(E10,Communes,3,FALSE)),"",VLOOKUP(E10,Communes,3,FALSE))</f>
        <v>Hulpe</v>
      </c>
      <c r="H10" s="18" t="s">
        <v>94</v>
      </c>
      <c r="I10" s="17">
        <v>32485630281</v>
      </c>
      <c r="J10" s="17" t="s">
        <v>115</v>
      </c>
      <c r="K10" s="17"/>
    </row>
    <row r="11" spans="1:11">
      <c r="A11" s="16" t="s">
        <v>15</v>
      </c>
      <c r="B11" s="17" t="s">
        <v>16</v>
      </c>
      <c r="C11" s="17" t="s">
        <v>17</v>
      </c>
      <c r="D11" s="17" t="s">
        <v>71</v>
      </c>
      <c r="E11" s="27">
        <v>1160</v>
      </c>
      <c r="F11" s="19" t="str">
        <f>IF(ISERROR(VLOOKUP(E11,Communes,2,FALSE)),"",VLOOKUP(E11,Communes,2,FALSE))</f>
        <v xml:space="preserve">Bruxelles </v>
      </c>
      <c r="G11" s="19" t="str">
        <f>IF(ISERROR(VLOOKUP(E11,Communes,3,FALSE)),"",VLOOKUP(E11,Communes,3,FALSE))</f>
        <v xml:space="preserve">Namur </v>
      </c>
      <c r="H11" s="18" t="s">
        <v>94</v>
      </c>
      <c r="I11" s="17">
        <v>32485630281</v>
      </c>
      <c r="J11" s="17" t="s">
        <v>115</v>
      </c>
      <c r="K11" s="17"/>
    </row>
    <row r="12" spans="1:11">
      <c r="A12" s="16"/>
      <c r="B12" s="17" t="s">
        <v>34</v>
      </c>
      <c r="C12" s="17" t="s">
        <v>35</v>
      </c>
      <c r="D12" s="17" t="s">
        <v>77</v>
      </c>
      <c r="E12" s="27">
        <v>1330</v>
      </c>
      <c r="F12" s="19" t="str">
        <f>IF(ISERROR(VLOOKUP(E12,Communes,2,FALSE)),"",VLOOKUP(E12,Communes,2,FALSE))</f>
        <v>Luxembourg</v>
      </c>
      <c r="G12" s="19" t="str">
        <f>IF(ISERROR(VLOOKUP(E12,Communes,3,FALSE)),"",VLOOKUP(E12,Communes,3,FALSE))</f>
        <v>Rixensart</v>
      </c>
      <c r="H12" s="18" t="s">
        <v>94</v>
      </c>
      <c r="I12" s="17">
        <v>32485630281</v>
      </c>
      <c r="J12" s="17" t="s">
        <v>115</v>
      </c>
      <c r="K12" s="17"/>
    </row>
    <row r="13" spans="1:11">
      <c r="A13" s="16"/>
      <c r="B13" s="17" t="s">
        <v>57</v>
      </c>
      <c r="C13" s="2" t="s">
        <v>112</v>
      </c>
      <c r="D13" s="17" t="s">
        <v>87</v>
      </c>
      <c r="E13" s="27">
        <v>1190</v>
      </c>
      <c r="F13" s="19" t="str">
        <f>IF(ISERROR(VLOOKUP(E13,Communes,2,FALSE)),"",VLOOKUP(E13,Communes,2,FALSE))</f>
        <v xml:space="preserve">Bruxelles </v>
      </c>
      <c r="G13" s="19" t="str">
        <f>IF(ISERROR(VLOOKUP(E13,Communes,3,FALSE)),"",VLOOKUP(E13,Communes,3,FALSE))</f>
        <v xml:space="preserve">Namur </v>
      </c>
      <c r="H13" s="18" t="s">
        <v>94</v>
      </c>
      <c r="I13" s="17">
        <v>32485630281</v>
      </c>
      <c r="J13" s="17" t="s">
        <v>31</v>
      </c>
      <c r="K13" s="17"/>
    </row>
    <row r="14" spans="1:11">
      <c r="A14" s="16"/>
      <c r="B14" s="17" t="s">
        <v>43</v>
      </c>
      <c r="C14" s="17" t="s">
        <v>44</v>
      </c>
      <c r="D14" s="17" t="s">
        <v>81</v>
      </c>
      <c r="E14" s="27">
        <v>1495</v>
      </c>
      <c r="F14" s="19" t="str">
        <f>IF(ISERROR(VLOOKUP(E14,Communes,2,FALSE)),"",VLOOKUP(E14,Communes,2,FALSE))</f>
        <v>Luxembourg</v>
      </c>
      <c r="G14" s="19" t="str">
        <f>IF(ISERROR(VLOOKUP(E14,Communes,3,FALSE)),"",VLOOKUP(E14,Communes,3,FALSE))</f>
        <v>Marbais</v>
      </c>
      <c r="H14" s="18" t="s">
        <v>94</v>
      </c>
      <c r="I14" s="17">
        <v>32485630281</v>
      </c>
      <c r="J14" s="17" t="s">
        <v>31</v>
      </c>
      <c r="K14" s="17"/>
    </row>
    <row r="15" spans="1:11">
      <c r="A15" s="16"/>
      <c r="B15" s="17" t="s">
        <v>69</v>
      </c>
      <c r="C15" s="17" t="s">
        <v>47</v>
      </c>
      <c r="D15" s="17" t="s">
        <v>93</v>
      </c>
      <c r="E15" s="27">
        <v>1970</v>
      </c>
      <c r="F15" s="19" t="str">
        <f>IF(ISERROR(VLOOKUP(E15,Communes,2,FALSE)),"",VLOOKUP(E15,Communes,2,FALSE))</f>
        <v xml:space="preserve">Namur </v>
      </c>
      <c r="G15" s="19" t="str">
        <f>IF(ISERROR(VLOOKUP(E15,Communes,3,FALSE)),"",VLOOKUP(E15,Communes,3,FALSE))</f>
        <v>Wezembeek-Oppem</v>
      </c>
      <c r="H15" s="18" t="s">
        <v>94</v>
      </c>
      <c r="I15" s="17">
        <v>32485630281</v>
      </c>
      <c r="J15" s="17" t="s">
        <v>31</v>
      </c>
      <c r="K15" s="17"/>
    </row>
    <row r="16" spans="1:11">
      <c r="A16" s="16" t="s">
        <v>95</v>
      </c>
      <c r="B16" s="17" t="s">
        <v>19</v>
      </c>
      <c r="C16" s="17" t="s">
        <v>20</v>
      </c>
      <c r="D16" s="17" t="s">
        <v>75</v>
      </c>
      <c r="E16" s="27">
        <v>6400</v>
      </c>
      <c r="F16" s="19" t="str">
        <f>IF(ISERROR(VLOOKUP(E16,Communes,2,FALSE)),"",VLOOKUP(E16,Communes,2,FALSE))</f>
        <v xml:space="preserve">Namur </v>
      </c>
      <c r="G16" s="19" t="str">
        <f>IF(ISERROR(VLOOKUP(E16,Communes,3,FALSE)),"",VLOOKUP(E16,Communes,3,FALSE))</f>
        <v>Gembloux</v>
      </c>
      <c r="H16" s="18" t="s">
        <v>94</v>
      </c>
      <c r="I16" s="17">
        <v>32485630281</v>
      </c>
      <c r="J16" s="17" t="s">
        <v>31</v>
      </c>
      <c r="K16" s="17"/>
    </row>
    <row r="17" spans="1:11">
      <c r="A17" s="16" t="s">
        <v>70</v>
      </c>
      <c r="B17" s="17" t="s">
        <v>19</v>
      </c>
      <c r="C17" s="17" t="s">
        <v>20</v>
      </c>
      <c r="D17" s="17" t="s">
        <v>72</v>
      </c>
      <c r="E17" s="27">
        <v>6400</v>
      </c>
      <c r="F17" s="19" t="str">
        <f>IF(ISERROR(VLOOKUP(E17,Communes,2,FALSE)),"",VLOOKUP(E17,Communes,2,FALSE))</f>
        <v xml:space="preserve">Namur </v>
      </c>
      <c r="G17" s="19" t="str">
        <f>IF(ISERROR(VLOOKUP(E17,Communes,3,FALSE)),"",VLOOKUP(E17,Communes,3,FALSE))</f>
        <v>Gembloux</v>
      </c>
      <c r="H17" s="18" t="s">
        <v>94</v>
      </c>
      <c r="I17" s="17">
        <v>32485630281</v>
      </c>
      <c r="J17" s="17" t="s">
        <v>119</v>
      </c>
      <c r="K17" s="17"/>
    </row>
    <row r="18" spans="1:11">
      <c r="A18" s="16"/>
      <c r="B18" s="17" t="s">
        <v>63</v>
      </c>
      <c r="C18" s="17" t="s">
        <v>64</v>
      </c>
      <c r="D18" s="17" t="s">
        <v>90</v>
      </c>
      <c r="E18" s="27">
        <v>1020</v>
      </c>
      <c r="F18" s="19" t="str">
        <f>IF(ISERROR(VLOOKUP(E18,Communes,2,FALSE)),"",VLOOKUP(E18,Communes,2,FALSE))</f>
        <v xml:space="preserve">Bruxelles </v>
      </c>
      <c r="G18" s="19" t="str">
        <f>IF(ISERROR(VLOOKUP(E18,Communes,3,FALSE)),"",VLOOKUP(E18,Communes,3,FALSE))</f>
        <v xml:space="preserve">Anvers </v>
      </c>
      <c r="H18" s="18" t="s">
        <v>94</v>
      </c>
      <c r="I18" s="17">
        <v>32485630281</v>
      </c>
      <c r="J18" s="17" t="s">
        <v>119</v>
      </c>
      <c r="K18" s="17"/>
    </row>
    <row r="19" spans="1:11">
      <c r="A19" s="16"/>
      <c r="B19" s="17" t="s">
        <v>51</v>
      </c>
      <c r="C19" s="17" t="s">
        <v>52</v>
      </c>
      <c r="D19" s="17" t="s">
        <v>84</v>
      </c>
      <c r="E19" s="27">
        <v>1083</v>
      </c>
      <c r="F19" s="19" t="str">
        <f>IF(ISERROR(VLOOKUP(E19,Communes,2,FALSE)),"",VLOOKUP(E19,Communes,2,FALSE))</f>
        <v xml:space="preserve">Bruxelles </v>
      </c>
      <c r="G19" s="19" t="str">
        <f>IF(ISERROR(VLOOKUP(E19,Communes,3,FALSE)),"",VLOOKUP(E19,Communes,3,FALSE))</f>
        <v xml:space="preserve">Namur </v>
      </c>
      <c r="H19" s="18" t="s">
        <v>94</v>
      </c>
      <c r="I19" s="17">
        <v>32485630281</v>
      </c>
      <c r="J19" s="17" t="s">
        <v>119</v>
      </c>
      <c r="K19" s="17"/>
    </row>
    <row r="20" spans="1:11">
      <c r="A20" s="16"/>
      <c r="B20" s="17" t="s">
        <v>37</v>
      </c>
      <c r="C20" s="17" t="s">
        <v>38</v>
      </c>
      <c r="D20" s="17" t="s">
        <v>78</v>
      </c>
      <c r="E20" s="27">
        <v>1330</v>
      </c>
      <c r="F20" s="19" t="str">
        <f>IF(ISERROR(VLOOKUP(E20,Communes,2,FALSE)),"",VLOOKUP(E20,Communes,2,FALSE))</f>
        <v>Luxembourg</v>
      </c>
      <c r="G20" s="19" t="str">
        <f>IF(ISERROR(VLOOKUP(E20,Communes,3,FALSE)),"",VLOOKUP(E20,Communes,3,FALSE))</f>
        <v>Rixensart</v>
      </c>
      <c r="H20" s="18" t="s">
        <v>94</v>
      </c>
      <c r="I20" s="17">
        <v>32485630281</v>
      </c>
      <c r="J20" s="17" t="s">
        <v>119</v>
      </c>
      <c r="K20" s="17"/>
    </row>
    <row r="21" spans="1:11">
      <c r="A21" s="16"/>
      <c r="B21" s="17" t="s">
        <v>67</v>
      </c>
      <c r="C21" s="17" t="s">
        <v>68</v>
      </c>
      <c r="D21" s="17" t="s">
        <v>92</v>
      </c>
      <c r="E21" s="27">
        <v>1120</v>
      </c>
      <c r="F21" s="19" t="str">
        <f>IF(ISERROR(VLOOKUP(E21,Communes,2,FALSE)),"",VLOOKUP(E21,Communes,2,FALSE))</f>
        <v xml:space="preserve">Namur </v>
      </c>
      <c r="G21" s="19" t="str">
        <f>IF(ISERROR(VLOOKUP(E21,Communes,3,FALSE)),"",VLOOKUP(E21,Communes,3,FALSE))</f>
        <v xml:space="preserve">Bruxelles </v>
      </c>
      <c r="H21" s="18" t="s">
        <v>94</v>
      </c>
      <c r="I21" s="17">
        <v>32485630281</v>
      </c>
      <c r="J21" s="17" t="s">
        <v>111</v>
      </c>
      <c r="K21" s="17"/>
    </row>
    <row r="22" spans="1:11">
      <c r="A22" s="16"/>
      <c r="B22" s="17" t="s">
        <v>41</v>
      </c>
      <c r="C22" s="17" t="s">
        <v>42</v>
      </c>
      <c r="D22" s="17" t="s">
        <v>80</v>
      </c>
      <c r="E22" s="27">
        <v>1200</v>
      </c>
      <c r="F22" s="19" t="str">
        <f>IF(ISERROR(VLOOKUP(E22,Communes,2,FALSE)),"",VLOOKUP(E22,Communes,2,FALSE))</f>
        <v xml:space="preserve">Bruxelles </v>
      </c>
      <c r="G22" s="19" t="str">
        <f>IF(ISERROR(VLOOKUP(E22,Communes,3,FALSE)),"",VLOOKUP(E22,Communes,3,FALSE))</f>
        <v xml:space="preserve">Namur </v>
      </c>
      <c r="H22" s="18" t="s">
        <v>94</v>
      </c>
      <c r="I22" s="17">
        <v>32485630281</v>
      </c>
      <c r="J22" s="17" t="s">
        <v>111</v>
      </c>
      <c r="K22" s="17"/>
    </row>
    <row r="23" spans="1:11">
      <c r="A23" s="16"/>
      <c r="B23" s="17" t="s">
        <v>56</v>
      </c>
      <c r="C23" s="17"/>
      <c r="D23" s="17" t="s">
        <v>86</v>
      </c>
      <c r="E23" s="27">
        <v>1860</v>
      </c>
      <c r="F23" s="19" t="str">
        <f>IF(ISERROR(VLOOKUP(E23,Communes,2,FALSE)),"",VLOOKUP(E23,Communes,2,FALSE))</f>
        <v>Luxembourg</v>
      </c>
      <c r="G23" s="19" t="str">
        <f>IF(ISERROR(VLOOKUP(E23,Communes,3,FALSE)),"",VLOOKUP(E23,Communes,3,FALSE))</f>
        <v>Meise</v>
      </c>
      <c r="H23" s="18" t="s">
        <v>94</v>
      </c>
      <c r="I23" s="17">
        <v>32485630281</v>
      </c>
      <c r="J23" s="17" t="s">
        <v>111</v>
      </c>
      <c r="K23" s="17"/>
    </row>
    <row r="24" spans="1:11">
      <c r="A24" s="16" t="s">
        <v>95</v>
      </c>
      <c r="B24" s="17" t="s">
        <v>27</v>
      </c>
      <c r="C24" s="17" t="s">
        <v>28</v>
      </c>
      <c r="D24" s="17" t="s">
        <v>74</v>
      </c>
      <c r="E24" s="27">
        <v>8900</v>
      </c>
      <c r="F24" s="19" t="str">
        <f>IF(ISERROR(VLOOKUP(E24,Communes,2,FALSE)),"",VLOOKUP(E24,Communes,2,FALSE))</f>
        <v xml:space="preserve">Anvers </v>
      </c>
      <c r="G24" s="19" t="str">
        <f>IF(ISERROR(VLOOKUP(E24,Communes,3,FALSE)),"",VLOOKUP(E24,Communes,3,FALSE))</f>
        <v xml:space="preserve">Mechelen </v>
      </c>
      <c r="H24" s="18" t="s">
        <v>94</v>
      </c>
      <c r="I24" s="17">
        <v>32485630281</v>
      </c>
      <c r="J24" s="17" t="s">
        <v>111</v>
      </c>
      <c r="K24" s="17"/>
    </row>
    <row r="25" spans="1:11">
      <c r="A25" s="16"/>
      <c r="B25" s="17" t="s">
        <v>46</v>
      </c>
      <c r="C25" s="17" t="s">
        <v>47</v>
      </c>
      <c r="D25" s="17" t="s">
        <v>82</v>
      </c>
      <c r="E25" s="27">
        <v>1050</v>
      </c>
      <c r="F25" s="19" t="str">
        <f>IF(ISERROR(VLOOKUP(E25,Communes,2,FALSE)),"",VLOOKUP(E25,Communes,2,FALSE))</f>
        <v xml:space="preserve">Bruxelles </v>
      </c>
      <c r="G25" s="19" t="str">
        <f>IF(ISERROR(VLOOKUP(E25,Communes,3,FALSE)),"",VLOOKUP(E25,Communes,3,FALSE))</f>
        <v xml:space="preserve">Anvers </v>
      </c>
      <c r="H25" s="18" t="s">
        <v>94</v>
      </c>
      <c r="I25" s="17">
        <v>32485630281</v>
      </c>
      <c r="J25" s="17" t="s">
        <v>109</v>
      </c>
      <c r="K25" s="17"/>
    </row>
    <row r="26" spans="1:11">
      <c r="A26" s="16"/>
      <c r="B26" s="17" t="s">
        <v>32</v>
      </c>
      <c r="C26" s="17" t="s">
        <v>33</v>
      </c>
      <c r="D26" s="17" t="s">
        <v>76</v>
      </c>
      <c r="E26" s="27">
        <v>1160</v>
      </c>
      <c r="F26" s="19" t="str">
        <f>IF(ISERROR(VLOOKUP(E26,Communes,2,FALSE)),"",VLOOKUP(E26,Communes,2,FALSE))</f>
        <v xml:space="preserve">Bruxelles </v>
      </c>
      <c r="G26" s="19" t="str">
        <f>IF(ISERROR(VLOOKUP(E26,Communes,3,FALSE)),"",VLOOKUP(E26,Communes,3,FALSE))</f>
        <v xml:space="preserve">Namur </v>
      </c>
      <c r="H26" s="18" t="s">
        <v>94</v>
      </c>
      <c r="I26" s="17">
        <v>32485630281</v>
      </c>
      <c r="J26" s="17" t="s">
        <v>109</v>
      </c>
      <c r="K26" s="17"/>
    </row>
    <row r="27" spans="1:11">
      <c r="A27" s="16" t="s">
        <v>70</v>
      </c>
      <c r="B27" s="17" t="s">
        <v>10</v>
      </c>
      <c r="C27" s="17" t="s">
        <v>11</v>
      </c>
      <c r="D27" s="17" t="s">
        <v>12</v>
      </c>
      <c r="E27" s="27">
        <v>1180</v>
      </c>
      <c r="F27" s="19" t="str">
        <f>IF(ISERROR(VLOOKUP(E27,Communes,2,FALSE)),"",VLOOKUP(E27,Communes,2,FALSE))</f>
        <v xml:space="preserve">Bruxelles </v>
      </c>
      <c r="G27" s="19" t="str">
        <f>IF(ISERROR(VLOOKUP(E27,Communes,3,FALSE)),"",VLOOKUP(E27,Communes,3,FALSE))</f>
        <v>Uccle</v>
      </c>
      <c r="H27" s="18" t="s">
        <v>94</v>
      </c>
      <c r="I27" s="17">
        <v>32489518350</v>
      </c>
      <c r="J27" s="17" t="s">
        <v>109</v>
      </c>
      <c r="K27" s="17"/>
    </row>
    <row r="28" spans="1:11">
      <c r="A28" s="16"/>
      <c r="B28" s="17" t="s">
        <v>58</v>
      </c>
      <c r="C28" s="17" t="s">
        <v>59</v>
      </c>
      <c r="D28" s="17" t="s">
        <v>88</v>
      </c>
      <c r="E28" s="27">
        <v>1970</v>
      </c>
      <c r="F28" s="19" t="str">
        <f>IF(ISERROR(VLOOKUP(E28,Communes,2,FALSE)),"",VLOOKUP(E28,Communes,2,FALSE))</f>
        <v xml:space="preserve">Namur </v>
      </c>
      <c r="G28" s="19" t="str">
        <f>IF(ISERROR(VLOOKUP(E28,Communes,3,FALSE)),"",VLOOKUP(E28,Communes,3,FALSE))</f>
        <v>Wezembeek-Oppem</v>
      </c>
      <c r="H28" s="18" t="s">
        <v>94</v>
      </c>
      <c r="I28" s="17">
        <v>32485630281</v>
      </c>
      <c r="J28" s="17" t="s">
        <v>109</v>
      </c>
      <c r="K28" s="17"/>
    </row>
    <row r="29" spans="1:11">
      <c r="A29" s="22"/>
      <c r="B29" s="22"/>
      <c r="C29" s="22"/>
      <c r="D29" s="22"/>
      <c r="E29" s="28"/>
      <c r="F29" s="22"/>
      <c r="G29" s="22"/>
      <c r="H29" s="22"/>
      <c r="I29" s="22"/>
      <c r="J29" s="22"/>
      <c r="K29" s="22"/>
    </row>
  </sheetData>
  <autoFilter ref="A4:K28">
    <filterColumn colId="5"/>
    <sortState ref="A5:K28">
      <sortCondition ref="J8"/>
    </sortState>
  </autoFilter>
  <dataValidations count="3">
    <dataValidation type="list" allowBlank="1" showInputMessage="1" showErrorMessage="1" errorTitle="Choisir dans la liste" error="Choisir dans la liste !" sqref="E29 E4">
      <formula1>Liste_Communes</formula1>
    </dataValidation>
    <dataValidation type="list" allowBlank="1" showInputMessage="1" showErrorMessage="1" errorTitle="Choisir dans la liste" error="Choisir dans la liste !" sqref="A4:A29">
      <formula1>Liste_Civilités</formula1>
    </dataValidation>
    <dataValidation type="list" allowBlank="1" showInputMessage="1" showErrorMessage="1" errorTitle="Choisir dans la liste" error="Choisir dans la liste !" sqref="J4:J29">
      <formula1>Liste_Statuts</formula1>
    </dataValidation>
  </dataValidations>
  <hyperlinks>
    <hyperlink ref="H27" r:id="rId1"/>
    <hyperlink ref="H6:H28" r:id="rId2" display="Adama@lehuitiemejour.eu 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29"/>
  <sheetViews>
    <sheetView workbookViewId="0">
      <pane ySplit="4" topLeftCell="A16" activePane="bottomLeft" state="frozen"/>
      <selection pane="bottomLeft" activeCell="B22" sqref="B22"/>
    </sheetView>
  </sheetViews>
  <sheetFormatPr baseColWidth="10" defaultRowHeight="15"/>
  <cols>
    <col min="1" max="1" width="17.42578125" style="1" customWidth="1"/>
    <col min="2" max="3" width="26.28515625" style="1" customWidth="1"/>
    <col min="4" max="4" width="17" style="8" customWidth="1"/>
    <col min="5" max="5" width="48.140625" style="1" customWidth="1"/>
    <col min="6" max="16384" width="11.42578125" style="1"/>
  </cols>
  <sheetData>
    <row r="1" spans="1:7" s="36" customFormat="1" ht="28.5" customHeight="1">
      <c r="A1" s="35" t="str">
        <f>Organisation &amp;" - "&amp;Titre&amp;" - Fichier des communes"</f>
        <v>Association Falsby - Gestion des membres - Fichier des communes</v>
      </c>
      <c r="D1" s="32"/>
    </row>
    <row r="2" spans="1:7" s="4" customFormat="1" ht="37.5" customHeight="1">
      <c r="A2" s="6"/>
      <c r="C2" s="33">
        <f>SUBTOTAL(3,Liste_Communes)-1</f>
        <v>24</v>
      </c>
      <c r="D2" s="34">
        <f>SUBTOTAL(9,D4:D29)</f>
        <v>0</v>
      </c>
    </row>
    <row r="3" spans="1:7" s="4" customFormat="1" ht="8.25" customHeight="1">
      <c r="D3" s="7"/>
    </row>
    <row r="4" spans="1:7" s="13" customFormat="1" ht="30.75" customHeight="1">
      <c r="A4" s="23" t="s">
        <v>96</v>
      </c>
      <c r="B4" s="23" t="s">
        <v>5</v>
      </c>
      <c r="C4" s="23" t="s">
        <v>4</v>
      </c>
      <c r="D4" s="12" t="s">
        <v>97</v>
      </c>
      <c r="E4" s="23" t="s">
        <v>9</v>
      </c>
    </row>
    <row r="5" spans="1:7">
      <c r="A5" s="2">
        <v>1020</v>
      </c>
      <c r="B5" s="2" t="s">
        <v>14</v>
      </c>
      <c r="C5" s="2" t="s">
        <v>30</v>
      </c>
      <c r="D5" s="9"/>
    </row>
    <row r="6" spans="1:7">
      <c r="A6" s="2">
        <v>1050</v>
      </c>
      <c r="B6" s="2" t="s">
        <v>14</v>
      </c>
      <c r="C6" s="2" t="s">
        <v>30</v>
      </c>
      <c r="D6" s="9"/>
    </row>
    <row r="7" spans="1:7">
      <c r="A7" s="2">
        <v>1083</v>
      </c>
      <c r="B7" s="2" t="s">
        <v>14</v>
      </c>
      <c r="C7" s="2" t="s">
        <v>22</v>
      </c>
      <c r="D7" s="9"/>
    </row>
    <row r="8" spans="1:7">
      <c r="A8" s="2">
        <v>1120</v>
      </c>
      <c r="B8" s="2" t="s">
        <v>22</v>
      </c>
      <c r="C8" s="2" t="s">
        <v>14</v>
      </c>
      <c r="D8" s="9"/>
    </row>
    <row r="9" spans="1:7">
      <c r="A9" s="2">
        <v>1120</v>
      </c>
      <c r="B9" s="2" t="s">
        <v>22</v>
      </c>
      <c r="C9" s="2" t="s">
        <v>14</v>
      </c>
      <c r="D9" s="9"/>
    </row>
    <row r="10" spans="1:7">
      <c r="A10" s="2">
        <v>1160</v>
      </c>
      <c r="B10" s="2" t="s">
        <v>14</v>
      </c>
      <c r="C10" s="2" t="s">
        <v>22</v>
      </c>
      <c r="D10" s="9"/>
    </row>
    <row r="11" spans="1:7">
      <c r="A11" s="2">
        <v>1160</v>
      </c>
      <c r="B11" s="2" t="s">
        <v>14</v>
      </c>
      <c r="C11" s="2" t="s">
        <v>18</v>
      </c>
      <c r="D11" s="9"/>
      <c r="G11" s="2"/>
    </row>
    <row r="12" spans="1:7">
      <c r="A12" s="2">
        <v>1180</v>
      </c>
      <c r="B12" s="2" t="s">
        <v>14</v>
      </c>
      <c r="C12" s="2" t="s">
        <v>13</v>
      </c>
      <c r="D12" s="9"/>
      <c r="G12" s="2"/>
    </row>
    <row r="13" spans="1:7">
      <c r="A13" s="2">
        <v>1190</v>
      </c>
      <c r="B13" s="2" t="s">
        <v>14</v>
      </c>
      <c r="C13" s="2" t="s">
        <v>22</v>
      </c>
      <c r="D13" s="9"/>
      <c r="G13" s="2"/>
    </row>
    <row r="14" spans="1:7">
      <c r="A14" s="2">
        <v>1200</v>
      </c>
      <c r="B14" s="2" t="s">
        <v>14</v>
      </c>
      <c r="C14" s="2" t="s">
        <v>22</v>
      </c>
      <c r="D14" s="9"/>
      <c r="G14" s="2"/>
    </row>
    <row r="15" spans="1:7">
      <c r="A15" s="2">
        <v>1330</v>
      </c>
      <c r="B15" s="2" t="s">
        <v>26</v>
      </c>
      <c r="C15" s="2" t="s">
        <v>36</v>
      </c>
      <c r="D15" s="9"/>
      <c r="G15" s="2"/>
    </row>
    <row r="16" spans="1:7">
      <c r="A16" s="2">
        <v>1330</v>
      </c>
      <c r="B16" s="2" t="s">
        <v>30</v>
      </c>
      <c r="C16" s="2" t="s">
        <v>36</v>
      </c>
      <c r="D16" s="9"/>
      <c r="G16" s="2"/>
    </row>
    <row r="17" spans="1:7">
      <c r="A17" s="2">
        <v>1495</v>
      </c>
      <c r="B17" s="2" t="s">
        <v>26</v>
      </c>
      <c r="C17" s="2" t="s">
        <v>45</v>
      </c>
      <c r="D17" s="9"/>
      <c r="G17" s="2"/>
    </row>
    <row r="18" spans="1:7">
      <c r="A18" s="2">
        <v>1831</v>
      </c>
      <c r="B18" s="2" t="s">
        <v>22</v>
      </c>
      <c r="C18" s="2" t="s">
        <v>40</v>
      </c>
      <c r="D18" s="9"/>
      <c r="G18" s="2"/>
    </row>
    <row r="19" spans="1:7">
      <c r="A19" s="2">
        <v>1860</v>
      </c>
      <c r="B19" s="2" t="s">
        <v>26</v>
      </c>
      <c r="C19" s="2" t="s">
        <v>55</v>
      </c>
      <c r="D19" s="9"/>
      <c r="G19" s="2"/>
    </row>
    <row r="20" spans="1:7">
      <c r="A20" s="2">
        <v>1860</v>
      </c>
      <c r="B20" s="2" t="s">
        <v>30</v>
      </c>
      <c r="C20" s="2" t="s">
        <v>55</v>
      </c>
      <c r="D20" s="9"/>
      <c r="G20" s="2"/>
    </row>
    <row r="21" spans="1:7">
      <c r="A21" s="2">
        <v>1970</v>
      </c>
      <c r="B21" s="2" t="s">
        <v>22</v>
      </c>
      <c r="C21" s="2" t="s">
        <v>60</v>
      </c>
      <c r="D21" s="9"/>
      <c r="G21" s="2"/>
    </row>
    <row r="22" spans="1:7">
      <c r="A22" s="2">
        <v>1970</v>
      </c>
      <c r="B22" s="2" t="s">
        <v>26</v>
      </c>
      <c r="C22" s="2" t="s">
        <v>60</v>
      </c>
      <c r="D22" s="9"/>
      <c r="G22" s="2"/>
    </row>
    <row r="23" spans="1:7">
      <c r="A23" s="2">
        <v>1970</v>
      </c>
      <c r="B23" s="2" t="s">
        <v>22</v>
      </c>
      <c r="C23" s="2" t="s">
        <v>60</v>
      </c>
      <c r="D23" s="9"/>
      <c r="G23" s="2"/>
    </row>
    <row r="24" spans="1:7">
      <c r="A24" s="2">
        <v>4030</v>
      </c>
      <c r="B24" s="2" t="s">
        <v>22</v>
      </c>
      <c r="C24" s="2" t="s">
        <v>50</v>
      </c>
      <c r="D24" s="9"/>
      <c r="G24" s="2"/>
    </row>
    <row r="25" spans="1:7">
      <c r="A25" s="2">
        <v>5800</v>
      </c>
      <c r="B25" s="2" t="s">
        <v>26</v>
      </c>
      <c r="C25" s="2" t="s">
        <v>25</v>
      </c>
      <c r="D25" s="9"/>
      <c r="G25" s="2"/>
    </row>
    <row r="26" spans="1:7">
      <c r="A26" s="2">
        <v>6400</v>
      </c>
      <c r="B26" s="2" t="s">
        <v>22</v>
      </c>
      <c r="C26" s="2" t="s">
        <v>21</v>
      </c>
      <c r="D26" s="9"/>
      <c r="G26" s="2"/>
    </row>
    <row r="27" spans="1:7">
      <c r="A27" s="2">
        <v>6400</v>
      </c>
      <c r="B27" s="2" t="s">
        <v>22</v>
      </c>
      <c r="C27" s="2" t="s">
        <v>21</v>
      </c>
      <c r="D27" s="9"/>
      <c r="G27" s="2"/>
    </row>
    <row r="28" spans="1:7">
      <c r="A28" s="2">
        <v>8900</v>
      </c>
      <c r="B28" s="2" t="s">
        <v>30</v>
      </c>
      <c r="C28" s="2" t="s">
        <v>29</v>
      </c>
      <c r="D28" s="9"/>
      <c r="G28" s="2"/>
    </row>
    <row r="29" spans="1:7">
      <c r="A29" s="24"/>
      <c r="B29" s="24"/>
      <c r="C29" s="24"/>
      <c r="D29" s="10"/>
      <c r="E29" s="24"/>
    </row>
  </sheetData>
  <autoFilter ref="B4:D28"/>
  <sortState ref="A5:E28">
    <sortCondition ref="A19"/>
  </sortState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17"/>
  <sheetViews>
    <sheetView tabSelected="1" workbookViewId="0">
      <pane ySplit="4" topLeftCell="A5" activePane="bottomLeft" state="frozen"/>
      <selection pane="bottomLeft" activeCell="A10" sqref="A10"/>
    </sheetView>
  </sheetViews>
  <sheetFormatPr baseColWidth="10" defaultRowHeight="15"/>
  <cols>
    <col min="1" max="1" width="39.7109375" style="1" customWidth="1"/>
    <col min="2" max="2" width="15.85546875" style="8" customWidth="1"/>
    <col min="3" max="3" width="68.140625" style="1" customWidth="1"/>
    <col min="4" max="16384" width="11.42578125" style="1"/>
  </cols>
  <sheetData>
    <row r="1" spans="1:3" s="4" customFormat="1" ht="18.75">
      <c r="A1" s="6" t="str">
        <f>Organisation &amp;" - "&amp;Titre&amp;" - Fichier des statuts"</f>
        <v>Association Falsby - Gestion des membres - Fichier des statuts</v>
      </c>
      <c r="B1" s="7"/>
    </row>
    <row r="2" spans="1:3" s="4" customFormat="1" ht="34.5" customHeight="1">
      <c r="B2" s="37">
        <f>SUBTOTAL(3,Liste_Statuts)-1</f>
        <v>12</v>
      </c>
      <c r="C2" s="34">
        <f>SUBTOTAL(9,B4:B17)</f>
        <v>24</v>
      </c>
    </row>
    <row r="3" spans="1:3" s="4" customFormat="1" ht="9" customHeight="1">
      <c r="B3" s="7"/>
    </row>
    <row r="4" spans="1:3" s="13" customFormat="1" ht="30.75" customHeight="1">
      <c r="A4" s="11" t="s">
        <v>105</v>
      </c>
      <c r="B4" s="12" t="s">
        <v>97</v>
      </c>
      <c r="C4" s="11" t="s">
        <v>9</v>
      </c>
    </row>
    <row r="5" spans="1:3">
      <c r="A5" s="1" t="s">
        <v>110</v>
      </c>
      <c r="B5" s="9">
        <f>COUNTIF(Annuaire!J:J,A:A)</f>
        <v>0</v>
      </c>
      <c r="C5" s="38"/>
    </row>
    <row r="6" spans="1:3">
      <c r="A6" s="1" t="s">
        <v>115</v>
      </c>
      <c r="B6" s="9">
        <f>COUNTIF(Annuaire!J:J,A:A)</f>
        <v>8</v>
      </c>
      <c r="C6" s="38"/>
    </row>
    <row r="7" spans="1:3">
      <c r="A7" s="1" t="s">
        <v>117</v>
      </c>
      <c r="B7" s="9">
        <f>COUNTIF(Annuaire!J:J,A:A)</f>
        <v>0</v>
      </c>
      <c r="C7" s="38"/>
    </row>
    <row r="8" spans="1:3">
      <c r="A8" s="1" t="s">
        <v>106</v>
      </c>
      <c r="B8" s="9">
        <f>COUNTIF(Annuaire!J:J,A:A)</f>
        <v>0</v>
      </c>
      <c r="C8" s="38"/>
    </row>
    <row r="9" spans="1:3">
      <c r="A9" s="1" t="s">
        <v>31</v>
      </c>
      <c r="B9" s="9">
        <f>COUNTIF(Annuaire!J:J,A:A)</f>
        <v>4</v>
      </c>
      <c r="C9" s="38"/>
    </row>
    <row r="10" spans="1:3">
      <c r="A10" s="1" t="s">
        <v>118</v>
      </c>
      <c r="B10" s="9">
        <f>COUNTIF(Annuaire!J:J,A:A)</f>
        <v>0</v>
      </c>
      <c r="C10" s="38"/>
    </row>
    <row r="11" spans="1:3">
      <c r="A11" s="1" t="s">
        <v>116</v>
      </c>
      <c r="B11" s="9">
        <f>COUNTIF(Annuaire!J:J,A:A)</f>
        <v>0</v>
      </c>
      <c r="C11" s="38"/>
    </row>
    <row r="12" spans="1:3">
      <c r="A12" s="1" t="s">
        <v>120</v>
      </c>
      <c r="B12" s="9">
        <f>COUNTIF(Annuaire!J:J,A:A)</f>
        <v>0</v>
      </c>
      <c r="C12" s="38"/>
    </row>
    <row r="13" spans="1:3">
      <c r="A13" s="1" t="s">
        <v>119</v>
      </c>
      <c r="B13" s="9">
        <f>COUNTIF(Annuaire!J:J,A:A)</f>
        <v>4</v>
      </c>
      <c r="C13" s="38"/>
    </row>
    <row r="14" spans="1:3">
      <c r="A14" s="1" t="s">
        <v>107</v>
      </c>
      <c r="B14" s="9">
        <f>COUNTIF(Annuaire!J:J,A:A)</f>
        <v>0</v>
      </c>
      <c r="C14" s="38"/>
    </row>
    <row r="15" spans="1:3">
      <c r="A15" s="1" t="s">
        <v>111</v>
      </c>
      <c r="B15" s="9">
        <f>COUNTIF(Annuaire!J:J,A:A)</f>
        <v>4</v>
      </c>
      <c r="C15" s="38"/>
    </row>
    <row r="16" spans="1:3">
      <c r="A16" s="3" t="s">
        <v>109</v>
      </c>
      <c r="B16" s="9">
        <f>COUNTIF(Annuaire!J:J,A:A)</f>
        <v>4</v>
      </c>
      <c r="C16" s="38"/>
    </row>
    <row r="17" spans="1:3">
      <c r="A17" s="5"/>
      <c r="B17" s="10"/>
      <c r="C17" s="5"/>
    </row>
  </sheetData>
  <sheetProtection sheet="1" objects="1" scenarios="1" sort="0" autoFilter="0" pivotTables="0"/>
  <autoFilter ref="A4:B16"/>
  <sortState ref="A5:C17">
    <sortCondition ref="A10"/>
  </sortState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7"/>
  <sheetViews>
    <sheetView workbookViewId="0">
      <selection activeCell="B9" sqref="B9"/>
    </sheetView>
  </sheetViews>
  <sheetFormatPr baseColWidth="10" defaultRowHeight="15"/>
  <cols>
    <col min="1" max="1" width="24.85546875" customWidth="1"/>
    <col min="2" max="2" width="59.140625" customWidth="1"/>
  </cols>
  <sheetData>
    <row r="1" spans="1:2" ht="21">
      <c r="A1" s="20" t="str">
        <f>Organisation &amp;" - "&amp;Titre&amp;" - Fichier des paramètres"</f>
        <v>Association Falsby - Gestion des membres - Fichier des paramètres</v>
      </c>
    </row>
    <row r="3" spans="1:2">
      <c r="A3" s="21" t="s">
        <v>98</v>
      </c>
      <c r="B3" t="s">
        <v>99</v>
      </c>
    </row>
    <row r="4" spans="1:2">
      <c r="A4" s="21" t="s">
        <v>100</v>
      </c>
      <c r="B4" t="s">
        <v>101</v>
      </c>
    </row>
    <row r="6" spans="1:2">
      <c r="A6" s="14" t="s">
        <v>113</v>
      </c>
    </row>
    <row r="7" spans="1:2">
      <c r="A7" s="21" t="s">
        <v>114</v>
      </c>
      <c r="B7" t="s">
        <v>108</v>
      </c>
    </row>
    <row r="8" spans="1:2">
      <c r="A8" s="21" t="s">
        <v>0</v>
      </c>
      <c r="B8" t="s">
        <v>70</v>
      </c>
    </row>
    <row r="9" spans="1:2">
      <c r="A9" s="21" t="s">
        <v>4</v>
      </c>
      <c r="B9" s="39">
        <v>4030</v>
      </c>
    </row>
    <row r="11" spans="1:2">
      <c r="A11" s="21" t="s">
        <v>102</v>
      </c>
    </row>
    <row r="12" spans="1:2">
      <c r="A12" t="s">
        <v>70</v>
      </c>
    </row>
    <row r="13" spans="1:2">
      <c r="A13" t="s">
        <v>104</v>
      </c>
    </row>
    <row r="14" spans="1:2">
      <c r="A14" t="s">
        <v>103</v>
      </c>
    </row>
    <row r="15" spans="1:2">
      <c r="A15" t="s">
        <v>15</v>
      </c>
    </row>
    <row r="16" spans="1:2">
      <c r="A16" t="s">
        <v>95</v>
      </c>
    </row>
    <row r="17" spans="1:1">
      <c r="A17" s="21"/>
    </row>
  </sheetData>
  <sortState ref="A5:A9">
    <sortCondition descending="1" ref="A6"/>
  </sortState>
  <dataValidations count="3">
    <dataValidation type="list" allowBlank="1" showInputMessage="1" showErrorMessage="1" errorTitle="Choisir dans la liste" error="Choisir dans la liste !" sqref="B7">
      <formula1>Liste_Statuts</formula1>
    </dataValidation>
    <dataValidation type="list" allowBlank="1" showInputMessage="1" showErrorMessage="1" errorTitle="Choisir dans la liste" error="Choisir dans la liste !" sqref="B8">
      <formula1>Liste_Civilités</formula1>
    </dataValidation>
    <dataValidation type="list" allowBlank="1" showInputMessage="1" showErrorMessage="1" errorTitle="Choisir dans la liste" error="Choisir dans la liste !" sqref="B9">
      <formula1>Liste_Communes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Annuaire</vt:lpstr>
      <vt:lpstr>Communes</vt:lpstr>
      <vt:lpstr>Statuts</vt:lpstr>
      <vt:lpstr>Paramètres</vt:lpstr>
      <vt:lpstr>Annuaire</vt:lpstr>
      <vt:lpstr>Communes</vt:lpstr>
      <vt:lpstr>Défaut_Civilité</vt:lpstr>
      <vt:lpstr>Défaut_Commune</vt:lpstr>
      <vt:lpstr>Défaut_Statut</vt:lpstr>
      <vt:lpstr>Liste_Civilités</vt:lpstr>
      <vt:lpstr>Liste_Communes</vt:lpstr>
      <vt:lpstr>Liste_Statuts</vt:lpstr>
      <vt:lpstr>Organisation</vt:lpstr>
      <vt:lpstr>Statuts</vt:lpstr>
      <vt:lpstr>Titre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toto</cp:lastModifiedBy>
  <dcterms:created xsi:type="dcterms:W3CDTF">2015-11-18T19:10:25Z</dcterms:created>
  <dcterms:modified xsi:type="dcterms:W3CDTF">2015-11-25T15:54:17Z</dcterms:modified>
</cp:coreProperties>
</file>