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750" yWindow="30" windowWidth="10035" windowHeight="7680" activeTab="2"/>
  </bookViews>
  <sheets>
    <sheet name="Menu" sheetId="1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Lots" sheetId="11" r:id="rId7"/>
  </sheets>
  <definedNames>
    <definedName name="_xlnm._FilterDatabase" localSheetId="2" hidden="1">Entrées!$A$3:$H$15</definedName>
    <definedName name="_xlnm._FilterDatabase" localSheetId="5" hidden="1">Fournisseurs!$A$3:$D$11</definedName>
    <definedName name="_xlnm._FilterDatabase" localSheetId="1" hidden="1">Inventaire!$A$3:$K$12</definedName>
    <definedName name="_xlnm._FilterDatabase" localSheetId="6" hidden="1">Lots!$A$3:$C$11</definedName>
    <definedName name="_xlnm._FilterDatabase" localSheetId="3" hidden="1">Sorties!$B$3:$E$12</definedName>
    <definedName name="_xlnm._FilterDatabase" localSheetId="4" hidden="1">Techniciens!$A$3:$C$15</definedName>
    <definedName name="Entrées">Entrées!$A$3:$H$15</definedName>
    <definedName name="Fournisseurs">Fournisseurs!$A$3:$D$12</definedName>
    <definedName name="Inventaire">Inventaire!$B$3:$K$12</definedName>
    <definedName name="Liste_Fournisseurs">Fournisseurs!$A$3:$A$12</definedName>
    <definedName name="Liste_Lots">Lots!$A$3:$A$12</definedName>
    <definedName name="Liste_Pièces">Inventaire!$A$3:$A$12</definedName>
    <definedName name="Liste_Techniciens">Techniciens!$A$3:$A$16</definedName>
    <definedName name="Lots">Lots!$A$3:$C$12</definedName>
    <definedName name="Sorties">Sorties!$A$3:$E$12</definedName>
  </definedNames>
  <calcPr calcId="125725"/>
</workbook>
</file>

<file path=xl/calcChain.xml><?xml version="1.0" encoding="utf-8"?>
<calcChain xmlns="http://schemas.openxmlformats.org/spreadsheetml/2006/main">
  <c r="G6" i="14"/>
  <c r="G5"/>
  <c r="G4"/>
  <c r="G7"/>
  <c r="C5" i="12" l="1"/>
  <c r="C6"/>
  <c r="C7"/>
  <c r="C8"/>
  <c r="C9"/>
  <c r="C10"/>
  <c r="C11"/>
  <c r="G8" i="14"/>
  <c r="G9"/>
  <c r="G10"/>
  <c r="G11"/>
  <c r="G12"/>
  <c r="G13"/>
  <c r="G14"/>
  <c r="B5" i="12"/>
  <c r="B6"/>
  <c r="B7"/>
  <c r="B8"/>
  <c r="B9"/>
  <c r="B10"/>
  <c r="B11"/>
  <c r="B4"/>
  <c r="B5" i="13"/>
  <c r="B6"/>
  <c r="B7"/>
  <c r="B8"/>
  <c r="B9"/>
  <c r="B10"/>
  <c r="B11"/>
  <c r="B12"/>
  <c r="B13"/>
  <c r="B14"/>
  <c r="B15"/>
  <c r="B4"/>
  <c r="G1" i="14" l="1"/>
  <c r="C4" i="12"/>
  <c r="C1" s="1"/>
  <c r="C1" i="10" l="1"/>
  <c r="K5"/>
  <c r="K6"/>
  <c r="K7"/>
  <c r="K8"/>
  <c r="K9"/>
  <c r="K10"/>
  <c r="K11"/>
  <c r="K4"/>
  <c r="D1" i="15"/>
  <c r="J5" i="10"/>
  <c r="J6"/>
  <c r="D6" s="1"/>
  <c r="J7"/>
  <c r="J8"/>
  <c r="D8" s="1"/>
  <c r="J9"/>
  <c r="J10"/>
  <c r="J11"/>
  <c r="D11" s="1"/>
  <c r="J4"/>
  <c r="E1" i="14"/>
  <c r="D5" i="10"/>
  <c r="D7"/>
  <c r="D9"/>
  <c r="J1" l="1"/>
  <c r="D4"/>
  <c r="B11" i="11" s="1"/>
  <c r="D10" i="10"/>
  <c r="B1" i="12" s="1"/>
  <c r="K1" i="10"/>
  <c r="B5" i="11"/>
  <c r="B7"/>
  <c r="B1" i="13"/>
  <c r="B4" i="11" l="1"/>
  <c r="B10"/>
  <c r="D1" i="10"/>
  <c r="B6" i="11"/>
  <c r="B9"/>
  <c r="B8"/>
  <c r="B1" l="1"/>
</calcChain>
</file>

<file path=xl/sharedStrings.xml><?xml version="1.0" encoding="utf-8"?>
<sst xmlns="http://schemas.openxmlformats.org/spreadsheetml/2006/main" count="200" uniqueCount="70">
  <si>
    <t>CONTENANCE</t>
  </si>
  <si>
    <t>GESTIONNAIRE DE STOCK</t>
  </si>
  <si>
    <t>LOT</t>
  </si>
  <si>
    <t>Lot</t>
  </si>
  <si>
    <t>Pièce</t>
  </si>
  <si>
    <t>CARACTERISTIQUE</t>
  </si>
  <si>
    <t>Fournisseur</t>
  </si>
  <si>
    <t>Aérocondenseur</t>
  </si>
  <si>
    <t>Contrôle-Commande</t>
  </si>
  <si>
    <t>ABB</t>
  </si>
  <si>
    <t>Arca</t>
  </si>
  <si>
    <t>Bergemann</t>
  </si>
  <si>
    <t>Bitherma</t>
  </si>
  <si>
    <t>Bopp&amp;Reuther</t>
  </si>
  <si>
    <t>Aviteq</t>
  </si>
  <si>
    <t>ASV Stübbe</t>
  </si>
  <si>
    <t>Bene Inox</t>
  </si>
  <si>
    <t>Capteur de température</t>
  </si>
  <si>
    <t>Bride</t>
  </si>
  <si>
    <t>Joint</t>
  </si>
  <si>
    <t>Garniture</t>
  </si>
  <si>
    <t>Membrane</t>
  </si>
  <si>
    <t>Algor</t>
  </si>
  <si>
    <t>Technicien</t>
  </si>
  <si>
    <t>BOZYCH D.</t>
  </si>
  <si>
    <t>PIEKNIK J.</t>
  </si>
  <si>
    <t>WILHEM S.</t>
  </si>
  <si>
    <t>REDEL M.</t>
  </si>
  <si>
    <t>MARABILE .A</t>
  </si>
  <si>
    <t>EZZAHER A.</t>
  </si>
  <si>
    <t>THIEL B.</t>
  </si>
  <si>
    <t>WITTKE. S</t>
  </si>
  <si>
    <t>BEHR G.</t>
  </si>
  <si>
    <t>BARBET G.</t>
  </si>
  <si>
    <t>METZINGER G.</t>
  </si>
  <si>
    <t>BOJOLY J.</t>
  </si>
  <si>
    <t/>
  </si>
  <si>
    <t>Louis</t>
  </si>
  <si>
    <t>AZERT</t>
  </si>
  <si>
    <t>AZER</t>
  </si>
  <si>
    <t>Date et heure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</si>
  <si>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</si>
  <si>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</si>
  <si>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</si>
  <si>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</si>
  <si>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</si>
  <si>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</si>
  <si>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</si>
  <si>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Bertrand</t>
  </si>
  <si>
    <t>Libellé</t>
  </si>
  <si>
    <t>Nombre de pièces</t>
  </si>
  <si>
    <t>Fchier des lots</t>
  </si>
  <si>
    <t>Fchier des fournisseurs</t>
  </si>
  <si>
    <t>Fchier des techniciens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</si>
  <si>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</si>
  <si>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</si>
  <si>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</si>
  <si>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</si>
  <si>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</si>
  <si>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</si>
  <si>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Caracté- ristique 1</t>
  </si>
  <si>
    <t>Caracté- ristique 2</t>
  </si>
  <si>
    <t>Caracté- ristique 3</t>
  </si>
  <si>
    <t xml:space="preserve">DERNIERES ENTREES DE STOCK </t>
  </si>
  <si>
    <t xml:space="preserve">DERNIERES SORTIES DE STOCK </t>
  </si>
  <si>
    <t>Nombre de pièces sorties</t>
  </si>
  <si>
    <t>Nombre de pièces fournies</t>
  </si>
  <si>
    <t>Chiffre d'affaire HT</t>
  </si>
  <si>
    <t>Montant HT</t>
  </si>
  <si>
    <t>IN15002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</si>
</sst>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/yy\ h:mm;@"/>
    <numFmt numFmtId="165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30"/>
      <color theme="1"/>
      <name val="Trebuchet MS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indexed="62" tint="-0.249977111117893"/>
      <name val="Calibri"/>
      <family val="2"/>
      <scheme val="minor"/>
    </font>
    <font>
      <b/>
      <sz val="16"/>
      <color indexed="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79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1" fillId="3" borderId="0" xfId="0" applyFont="1" applyFill="1"/>
    <xf numFmtId="0" fontId="0" fillId="3" borderId="0" xfId="0" applyFill="1" applyAlignment="1"/>
    <xf numFmtId="0" fontId="4" fillId="2" borderId="6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quotePrefix="1" applyFill="1" applyBorder="1" applyAlignment="1">
      <alignment horizontal="left" vertical="center"/>
    </xf>
    <xf numFmtId="0" fontId="7" fillId="0" borderId="0" xfId="0" applyFont="1"/>
    <xf numFmtId="0" fontId="7" fillId="5" borderId="0" xfId="0" applyFont="1" applyFill="1" applyBorder="1" applyAlignment="1">
      <alignment horizontal="left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 wrapText="1"/>
    </xf>
    <xf numFmtId="0" fontId="7" fillId="0" borderId="0" xfId="0" applyFont="1" applyAlignment="1">
      <alignment wrapText="1"/>
    </xf>
    <xf numFmtId="0" fontId="7" fillId="5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7" fillId="5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5" borderId="0" xfId="1" applyFont="1" applyFill="1" applyBorder="1" applyAlignment="1">
      <alignment horizontal="center" vertical="center"/>
    </xf>
    <xf numFmtId="44" fontId="0" fillId="4" borderId="0" xfId="1" applyFont="1" applyFill="1" applyBorder="1" applyAlignment="1">
      <alignment horizontal="center" vertical="center"/>
    </xf>
    <xf numFmtId="1" fontId="7" fillId="4" borderId="0" xfId="0" applyNumberFormat="1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7" fillId="4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vertical="center"/>
    </xf>
    <xf numFmtId="164" fontId="3" fillId="2" borderId="3" xfId="0" applyNumberFormat="1" applyFont="1" applyFill="1" applyBorder="1" applyAlignment="1"/>
    <xf numFmtId="164" fontId="3" fillId="2" borderId="0" xfId="0" applyNumberFormat="1" applyFont="1" applyFill="1" applyBorder="1" applyAlignment="1"/>
    <xf numFmtId="164" fontId="3" fillId="2" borderId="1" xfId="0" applyNumberFormat="1" applyFont="1" applyFill="1" applyBorder="1" applyAlignment="1"/>
    <xf numFmtId="0" fontId="3" fillId="2" borderId="3" xfId="0" applyNumberFormat="1" applyFont="1" applyFill="1" applyBorder="1" applyAlignment="1"/>
    <xf numFmtId="0" fontId="3" fillId="2" borderId="0" xfId="0" applyNumberFormat="1" applyFont="1" applyFill="1" applyBorder="1" applyAlignment="1"/>
    <xf numFmtId="0" fontId="3" fillId="2" borderId="1" xfId="0" applyNumberFormat="1" applyFont="1" applyFill="1" applyBorder="1" applyAlignment="1"/>
    <xf numFmtId="0" fontId="10" fillId="3" borderId="0" xfId="0" applyFont="1" applyFill="1" applyBorder="1" applyAlignment="1">
      <alignment horizontal="left"/>
    </xf>
    <xf numFmtId="0" fontId="5" fillId="3" borderId="0" xfId="0" applyFont="1" applyFill="1" applyBorder="1" applyAlignment="1">
      <alignment vertical="center"/>
    </xf>
    <xf numFmtId="0" fontId="9" fillId="2" borderId="0" xfId="0" applyFont="1" applyFill="1" applyAlignment="1">
      <alignment horizontal="left"/>
    </xf>
    <xf numFmtId="0" fontId="7" fillId="2" borderId="0" xfId="0" applyFont="1" applyFill="1"/>
    <xf numFmtId="0" fontId="10" fillId="2" borderId="0" xfId="0" applyFont="1" applyFill="1" applyAlignment="1">
      <alignment horizontal="left"/>
    </xf>
    <xf numFmtId="44" fontId="7" fillId="4" borderId="0" xfId="1" applyFont="1" applyFill="1" applyAlignment="1">
      <alignment horizontal="center"/>
    </xf>
    <xf numFmtId="44" fontId="7" fillId="5" borderId="0" xfId="1" applyFont="1" applyFill="1" applyAlignment="1">
      <alignment horizontal="center" vertical="top" wrapText="1"/>
    </xf>
    <xf numFmtId="44" fontId="0" fillId="4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7" fillId="2" borderId="0" xfId="1" applyFont="1" applyFill="1" applyAlignment="1">
      <alignment horizontal="center"/>
    </xf>
    <xf numFmtId="0" fontId="8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center" vertical="center"/>
    </xf>
    <xf numFmtId="1" fontId="7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44" fontId="7" fillId="2" borderId="0" xfId="1" applyFont="1" applyFill="1" applyBorder="1" applyAlignment="1">
      <alignment horizontal="center" vertical="center"/>
    </xf>
    <xf numFmtId="165" fontId="7" fillId="4" borderId="0" xfId="2" applyNumberFormat="1" applyFont="1" applyFill="1" applyAlignment="1">
      <alignment horizontal="center"/>
    </xf>
    <xf numFmtId="165" fontId="7" fillId="2" borderId="0" xfId="2" applyNumberFormat="1" applyFont="1" applyFill="1"/>
    <xf numFmtId="165" fontId="7" fillId="5" borderId="0" xfId="2" applyNumberFormat="1" applyFont="1" applyFill="1" applyAlignment="1">
      <alignment horizontal="center" wrapText="1"/>
    </xf>
    <xf numFmtId="165" fontId="0" fillId="4" borderId="0" xfId="2" applyNumberFormat="1" applyFont="1" applyFill="1" applyAlignment="1">
      <alignment horizontal="center"/>
    </xf>
    <xf numFmtId="165" fontId="0" fillId="5" borderId="0" xfId="2" applyNumberFormat="1" applyFont="1" applyFill="1" applyBorder="1" applyAlignment="1">
      <alignment horizontal="left" vertical="center"/>
    </xf>
    <xf numFmtId="165" fontId="0" fillId="0" borderId="0" xfId="2" applyNumberFormat="1" applyFont="1" applyAlignment="1">
      <alignment horizontal="center"/>
    </xf>
    <xf numFmtId="1" fontId="7" fillId="2" borderId="0" xfId="0" applyNumberFormat="1" applyFont="1" applyFill="1" applyBorder="1" applyAlignment="1">
      <alignment vertical="center"/>
    </xf>
    <xf numFmtId="44" fontId="7" fillId="2" borderId="0" xfId="1" applyFont="1" applyFill="1" applyBorder="1" applyAlignment="1">
      <alignment vertical="center"/>
    </xf>
    <xf numFmtId="44" fontId="7" fillId="5" borderId="0" xfId="1" applyFont="1" applyFill="1" applyBorder="1" applyAlignment="1">
      <alignment vertical="top" wrapText="1"/>
    </xf>
    <xf numFmtId="7" fontId="0" fillId="0" borderId="0" xfId="1" applyNumberFormat="1" applyFont="1" applyFill="1" applyBorder="1" applyAlignment="1">
      <alignment vertical="center"/>
    </xf>
    <xf numFmtId="44" fontId="0" fillId="0" borderId="0" xfId="1" applyFont="1" applyFill="1" applyBorder="1" applyAlignment="1">
      <alignment vertical="center"/>
    </xf>
    <xf numFmtId="44" fontId="0" fillId="5" borderId="0" xfId="1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Entr&#233;es!A1"/><Relationship Id="rId2" Type="http://schemas.openxmlformats.org/officeDocument/2006/relationships/hyperlink" Target="#Lots!A1"/><Relationship Id="rId1" Type="http://schemas.openxmlformats.org/officeDocument/2006/relationships/hyperlink" Target="#Inventaire!A1"/><Relationship Id="rId6" Type="http://schemas.openxmlformats.org/officeDocument/2006/relationships/hyperlink" Target="#Fournisseurs!A1"/><Relationship Id="rId5" Type="http://schemas.openxmlformats.org/officeDocument/2006/relationships/hyperlink" Target="#Techniciens!A1"/><Relationship Id="rId4" Type="http://schemas.openxmlformats.org/officeDocument/2006/relationships/hyperlink" Target="#Sorti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466726</xdr:colOff>
      <xdr:row>3</xdr:row>
      <xdr:rowOff>152400</xdr:rowOff>
    </xdr:from>
    <xdr:to>
      <xdr:col>2</xdr:col>
      <xdr:colOff>314326</xdr:colOff>
      <xdr:row>3</xdr:row>
      <xdr:rowOff>790576</xdr:rowOff>
    </xdr:to>
    <xdr:sp macro="[0]!Valid3" textlink="">
      <xdr:nvSpPr>
        <xdr:cNvPr id="7" name="ZoneTexte 6">
          <a:hlinkClick xmlns:r="http://schemas.openxmlformats.org/officeDocument/2006/relationships" r:id="rId1"/>
        </xdr:cNvPr>
        <xdr:cNvSpPr txBox="1"/>
      </xdr:nvSpPr>
      <xdr:spPr>
        <a:xfrm>
          <a:off x="466726" y="1628775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INVENTAIRE</a:t>
          </a:r>
        </a:p>
      </xdr:txBody>
    </xdr:sp>
    <xdr:clientData fPrintsWithSheet="0"/>
  </xdr:twoCellAnchor>
  <xdr:twoCellAnchor editAs="absolute">
    <xdr:from>
      <xdr:col>6</xdr:col>
      <xdr:colOff>704851</xdr:colOff>
      <xdr:row>3</xdr:row>
      <xdr:rowOff>161925</xdr:rowOff>
    </xdr:from>
    <xdr:to>
      <xdr:col>8</xdr:col>
      <xdr:colOff>552451</xdr:colOff>
      <xdr:row>3</xdr:row>
      <xdr:rowOff>800101</xdr:rowOff>
    </xdr:to>
    <xdr:sp macro="[0]!pageoption" textlink="">
      <xdr:nvSpPr>
        <xdr:cNvPr id="13" name="ZoneTexte 12">
          <a:hlinkClick xmlns:r="http://schemas.openxmlformats.org/officeDocument/2006/relationships" r:id="rId2"/>
        </xdr:cNvPr>
        <xdr:cNvSpPr txBox="1"/>
      </xdr:nvSpPr>
      <xdr:spPr>
        <a:xfrm>
          <a:off x="6419851" y="1638300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LOTS</a:t>
          </a:r>
        </a:p>
      </xdr:txBody>
    </xdr:sp>
    <xdr:clientData fPrintsWithSheet="0"/>
  </xdr:twoCellAnchor>
  <xdr:twoCellAnchor editAs="absolute">
    <xdr:from>
      <xdr:col>2</xdr:col>
      <xdr:colOff>542926</xdr:colOff>
      <xdr:row>3</xdr:row>
      <xdr:rowOff>161925</xdr:rowOff>
    </xdr:from>
    <xdr:to>
      <xdr:col>4</xdr:col>
      <xdr:colOff>390526</xdr:colOff>
      <xdr:row>3</xdr:row>
      <xdr:rowOff>800101</xdr:rowOff>
    </xdr:to>
    <xdr:sp macro="[0]!Valid1" textlink="">
      <xdr:nvSpPr>
        <xdr:cNvPr id="14" name="ZoneTexte 13">
          <a:hlinkClick xmlns:r="http://schemas.openxmlformats.org/officeDocument/2006/relationships" r:id="rId3"/>
        </xdr:cNvPr>
        <xdr:cNvSpPr txBox="1"/>
      </xdr:nvSpPr>
      <xdr:spPr>
        <a:xfrm>
          <a:off x="2447926" y="1638300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ENTREES</a:t>
          </a:r>
        </a:p>
      </xdr:txBody>
    </xdr:sp>
    <xdr:clientData fPrintsWithSheet="0"/>
  </xdr:twoCellAnchor>
  <xdr:twoCellAnchor editAs="absolute">
    <xdr:from>
      <xdr:col>4</xdr:col>
      <xdr:colOff>619126</xdr:colOff>
      <xdr:row>3</xdr:row>
      <xdr:rowOff>171451</xdr:rowOff>
    </xdr:from>
    <xdr:to>
      <xdr:col>6</xdr:col>
      <xdr:colOff>466726</xdr:colOff>
      <xdr:row>3</xdr:row>
      <xdr:rowOff>809627</xdr:rowOff>
    </xdr:to>
    <xdr:sp macro="[0]!Valid4" textlink="">
      <xdr:nvSpPr>
        <xdr:cNvPr id="6" name="ZoneTexte 5">
          <a:hlinkClick xmlns:r="http://schemas.openxmlformats.org/officeDocument/2006/relationships" r:id="rId4"/>
        </xdr:cNvPr>
        <xdr:cNvSpPr txBox="1"/>
      </xdr:nvSpPr>
      <xdr:spPr>
        <a:xfrm>
          <a:off x="4429126" y="1647826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SORTIES</a:t>
          </a:r>
        </a:p>
      </xdr:txBody>
    </xdr:sp>
    <xdr:clientData fPrintsWithSheet="0"/>
  </xdr:twoCellAnchor>
  <xdr:twoCellAnchor editAs="absolute">
    <xdr:from>
      <xdr:col>10</xdr:col>
      <xdr:colOff>847726</xdr:colOff>
      <xdr:row>3</xdr:row>
      <xdr:rowOff>180975</xdr:rowOff>
    </xdr:from>
    <xdr:to>
      <xdr:col>12</xdr:col>
      <xdr:colOff>695326</xdr:colOff>
      <xdr:row>3</xdr:row>
      <xdr:rowOff>819151</xdr:rowOff>
    </xdr:to>
    <xdr:sp macro="[0]!pageoption" textlink="">
      <xdr:nvSpPr>
        <xdr:cNvPr id="8" name="ZoneTexte 7">
          <a:hlinkClick xmlns:r="http://schemas.openxmlformats.org/officeDocument/2006/relationships" r:id="rId5"/>
        </xdr:cNvPr>
        <xdr:cNvSpPr txBox="1"/>
      </xdr:nvSpPr>
      <xdr:spPr>
        <a:xfrm>
          <a:off x="10372726" y="1657350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TECHNICIENS</a:t>
          </a:r>
        </a:p>
      </xdr:txBody>
    </xdr:sp>
    <xdr:clientData fPrintsWithSheet="0"/>
  </xdr:twoCellAnchor>
  <xdr:twoCellAnchor editAs="absolute">
    <xdr:from>
      <xdr:col>8</xdr:col>
      <xdr:colOff>790576</xdr:colOff>
      <xdr:row>3</xdr:row>
      <xdr:rowOff>171450</xdr:rowOff>
    </xdr:from>
    <xdr:to>
      <xdr:col>10</xdr:col>
      <xdr:colOff>638176</xdr:colOff>
      <xdr:row>3</xdr:row>
      <xdr:rowOff>809626</xdr:rowOff>
    </xdr:to>
    <xdr:sp macro="[0]!pageoption" textlink="">
      <xdr:nvSpPr>
        <xdr:cNvPr id="9" name="ZoneTexte 8">
          <a:hlinkClick xmlns:r="http://schemas.openxmlformats.org/officeDocument/2006/relationships" r:id="rId6"/>
        </xdr:cNvPr>
        <xdr:cNvSpPr txBox="1"/>
      </xdr:nvSpPr>
      <xdr:spPr>
        <a:xfrm>
          <a:off x="8410576" y="1647825"/>
          <a:ext cx="1752600" cy="638176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FOURNISSEURS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1638300</xdr:colOff>
      <xdr:row>1</xdr:row>
      <xdr:rowOff>79142</xdr:rowOff>
    </xdr:from>
    <xdr:to>
      <xdr:col>7</xdr:col>
      <xdr:colOff>2589060</xdr:colOff>
      <xdr:row>1</xdr:row>
      <xdr:rowOff>423772</xdr:rowOff>
    </xdr:to>
    <xdr:sp macro="[0]!Feuil11.Trier_Entrées" textlink="">
      <xdr:nvSpPr>
        <xdr:cNvPr id="2" name="Bouton_Trier_Opération"/>
        <xdr:cNvSpPr/>
      </xdr:nvSpPr>
      <xdr:spPr>
        <a:xfrm>
          <a:off x="8782050" y="345842"/>
          <a:ext cx="95076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2695574</xdr:colOff>
      <xdr:row>1</xdr:row>
      <xdr:rowOff>75767</xdr:rowOff>
    </xdr:from>
    <xdr:to>
      <xdr:col>7</xdr:col>
      <xdr:colOff>3629025</xdr:colOff>
      <xdr:row>1</xdr:row>
      <xdr:rowOff>417609</xdr:rowOff>
    </xdr:to>
    <xdr:sp macro="[0]!Feuil11.Supprimer_Entrée" textlink="">
      <xdr:nvSpPr>
        <xdr:cNvPr id="3" name="Bouton_Supprimer_Opération"/>
        <xdr:cNvSpPr/>
      </xdr:nvSpPr>
      <xdr:spPr>
        <a:xfrm>
          <a:off x="9839324" y="342467"/>
          <a:ext cx="93345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6</xdr:col>
      <xdr:colOff>409575</xdr:colOff>
      <xdr:row>1</xdr:row>
      <xdr:rowOff>85725</xdr:rowOff>
    </xdr:from>
    <xdr:to>
      <xdr:col>7</xdr:col>
      <xdr:colOff>504825</xdr:colOff>
      <xdr:row>1</xdr:row>
      <xdr:rowOff>430355</xdr:rowOff>
    </xdr:to>
    <xdr:sp macro="[0]!Feuil11.Afficher_Form_Ajout_Entrée" textlink="">
      <xdr:nvSpPr>
        <xdr:cNvPr id="4" name="Bouton_Ajouter_Opération"/>
        <xdr:cNvSpPr/>
      </xdr:nvSpPr>
      <xdr:spPr>
        <a:xfrm>
          <a:off x="6838950" y="352425"/>
          <a:ext cx="809625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7</xdr:col>
      <xdr:colOff>638175</xdr:colOff>
      <xdr:row>1</xdr:row>
      <xdr:rowOff>85725</xdr:rowOff>
    </xdr:from>
    <xdr:to>
      <xdr:col>7</xdr:col>
      <xdr:colOff>1504950</xdr:colOff>
      <xdr:row>1</xdr:row>
      <xdr:rowOff>430355</xdr:rowOff>
    </xdr:to>
    <xdr:sp macro="[0]!Feuil11.Afficher_Form_Modif_Entrée" textlink="">
      <xdr:nvSpPr>
        <xdr:cNvPr id="5" name="Bouton_Ajouter_Opération"/>
        <xdr:cNvSpPr/>
      </xdr:nvSpPr>
      <xdr:spPr>
        <a:xfrm>
          <a:off x="7781925" y="352425"/>
          <a:ext cx="866775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75"/>
  <sheetViews>
    <sheetView zoomScaleNormal="100" workbookViewId="0">
      <selection activeCell="A8" sqref="A8"/>
    </sheetView>
  </sheetViews>
  <sheetFormatPr baseColWidth="10" defaultRowHeight="15"/>
  <cols>
    <col min="1" max="17" width="14.28515625" style="1" customWidth="1"/>
    <col min="18" max="16384" width="11.42578125" style="1"/>
  </cols>
  <sheetData>
    <row r="1" spans="1:33" s="3" customFormat="1" ht="25.5" customHeight="1">
      <c r="A1" s="51"/>
    </row>
    <row r="2" spans="1:33" s="3" customFormat="1" ht="64.5" customHeight="1">
      <c r="B2" s="78" t="s">
        <v>1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</row>
    <row r="3" spans="1:33" s="3" customFormat="1" ht="26.25" customHeight="1"/>
    <row r="4" spans="1:33" ht="72" customHeight="1">
      <c r="A4" s="2"/>
      <c r="B4" s="2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</row>
    <row r="5" spans="1:33" ht="18" customHeight="1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</row>
    <row r="6" spans="1:33" ht="18" customHeight="1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spans="1:33" s="3" customFormat="1" ht="18" customHeight="1">
      <c r="B7" s="52" t="s">
        <v>63</v>
      </c>
      <c r="C7" s="52"/>
      <c r="D7" s="52"/>
      <c r="E7" s="52"/>
      <c r="F7" s="52"/>
      <c r="H7" s="52" t="s">
        <v>64</v>
      </c>
      <c r="I7" s="52"/>
      <c r="J7" s="52"/>
      <c r="K7" s="52"/>
      <c r="L7" s="52"/>
    </row>
    <row r="8" spans="1:33" ht="18" customHeight="1" thickBot="1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5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ht="18" customHeight="1" thickTop="1" thickBot="1">
      <c r="A9" s="2"/>
      <c r="B9" s="6" t="s">
        <v>3</v>
      </c>
      <c r="C9" s="13" t="s">
        <v>6</v>
      </c>
      <c r="D9" s="44" t="s">
        <v>4</v>
      </c>
      <c r="E9" s="44" t="s">
        <v>23</v>
      </c>
      <c r="F9" s="44" t="s">
        <v>40</v>
      </c>
      <c r="G9" s="5"/>
      <c r="H9" s="6" t="s">
        <v>3</v>
      </c>
      <c r="I9" s="13" t="s">
        <v>6</v>
      </c>
      <c r="J9" s="44" t="s">
        <v>4</v>
      </c>
      <c r="K9" s="44" t="s">
        <v>23</v>
      </c>
      <c r="L9" s="44" t="s">
        <v>40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33" ht="18" customHeight="1" thickTop="1">
      <c r="A10" s="2"/>
      <c r="B10" s="7"/>
      <c r="C10" s="10"/>
      <c r="D10" s="48"/>
      <c r="E10" s="48"/>
      <c r="F10" s="45"/>
      <c r="G10" s="5"/>
      <c r="H10" s="7"/>
      <c r="I10" s="10"/>
      <c r="J10" s="48"/>
      <c r="K10" s="48"/>
      <c r="L10" s="45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33" ht="18" customHeight="1">
      <c r="A11" s="2"/>
      <c r="B11" s="8"/>
      <c r="C11" s="11"/>
      <c r="D11" s="49"/>
      <c r="E11" s="49"/>
      <c r="F11" s="46"/>
      <c r="G11" s="5"/>
      <c r="H11" s="8"/>
      <c r="I11" s="11"/>
      <c r="J11" s="49"/>
      <c r="K11" s="49"/>
      <c r="L11" s="46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33" ht="18" customHeight="1">
      <c r="A12" s="2"/>
      <c r="B12" s="8"/>
      <c r="C12" s="11"/>
      <c r="D12" s="49"/>
      <c r="E12" s="49"/>
      <c r="F12" s="46"/>
      <c r="G12" s="5"/>
      <c r="H12" s="8"/>
      <c r="I12" s="11"/>
      <c r="J12" s="49"/>
      <c r="K12" s="49"/>
      <c r="L12" s="46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33" ht="18" customHeight="1">
      <c r="A13" s="2"/>
      <c r="B13" s="8"/>
      <c r="C13" s="11"/>
      <c r="D13" s="49"/>
      <c r="E13" s="49"/>
      <c r="F13" s="46"/>
      <c r="G13" s="5"/>
      <c r="H13" s="8"/>
      <c r="I13" s="11"/>
      <c r="J13" s="49"/>
      <c r="K13" s="49"/>
      <c r="L13" s="46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33" ht="18" customHeight="1">
      <c r="A14" s="2"/>
      <c r="B14" s="8"/>
      <c r="C14" s="11"/>
      <c r="D14" s="49"/>
      <c r="E14" s="49"/>
      <c r="F14" s="46"/>
      <c r="G14" s="2"/>
      <c r="H14" s="8"/>
      <c r="I14" s="11"/>
      <c r="J14" s="49"/>
      <c r="K14" s="49"/>
      <c r="L14" s="46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33" ht="18" customHeight="1" thickBot="1">
      <c r="A15" s="2"/>
      <c r="B15" s="9"/>
      <c r="C15" s="12"/>
      <c r="D15" s="50"/>
      <c r="E15" s="50"/>
      <c r="F15" s="47"/>
      <c r="G15" s="2"/>
      <c r="H15" s="9"/>
      <c r="I15" s="12"/>
      <c r="J15" s="50"/>
      <c r="K15" s="50"/>
      <c r="L15" s="4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33" ht="18" customHeight="1" thickTop="1">
      <c r="A16" s="2"/>
      <c r="B16" s="4"/>
      <c r="C16" s="2"/>
      <c r="D16" s="2"/>
      <c r="E16" s="2"/>
      <c r="F16" s="2"/>
      <c r="G16" s="2"/>
      <c r="H16" s="4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1:33" ht="18" customHeight="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1:33" ht="18" customHeight="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3" ht="233.25" customHeight="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1:33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33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3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3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3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2:33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2:33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2:3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2:3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2:3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2:3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2:3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2:3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2:3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2:3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2:3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  <row r="44" spans="2:3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</row>
    <row r="45" spans="2:3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</row>
    <row r="46" spans="2:3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</row>
    <row r="47" spans="2:3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</row>
    <row r="48" spans="2:3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</row>
    <row r="49" spans="2:3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</row>
    <row r="50" spans="2:3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</row>
    <row r="51" spans="2:3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</row>
    <row r="52" spans="2:3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</row>
    <row r="53" spans="2:3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</row>
    <row r="54" spans="2:33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</row>
    <row r="55" spans="2:33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</row>
    <row r="56" spans="2:33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</row>
    <row r="57" spans="2:33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</row>
    <row r="58" spans="2:33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</row>
    <row r="59" spans="2:33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</row>
    <row r="60" spans="2:33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</row>
    <row r="61" spans="2:33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</row>
    <row r="62" spans="2:33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</row>
    <row r="63" spans="2:33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</row>
    <row r="64" spans="2:33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</row>
    <row r="65" spans="2:33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</row>
    <row r="66" spans="2:33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</row>
    <row r="67" spans="2:33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</row>
    <row r="68" spans="2:33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</row>
    <row r="69" spans="2:33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</row>
    <row r="70" spans="2:33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</row>
    <row r="71" spans="2:33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</row>
    <row r="72" spans="2:33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</row>
    <row r="73" spans="2:33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</row>
    <row r="74" spans="2:33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</row>
    <row r="75" spans="2:33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</row>
  </sheetData>
  <sheetProtection selectLockedCells="1" selectUnlockedCells="1"/>
  <mergeCells count="1">
    <mergeCell ref="B2:M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G27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/>
  <cols>
    <col min="1" max="1" width="24.140625" style="14" customWidth="1"/>
    <col min="2" max="2" width="25.28515625" style="14" customWidth="1"/>
    <col min="3" max="3" width="10.7109375" style="15" customWidth="1"/>
    <col min="4" max="4" width="11" style="14" customWidth="1"/>
    <col min="5" max="5" width="18.85546875" style="23" customWidth="1"/>
    <col min="6" max="8" width="14.5703125" style="23" customWidth="1"/>
    <col min="9" max="9" width="23.42578125" style="14" customWidth="1"/>
    <col min="10" max="11" width="12.140625" style="14" customWidth="1"/>
    <col min="12" max="12" width="21.140625" style="14" customWidth="1"/>
    <col min="13" max="13" width="21.7109375" style="14" customWidth="1"/>
    <col min="14" max="15" width="0" style="15" hidden="1" customWidth="1"/>
    <col min="16" max="16" width="20.140625" style="14" customWidth="1"/>
    <col min="17" max="17" width="19.28515625" style="14" customWidth="1"/>
    <col min="18" max="18" width="18.140625" style="14" customWidth="1"/>
    <col min="19" max="19" width="16.85546875" style="14" customWidth="1"/>
    <col min="20" max="21" width="17.42578125" style="14" customWidth="1"/>
    <col min="22" max="22" width="19.140625" style="14" customWidth="1"/>
    <col min="23" max="23" width="18.5703125" style="14" customWidth="1"/>
    <col min="24" max="24" width="17.5703125" style="14" customWidth="1"/>
    <col min="25" max="25" width="18.140625" style="14" customWidth="1"/>
    <col min="26" max="16384" width="11.42578125" style="14"/>
  </cols>
  <sheetData>
    <row r="1" spans="1:33" s="30" customFormat="1" ht="21">
      <c r="A1" s="61" t="s">
        <v>41</v>
      </c>
      <c r="B1" s="62"/>
      <c r="C1" s="43">
        <f>SUBTOTAL(9,C3:C12)</f>
        <v>800</v>
      </c>
      <c r="D1" s="43">
        <f>SUBTOTAL(9,D3:D12)</f>
        <v>964</v>
      </c>
      <c r="E1" s="64"/>
      <c r="F1" s="64"/>
      <c r="G1" s="64"/>
      <c r="H1" s="64"/>
      <c r="I1" s="62"/>
      <c r="J1" s="43">
        <f>SUBTOTAL(9,J3:J12)</f>
        <v>200</v>
      </c>
      <c r="K1" s="43">
        <f>SUBTOTAL(9,K3:K12)</f>
        <v>36</v>
      </c>
      <c r="N1" s="31"/>
      <c r="O1" s="31"/>
    </row>
    <row r="2" spans="1:33" s="30" customFormat="1" ht="42" customHeight="1">
      <c r="A2" s="62"/>
      <c r="B2" s="62"/>
      <c r="C2" s="63"/>
      <c r="D2" s="62"/>
      <c r="E2" s="64"/>
      <c r="F2" s="64"/>
      <c r="G2" s="64"/>
      <c r="H2" s="64"/>
      <c r="I2" s="62"/>
      <c r="J2" s="62"/>
      <c r="K2" s="62"/>
      <c r="N2" s="31"/>
      <c r="O2" s="31"/>
    </row>
    <row r="3" spans="1:33" s="33" customFormat="1" ht="30">
      <c r="A3" s="26" t="s">
        <v>4</v>
      </c>
      <c r="B3" s="26" t="s">
        <v>3</v>
      </c>
      <c r="C3" s="32" t="s">
        <v>47</v>
      </c>
      <c r="D3" s="27" t="s">
        <v>46</v>
      </c>
      <c r="E3" s="26" t="s">
        <v>6</v>
      </c>
      <c r="F3" s="26" t="s">
        <v>60</v>
      </c>
      <c r="G3" s="26" t="s">
        <v>61</v>
      </c>
      <c r="H3" s="26" t="s">
        <v>62</v>
      </c>
      <c r="I3" s="27" t="s">
        <v>43</v>
      </c>
      <c r="J3" s="27" t="s">
        <v>44</v>
      </c>
      <c r="K3" s="27" t="s">
        <v>45</v>
      </c>
      <c r="N3" s="33" t="s">
        <v>5</v>
      </c>
      <c r="O3" s="33" t="s">
        <v>5</v>
      </c>
      <c r="AD3" s="33" t="s">
        <v>2</v>
      </c>
      <c r="AG3" s="33" t="s">
        <v>0</v>
      </c>
    </row>
    <row r="4" spans="1:33">
      <c r="A4" s="23" t="s">
        <v>48</v>
      </c>
      <c r="B4" s="23" t="s">
        <v>8</v>
      </c>
      <c r="C4" s="15">
        <v>100</v>
      </c>
      <c r="D4" s="19">
        <f t="shared" ref="D4:D11" si="0">C4+J4-K4</f>
        <v>109</v>
      </c>
      <c r="E4" s="23" t="s">
        <v>9</v>
      </c>
      <c r="F4" s="23" t="s">
        <v>36</v>
      </c>
      <c r="G4" s="23" t="s">
        <v>36</v>
      </c>
      <c r="H4" s="23" t="s">
        <v>36</v>
      </c>
      <c r="J4" s="18">
        <f>SUMIF(Entrées!C:C,A:A,Entrées!E:E)</f>
        <v>10</v>
      </c>
      <c r="K4" s="18">
        <f>SUMIF(Sorties!B:B,A:A,Sorties!D:D)</f>
        <v>1</v>
      </c>
      <c r="M4" s="16"/>
    </row>
    <row r="5" spans="1:33">
      <c r="A5" s="23" t="s">
        <v>22</v>
      </c>
      <c r="B5" s="23" t="s">
        <v>7</v>
      </c>
      <c r="C5" s="15">
        <v>100</v>
      </c>
      <c r="D5" s="19">
        <f t="shared" si="0"/>
        <v>108</v>
      </c>
      <c r="E5" s="23" t="s">
        <v>10</v>
      </c>
      <c r="F5" s="23" t="s">
        <v>38</v>
      </c>
      <c r="G5" s="23" t="s">
        <v>39</v>
      </c>
      <c r="H5" s="23" t="s">
        <v>39</v>
      </c>
      <c r="J5" s="18">
        <f>SUMIF(Entrées!C:C,A:A,Entrées!E:E)</f>
        <v>10</v>
      </c>
      <c r="K5" s="18">
        <f>SUMIF(Sorties!B:B,A:A,Sorties!D:D)</f>
        <v>2</v>
      </c>
      <c r="M5" s="16"/>
    </row>
    <row r="6" spans="1:33">
      <c r="A6" s="23" t="s">
        <v>18</v>
      </c>
      <c r="B6" s="23" t="s">
        <v>8</v>
      </c>
      <c r="C6" s="15">
        <v>100</v>
      </c>
      <c r="D6" s="19">
        <f t="shared" si="0"/>
        <v>107</v>
      </c>
      <c r="E6" s="23" t="s">
        <v>15</v>
      </c>
      <c r="F6" s="23" t="s">
        <v>36</v>
      </c>
      <c r="G6" s="23" t="s">
        <v>36</v>
      </c>
      <c r="H6" s="23" t="s">
        <v>36</v>
      </c>
      <c r="J6" s="18">
        <f>SUMIF(Entrées!C:C,A:A,Entrées!E:E)</f>
        <v>10</v>
      </c>
      <c r="K6" s="18">
        <f>SUMIF(Sorties!B:B,A:A,Sorties!D:D)</f>
        <v>3</v>
      </c>
      <c r="M6" s="16"/>
    </row>
    <row r="7" spans="1:33">
      <c r="A7" t="s">
        <v>17</v>
      </c>
      <c r="B7" s="23" t="s">
        <v>8</v>
      </c>
      <c r="C7" s="15">
        <v>100</v>
      </c>
      <c r="D7" s="19">
        <f t="shared" si="0"/>
        <v>116</v>
      </c>
      <c r="E7" s="23" t="s">
        <v>14</v>
      </c>
      <c r="F7" s="23" t="s">
        <v>36</v>
      </c>
      <c r="G7" s="23" t="s">
        <v>36</v>
      </c>
      <c r="H7" s="23" t="s">
        <v>36</v>
      </c>
      <c r="J7" s="18">
        <f>SUMIF(Entrées!C:C,A:A,Entrées!E:E)</f>
        <v>20</v>
      </c>
      <c r="K7" s="18">
        <f>SUMIF(Sorties!B:B,A:A,Sorties!D:D)</f>
        <v>4</v>
      </c>
      <c r="M7" s="16"/>
    </row>
    <row r="8" spans="1:33">
      <c r="A8" t="s">
        <v>20</v>
      </c>
      <c r="B8" s="23" t="s">
        <v>7</v>
      </c>
      <c r="C8" s="15">
        <v>100</v>
      </c>
      <c r="D8" s="19">
        <f t="shared" si="0"/>
        <v>115</v>
      </c>
      <c r="E8" s="23" t="s">
        <v>16</v>
      </c>
      <c r="F8" s="23" t="s">
        <v>38</v>
      </c>
      <c r="G8" s="23" t="s">
        <v>39</v>
      </c>
      <c r="H8" s="23" t="s">
        <v>39</v>
      </c>
      <c r="J8" s="18">
        <f>SUMIF(Entrées!C:C,A:A,Entrées!E:E)</f>
        <v>20</v>
      </c>
      <c r="K8" s="18">
        <f>SUMIF(Sorties!B:B,A:A,Sorties!D:D)</f>
        <v>5</v>
      </c>
      <c r="M8" s="16"/>
    </row>
    <row r="9" spans="1:33">
      <c r="A9" t="s">
        <v>19</v>
      </c>
      <c r="B9" s="23" t="s">
        <v>8</v>
      </c>
      <c r="C9" s="15">
        <v>100</v>
      </c>
      <c r="D9" s="19">
        <f t="shared" si="0"/>
        <v>204</v>
      </c>
      <c r="E9" s="23" t="s">
        <v>11</v>
      </c>
      <c r="F9" s="23" t="s">
        <v>36</v>
      </c>
      <c r="G9" s="23" t="s">
        <v>36</v>
      </c>
      <c r="H9" s="23" t="s">
        <v>36</v>
      </c>
      <c r="J9" s="18">
        <f>SUMIF(Entrées!C:C,A:A,Entrées!E:E)</f>
        <v>110</v>
      </c>
      <c r="K9" s="18">
        <f>SUMIF(Sorties!B:B,A:A,Sorties!D:D)</f>
        <v>6</v>
      </c>
      <c r="M9" s="16"/>
    </row>
    <row r="10" spans="1:33">
      <c r="A10" t="s">
        <v>37</v>
      </c>
      <c r="B10" s="23" t="s">
        <v>7</v>
      </c>
      <c r="C10" s="15">
        <v>100</v>
      </c>
      <c r="D10" s="19">
        <f t="shared" si="0"/>
        <v>103</v>
      </c>
      <c r="E10" s="23" t="s">
        <v>12</v>
      </c>
      <c r="F10" s="23" t="s">
        <v>38</v>
      </c>
      <c r="G10" s="23" t="s">
        <v>39</v>
      </c>
      <c r="H10" s="23" t="s">
        <v>39</v>
      </c>
      <c r="J10" s="18">
        <f>SUMIF(Entrées!C:C,A:A,Entrées!E:E)</f>
        <v>10</v>
      </c>
      <c r="K10" s="18">
        <f>SUMIF(Sorties!B:B,A:A,Sorties!D:D)</f>
        <v>7</v>
      </c>
      <c r="M10" s="16"/>
    </row>
    <row r="11" spans="1:33">
      <c r="A11" t="s">
        <v>21</v>
      </c>
      <c r="B11" s="23" t="s">
        <v>8</v>
      </c>
      <c r="C11" s="15">
        <v>100</v>
      </c>
      <c r="D11" s="19">
        <f t="shared" si="0"/>
        <v>102</v>
      </c>
      <c r="E11" s="23" t="s">
        <v>13</v>
      </c>
      <c r="F11" s="23" t="s">
        <v>36</v>
      </c>
      <c r="G11" s="23" t="s">
        <v>36</v>
      </c>
      <c r="H11" s="23" t="s">
        <v>36</v>
      </c>
      <c r="J11" s="18">
        <f>SUMIF(Entrées!C:C,A:A,Entrées!E:E)</f>
        <v>10</v>
      </c>
      <c r="K11" s="18">
        <f>SUMIF(Sorties!B:B,A:A,Sorties!D:D)</f>
        <v>8</v>
      </c>
      <c r="M11" s="16"/>
    </row>
    <row r="12" spans="1:33">
      <c r="A12" s="22"/>
      <c r="B12" s="22"/>
      <c r="C12" s="21"/>
      <c r="D12" s="21"/>
      <c r="E12" s="22"/>
      <c r="F12" s="22" t="s">
        <v>36</v>
      </c>
      <c r="G12" s="22" t="s">
        <v>36</v>
      </c>
      <c r="H12" s="22" t="s">
        <v>36</v>
      </c>
      <c r="I12" s="20" t="s">
        <v>36</v>
      </c>
      <c r="J12" s="20" t="s">
        <v>36</v>
      </c>
      <c r="K12" s="20" t="s">
        <v>36</v>
      </c>
      <c r="M12" s="16"/>
    </row>
    <row r="13" spans="1:33">
      <c r="A13" s="17"/>
      <c r="E13" s="24"/>
      <c r="M13" s="16"/>
    </row>
    <row r="14" spans="1:33">
      <c r="M14" s="16"/>
    </row>
    <row r="15" spans="1:33">
      <c r="M15" s="16"/>
    </row>
    <row r="16" spans="1:33">
      <c r="M16" s="16"/>
    </row>
    <row r="17" spans="1:33">
      <c r="A17"/>
      <c r="M17" s="16"/>
    </row>
    <row r="18" spans="1:33" s="15" customFormat="1">
      <c r="A18"/>
      <c r="B18" s="14"/>
      <c r="D18" s="14"/>
      <c r="E18" s="23"/>
      <c r="F18" s="23"/>
      <c r="G18" s="23"/>
      <c r="H18" s="23"/>
      <c r="I18" s="14"/>
      <c r="J18" s="14"/>
      <c r="K18" s="14"/>
      <c r="L18" s="14"/>
      <c r="M18" s="16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</row>
    <row r="19" spans="1:33" s="15" customFormat="1">
      <c r="A19"/>
      <c r="B19" s="14"/>
      <c r="D19" s="14"/>
      <c r="E19" s="23"/>
      <c r="F19" s="23"/>
      <c r="G19" s="23"/>
      <c r="H19" s="23"/>
      <c r="I19" s="14"/>
      <c r="J19" s="14"/>
      <c r="K19" s="14"/>
      <c r="L19" s="14"/>
      <c r="M19" s="16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</row>
    <row r="20" spans="1:33" s="15" customFormat="1">
      <c r="A20"/>
      <c r="B20" s="14"/>
      <c r="D20" s="14"/>
      <c r="E20" s="23"/>
      <c r="F20" s="23"/>
      <c r="G20" s="23"/>
      <c r="H20" s="23"/>
      <c r="I20" s="14"/>
      <c r="J20" s="14"/>
      <c r="K20" s="14"/>
      <c r="L20" s="14"/>
      <c r="M20" s="16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</row>
    <row r="21" spans="1:33" s="15" customFormat="1">
      <c r="A21"/>
      <c r="B21" s="14"/>
      <c r="D21" s="14"/>
      <c r="E21" s="23"/>
      <c r="F21" s="23"/>
      <c r="G21" s="23"/>
      <c r="H21" s="23"/>
      <c r="I21" s="14"/>
      <c r="J21" s="14"/>
      <c r="K21" s="14"/>
      <c r="L21" s="14"/>
      <c r="M21" s="16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</row>
    <row r="22" spans="1:33" s="15" customFormat="1">
      <c r="A22"/>
      <c r="B22" s="14"/>
      <c r="D22" s="14"/>
      <c r="E22" s="23"/>
      <c r="F22" s="23"/>
      <c r="G22" s="23"/>
      <c r="H22" s="23"/>
      <c r="I22" s="14"/>
      <c r="J22" s="14"/>
      <c r="K22" s="14"/>
      <c r="L22" s="14"/>
      <c r="M22" s="16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</row>
    <row r="23" spans="1:33" s="15" customFormat="1">
      <c r="A23"/>
      <c r="B23" s="14"/>
      <c r="D23" s="14"/>
      <c r="E23" s="23"/>
      <c r="F23" s="23"/>
      <c r="G23" s="23"/>
      <c r="H23" s="23"/>
      <c r="I23" s="14"/>
      <c r="J23" s="14"/>
      <c r="K23" s="14"/>
      <c r="L23" s="14"/>
      <c r="M23" s="16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</row>
    <row r="24" spans="1:33" s="15" customFormat="1">
      <c r="A24"/>
      <c r="B24" s="14"/>
      <c r="D24" s="14"/>
      <c r="E24" s="23"/>
      <c r="F24" s="23"/>
      <c r="G24" s="23"/>
      <c r="H24" s="23"/>
      <c r="I24" s="14"/>
      <c r="J24" s="14"/>
      <c r="K24" s="14"/>
      <c r="L24" s="14"/>
      <c r="M24" s="16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</row>
    <row r="25" spans="1:33" s="15" customFormat="1">
      <c r="A25" s="14"/>
      <c r="B25" s="14"/>
      <c r="D25" s="14"/>
      <c r="E25" s="23"/>
      <c r="F25" s="23"/>
      <c r="G25" s="23"/>
      <c r="H25" s="23"/>
      <c r="I25" s="14"/>
      <c r="J25" s="14"/>
      <c r="K25" s="14"/>
      <c r="L25" s="14"/>
      <c r="M25" s="16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</row>
    <row r="26" spans="1:33" s="15" customFormat="1">
      <c r="A26" s="14"/>
      <c r="B26" s="14"/>
      <c r="D26" s="14"/>
      <c r="E26" s="23"/>
      <c r="F26" s="23"/>
      <c r="G26" s="23"/>
      <c r="H26" s="23"/>
      <c r="I26" s="14"/>
      <c r="J26" s="14"/>
      <c r="K26" s="14"/>
      <c r="L26" s="14"/>
      <c r="M26" s="16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</row>
    <row r="27" spans="1:33" s="15" customFormat="1">
      <c r="A27" s="14"/>
      <c r="B27" s="14"/>
      <c r="D27" s="14"/>
      <c r="E27" s="23"/>
      <c r="F27" s="23"/>
      <c r="G27" s="23"/>
      <c r="H27" s="23"/>
      <c r="I27" s="14"/>
      <c r="J27" s="14"/>
      <c r="K27" s="14"/>
      <c r="L27" s="14"/>
      <c r="M27" s="16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</row>
  </sheetData>
  <autoFilter ref="A3:K12"/>
  <sortState ref="B2:B4">
    <sortCondition ref="B1"/>
  </sortState>
  <dataValidations count="2">
    <dataValidation type="list" allowBlank="1" showInputMessage="1" showErrorMessage="1" errorTitle="Choisir dans la liste" error="Choisir dans la liste !" sqref="B3:B12">
      <formula1>Liste_Lots</formula1>
    </dataValidation>
    <dataValidation type="list" allowBlank="1" showInputMessage="1" showErrorMessage="1" errorTitle="Choisir dans la liste" error="Choisir dans la liste !" sqref="E3:E12">
      <formula1>Liste_Fournisseurs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D30"/>
  <sheetViews>
    <sheetView tabSelected="1" workbookViewId="0">
      <pane ySplit="3" topLeftCell="A4" activePane="bottomLeft" state="frozen"/>
      <selection activeCell="B2" sqref="B2"/>
      <selection pane="bottomLeft" activeCell="D8" sqref="D8"/>
    </sheetView>
  </sheetViews>
  <sheetFormatPr baseColWidth="10" defaultRowHeight="15"/>
  <cols>
    <col min="1" max="1" width="11.42578125" style="14"/>
    <col min="2" max="2" width="14.140625" style="14" customWidth="1"/>
    <col min="3" max="3" width="24.140625" style="14" customWidth="1"/>
    <col min="4" max="4" width="25.28515625" style="14" customWidth="1"/>
    <col min="5" max="5" width="10.7109375" style="15" customWidth="1"/>
    <col min="6" max="6" width="10.7109375" style="76" customWidth="1"/>
    <col min="7" max="7" width="10.7109375" style="38" customWidth="1"/>
    <col min="8" max="8" width="55.7109375" style="14" customWidth="1"/>
    <col min="9" max="9" width="21.140625" style="14" customWidth="1"/>
    <col min="10" max="10" width="21.7109375" style="14" customWidth="1"/>
    <col min="11" max="12" width="0" style="15" hidden="1" customWidth="1"/>
    <col min="13" max="13" width="20.140625" style="14" customWidth="1"/>
    <col min="14" max="14" width="19.28515625" style="14" customWidth="1"/>
    <col min="15" max="15" width="18.140625" style="14" customWidth="1"/>
    <col min="16" max="16" width="16.85546875" style="14" customWidth="1"/>
    <col min="17" max="18" width="17.42578125" style="14" customWidth="1"/>
    <col min="19" max="19" width="19.140625" style="14" customWidth="1"/>
    <col min="20" max="20" width="18.5703125" style="14" customWidth="1"/>
    <col min="21" max="21" width="17.5703125" style="14" customWidth="1"/>
    <col min="22" max="22" width="18.140625" style="14" customWidth="1"/>
    <col min="23" max="16384" width="11.42578125" style="14"/>
  </cols>
  <sheetData>
    <row r="1" spans="1:30" s="30" customFormat="1" ht="21">
      <c r="A1" s="61" t="s">
        <v>54</v>
      </c>
      <c r="B1" s="61"/>
      <c r="C1" s="62"/>
      <c r="D1" s="62"/>
      <c r="E1" s="41">
        <f>SUBTOTAL(9,E3:E15)</f>
        <v>200</v>
      </c>
      <c r="F1" s="72"/>
      <c r="G1" s="40">
        <f t="shared" ref="G1" si="0">SUBTOTAL(9,G3:G15)</f>
        <v>998</v>
      </c>
      <c r="H1" s="62"/>
      <c r="K1" s="31"/>
      <c r="L1" s="31"/>
    </row>
    <row r="2" spans="1:30" s="30" customFormat="1" ht="42" customHeight="1">
      <c r="A2" s="62"/>
      <c r="B2" s="62"/>
      <c r="C2" s="62"/>
      <c r="D2" s="62"/>
      <c r="E2" s="63"/>
      <c r="F2" s="73"/>
      <c r="G2" s="65"/>
      <c r="H2" s="62"/>
      <c r="K2" s="31"/>
      <c r="L2" s="31"/>
    </row>
    <row r="3" spans="1:30" s="33" customFormat="1" ht="30">
      <c r="A3" s="26" t="s">
        <v>55</v>
      </c>
      <c r="B3" s="26" t="s">
        <v>56</v>
      </c>
      <c r="C3" s="26" t="s">
        <v>4</v>
      </c>
      <c r="D3" s="26" t="s">
        <v>6</v>
      </c>
      <c r="E3" s="32" t="s">
        <v>42</v>
      </c>
      <c r="F3" s="74" t="s">
        <v>58</v>
      </c>
      <c r="G3" s="37" t="s">
        <v>68</v>
      </c>
      <c r="H3" s="27" t="s">
        <v>43</v>
      </c>
      <c r="K3" s="33" t="s">
        <v>5</v>
      </c>
      <c r="L3" s="33" t="s">
        <v>5</v>
      </c>
      <c r="AA3" s="33" t="s">
        <v>2</v>
      </c>
      <c r="AD3" s="33" t="s">
        <v>0</v>
      </c>
    </row>
    <row r="4" spans="1:30">
      <c r="A4" s="36">
        <v>42229</v>
      </c>
      <c r="B4" s="23" t="s">
        <v>69</v>
      </c>
      <c r="C4" s="23" t="s">
        <v>19</v>
      </c>
      <c r="D4" s="23" t="s">
        <v>11</v>
      </c>
      <c r="E4" s="15">
        <v>100</v>
      </c>
      <c r="F4" s="75">
        <v>2</v>
      </c>
      <c r="G4" s="40">
        <f>E4*F4</f>
        <v>200</v>
      </c>
      <c r="J4" s="16"/>
    </row>
    <row r="5" spans="1:30">
      <c r="A5" s="36">
        <v>42229</v>
      </c>
      <c r="B5" s="23" t="s">
        <v>69</v>
      </c>
      <c r="C5" s="23" t="s">
        <v>20</v>
      </c>
      <c r="D5" s="23" t="s">
        <v>15</v>
      </c>
      <c r="E5" s="15">
        <v>10</v>
      </c>
      <c r="F5" s="75">
        <v>22</v>
      </c>
      <c r="G5" s="40">
        <f>E5*F5</f>
        <v>220</v>
      </c>
      <c r="J5" s="16"/>
    </row>
    <row r="6" spans="1:30">
      <c r="A6" s="36">
        <v>42229</v>
      </c>
      <c r="B6" s="23" t="s">
        <v>69</v>
      </c>
      <c r="C6" s="23" t="s">
        <v>17</v>
      </c>
      <c r="D6" s="23" t="s">
        <v>16</v>
      </c>
      <c r="E6" s="15">
        <v>10</v>
      </c>
      <c r="F6" s="75">
        <v>35</v>
      </c>
      <c r="G6" s="40">
        <f>E6*F6</f>
        <v>350</v>
      </c>
      <c r="J6" s="16"/>
    </row>
    <row r="7" spans="1:30">
      <c r="A7" s="36">
        <v>42229</v>
      </c>
      <c r="B7" s="23" t="s">
        <v>57</v>
      </c>
      <c r="C7" s="23" t="s">
        <v>48</v>
      </c>
      <c r="D7" s="23" t="s">
        <v>9</v>
      </c>
      <c r="E7" s="15">
        <v>10</v>
      </c>
      <c r="F7" s="76">
        <v>2.5</v>
      </c>
      <c r="G7" s="40">
        <f>E7*F7</f>
        <v>25</v>
      </c>
      <c r="H7" s="14" t="s">
        <v>36</v>
      </c>
      <c r="J7" s="16"/>
    </row>
    <row r="8" spans="1:30">
      <c r="A8" s="36">
        <v>42229</v>
      </c>
      <c r="B8" s="23" t="s">
        <v>57</v>
      </c>
      <c r="C8" s="23" t="s">
        <v>22</v>
      </c>
      <c r="D8" s="23" t="s">
        <v>9</v>
      </c>
      <c r="E8" s="15">
        <v>10</v>
      </c>
      <c r="F8" s="76">
        <v>2.6</v>
      </c>
      <c r="G8" s="40">
        <f t="shared" ref="G8:G14" si="1">E8*F8</f>
        <v>26</v>
      </c>
      <c r="J8" s="16"/>
    </row>
    <row r="9" spans="1:30">
      <c r="A9" s="36">
        <v>42229</v>
      </c>
      <c r="B9" s="23" t="s">
        <v>57</v>
      </c>
      <c r="C9" s="23" t="s">
        <v>18</v>
      </c>
      <c r="D9" s="23" t="s">
        <v>9</v>
      </c>
      <c r="E9" s="15">
        <v>10</v>
      </c>
      <c r="F9" s="76">
        <v>2.7</v>
      </c>
      <c r="G9" s="40">
        <f t="shared" si="1"/>
        <v>27</v>
      </c>
      <c r="J9" s="16"/>
    </row>
    <row r="10" spans="1:30">
      <c r="A10" s="36">
        <v>42229</v>
      </c>
      <c r="B10" s="23" t="s">
        <v>57</v>
      </c>
      <c r="C10" t="s">
        <v>17</v>
      </c>
      <c r="D10" s="23" t="s">
        <v>9</v>
      </c>
      <c r="E10" s="15">
        <v>10</v>
      </c>
      <c r="F10" s="76">
        <v>2.8</v>
      </c>
      <c r="G10" s="40">
        <f t="shared" si="1"/>
        <v>28</v>
      </c>
      <c r="J10" s="16"/>
    </row>
    <row r="11" spans="1:30">
      <c r="A11" s="36">
        <v>42229</v>
      </c>
      <c r="B11" s="23" t="s">
        <v>57</v>
      </c>
      <c r="C11" t="s">
        <v>20</v>
      </c>
      <c r="D11" s="23" t="s">
        <v>9</v>
      </c>
      <c r="E11" s="15">
        <v>10</v>
      </c>
      <c r="F11" s="76">
        <v>2.9</v>
      </c>
      <c r="G11" s="40">
        <f t="shared" si="1"/>
        <v>29</v>
      </c>
      <c r="J11" s="16"/>
    </row>
    <row r="12" spans="1:30">
      <c r="A12" s="36">
        <v>42229</v>
      </c>
      <c r="B12" s="23" t="s">
        <v>57</v>
      </c>
      <c r="C12" t="s">
        <v>19</v>
      </c>
      <c r="D12" s="23" t="s">
        <v>9</v>
      </c>
      <c r="E12" s="15">
        <v>10</v>
      </c>
      <c r="F12" s="76">
        <v>3</v>
      </c>
      <c r="G12" s="40">
        <f t="shared" si="1"/>
        <v>30</v>
      </c>
      <c r="J12" s="16"/>
    </row>
    <row r="13" spans="1:30">
      <c r="A13" s="36">
        <v>42229</v>
      </c>
      <c r="B13" s="23" t="s">
        <v>57</v>
      </c>
      <c r="C13" t="s">
        <v>37</v>
      </c>
      <c r="D13" s="23" t="s">
        <v>9</v>
      </c>
      <c r="E13" s="15">
        <v>10</v>
      </c>
      <c r="F13" s="76">
        <v>3.1</v>
      </c>
      <c r="G13" s="40">
        <f t="shared" si="1"/>
        <v>31</v>
      </c>
      <c r="J13" s="16"/>
    </row>
    <row r="14" spans="1:30">
      <c r="A14" s="36">
        <v>42229</v>
      </c>
      <c r="B14" s="23" t="s">
        <v>57</v>
      </c>
      <c r="C14" t="s">
        <v>21</v>
      </c>
      <c r="D14" s="23" t="s">
        <v>9</v>
      </c>
      <c r="E14" s="15">
        <v>10</v>
      </c>
      <c r="F14" s="76">
        <v>3.2</v>
      </c>
      <c r="G14" s="40">
        <f t="shared" si="1"/>
        <v>32</v>
      </c>
      <c r="J14" s="16"/>
    </row>
    <row r="15" spans="1:30">
      <c r="A15" s="22"/>
      <c r="B15" s="22"/>
      <c r="C15" s="22"/>
      <c r="D15" s="22"/>
      <c r="E15" s="21"/>
      <c r="F15" s="77"/>
      <c r="G15" s="39"/>
      <c r="H15" s="20" t="s">
        <v>36</v>
      </c>
      <c r="J15" s="16"/>
    </row>
    <row r="16" spans="1:30">
      <c r="C16" s="17"/>
      <c r="J16" s="16"/>
    </row>
    <row r="17" spans="3:30">
      <c r="J17" s="16"/>
    </row>
    <row r="18" spans="3:30">
      <c r="J18" s="16"/>
    </row>
    <row r="19" spans="3:30">
      <c r="J19" s="16"/>
    </row>
    <row r="20" spans="3:30">
      <c r="C20"/>
      <c r="J20" s="16"/>
    </row>
    <row r="21" spans="3:30" s="15" customFormat="1">
      <c r="C21"/>
      <c r="D21" s="14"/>
      <c r="F21" s="76"/>
      <c r="G21" s="38"/>
      <c r="H21" s="14"/>
      <c r="I21" s="14"/>
      <c r="J21" s="16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</row>
    <row r="22" spans="3:30" s="15" customFormat="1">
      <c r="C22"/>
      <c r="D22" s="14"/>
      <c r="F22" s="76"/>
      <c r="G22" s="38"/>
      <c r="H22" s="14"/>
      <c r="I22" s="14"/>
      <c r="J22" s="16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</row>
    <row r="23" spans="3:30" s="15" customFormat="1">
      <c r="C23"/>
      <c r="D23" s="14"/>
      <c r="F23" s="76"/>
      <c r="G23" s="38"/>
      <c r="H23" s="14"/>
      <c r="I23" s="14"/>
      <c r="J23" s="16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</row>
    <row r="24" spans="3:30" s="15" customFormat="1">
      <c r="C24"/>
      <c r="D24" s="14"/>
      <c r="F24" s="76"/>
      <c r="G24" s="38"/>
      <c r="H24" s="14"/>
      <c r="I24" s="14"/>
      <c r="J24" s="16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</row>
    <row r="25" spans="3:30" s="15" customFormat="1">
      <c r="C25"/>
      <c r="D25" s="14"/>
      <c r="F25" s="76"/>
      <c r="G25" s="38"/>
      <c r="H25" s="14"/>
      <c r="I25" s="14"/>
      <c r="J25" s="16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</row>
    <row r="26" spans="3:30" s="15" customFormat="1">
      <c r="C26"/>
      <c r="D26" s="14"/>
      <c r="F26" s="76"/>
      <c r="G26" s="38"/>
      <c r="H26" s="14"/>
      <c r="I26" s="14"/>
      <c r="J26" s="16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</row>
    <row r="27" spans="3:30" s="15" customFormat="1">
      <c r="C27"/>
      <c r="D27" s="14"/>
      <c r="F27" s="76"/>
      <c r="G27" s="38"/>
      <c r="H27" s="14"/>
      <c r="I27" s="14"/>
      <c r="J27" s="16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</row>
    <row r="28" spans="3:30" s="15" customFormat="1">
      <c r="C28" s="14"/>
      <c r="D28" s="14"/>
      <c r="F28" s="76"/>
      <c r="G28" s="38"/>
      <c r="H28" s="14"/>
      <c r="I28" s="14"/>
      <c r="J28" s="16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</row>
    <row r="29" spans="3:30" s="15" customFormat="1">
      <c r="C29" s="14"/>
      <c r="D29" s="14"/>
      <c r="F29" s="76"/>
      <c r="G29" s="38"/>
      <c r="H29" s="14"/>
      <c r="I29" s="14"/>
      <c r="J29" s="16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</row>
    <row r="30" spans="3:30" s="15" customFormat="1">
      <c r="C30" s="14"/>
      <c r="D30" s="14"/>
      <c r="F30" s="76"/>
      <c r="G30" s="38"/>
      <c r="H30" s="14"/>
      <c r="I30" s="14"/>
      <c r="J30" s="16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</row>
  </sheetData>
  <sheetProtection sheet="1" objects="1" scenarios="1" sort="0" autoFilter="0" pivotTables="0"/>
  <autoFilter ref="A3:H15">
    <filterColumn colId="6"/>
  </autoFilter>
  <dataValidations count="2">
    <dataValidation type="list" allowBlank="1" showInputMessage="1" showErrorMessage="1" errorTitle="Choisir dans la liste" error="Choisir dans la liste !" sqref="D3:D15">
      <formula1>Liste_Fournisseurs</formula1>
    </dataValidation>
    <dataValidation type="list" allowBlank="1" showInputMessage="1" showErrorMessage="1" errorTitle="Choisir dans la liste" error="Choisir dans la liste !" sqref="C3:C15">
      <formula1>Liste_Pièces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AA27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/>
  <cols>
    <col min="1" max="1" width="11.42578125" style="14"/>
    <col min="2" max="2" width="24.140625" style="14" customWidth="1"/>
    <col min="3" max="3" width="25.28515625" style="14" customWidth="1"/>
    <col min="4" max="4" width="10.7109375" style="15" customWidth="1"/>
    <col min="5" max="5" width="41.42578125" style="14" customWidth="1"/>
    <col min="6" max="6" width="21.140625" style="14" customWidth="1"/>
    <col min="7" max="7" width="21.7109375" style="14" customWidth="1"/>
    <col min="8" max="9" width="0" style="15" hidden="1" customWidth="1"/>
    <col min="10" max="10" width="20.140625" style="14" customWidth="1"/>
    <col min="11" max="11" width="19.28515625" style="14" customWidth="1"/>
    <col min="12" max="12" width="18.140625" style="14" customWidth="1"/>
    <col min="13" max="13" width="16.85546875" style="14" customWidth="1"/>
    <col min="14" max="15" width="17.42578125" style="14" customWidth="1"/>
    <col min="16" max="16" width="19.140625" style="14" customWidth="1"/>
    <col min="17" max="17" width="18.5703125" style="14" customWidth="1"/>
    <col min="18" max="18" width="17.5703125" style="14" customWidth="1"/>
    <col min="19" max="19" width="18.140625" style="14" customWidth="1"/>
    <col min="20" max="16384" width="11.42578125" style="14"/>
  </cols>
  <sheetData>
    <row r="1" spans="1:27" s="30" customFormat="1" ht="21">
      <c r="A1" s="61" t="s">
        <v>59</v>
      </c>
      <c r="B1" s="62"/>
      <c r="C1" s="62"/>
      <c r="D1" s="41">
        <f>SUBTOTAL(9,D3:D12)</f>
        <v>36</v>
      </c>
      <c r="E1" s="62"/>
      <c r="H1" s="31"/>
      <c r="I1" s="31"/>
    </row>
    <row r="2" spans="1:27" s="30" customFormat="1" ht="42" customHeight="1">
      <c r="A2" s="62"/>
      <c r="B2" s="62"/>
      <c r="C2" s="62"/>
      <c r="D2" s="63"/>
      <c r="E2" s="62"/>
      <c r="H2" s="31"/>
      <c r="I2" s="31"/>
    </row>
    <row r="3" spans="1:27" s="33" customFormat="1" ht="30">
      <c r="A3" s="26" t="s">
        <v>55</v>
      </c>
      <c r="B3" s="26" t="s">
        <v>4</v>
      </c>
      <c r="C3" s="26" t="s">
        <v>23</v>
      </c>
      <c r="D3" s="32" t="s">
        <v>42</v>
      </c>
      <c r="E3" s="27" t="s">
        <v>43</v>
      </c>
      <c r="H3" s="33" t="s">
        <v>5</v>
      </c>
      <c r="I3" s="33" t="s">
        <v>5</v>
      </c>
      <c r="X3" s="33" t="s">
        <v>2</v>
      </c>
      <c r="AA3" s="33" t="s">
        <v>0</v>
      </c>
    </row>
    <row r="4" spans="1:27">
      <c r="A4" s="36">
        <v>42229</v>
      </c>
      <c r="B4" s="23" t="s">
        <v>48</v>
      </c>
      <c r="C4" s="23" t="s">
        <v>33</v>
      </c>
      <c r="D4" s="15">
        <v>1</v>
      </c>
      <c r="E4" s="14" t="s">
        <v>36</v>
      </c>
      <c r="G4" s="16"/>
    </row>
    <row r="5" spans="1:27">
      <c r="A5" s="36">
        <v>42229</v>
      </c>
      <c r="B5" s="23" t="s">
        <v>22</v>
      </c>
      <c r="C5" s="23" t="s">
        <v>29</v>
      </c>
      <c r="D5" s="15">
        <v>2</v>
      </c>
      <c r="G5" s="16"/>
    </row>
    <row r="6" spans="1:27">
      <c r="A6" s="36">
        <v>42229</v>
      </c>
      <c r="B6" s="23" t="s">
        <v>18</v>
      </c>
      <c r="C6" s="23" t="s">
        <v>24</v>
      </c>
      <c r="D6" s="15">
        <v>3</v>
      </c>
      <c r="G6" s="16"/>
    </row>
    <row r="7" spans="1:27">
      <c r="A7" s="36">
        <v>42229</v>
      </c>
      <c r="B7" t="s">
        <v>17</v>
      </c>
      <c r="C7" s="23" t="s">
        <v>34</v>
      </c>
      <c r="D7" s="15">
        <v>4</v>
      </c>
      <c r="G7" s="16"/>
    </row>
    <row r="8" spans="1:27">
      <c r="A8" s="36">
        <v>42229</v>
      </c>
      <c r="B8" t="s">
        <v>20</v>
      </c>
      <c r="C8" s="23" t="s">
        <v>32</v>
      </c>
      <c r="D8" s="15">
        <v>5</v>
      </c>
      <c r="G8" s="16"/>
    </row>
    <row r="9" spans="1:27">
      <c r="A9" s="36">
        <v>42229</v>
      </c>
      <c r="B9" t="s">
        <v>19</v>
      </c>
      <c r="C9" s="23" t="s">
        <v>31</v>
      </c>
      <c r="D9" s="15">
        <v>6</v>
      </c>
      <c r="G9" s="16"/>
    </row>
    <row r="10" spans="1:27">
      <c r="A10" s="36">
        <v>42229</v>
      </c>
      <c r="B10" t="s">
        <v>37</v>
      </c>
      <c r="C10" s="23" t="s">
        <v>30</v>
      </c>
      <c r="D10" s="15">
        <v>7</v>
      </c>
      <c r="G10" s="16"/>
    </row>
    <row r="11" spans="1:27">
      <c r="A11" s="36">
        <v>42229</v>
      </c>
      <c r="B11" t="s">
        <v>21</v>
      </c>
      <c r="C11" s="23" t="s">
        <v>26</v>
      </c>
      <c r="D11" s="15">
        <v>8</v>
      </c>
      <c r="G11" s="16"/>
    </row>
    <row r="12" spans="1:27">
      <c r="A12" s="22"/>
      <c r="B12" s="22"/>
      <c r="C12" s="22"/>
      <c r="D12" s="21"/>
      <c r="E12" s="20" t="s">
        <v>36</v>
      </c>
      <c r="G12" s="16"/>
    </row>
    <row r="13" spans="1:27">
      <c r="B13" s="17"/>
      <c r="G13" s="16"/>
    </row>
    <row r="14" spans="1:27">
      <c r="G14" s="16"/>
    </row>
    <row r="15" spans="1:27">
      <c r="G15" s="16"/>
    </row>
    <row r="16" spans="1:27">
      <c r="G16" s="16"/>
    </row>
    <row r="17" spans="2:27">
      <c r="B17"/>
      <c r="G17" s="16"/>
    </row>
    <row r="18" spans="2:27" s="15" customFormat="1">
      <c r="B18"/>
      <c r="C18" s="14"/>
      <c r="E18" s="14"/>
      <c r="F18" s="14"/>
      <c r="G18" s="16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</row>
    <row r="19" spans="2:27" s="15" customFormat="1">
      <c r="B19"/>
      <c r="C19" s="14"/>
      <c r="E19" s="14"/>
      <c r="F19" s="14"/>
      <c r="G19" s="16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</row>
    <row r="20" spans="2:27" s="15" customFormat="1">
      <c r="B20"/>
      <c r="C20" s="14"/>
      <c r="E20" s="14"/>
      <c r="F20" s="14"/>
      <c r="G20" s="16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</row>
    <row r="21" spans="2:27" s="15" customFormat="1">
      <c r="B21"/>
      <c r="C21" s="14"/>
      <c r="E21" s="14"/>
      <c r="F21" s="14"/>
      <c r="G21" s="16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</row>
    <row r="22" spans="2:27" s="15" customFormat="1">
      <c r="B22"/>
      <c r="C22" s="14"/>
      <c r="E22" s="14"/>
      <c r="F22" s="14"/>
      <c r="G22" s="16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</row>
    <row r="23" spans="2:27" s="15" customFormat="1">
      <c r="B23"/>
      <c r="C23" s="14"/>
      <c r="E23" s="14"/>
      <c r="F23" s="14"/>
      <c r="G23" s="16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</row>
    <row r="24" spans="2:27" s="15" customFormat="1">
      <c r="B24"/>
      <c r="C24" s="14"/>
      <c r="E24" s="14"/>
      <c r="F24" s="14"/>
      <c r="G24" s="16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</row>
    <row r="25" spans="2:27" s="15" customFormat="1">
      <c r="B25" s="14"/>
      <c r="C25" s="14"/>
      <c r="E25" s="14"/>
      <c r="F25" s="14"/>
      <c r="G25" s="16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</row>
    <row r="26" spans="2:27" s="15" customFormat="1">
      <c r="B26" s="14"/>
      <c r="C26" s="14"/>
      <c r="E26" s="14"/>
      <c r="F26" s="14"/>
      <c r="G26" s="16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</row>
    <row r="27" spans="2:27" s="15" customFormat="1">
      <c r="B27" s="14"/>
      <c r="C27" s="14"/>
      <c r="E27" s="14"/>
      <c r="F27" s="14"/>
      <c r="G27" s="16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</row>
  </sheetData>
  <autoFilter ref="B3:E12"/>
  <dataValidations count="2">
    <dataValidation type="list" allowBlank="1" showInputMessage="1" showErrorMessage="1" errorTitle="Choisir dans la liste" error="Choisir dans la liste !" sqref="B3:B12">
      <formula1>Liste_Pièces</formula1>
    </dataValidation>
    <dataValidation type="list" allowBlank="1" showInputMessage="1" showErrorMessage="1" errorTitle="Choisir dans la liste" error="Choisir dans la liste !" sqref="C3:C12">
      <formula1>Liste_Techniciens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6"/>
  <sheetViews>
    <sheetView workbookViewId="0">
      <pane ySplit="3" topLeftCell="A4" activePane="bottomLeft" state="frozen"/>
      <selection activeCell="C7" sqref="C7"/>
      <selection pane="bottomLeft" activeCell="B6" sqref="B6"/>
    </sheetView>
  </sheetViews>
  <sheetFormatPr baseColWidth="10" defaultRowHeight="15"/>
  <cols>
    <col min="1" max="1" width="46.5703125" customWidth="1"/>
    <col min="2" max="2" width="11.42578125" style="28"/>
    <col min="3" max="3" width="61.5703125" customWidth="1"/>
  </cols>
  <sheetData>
    <row r="1" spans="1:3" s="25" customFormat="1" ht="21">
      <c r="A1" s="55" t="s">
        <v>53</v>
      </c>
      <c r="B1" s="42">
        <f>SUBTOTAL(9,B3:B16)</f>
        <v>36</v>
      </c>
      <c r="C1" s="54"/>
    </row>
    <row r="2" spans="1:3" s="25" customFormat="1" ht="42" customHeight="1">
      <c r="A2" s="54"/>
      <c r="B2" s="54"/>
      <c r="C2" s="54"/>
    </row>
    <row r="3" spans="1:3" s="34" customFormat="1" ht="45">
      <c r="A3" s="26" t="s">
        <v>49</v>
      </c>
      <c r="B3" s="35" t="s">
        <v>65</v>
      </c>
      <c r="C3" s="26" t="s">
        <v>43</v>
      </c>
    </row>
    <row r="4" spans="1:3">
      <c r="A4" t="s">
        <v>33</v>
      </c>
      <c r="B4" s="29">
        <f>SUMIF(Sorties!C:C,Techniciens!A:A,Sorties!D:D)</f>
        <v>1</v>
      </c>
    </row>
    <row r="5" spans="1:3">
      <c r="A5" t="s">
        <v>32</v>
      </c>
      <c r="B5" s="29">
        <f>SUMIF(Sorties!C:C,Techniciens!A:A,Sorties!D:D)</f>
        <v>5</v>
      </c>
    </row>
    <row r="6" spans="1:3">
      <c r="A6" t="s">
        <v>35</v>
      </c>
      <c r="B6" s="29">
        <f>SUMIF(Sorties!C:C,Techniciens!A:A,Sorties!D:D)</f>
        <v>0</v>
      </c>
    </row>
    <row r="7" spans="1:3">
      <c r="A7" t="s">
        <v>24</v>
      </c>
      <c r="B7" s="29">
        <f>SUMIF(Sorties!C:C,Techniciens!A:A,Sorties!D:D)</f>
        <v>3</v>
      </c>
    </row>
    <row r="8" spans="1:3">
      <c r="A8" t="s">
        <v>29</v>
      </c>
      <c r="B8" s="29">
        <f>SUMIF(Sorties!C:C,Techniciens!A:A,Sorties!D:D)</f>
        <v>2</v>
      </c>
    </row>
    <row r="9" spans="1:3">
      <c r="A9" t="s">
        <v>28</v>
      </c>
      <c r="B9" s="29">
        <f>SUMIF(Sorties!C:C,Techniciens!A:A,Sorties!D:D)</f>
        <v>0</v>
      </c>
    </row>
    <row r="10" spans="1:3">
      <c r="A10" t="s">
        <v>34</v>
      </c>
      <c r="B10" s="29">
        <f>SUMIF(Sorties!C:C,Techniciens!A:A,Sorties!D:D)</f>
        <v>4</v>
      </c>
    </row>
    <row r="11" spans="1:3">
      <c r="A11" t="s">
        <v>25</v>
      </c>
      <c r="B11" s="29">
        <f>SUMIF(Sorties!C:C,Techniciens!A:A,Sorties!D:D)</f>
        <v>0</v>
      </c>
    </row>
    <row r="12" spans="1:3">
      <c r="A12" t="s">
        <v>27</v>
      </c>
      <c r="B12" s="29">
        <f>SUMIF(Sorties!C:C,Techniciens!A:A,Sorties!D:D)</f>
        <v>0</v>
      </c>
    </row>
    <row r="13" spans="1:3">
      <c r="A13" t="s">
        <v>30</v>
      </c>
      <c r="B13" s="29">
        <f>SUMIF(Sorties!C:C,Techniciens!A:A,Sorties!D:D)</f>
        <v>7</v>
      </c>
    </row>
    <row r="14" spans="1:3">
      <c r="A14" t="s">
        <v>26</v>
      </c>
      <c r="B14" s="29">
        <f>SUMIF(Sorties!C:C,Techniciens!A:A,Sorties!D:D)</f>
        <v>8</v>
      </c>
    </row>
    <row r="15" spans="1:3">
      <c r="A15" t="s">
        <v>31</v>
      </c>
      <c r="B15" s="29">
        <f>SUMIF(Sorties!C:C,Techniciens!A:A,Sorties!D:D)</f>
        <v>6</v>
      </c>
    </row>
    <row r="16" spans="1:3">
      <c r="A16" s="22"/>
      <c r="B16" s="22"/>
      <c r="C16" s="22"/>
    </row>
  </sheetData>
  <autoFilter ref="A3:C15"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C4" sqref="C4:C11"/>
    </sheetView>
  </sheetViews>
  <sheetFormatPr baseColWidth="10" defaultRowHeight="15"/>
  <cols>
    <col min="1" max="1" width="46.5703125" customWidth="1"/>
    <col min="2" max="2" width="11.42578125" style="28"/>
    <col min="3" max="3" width="14.42578125" style="59" customWidth="1"/>
    <col min="4" max="4" width="61.5703125" customWidth="1"/>
  </cols>
  <sheetData>
    <row r="1" spans="1:4" s="25" customFormat="1" ht="21">
      <c r="A1" s="55" t="s">
        <v>52</v>
      </c>
      <c r="B1" s="42">
        <f>SUBTOTAL(9,B3:B12)</f>
        <v>200</v>
      </c>
      <c r="C1" s="56">
        <f>SUBTOTAL(9,C3:C12)</f>
        <v>998</v>
      </c>
      <c r="D1" s="54"/>
    </row>
    <row r="2" spans="1:4" s="25" customFormat="1" ht="42" customHeight="1">
      <c r="A2" s="54"/>
      <c r="B2" s="54"/>
      <c r="C2" s="60"/>
      <c r="D2" s="54"/>
    </row>
    <row r="3" spans="1:4" s="25" customFormat="1" ht="45">
      <c r="A3" s="26" t="s">
        <v>49</v>
      </c>
      <c r="B3" s="35" t="s">
        <v>66</v>
      </c>
      <c r="C3" s="57" t="s">
        <v>67</v>
      </c>
      <c r="D3" s="26" t="s">
        <v>43</v>
      </c>
    </row>
    <row r="4" spans="1:4">
      <c r="A4" s="23" t="s">
        <v>9</v>
      </c>
      <c r="B4" s="29">
        <f>SUMIF(Entrées!D:D,Fournisseurs!A:A,Entrées!E:E)</f>
        <v>80</v>
      </c>
      <c r="C4" s="58">
        <f>SUMIF(Entrées!D:D,Fournisseurs!A:A,Entrées!G:G)</f>
        <v>228</v>
      </c>
    </row>
    <row r="5" spans="1:4">
      <c r="A5" s="23" t="s">
        <v>10</v>
      </c>
      <c r="B5" s="29">
        <f>SUMIF(Entrées!D:D,Fournisseurs!A:A,Entrées!E:E)</f>
        <v>0</v>
      </c>
      <c r="C5" s="58">
        <f>SUMIF(Entrées!D:D,Fournisseurs!A:A,Entrées!G:G)</f>
        <v>0</v>
      </c>
    </row>
    <row r="6" spans="1:4">
      <c r="A6" s="23" t="s">
        <v>15</v>
      </c>
      <c r="B6" s="29">
        <f>SUMIF(Entrées!D:D,Fournisseurs!A:A,Entrées!E:E)</f>
        <v>10</v>
      </c>
      <c r="C6" s="58">
        <f>SUMIF(Entrées!D:D,Fournisseurs!A:A,Entrées!G:G)</f>
        <v>220</v>
      </c>
    </row>
    <row r="7" spans="1:4">
      <c r="A7" s="23" t="s">
        <v>14</v>
      </c>
      <c r="B7" s="29">
        <f>SUMIF(Entrées!D:D,Fournisseurs!A:A,Entrées!E:E)</f>
        <v>0</v>
      </c>
      <c r="C7" s="58">
        <f>SUMIF(Entrées!D:D,Fournisseurs!A:A,Entrées!G:G)</f>
        <v>0</v>
      </c>
    </row>
    <row r="8" spans="1:4">
      <c r="A8" s="23" t="s">
        <v>16</v>
      </c>
      <c r="B8" s="29">
        <f>SUMIF(Entrées!D:D,Fournisseurs!A:A,Entrées!E:E)</f>
        <v>10</v>
      </c>
      <c r="C8" s="58">
        <f>SUMIF(Entrées!D:D,Fournisseurs!A:A,Entrées!G:G)</f>
        <v>350</v>
      </c>
    </row>
    <row r="9" spans="1:4">
      <c r="A9" s="23" t="s">
        <v>11</v>
      </c>
      <c r="B9" s="29">
        <f>SUMIF(Entrées!D:D,Fournisseurs!A:A,Entrées!E:E)</f>
        <v>100</v>
      </c>
      <c r="C9" s="58">
        <f>SUMIF(Entrées!D:D,Fournisseurs!A:A,Entrées!G:G)</f>
        <v>200</v>
      </c>
    </row>
    <row r="10" spans="1:4">
      <c r="A10" s="23" t="s">
        <v>12</v>
      </c>
      <c r="B10" s="29">
        <f>SUMIF(Entrées!D:D,Fournisseurs!A:A,Entrées!E:E)</f>
        <v>0</v>
      </c>
      <c r="C10" s="58">
        <f>SUMIF(Entrées!D:D,Fournisseurs!A:A,Entrées!G:G)</f>
        <v>0</v>
      </c>
    </row>
    <row r="11" spans="1:4">
      <c r="A11" s="23" t="s">
        <v>13</v>
      </c>
      <c r="B11" s="29">
        <f>SUMIF(Entrées!D:D,Fournisseurs!A:A,Entrées!E:E)</f>
        <v>0</v>
      </c>
      <c r="C11" s="58">
        <f>SUMIF(Entrées!D:D,Fournisseurs!A:A,Entrées!G:G)</f>
        <v>0</v>
      </c>
    </row>
    <row r="12" spans="1:4">
      <c r="A12" s="22"/>
      <c r="B12" s="22"/>
      <c r="C12" s="39"/>
      <c r="D12" s="22"/>
    </row>
  </sheetData>
  <autoFilter ref="A3:D11">
    <filterColumn colId="2"/>
  </autoFilter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C12"/>
  <sheetViews>
    <sheetView workbookViewId="0">
      <pane ySplit="3" topLeftCell="A4" activePane="bottomLeft" state="frozen"/>
      <selection activeCell="B2" sqref="B2"/>
      <selection pane="bottomLeft" activeCell="C5" sqref="C5"/>
    </sheetView>
  </sheetViews>
  <sheetFormatPr baseColWidth="10" defaultRowHeight="15"/>
  <cols>
    <col min="1" max="1" width="46.5703125" customWidth="1"/>
    <col min="2" max="2" width="11.42578125" style="71"/>
    <col min="3" max="3" width="61.5703125" customWidth="1"/>
  </cols>
  <sheetData>
    <row r="1" spans="1:3" s="25" customFormat="1" ht="21">
      <c r="A1" s="53" t="s">
        <v>51</v>
      </c>
      <c r="B1" s="66">
        <f>SUBTOTAL(9,B3:B12)</f>
        <v>4168</v>
      </c>
      <c r="C1" s="54"/>
    </row>
    <row r="2" spans="1:3" s="25" customFormat="1" ht="42" customHeight="1">
      <c r="A2" s="54"/>
      <c r="B2" s="67"/>
      <c r="C2" s="54"/>
    </row>
    <row r="3" spans="1:3" s="25" customFormat="1" ht="30">
      <c r="A3" s="26" t="s">
        <v>49</v>
      </c>
      <c r="B3" s="68" t="s">
        <v>50</v>
      </c>
      <c r="C3" s="26" t="s">
        <v>43</v>
      </c>
    </row>
    <row r="4" spans="1:3">
      <c r="A4" s="23" t="s">
        <v>8</v>
      </c>
      <c r="B4" s="69">
        <f>SUMIF(Inventaire!B:B,Lots!A:A,Inventaire!D:D)</f>
        <v>638</v>
      </c>
    </row>
    <row r="5" spans="1:3">
      <c r="A5" s="23" t="s">
        <v>7</v>
      </c>
      <c r="B5" s="69">
        <f>SUMIF(Inventaire!B:B,Lots!A:A,Inventaire!D:D)</f>
        <v>326</v>
      </c>
    </row>
    <row r="6" spans="1:3">
      <c r="A6" s="23" t="s">
        <v>8</v>
      </c>
      <c r="B6" s="69">
        <f>SUMIF(Inventaire!B:B,Lots!A:A,Inventaire!D:D)</f>
        <v>638</v>
      </c>
    </row>
    <row r="7" spans="1:3">
      <c r="A7" s="23" t="s">
        <v>8</v>
      </c>
      <c r="B7" s="69">
        <f>SUMIF(Inventaire!B:B,Lots!A:A,Inventaire!D:D)</f>
        <v>638</v>
      </c>
    </row>
    <row r="8" spans="1:3">
      <c r="A8" s="23" t="s">
        <v>7</v>
      </c>
      <c r="B8" s="69">
        <f>SUMIF(Inventaire!B:B,Lots!A:A,Inventaire!D:D)</f>
        <v>326</v>
      </c>
    </row>
    <row r="9" spans="1:3">
      <c r="A9" s="23" t="s">
        <v>8</v>
      </c>
      <c r="B9" s="69">
        <f>SUMIF(Inventaire!B:B,Lots!A:A,Inventaire!D:D)</f>
        <v>638</v>
      </c>
    </row>
    <row r="10" spans="1:3">
      <c r="A10" s="23" t="s">
        <v>7</v>
      </c>
      <c r="B10" s="69">
        <f>SUMIF(Inventaire!B:B,Lots!A:A,Inventaire!D:D)</f>
        <v>326</v>
      </c>
    </row>
    <row r="11" spans="1:3">
      <c r="A11" s="23" t="s">
        <v>8</v>
      </c>
      <c r="B11" s="69">
        <f>SUMIF(Inventaire!B:B,Lots!A:A,Inventaire!D:D)</f>
        <v>638</v>
      </c>
    </row>
    <row r="12" spans="1:3">
      <c r="A12" s="22"/>
      <c r="B12" s="70"/>
      <c r="C12" s="22"/>
    </row>
  </sheetData>
  <autoFilter ref="A3:C1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Menu</vt:lpstr>
      <vt:lpstr>Inventaire</vt:lpstr>
      <vt:lpstr>Entrées</vt:lpstr>
      <vt:lpstr>Sorties</vt:lpstr>
      <vt:lpstr>Techniciens</vt:lpstr>
      <vt:lpstr>Fournisseurs</vt:lpstr>
      <vt:lpstr>Lots</vt:lpstr>
      <vt:lpstr>Entrées</vt:lpstr>
      <vt:lpstr>Fournisseurs</vt:lpstr>
      <vt:lpstr>Inventaire</vt:lpstr>
      <vt:lpstr>Liste_Fournisseurs</vt:lpstr>
      <vt:lpstr>Liste_Lots</vt:lpstr>
      <vt:lpstr>Liste_Pièces</vt:lpstr>
      <vt:lpstr>Liste_Techniciens</vt:lpstr>
      <vt:lpstr>Lots</vt:lpstr>
      <vt:lpstr>Sorties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toto</cp:lastModifiedBy>
  <dcterms:created xsi:type="dcterms:W3CDTF">2013-02-01T10:35:05Z</dcterms:created>
  <dcterms:modified xsi:type="dcterms:W3CDTF">2015-08-13T10:01:48Z</dcterms:modified>
</cp:coreProperties>
</file>