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50" yWindow="30" windowWidth="10035" windowHeight="7680"/>
  </bookViews>
  <sheets>
    <sheet name="Inventaire" sheetId="10" r:id="rId1"/>
    <sheet name="Entrées" sheetId="14" r:id="rId2"/>
    <sheet name="Sorties" sheetId="15" r:id="rId3"/>
    <sheet name="Fournisseurs" sheetId="12" r:id="rId4"/>
    <sheet name="Clients" sheetId="13" r:id="rId5"/>
    <sheet name="Catégories" sheetId="11" r:id="rId6"/>
  </sheets>
  <definedNames>
    <definedName name="_xlnm._FilterDatabase" localSheetId="5" hidden="1">Catégories!$A$3:$C$8</definedName>
    <definedName name="_xlnm._FilterDatabase" localSheetId="4" hidden="1">Clients!$A$3:$C$15</definedName>
    <definedName name="_xlnm._FilterDatabase" localSheetId="1" hidden="1">Entrées!$A$3:$H$17</definedName>
    <definedName name="_xlnm._FilterDatabase" localSheetId="3" hidden="1">Fournisseurs!$A$3:$D$10</definedName>
    <definedName name="_xlnm._FilterDatabase" localSheetId="0" hidden="1">Inventaire!$A$3:$J$13</definedName>
    <definedName name="_xlnm._FilterDatabase" localSheetId="2" hidden="1">Sorties!$B$3:$E$14</definedName>
    <definedName name="Catégories">Catégories!$A$3:$C$9</definedName>
    <definedName name="Clients">Clients!$A$3:$C$16</definedName>
    <definedName name="Entrées">Entrées!$A$3:$H$17</definedName>
    <definedName name="Fournisseurs">Fournisseurs!$A$3:$D$11</definedName>
    <definedName name="Inventaire">Inventaire!$B$3:$J$13</definedName>
    <definedName name="Liste_Catégories">Catégories!$A$3:$A$9</definedName>
    <definedName name="Liste_Clients">Clients!$A$3:$A$16</definedName>
    <definedName name="Liste_Fournisseurs">Fournisseurs!$A$3:$A$11</definedName>
    <definedName name="Liste_Pièces">Inventaire!$A$3:$A$13</definedName>
    <definedName name="Pièces">Inventaire!$A$3:$J$13</definedName>
    <definedName name="Sorties">Sorties!$A$3:$E$14</definedName>
  </definedNames>
  <calcPr calcId="125725"/>
</workbook>
</file>

<file path=xl/calcChain.xml><?xml version="1.0" encoding="utf-8"?>
<calcChain xmlns="http://schemas.openxmlformats.org/spreadsheetml/2006/main">
  <c r="G9" i="14"/>
  <c r="G11"/>
  <c r="B9" i="12"/>
  <c r="C10"/>
  <c r="B10"/>
  <c r="C7"/>
  <c r="B7"/>
  <c r="B8"/>
  <c r="B6"/>
  <c r="B5"/>
  <c r="B4"/>
  <c r="B9" i="13"/>
  <c r="J10" i="10"/>
  <c r="I10"/>
  <c r="J6"/>
  <c r="I6"/>
  <c r="D10" l="1"/>
  <c r="B6" i="11" s="1"/>
  <c r="D6" i="10"/>
  <c r="G15" i="14"/>
  <c r="G10"/>
  <c r="G16"/>
  <c r="G14"/>
  <c r="J9" i="10"/>
  <c r="I9"/>
  <c r="B5" i="13"/>
  <c r="B4"/>
  <c r="D9" i="10" l="1"/>
  <c r="B8" i="11" s="1"/>
  <c r="J11" i="10"/>
  <c r="I11"/>
  <c r="G13" i="14"/>
  <c r="G12"/>
  <c r="G5"/>
  <c r="G8"/>
  <c r="C8" i="12" s="1"/>
  <c r="D11" i="10" l="1"/>
  <c r="G7" i="14"/>
  <c r="C6" i="12" s="1"/>
  <c r="C9"/>
  <c r="G4" i="14"/>
  <c r="C4" i="12" s="1"/>
  <c r="G6" i="14"/>
  <c r="C5" i="12" s="1"/>
  <c r="B10" i="13"/>
  <c r="B11"/>
  <c r="B13"/>
  <c r="B8"/>
  <c r="B12"/>
  <c r="B15"/>
  <c r="B6"/>
  <c r="B14"/>
  <c r="B7"/>
  <c r="G1" i="14" l="1"/>
  <c r="C1" i="12"/>
  <c r="C1" i="10" l="1"/>
  <c r="J5"/>
  <c r="J4"/>
  <c r="J12"/>
  <c r="J7"/>
  <c r="J8"/>
  <c r="D1" i="15"/>
  <c r="I5" i="10"/>
  <c r="I4"/>
  <c r="I12"/>
  <c r="I7"/>
  <c r="I8"/>
  <c r="E1" i="14"/>
  <c r="D5" i="10" l="1"/>
  <c r="D12"/>
  <c r="D4"/>
  <c r="D8"/>
  <c r="I1"/>
  <c r="D7"/>
  <c r="J1"/>
  <c r="B1" i="13"/>
  <c r="B1" i="12" l="1"/>
  <c r="B7" i="11"/>
  <c r="B5"/>
  <c r="D1" i="10"/>
  <c r="B4" i="11"/>
  <c r="B1" l="1"/>
</calcChain>
</file>

<file path=xl/sharedStrings.xml><?xml version="1.0" encoding="utf-8"?>
<sst xmlns="http://schemas.openxmlformats.org/spreadsheetml/2006/main" count="163" uniqueCount="70">
  <si>
    <t>CONTENANCE</t>
  </si>
  <si>
    <t>LOT</t>
  </si>
  <si>
    <t>Pièce</t>
  </si>
  <si>
    <t>CARACTERISTIQUE</t>
  </si>
  <si>
    <t>Fournisseur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</si>
  <si>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</si>
  <si>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</si>
  <si>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</si>
  <si>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</si>
  <si>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</si>
  <si>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</si>
  <si>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</si>
  <si>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</si>
  <si>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</si>
  <si>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</si>
  <si>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</si>
  <si>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</si>
  <si>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</si>
  <si>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</si>
  <si>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</si>
  <si>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</si>
  <si>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</si>
  <si>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Caracté- ristique 1</t>
  </si>
  <si>
    <t>Caracté- ristique 2</t>
  </si>
  <si>
    <t>Caracté- ristique 3</t>
  </si>
  <si>
    <t>Nombre de pièces sorties</t>
  </si>
  <si>
    <t>Nombre de pièces fournies</t>
  </si>
  <si>
    <t>Chiffre d'affaire HT</t>
  </si>
  <si>
    <t>Montant HT</t>
  </si>
  <si>
    <t>IN15002</t>
  </si>
  <si>
    <t>Gérard</t>
  </si>
  <si>
    <t>Philippe</t>
  </si>
  <si>
    <t>Pierre</t>
  </si>
  <si>
    <t>Rose</t>
  </si>
  <si>
    <t>Michelle</t>
  </si>
  <si>
    <t>Raymond</t>
  </si>
  <si>
    <t>Bernadette</t>
  </si>
  <si>
    <t>Sylvie</t>
  </si>
  <si>
    <t>Claude</t>
  </si>
  <si>
    <t>Dominique</t>
  </si>
  <si>
    <t>Simon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</si>
  <si>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</si>
  <si>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</si>
  <si>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</si>
  <si>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</si>
  <si>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</si>
  <si>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</si>
  <si>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</si>
  <si>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</si>
  <si>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</si>
  <si>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</si>
  <si>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</si>
  <si>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</si>
  <si>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Consommables</t>
  </si>
  <si>
    <t>Moniteurs</t>
  </si>
  <si>
    <t>Moniteur Hanns-G H198 22 pouces</t>
  </si>
  <si>
    <t>IN15003</t>
  </si>
  <si>
    <t>IN15004</t>
  </si>
  <si>
    <t>Echange standard chez CastoDépo</t>
  </si>
  <si>
    <t>Fichier des fournisseurs</t>
  </si>
  <si>
    <t>Fichier des catégories</t>
  </si>
  <si>
    <t>Belle Horizonte</t>
  </si>
  <si>
    <t>Calabraise d'Informatique</t>
  </si>
  <si>
    <t>Estoril Factory</t>
  </si>
  <si>
    <t>Honduras Computers ans Co</t>
  </si>
  <si>
    <t>Hib &amp; Hem</t>
  </si>
  <si>
    <t>Mon PC à Moi</t>
  </si>
  <si>
    <t>Les Crans Cathodiques</t>
  </si>
  <si>
    <t>Fichier des clients</t>
  </si>
  <si>
    <t>Client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</si>
</sst>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/>
    <xf numFmtId="0" fontId="2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3" borderId="0" xfId="0" applyFont="1" applyFill="1" applyAlignment="1">
      <alignment horizontal="center" wrapText="1"/>
    </xf>
    <xf numFmtId="14" fontId="0" fillId="0" borderId="0" xfId="0" applyNumberFormat="1" applyFill="1" applyBorder="1" applyAlignment="1">
      <alignment horizontal="left" vertical="center"/>
    </xf>
    <xf numFmtId="44" fontId="2" fillId="3" borderId="0" xfId="1" applyFont="1" applyFill="1" applyBorder="1" applyAlignment="1">
      <alignment horizontal="center" vertical="top" wrapText="1"/>
    </xf>
    <xf numFmtId="44" fontId="0" fillId="0" borderId="0" xfId="1" applyFont="1" applyFill="1" applyBorder="1" applyAlignment="1">
      <alignment horizontal="center" vertical="center"/>
    </xf>
    <xf numFmtId="44" fontId="0" fillId="3" borderId="0" xfId="1" applyFont="1" applyFill="1" applyBorder="1" applyAlignment="1">
      <alignment horizontal="center" vertical="center"/>
    </xf>
    <xf numFmtId="44" fontId="0" fillId="2" borderId="0" xfId="1" applyFont="1" applyFill="1" applyBorder="1" applyAlignment="1">
      <alignment horizontal="center" vertical="center"/>
    </xf>
    <xf numFmtId="44" fontId="2" fillId="3" borderId="0" xfId="1" applyFont="1" applyFill="1" applyAlignment="1">
      <alignment horizontal="center" vertical="top" wrapText="1"/>
    </xf>
    <xf numFmtId="44" fontId="0" fillId="2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164" fontId="2" fillId="3" borderId="0" xfId="2" applyNumberFormat="1" applyFont="1" applyFill="1" applyAlignment="1">
      <alignment horizontal="center" wrapText="1"/>
    </xf>
    <xf numFmtId="164" fontId="0" fillId="2" borderId="0" xfId="2" applyNumberFormat="1" applyFont="1" applyFill="1" applyAlignment="1">
      <alignment horizontal="center"/>
    </xf>
    <xf numFmtId="164" fontId="0" fillId="3" borderId="0" xfId="2" applyNumberFormat="1" applyFont="1" applyFill="1" applyBorder="1" applyAlignment="1">
      <alignment horizontal="left" vertical="center"/>
    </xf>
    <xf numFmtId="164" fontId="0" fillId="0" borderId="0" xfId="2" applyNumberFormat="1" applyFont="1" applyAlignment="1">
      <alignment horizontal="center"/>
    </xf>
    <xf numFmtId="44" fontId="0" fillId="0" borderId="0" xfId="1" applyFont="1" applyFill="1" applyBorder="1" applyAlignment="1">
      <alignment horizontal="right" vertical="center"/>
    </xf>
    <xf numFmtId="44" fontId="0" fillId="3" borderId="0" xfId="1" applyFont="1" applyFill="1" applyBorder="1" applyAlignment="1">
      <alignment horizontal="right" vertical="center"/>
    </xf>
    <xf numFmtId="7" fontId="0" fillId="0" borderId="0" xfId="1" applyNumberFormat="1" applyFon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0" fontId="3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center" vertical="center"/>
    </xf>
    <xf numFmtId="1" fontId="4" fillId="4" borderId="0" xfId="0" applyNumberFormat="1" applyFont="1" applyFill="1" applyBorder="1" applyAlignment="1">
      <alignment horizontal="center" vertical="center"/>
    </xf>
    <xf numFmtId="44" fontId="4" fillId="4" borderId="0" xfId="1" applyFont="1" applyFill="1" applyBorder="1" applyAlignment="1">
      <alignment horizontal="right" vertical="center"/>
    </xf>
    <xf numFmtId="44" fontId="5" fillId="4" borderId="0" xfId="1" applyFont="1" applyFill="1" applyBorder="1" applyAlignment="1">
      <alignment horizontal="center" vertical="center"/>
    </xf>
    <xf numFmtId="44" fontId="4" fillId="4" borderId="0" xfId="1" applyFont="1" applyFill="1" applyBorder="1" applyAlignment="1">
      <alignment horizontal="center" vertical="center"/>
    </xf>
    <xf numFmtId="0" fontId="0" fillId="4" borderId="0" xfId="0" applyFill="1"/>
    <xf numFmtId="0" fontId="5" fillId="4" borderId="0" xfId="0" applyFont="1" applyFill="1" applyBorder="1" applyAlignment="1">
      <alignment horizontal="center" vertical="center"/>
    </xf>
    <xf numFmtId="0" fontId="5" fillId="4" borderId="0" xfId="0" quotePrefix="1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>
      <alignment horizontal="center" vertical="center"/>
    </xf>
    <xf numFmtId="44" fontId="5" fillId="4" borderId="0" xfId="1" applyFont="1" applyFill="1" applyBorder="1" applyAlignment="1">
      <alignment horizontal="right" vertical="center"/>
    </xf>
    <xf numFmtId="0" fontId="5" fillId="4" borderId="0" xfId="0" applyFont="1" applyFill="1"/>
    <xf numFmtId="0" fontId="4" fillId="4" borderId="0" xfId="0" applyFont="1" applyFill="1" applyBorder="1" applyAlignment="1">
      <alignment horizontal="center" vertical="top" wrapText="1"/>
    </xf>
    <xf numFmtId="0" fontId="4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14" fontId="5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/>
    <xf numFmtId="0" fontId="3" fillId="4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4" fillId="4" borderId="0" xfId="0" applyFont="1" applyFill="1" applyAlignment="1">
      <alignment wrapText="1"/>
    </xf>
    <xf numFmtId="0" fontId="0" fillId="4" borderId="0" xfId="0" applyFill="1" applyAlignment="1">
      <alignment horizontal="center"/>
    </xf>
    <xf numFmtId="0" fontId="5" fillId="4" borderId="0" xfId="0" applyFont="1" applyFill="1" applyAlignment="1">
      <alignment horizontal="center"/>
    </xf>
    <xf numFmtId="44" fontId="4" fillId="4" borderId="0" xfId="1" applyFont="1" applyFill="1" applyAlignment="1">
      <alignment horizontal="center"/>
    </xf>
    <xf numFmtId="44" fontId="5" fillId="4" borderId="0" xfId="1" applyFont="1" applyFill="1" applyAlignment="1">
      <alignment horizontal="center"/>
    </xf>
    <xf numFmtId="164" fontId="4" fillId="4" borderId="0" xfId="2" applyNumberFormat="1" applyFont="1" applyFill="1" applyAlignment="1">
      <alignment horizontal="center"/>
    </xf>
    <xf numFmtId="164" fontId="4" fillId="4" borderId="0" xfId="2" applyNumberFormat="1" applyFont="1" applyFill="1"/>
    <xf numFmtId="164" fontId="5" fillId="4" borderId="0" xfId="2" applyNumberFormat="1" applyFont="1" applyFill="1" applyAlignment="1">
      <alignment horizontal="center"/>
    </xf>
  </cellXfs>
  <cellStyles count="3">
    <cellStyle name="Milliers" xfId="2" builtinId="3"/>
    <cellStyle name="Monétaire" xfId="1" builtinId="4"/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79575</xdr:rowOff>
    </xdr:from>
    <xdr:to>
      <xdr:col>6</xdr:col>
      <xdr:colOff>960284</xdr:colOff>
      <xdr:row>1</xdr:row>
      <xdr:rowOff>424205</xdr:rowOff>
    </xdr:to>
    <xdr:sp macro="[0]!Feuil8.Trier_Pièces" textlink="">
      <xdr:nvSpPr>
        <xdr:cNvPr id="2" name="Bouton_Trier_Opération"/>
        <xdr:cNvSpPr/>
      </xdr:nvSpPr>
      <xdr:spPr>
        <a:xfrm>
          <a:off x="8210550" y="346275"/>
          <a:ext cx="941234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95248</xdr:colOff>
      <xdr:row>1</xdr:row>
      <xdr:rowOff>76200</xdr:rowOff>
    </xdr:from>
    <xdr:to>
      <xdr:col>7</xdr:col>
      <xdr:colOff>1028699</xdr:colOff>
      <xdr:row>1</xdr:row>
      <xdr:rowOff>418042</xdr:rowOff>
    </xdr:to>
    <xdr:sp macro="[0]!Feuil8.Supprimer_Pièce" textlink="">
      <xdr:nvSpPr>
        <xdr:cNvPr id="3" name="Bouton_Supprimer_Opération"/>
        <xdr:cNvSpPr/>
      </xdr:nvSpPr>
      <xdr:spPr>
        <a:xfrm>
          <a:off x="9258298" y="342900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3</xdr:col>
      <xdr:colOff>714375</xdr:colOff>
      <xdr:row>1</xdr:row>
      <xdr:rowOff>86158</xdr:rowOff>
    </xdr:from>
    <xdr:to>
      <xdr:col>4</xdr:col>
      <xdr:colOff>876300</xdr:colOff>
      <xdr:row>1</xdr:row>
      <xdr:rowOff>430788</xdr:rowOff>
    </xdr:to>
    <xdr:sp macro="[0]!Feuil8.Afficher_Form_Ajout_Pièce" textlink="">
      <xdr:nvSpPr>
        <xdr:cNvPr id="4" name="Bouton_Ajouter_Opération"/>
        <xdr:cNvSpPr/>
      </xdr:nvSpPr>
      <xdr:spPr>
        <a:xfrm>
          <a:off x="6229350" y="352858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38099</xdr:colOff>
      <xdr:row>1</xdr:row>
      <xdr:rowOff>86158</xdr:rowOff>
    </xdr:from>
    <xdr:to>
      <xdr:col>5</xdr:col>
      <xdr:colOff>904874</xdr:colOff>
      <xdr:row>1</xdr:row>
      <xdr:rowOff>430788</xdr:rowOff>
    </xdr:to>
    <xdr:sp macro="[0]!Feuil8.Afficher_Form_Modif_Pièce" textlink="">
      <xdr:nvSpPr>
        <xdr:cNvPr id="5" name="Bouton_Ajouter_Opération"/>
        <xdr:cNvSpPr/>
      </xdr:nvSpPr>
      <xdr:spPr>
        <a:xfrm>
          <a:off x="7258049" y="352858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695325</xdr:colOff>
      <xdr:row>1</xdr:row>
      <xdr:rowOff>69617</xdr:rowOff>
    </xdr:from>
    <xdr:to>
      <xdr:col>7</xdr:col>
      <xdr:colOff>760260</xdr:colOff>
      <xdr:row>1</xdr:row>
      <xdr:rowOff>414247</xdr:rowOff>
    </xdr:to>
    <xdr:sp macro="[0]!Feuil11.Trier_Entrées" textlink="">
      <xdr:nvSpPr>
        <xdr:cNvPr id="2" name="Bouton_Trier_Opération"/>
        <xdr:cNvSpPr/>
      </xdr:nvSpPr>
      <xdr:spPr>
        <a:xfrm>
          <a:off x="8696325" y="336317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866774</xdr:colOff>
      <xdr:row>1</xdr:row>
      <xdr:rowOff>66242</xdr:rowOff>
    </xdr:from>
    <xdr:to>
      <xdr:col>7</xdr:col>
      <xdr:colOff>1800225</xdr:colOff>
      <xdr:row>1</xdr:row>
      <xdr:rowOff>408084</xdr:rowOff>
    </xdr:to>
    <xdr:sp macro="[0]!Feuil11.Supprimer_Entrée" textlink="">
      <xdr:nvSpPr>
        <xdr:cNvPr id="3" name="Bouton_Supprimer_Opération"/>
        <xdr:cNvSpPr/>
      </xdr:nvSpPr>
      <xdr:spPr>
        <a:xfrm>
          <a:off x="9753599" y="332942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9525</xdr:colOff>
      <xdr:row>1</xdr:row>
      <xdr:rowOff>76200</xdr:rowOff>
    </xdr:from>
    <xdr:to>
      <xdr:col>5</xdr:col>
      <xdr:colOff>276226</xdr:colOff>
      <xdr:row>1</xdr:row>
      <xdr:rowOff>420830</xdr:rowOff>
    </xdr:to>
    <xdr:sp macro="[0]!Feuil11.Afficher_Form_Ajout_Entrée" textlink="">
      <xdr:nvSpPr>
        <xdr:cNvPr id="4" name="Bouton_Ajouter_Opération"/>
        <xdr:cNvSpPr/>
      </xdr:nvSpPr>
      <xdr:spPr>
        <a:xfrm>
          <a:off x="6581775" y="342900"/>
          <a:ext cx="981076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409575</xdr:colOff>
      <xdr:row>1</xdr:row>
      <xdr:rowOff>76200</xdr:rowOff>
    </xdr:from>
    <xdr:to>
      <xdr:col>6</xdr:col>
      <xdr:colOff>561975</xdr:colOff>
      <xdr:row>1</xdr:row>
      <xdr:rowOff>420830</xdr:rowOff>
    </xdr:to>
    <xdr:sp macro="[0]!Feuil11.Afficher_Form_Modif_Entrée" textlink="">
      <xdr:nvSpPr>
        <xdr:cNvPr id="5" name="Bouton_Ajouter_Opération"/>
        <xdr:cNvSpPr/>
      </xdr:nvSpPr>
      <xdr:spPr>
        <a:xfrm>
          <a:off x="7696200" y="342900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2181224</xdr:colOff>
      <xdr:row>1</xdr:row>
      <xdr:rowOff>70050</xdr:rowOff>
    </xdr:from>
    <xdr:to>
      <xdr:col>4</xdr:col>
      <xdr:colOff>3131984</xdr:colOff>
      <xdr:row>1</xdr:row>
      <xdr:rowOff>414680</xdr:rowOff>
    </xdr:to>
    <xdr:sp macro="[0]!Feuil12.Trier_Sorties" textlink="">
      <xdr:nvSpPr>
        <xdr:cNvPr id="2" name="Bouton_Trier_Opération"/>
        <xdr:cNvSpPr/>
      </xdr:nvSpPr>
      <xdr:spPr>
        <a:xfrm>
          <a:off x="7581899" y="336750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3238498</xdr:colOff>
      <xdr:row>1</xdr:row>
      <xdr:rowOff>66675</xdr:rowOff>
    </xdr:from>
    <xdr:to>
      <xdr:col>4</xdr:col>
      <xdr:colOff>4171949</xdr:colOff>
      <xdr:row>1</xdr:row>
      <xdr:rowOff>408517</xdr:rowOff>
    </xdr:to>
    <xdr:sp macro="[0]!Feuil12.Supprimer_Sortie" textlink="">
      <xdr:nvSpPr>
        <xdr:cNvPr id="3" name="Bouton_Supprimer_Opération"/>
        <xdr:cNvSpPr/>
      </xdr:nvSpPr>
      <xdr:spPr>
        <a:xfrm>
          <a:off x="8639173" y="333375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114301</xdr:colOff>
      <xdr:row>1</xdr:row>
      <xdr:rowOff>76633</xdr:rowOff>
    </xdr:from>
    <xdr:to>
      <xdr:col>4</xdr:col>
      <xdr:colOff>1047751</xdr:colOff>
      <xdr:row>1</xdr:row>
      <xdr:rowOff>421263</xdr:rowOff>
    </xdr:to>
    <xdr:sp macro="[0]!Feuil12.Afficher_Form_Ajout_Sortie" textlink="">
      <xdr:nvSpPr>
        <xdr:cNvPr id="4" name="Bouton_Ajouter_Opération"/>
        <xdr:cNvSpPr/>
      </xdr:nvSpPr>
      <xdr:spPr>
        <a:xfrm>
          <a:off x="5514976" y="343333"/>
          <a:ext cx="9334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4</xdr:col>
      <xdr:colOff>1181099</xdr:colOff>
      <xdr:row>1</xdr:row>
      <xdr:rowOff>76633</xdr:rowOff>
    </xdr:from>
    <xdr:to>
      <xdr:col>4</xdr:col>
      <xdr:colOff>2047874</xdr:colOff>
      <xdr:row>1</xdr:row>
      <xdr:rowOff>421263</xdr:rowOff>
    </xdr:to>
    <xdr:sp macro="[0]!Feuil12.Afficher_Form_Modif_Sortie" textlink="">
      <xdr:nvSpPr>
        <xdr:cNvPr id="5" name="Bouton_Ajouter_Opération"/>
        <xdr:cNvSpPr/>
      </xdr:nvSpPr>
      <xdr:spPr>
        <a:xfrm>
          <a:off x="6581774" y="343333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2076449</xdr:colOff>
      <xdr:row>1</xdr:row>
      <xdr:rowOff>98625</xdr:rowOff>
    </xdr:from>
    <xdr:to>
      <xdr:col>3</xdr:col>
      <xdr:colOff>3027209</xdr:colOff>
      <xdr:row>1</xdr:row>
      <xdr:rowOff>443255</xdr:rowOff>
    </xdr:to>
    <xdr:sp macro="[0]!Feuil9.Trier_Fournisseurs" textlink="">
      <xdr:nvSpPr>
        <xdr:cNvPr id="2" name="Bouton_Trier_Opération"/>
        <xdr:cNvSpPr/>
      </xdr:nvSpPr>
      <xdr:spPr>
        <a:xfrm>
          <a:off x="6905624" y="365325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3</xdr:col>
      <xdr:colOff>3133723</xdr:colOff>
      <xdr:row>1</xdr:row>
      <xdr:rowOff>95250</xdr:rowOff>
    </xdr:from>
    <xdr:to>
      <xdr:col>3</xdr:col>
      <xdr:colOff>4067174</xdr:colOff>
      <xdr:row>1</xdr:row>
      <xdr:rowOff>437092</xdr:rowOff>
    </xdr:to>
    <xdr:sp macro="[0]!Feuil9.Supprimer_Fournisseur" textlink="">
      <xdr:nvSpPr>
        <xdr:cNvPr id="3" name="Bouton_Supprimer_Opération"/>
        <xdr:cNvSpPr/>
      </xdr:nvSpPr>
      <xdr:spPr>
        <a:xfrm>
          <a:off x="7962898" y="361950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3</xdr:col>
      <xdr:colOff>47625</xdr:colOff>
      <xdr:row>1</xdr:row>
      <xdr:rowOff>105208</xdr:rowOff>
    </xdr:from>
    <xdr:to>
      <xdr:col>3</xdr:col>
      <xdr:colOff>942975</xdr:colOff>
      <xdr:row>1</xdr:row>
      <xdr:rowOff>449838</xdr:rowOff>
    </xdr:to>
    <xdr:sp macro="[0]!Feuil9.Afficher_Form_Ajout_Fournisseur" textlink="">
      <xdr:nvSpPr>
        <xdr:cNvPr id="4" name="Bouton_Ajouter_Opération"/>
        <xdr:cNvSpPr/>
      </xdr:nvSpPr>
      <xdr:spPr>
        <a:xfrm>
          <a:off x="4876800" y="371908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3</xdr:col>
      <xdr:colOff>1076324</xdr:colOff>
      <xdr:row>1</xdr:row>
      <xdr:rowOff>105208</xdr:rowOff>
    </xdr:from>
    <xdr:to>
      <xdr:col>3</xdr:col>
      <xdr:colOff>1943099</xdr:colOff>
      <xdr:row>1</xdr:row>
      <xdr:rowOff>449838</xdr:rowOff>
    </xdr:to>
    <xdr:sp macro="[0]!Feuil9.Afficher_Form_Modif_Fournisseur" textlink="">
      <xdr:nvSpPr>
        <xdr:cNvPr id="5" name="Bouton_Ajouter_Opération"/>
        <xdr:cNvSpPr/>
      </xdr:nvSpPr>
      <xdr:spPr>
        <a:xfrm>
          <a:off x="5905499" y="371908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2095499</xdr:colOff>
      <xdr:row>1</xdr:row>
      <xdr:rowOff>117675</xdr:rowOff>
    </xdr:from>
    <xdr:to>
      <xdr:col>2</xdr:col>
      <xdr:colOff>3046259</xdr:colOff>
      <xdr:row>1</xdr:row>
      <xdr:rowOff>462305</xdr:rowOff>
    </xdr:to>
    <xdr:sp macro="[0]!Feuil4.Trier_Clients" textlink="">
      <xdr:nvSpPr>
        <xdr:cNvPr id="2" name="Bouton_Trier_Opération"/>
        <xdr:cNvSpPr/>
      </xdr:nvSpPr>
      <xdr:spPr>
        <a:xfrm>
          <a:off x="5962649" y="384375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2</xdr:col>
      <xdr:colOff>3152773</xdr:colOff>
      <xdr:row>1</xdr:row>
      <xdr:rowOff>114300</xdr:rowOff>
    </xdr:from>
    <xdr:to>
      <xdr:col>2</xdr:col>
      <xdr:colOff>4086224</xdr:colOff>
      <xdr:row>1</xdr:row>
      <xdr:rowOff>456142</xdr:rowOff>
    </xdr:to>
    <xdr:sp macro="[0]!Feuil4.Supprimer_Client" textlink="">
      <xdr:nvSpPr>
        <xdr:cNvPr id="3" name="Bouton_Supprimer_Opération"/>
        <xdr:cNvSpPr/>
      </xdr:nvSpPr>
      <xdr:spPr>
        <a:xfrm>
          <a:off x="7019923" y="381000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2</xdr:col>
      <xdr:colOff>66675</xdr:colOff>
      <xdr:row>1</xdr:row>
      <xdr:rowOff>124258</xdr:rowOff>
    </xdr:from>
    <xdr:to>
      <xdr:col>2</xdr:col>
      <xdr:colOff>962025</xdr:colOff>
      <xdr:row>1</xdr:row>
      <xdr:rowOff>468888</xdr:rowOff>
    </xdr:to>
    <xdr:sp macro="[0]!Feuil4.Afficher_Form_Ajout_Client" textlink="">
      <xdr:nvSpPr>
        <xdr:cNvPr id="4" name="Bouton_Ajouter_Opération"/>
        <xdr:cNvSpPr/>
      </xdr:nvSpPr>
      <xdr:spPr>
        <a:xfrm>
          <a:off x="3933825" y="390958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1095374</xdr:colOff>
      <xdr:row>1</xdr:row>
      <xdr:rowOff>124258</xdr:rowOff>
    </xdr:from>
    <xdr:to>
      <xdr:col>2</xdr:col>
      <xdr:colOff>1962149</xdr:colOff>
      <xdr:row>1</xdr:row>
      <xdr:rowOff>468888</xdr:rowOff>
    </xdr:to>
    <xdr:sp macro="[0]!Feuil4.Afficher_Form_Modif_Client" textlink="">
      <xdr:nvSpPr>
        <xdr:cNvPr id="5" name="Bouton_Ajouter_Opération"/>
        <xdr:cNvSpPr/>
      </xdr:nvSpPr>
      <xdr:spPr>
        <a:xfrm>
          <a:off x="4962524" y="390958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2066924</xdr:colOff>
      <xdr:row>1</xdr:row>
      <xdr:rowOff>89100</xdr:rowOff>
    </xdr:from>
    <xdr:to>
      <xdr:col>2</xdr:col>
      <xdr:colOff>3017684</xdr:colOff>
      <xdr:row>1</xdr:row>
      <xdr:rowOff>433730</xdr:rowOff>
    </xdr:to>
    <xdr:sp macro="[0]!Feuil10.Trier_Catégories" textlink="">
      <xdr:nvSpPr>
        <xdr:cNvPr id="2" name="Bouton_Trier_Opération"/>
        <xdr:cNvSpPr/>
      </xdr:nvSpPr>
      <xdr:spPr>
        <a:xfrm>
          <a:off x="5934074" y="355800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2</xdr:col>
      <xdr:colOff>3124198</xdr:colOff>
      <xdr:row>1</xdr:row>
      <xdr:rowOff>85725</xdr:rowOff>
    </xdr:from>
    <xdr:to>
      <xdr:col>2</xdr:col>
      <xdr:colOff>4057649</xdr:colOff>
      <xdr:row>1</xdr:row>
      <xdr:rowOff>427567</xdr:rowOff>
    </xdr:to>
    <xdr:sp macro="[0]!Feuil10.Supprimer_Catégorie" textlink="">
      <xdr:nvSpPr>
        <xdr:cNvPr id="3" name="Bouton_Supprimer_Opération"/>
        <xdr:cNvSpPr/>
      </xdr:nvSpPr>
      <xdr:spPr>
        <a:xfrm>
          <a:off x="6991348" y="352425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2</xdr:col>
      <xdr:colOff>38100</xdr:colOff>
      <xdr:row>1</xdr:row>
      <xdr:rowOff>95683</xdr:rowOff>
    </xdr:from>
    <xdr:to>
      <xdr:col>2</xdr:col>
      <xdr:colOff>933450</xdr:colOff>
      <xdr:row>1</xdr:row>
      <xdr:rowOff>440313</xdr:rowOff>
    </xdr:to>
    <xdr:sp macro="[0]!Feuil10.Afficher_Form_Ajout_Catégorie" textlink="">
      <xdr:nvSpPr>
        <xdr:cNvPr id="4" name="Bouton_Ajouter_Opération"/>
        <xdr:cNvSpPr/>
      </xdr:nvSpPr>
      <xdr:spPr>
        <a:xfrm>
          <a:off x="3905250" y="362383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1066799</xdr:colOff>
      <xdr:row>1</xdr:row>
      <xdr:rowOff>95683</xdr:rowOff>
    </xdr:from>
    <xdr:to>
      <xdr:col>2</xdr:col>
      <xdr:colOff>1933574</xdr:colOff>
      <xdr:row>1</xdr:row>
      <xdr:rowOff>440313</xdr:rowOff>
    </xdr:to>
    <xdr:sp macro="[0]!Feuil10.Afficher_Form_Modif_Catégorie" textlink="">
      <xdr:nvSpPr>
        <xdr:cNvPr id="5" name="Bouton_Ajouter_Opération"/>
        <xdr:cNvSpPr/>
      </xdr:nvSpPr>
      <xdr:spPr>
        <a:xfrm>
          <a:off x="4933949" y="362383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AF68"/>
  <sheetViews>
    <sheetView tabSelected="1" workbookViewId="0">
      <pane ySplit="3" topLeftCell="A4" activePane="bottomLeft" state="frozen"/>
      <selection activeCell="B2" sqref="B2"/>
      <selection pane="bottomLeft" activeCell="A7" sqref="A7"/>
    </sheetView>
  </sheetViews>
  <sheetFormatPr baseColWidth="10" defaultRowHeight="15"/>
  <cols>
    <col min="1" max="1" width="40" style="1" customWidth="1"/>
    <col min="2" max="2" width="32" style="1" customWidth="1"/>
    <col min="3" max="3" width="10.7109375" style="2" customWidth="1"/>
    <col min="4" max="4" width="11" style="1" customWidth="1"/>
    <col min="5" max="7" width="14.5703125" style="9" customWidth="1"/>
    <col min="8" max="8" width="29.5703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15" customFormat="1" ht="21">
      <c r="A1" s="39" t="s">
        <v>7</v>
      </c>
      <c r="B1" s="40"/>
      <c r="C1" s="40">
        <f>SUBTOTAL(9,C3:C13)</f>
        <v>71</v>
      </c>
      <c r="D1" s="40">
        <f>SUBTOTAL(9,D3:D13)</f>
        <v>165</v>
      </c>
      <c r="E1" s="52"/>
      <c r="F1" s="52"/>
      <c r="G1" s="52"/>
      <c r="H1" s="40"/>
      <c r="I1" s="40">
        <f>SUBTOTAL(9,I3:I13)</f>
        <v>132</v>
      </c>
      <c r="J1" s="40">
        <f>SUBTOTAL(9,J3:J13)</f>
        <v>38</v>
      </c>
      <c r="K1" s="40"/>
      <c r="M1" s="16"/>
      <c r="N1" s="16"/>
    </row>
    <row r="2" spans="1:32" s="15" customFormat="1" ht="42" customHeight="1">
      <c r="A2" s="40"/>
      <c r="B2" s="40"/>
      <c r="C2" s="41"/>
      <c r="D2" s="40"/>
      <c r="E2" s="52"/>
      <c r="F2" s="52"/>
      <c r="G2" s="52"/>
      <c r="H2" s="40"/>
      <c r="I2" s="40"/>
      <c r="J2" s="40"/>
      <c r="K2" s="40"/>
      <c r="M2" s="16"/>
      <c r="N2" s="16"/>
    </row>
    <row r="3" spans="1:32" s="18" customFormat="1" ht="30">
      <c r="A3" s="11" t="s">
        <v>2</v>
      </c>
      <c r="B3" s="11" t="s">
        <v>52</v>
      </c>
      <c r="C3" s="17" t="s">
        <v>13</v>
      </c>
      <c r="D3" s="12" t="s">
        <v>12</v>
      </c>
      <c r="E3" s="11" t="s">
        <v>22</v>
      </c>
      <c r="F3" s="11" t="s">
        <v>23</v>
      </c>
      <c r="G3" s="11" t="s">
        <v>24</v>
      </c>
      <c r="H3" s="12" t="s">
        <v>9</v>
      </c>
      <c r="I3" s="12" t="s">
        <v>10</v>
      </c>
      <c r="J3" s="12" t="s">
        <v>11</v>
      </c>
      <c r="K3" s="51"/>
      <c r="M3" s="18" t="s">
        <v>3</v>
      </c>
      <c r="N3" s="18" t="s">
        <v>3</v>
      </c>
      <c r="AC3" s="18" t="s">
        <v>1</v>
      </c>
      <c r="AF3" s="18" t="s">
        <v>0</v>
      </c>
    </row>
    <row r="4" spans="1:32">
      <c r="A4" t="s">
        <v>48</v>
      </c>
      <c r="B4" s="9" t="s">
        <v>44</v>
      </c>
      <c r="C4" s="2">
        <v>15</v>
      </c>
      <c r="D4" s="5">
        <f t="shared" ref="D4:D12" si="0">C4+I4-J4</f>
        <v>39</v>
      </c>
      <c r="H4" s="36"/>
      <c r="I4" s="4">
        <f>SUMIF(Entrées!C:C,A:A,Entrées!E:E)</f>
        <v>30</v>
      </c>
      <c r="J4" s="4">
        <f>SUMIF(Sorties!B:B,A:A,Sorties!D:D)</f>
        <v>6</v>
      </c>
      <c r="K4" s="46"/>
      <c r="L4" s="3"/>
    </row>
    <row r="5" spans="1:32">
      <c r="A5" s="9" t="s">
        <v>43</v>
      </c>
      <c r="B5" s="9" t="s">
        <v>53</v>
      </c>
      <c r="C5" s="2">
        <v>4</v>
      </c>
      <c r="D5" s="5">
        <f t="shared" si="0"/>
        <v>12</v>
      </c>
      <c r="H5" s="36"/>
      <c r="I5" s="4">
        <f>SUMIF(Entrées!C:C,A:A,Entrées!E:E)</f>
        <v>10</v>
      </c>
      <c r="J5" s="4">
        <f>SUMIF(Sorties!B:B,A:A,Sorties!D:D)</f>
        <v>2</v>
      </c>
      <c r="K5" s="46"/>
      <c r="L5" s="3"/>
    </row>
    <row r="6" spans="1:32">
      <c r="A6" s="9" t="s">
        <v>46</v>
      </c>
      <c r="B6" s="9" t="s">
        <v>53</v>
      </c>
      <c r="C6" s="2">
        <v>4</v>
      </c>
      <c r="D6" s="5">
        <f t="shared" si="0"/>
        <v>21</v>
      </c>
      <c r="H6" s="36"/>
      <c r="I6" s="4">
        <f>SUMIF(Entrées!C:C,A:A,Entrées!E:E)</f>
        <v>20</v>
      </c>
      <c r="J6" s="4">
        <f>SUMIF(Sorties!B:B,A:A,Sorties!D:D)</f>
        <v>3</v>
      </c>
      <c r="K6" s="46"/>
      <c r="L6" s="3"/>
    </row>
    <row r="7" spans="1:32">
      <c r="A7" t="s">
        <v>50</v>
      </c>
      <c r="B7" s="9" t="s">
        <v>45</v>
      </c>
      <c r="C7" s="2">
        <v>4</v>
      </c>
      <c r="D7" s="5">
        <f t="shared" si="0"/>
        <v>8</v>
      </c>
      <c r="H7" s="36"/>
      <c r="I7" s="4">
        <f>SUMIF(Entrées!C:C,A:A,Entrées!E:E)</f>
        <v>12</v>
      </c>
      <c r="J7" s="4">
        <f>SUMIF(Sorties!B:B,A:A,Sorties!D:D)</f>
        <v>8</v>
      </c>
      <c r="K7" s="46"/>
      <c r="L7" s="3"/>
    </row>
    <row r="8" spans="1:32">
      <c r="A8" t="s">
        <v>51</v>
      </c>
      <c r="B8" s="9" t="s">
        <v>45</v>
      </c>
      <c r="C8" s="2">
        <v>5</v>
      </c>
      <c r="D8" s="5">
        <f t="shared" si="0"/>
        <v>7</v>
      </c>
      <c r="H8" s="36"/>
      <c r="I8" s="4">
        <f>SUMIF(Entrées!C:C,A:A,Entrées!E:E)</f>
        <v>10</v>
      </c>
      <c r="J8" s="4">
        <f>SUMIF(Sorties!B:B,A:A,Sorties!D:D)</f>
        <v>8</v>
      </c>
      <c r="K8" s="46"/>
      <c r="L8" s="3"/>
    </row>
    <row r="9" spans="1:32">
      <c r="A9" s="9" t="s">
        <v>55</v>
      </c>
      <c r="B9" s="9" t="s">
        <v>54</v>
      </c>
      <c r="C9" s="2">
        <v>4</v>
      </c>
      <c r="D9" s="5">
        <f t="shared" si="0"/>
        <v>14</v>
      </c>
      <c r="H9" s="36"/>
      <c r="I9" s="4">
        <f>SUMIF(Entrées!C:C,A:A,Entrées!E:E)</f>
        <v>10</v>
      </c>
      <c r="J9" s="4">
        <f>SUMIF(Sorties!B:B,A:A,Sorties!D:D)</f>
        <v>0</v>
      </c>
      <c r="K9" s="46"/>
      <c r="L9" s="3"/>
    </row>
    <row r="10" spans="1:32">
      <c r="A10" s="9" t="s">
        <v>41</v>
      </c>
      <c r="B10" s="9" t="s">
        <v>42</v>
      </c>
      <c r="C10" s="2">
        <v>10</v>
      </c>
      <c r="D10" s="5">
        <f t="shared" si="0"/>
        <v>19</v>
      </c>
      <c r="H10" s="36"/>
      <c r="I10" s="4">
        <f>SUMIF(Entrées!C:C,A:A,Entrées!E:E)</f>
        <v>10</v>
      </c>
      <c r="J10" s="4">
        <f>SUMIF(Sorties!B:B,A:A,Sorties!D:D)</f>
        <v>1</v>
      </c>
      <c r="K10" s="46"/>
      <c r="L10" s="3"/>
    </row>
    <row r="11" spans="1:32">
      <c r="A11" t="s">
        <v>47</v>
      </c>
      <c r="B11" s="9" t="s">
        <v>44</v>
      </c>
      <c r="C11" s="2">
        <v>18</v>
      </c>
      <c r="D11" s="5">
        <f t="shared" si="0"/>
        <v>34</v>
      </c>
      <c r="H11" s="36"/>
      <c r="I11" s="4">
        <f>SUMIF(Entrées!C:C,A:A,Entrées!E:E)</f>
        <v>20</v>
      </c>
      <c r="J11" s="4">
        <f>SUMIF(Sorties!B:B,A:A,Sorties!D:D)</f>
        <v>4</v>
      </c>
      <c r="K11" s="46"/>
      <c r="L11" s="3"/>
    </row>
    <row r="12" spans="1:32">
      <c r="A12" t="s">
        <v>49</v>
      </c>
      <c r="B12" s="9" t="s">
        <v>53</v>
      </c>
      <c r="C12" s="2">
        <v>7</v>
      </c>
      <c r="D12" s="5">
        <f t="shared" si="0"/>
        <v>11</v>
      </c>
      <c r="H12" s="36"/>
      <c r="I12" s="4">
        <f>SUMIF(Entrées!C:C,A:A,Entrées!E:E)</f>
        <v>10</v>
      </c>
      <c r="J12" s="4">
        <f>SUMIF(Sorties!B:B,A:A,Sorties!D:D)</f>
        <v>6</v>
      </c>
      <c r="K12" s="46"/>
      <c r="L12" s="3"/>
    </row>
    <row r="13" spans="1:32">
      <c r="A13" s="8"/>
      <c r="B13" s="8"/>
      <c r="C13" s="7"/>
      <c r="D13" s="7"/>
      <c r="E13" s="8" t="s">
        <v>5</v>
      </c>
      <c r="F13" s="8" t="s">
        <v>5</v>
      </c>
      <c r="G13" s="8" t="s">
        <v>5</v>
      </c>
      <c r="H13" s="6" t="s">
        <v>5</v>
      </c>
      <c r="I13" s="6" t="s">
        <v>5</v>
      </c>
      <c r="J13" s="6" t="s">
        <v>5</v>
      </c>
      <c r="K13" s="46"/>
      <c r="L13" s="3"/>
    </row>
    <row r="14" spans="1:32" ht="115.5" customHeight="1">
      <c r="A14" s="47"/>
      <c r="B14" s="46"/>
      <c r="C14" s="48"/>
      <c r="D14" s="46"/>
      <c r="E14" s="53"/>
      <c r="F14" s="53"/>
      <c r="G14" s="53"/>
      <c r="H14" s="46"/>
      <c r="I14" s="46"/>
      <c r="J14" s="46"/>
      <c r="K14" s="46"/>
      <c r="L14" s="3"/>
    </row>
    <row r="15" spans="1:32" ht="115.5" customHeight="1">
      <c r="A15" s="46"/>
      <c r="B15" s="46"/>
      <c r="C15" s="48"/>
      <c r="D15" s="46"/>
      <c r="E15" s="53"/>
      <c r="F15" s="53"/>
      <c r="G15" s="53"/>
      <c r="H15" s="46"/>
      <c r="I15" s="46"/>
      <c r="J15" s="46"/>
      <c r="K15" s="46"/>
      <c r="L15" s="3"/>
    </row>
    <row r="16" spans="1:32" ht="115.5" customHeight="1">
      <c r="A16" s="46"/>
      <c r="B16" s="46"/>
      <c r="C16" s="48"/>
      <c r="D16" s="46"/>
      <c r="E16" s="53"/>
      <c r="F16" s="53"/>
      <c r="G16" s="53"/>
      <c r="H16" s="46"/>
      <c r="I16" s="46"/>
      <c r="J16" s="46"/>
      <c r="K16" s="46"/>
      <c r="L16" s="3"/>
    </row>
    <row r="17" spans="1:32" ht="115.5" customHeight="1">
      <c r="A17" s="46"/>
      <c r="B17" s="46"/>
      <c r="C17" s="48"/>
      <c r="D17" s="46"/>
      <c r="E17" s="53"/>
      <c r="F17" s="53"/>
      <c r="G17" s="53"/>
      <c r="H17" s="46"/>
      <c r="I17" s="46"/>
      <c r="J17" s="46"/>
      <c r="K17" s="46"/>
      <c r="L17" s="3"/>
    </row>
    <row r="18" spans="1:32" ht="115.5" customHeight="1">
      <c r="A18" s="50"/>
      <c r="B18" s="46"/>
      <c r="C18" s="48"/>
      <c r="D18" s="46"/>
      <c r="E18" s="53"/>
      <c r="F18" s="53"/>
      <c r="G18" s="53"/>
      <c r="H18" s="46"/>
      <c r="I18" s="46"/>
      <c r="J18" s="46"/>
      <c r="K18" s="46"/>
      <c r="L18" s="3"/>
    </row>
    <row r="19" spans="1:32" s="2" customFormat="1" ht="115.5" customHeight="1">
      <c r="A19" s="50"/>
      <c r="B19" s="46"/>
      <c r="C19" s="48"/>
      <c r="D19" s="46"/>
      <c r="E19" s="53"/>
      <c r="F19" s="53"/>
      <c r="G19" s="53"/>
      <c r="H19" s="46"/>
      <c r="I19" s="46"/>
      <c r="J19" s="46"/>
      <c r="K19" s="46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ht="115.5" customHeight="1">
      <c r="A20" s="50"/>
      <c r="B20" s="46"/>
      <c r="C20" s="48"/>
      <c r="D20" s="46"/>
      <c r="E20" s="53"/>
      <c r="F20" s="53"/>
      <c r="G20" s="53"/>
      <c r="H20" s="46"/>
      <c r="I20" s="46"/>
      <c r="J20" s="46"/>
      <c r="K20" s="46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 ht="115.5" customHeight="1">
      <c r="A21" s="50"/>
      <c r="B21" s="46"/>
      <c r="C21" s="48"/>
      <c r="D21" s="46"/>
      <c r="E21" s="53"/>
      <c r="F21" s="53"/>
      <c r="G21" s="53"/>
      <c r="H21" s="46"/>
      <c r="I21" s="46"/>
      <c r="J21" s="46"/>
      <c r="K21" s="46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2" customFormat="1" ht="115.5" customHeight="1">
      <c r="A22" s="50"/>
      <c r="B22" s="46"/>
      <c r="C22" s="48"/>
      <c r="D22" s="46"/>
      <c r="E22" s="53"/>
      <c r="F22" s="53"/>
      <c r="G22" s="53"/>
      <c r="H22" s="46"/>
      <c r="I22" s="46"/>
      <c r="J22" s="46"/>
      <c r="K22" s="46"/>
      <c r="L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2" customFormat="1" ht="115.5" customHeight="1">
      <c r="A23" s="50"/>
      <c r="B23" s="46"/>
      <c r="C23" s="48"/>
      <c r="D23" s="46"/>
      <c r="E23" s="53"/>
      <c r="F23" s="53"/>
      <c r="G23" s="53"/>
      <c r="H23" s="46"/>
      <c r="I23" s="46"/>
      <c r="J23" s="46"/>
      <c r="K23" s="46"/>
      <c r="L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2" customFormat="1" ht="115.5" customHeight="1">
      <c r="A24" s="50"/>
      <c r="B24" s="46"/>
      <c r="C24" s="48"/>
      <c r="D24" s="46"/>
      <c r="E24" s="53"/>
      <c r="F24" s="53"/>
      <c r="G24" s="53"/>
      <c r="H24" s="46"/>
      <c r="I24" s="46"/>
      <c r="J24" s="46"/>
      <c r="K24" s="46"/>
      <c r="L24" s="3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2" customFormat="1">
      <c r="A25" s="50"/>
      <c r="B25" s="46"/>
      <c r="C25" s="48"/>
      <c r="D25" s="46"/>
      <c r="E25" s="53"/>
      <c r="F25" s="53"/>
      <c r="G25" s="53"/>
      <c r="H25" s="46"/>
      <c r="I25" s="46"/>
      <c r="J25" s="46"/>
      <c r="K25" s="46"/>
      <c r="L25" s="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2" customFormat="1">
      <c r="A26" s="46"/>
      <c r="B26" s="46"/>
      <c r="C26" s="48"/>
      <c r="D26" s="46"/>
      <c r="E26" s="53"/>
      <c r="F26" s="53"/>
      <c r="G26" s="53"/>
      <c r="H26" s="46"/>
      <c r="I26" s="46"/>
      <c r="J26" s="46"/>
      <c r="K26" s="46"/>
      <c r="L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2" customFormat="1">
      <c r="A27" s="46"/>
      <c r="B27" s="46"/>
      <c r="C27" s="48"/>
      <c r="D27" s="46"/>
      <c r="E27" s="53"/>
      <c r="F27" s="53"/>
      <c r="G27" s="53"/>
      <c r="H27" s="46"/>
      <c r="I27" s="46"/>
      <c r="J27" s="46"/>
      <c r="K27" s="46"/>
      <c r="L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2" customFormat="1">
      <c r="A28" s="46"/>
      <c r="B28" s="46"/>
      <c r="C28" s="48"/>
      <c r="D28" s="46"/>
      <c r="E28" s="53"/>
      <c r="F28" s="53"/>
      <c r="G28" s="53"/>
      <c r="H28" s="46"/>
      <c r="I28" s="46"/>
      <c r="J28" s="46"/>
      <c r="K28" s="46"/>
      <c r="L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46"/>
      <c r="B29" s="46"/>
      <c r="C29" s="48"/>
      <c r="D29" s="46"/>
      <c r="E29" s="53"/>
      <c r="F29" s="53"/>
      <c r="G29" s="53"/>
      <c r="H29" s="46"/>
      <c r="I29" s="46"/>
      <c r="J29" s="46"/>
      <c r="K29" s="46"/>
    </row>
    <row r="30" spans="1:32">
      <c r="A30" s="46"/>
      <c r="B30" s="46"/>
      <c r="C30" s="48"/>
      <c r="D30" s="46"/>
      <c r="E30" s="53"/>
      <c r="F30" s="53"/>
      <c r="G30" s="53"/>
      <c r="H30" s="46"/>
      <c r="I30" s="46"/>
      <c r="J30" s="46"/>
      <c r="K30" s="46"/>
    </row>
    <row r="31" spans="1:32">
      <c r="A31" s="46"/>
      <c r="B31" s="46"/>
      <c r="C31" s="48"/>
      <c r="D31" s="46"/>
      <c r="E31" s="53"/>
      <c r="F31" s="53"/>
      <c r="G31" s="53"/>
      <c r="H31" s="46"/>
      <c r="I31" s="46"/>
      <c r="J31" s="46"/>
      <c r="K31" s="46"/>
    </row>
    <row r="32" spans="1:32">
      <c r="A32" s="46"/>
      <c r="B32" s="46"/>
      <c r="C32" s="48"/>
      <c r="D32" s="46"/>
      <c r="E32" s="53"/>
      <c r="F32" s="53"/>
      <c r="G32" s="53"/>
      <c r="H32" s="46"/>
      <c r="I32" s="46"/>
      <c r="J32" s="46"/>
      <c r="K32" s="46"/>
    </row>
    <row r="33" spans="1:11">
      <c r="A33" s="46"/>
      <c r="B33" s="46"/>
      <c r="C33" s="48"/>
      <c r="D33" s="46"/>
      <c r="E33" s="53"/>
      <c r="F33" s="53"/>
      <c r="G33" s="53"/>
      <c r="H33" s="46"/>
      <c r="I33" s="46"/>
      <c r="J33" s="46"/>
      <c r="K33" s="46"/>
    </row>
    <row r="34" spans="1:11">
      <c r="A34" s="46"/>
      <c r="B34" s="46"/>
      <c r="C34" s="48"/>
      <c r="D34" s="46"/>
      <c r="E34" s="53"/>
      <c r="F34" s="53"/>
      <c r="G34" s="53"/>
      <c r="H34" s="46"/>
      <c r="I34" s="46"/>
      <c r="J34" s="46"/>
      <c r="K34" s="46"/>
    </row>
    <row r="35" spans="1:11">
      <c r="A35" s="46"/>
      <c r="B35" s="46"/>
      <c r="C35" s="48"/>
      <c r="D35" s="46"/>
      <c r="E35" s="53"/>
      <c r="F35" s="53"/>
      <c r="G35" s="53"/>
      <c r="H35" s="46"/>
      <c r="I35" s="46"/>
      <c r="J35" s="46"/>
      <c r="K35" s="46"/>
    </row>
    <row r="36" spans="1:11">
      <c r="A36" s="46"/>
      <c r="B36" s="46"/>
      <c r="C36" s="48"/>
      <c r="D36" s="46"/>
      <c r="E36" s="53"/>
      <c r="F36" s="53"/>
      <c r="G36" s="53"/>
      <c r="H36" s="46"/>
      <c r="I36" s="46"/>
      <c r="J36" s="46"/>
      <c r="K36" s="46"/>
    </row>
    <row r="37" spans="1:11">
      <c r="A37" s="46"/>
      <c r="B37" s="46"/>
      <c r="C37" s="48"/>
      <c r="D37" s="46"/>
      <c r="E37" s="53"/>
      <c r="F37" s="53"/>
      <c r="G37" s="53"/>
      <c r="H37" s="46"/>
      <c r="I37" s="46"/>
      <c r="J37" s="46"/>
      <c r="K37" s="46"/>
    </row>
    <row r="38" spans="1:11">
      <c r="A38" s="46"/>
      <c r="B38" s="46"/>
      <c r="C38" s="48"/>
      <c r="D38" s="46"/>
      <c r="E38" s="53"/>
      <c r="F38" s="53"/>
      <c r="G38" s="53"/>
      <c r="H38" s="46"/>
      <c r="I38" s="46"/>
      <c r="J38" s="46"/>
      <c r="K38" s="46"/>
    </row>
    <row r="39" spans="1:11">
      <c r="A39" s="46"/>
      <c r="B39" s="46"/>
      <c r="C39" s="48"/>
      <c r="D39" s="46"/>
      <c r="E39" s="53"/>
      <c r="F39" s="53"/>
      <c r="G39" s="53"/>
      <c r="H39" s="46"/>
      <c r="I39" s="46"/>
      <c r="J39" s="46"/>
      <c r="K39" s="46"/>
    </row>
    <row r="40" spans="1:11">
      <c r="A40" s="46"/>
      <c r="B40" s="46"/>
      <c r="C40" s="48"/>
      <c r="D40" s="46"/>
      <c r="E40" s="53"/>
      <c r="F40" s="53"/>
      <c r="G40" s="53"/>
      <c r="H40" s="46"/>
      <c r="I40" s="46"/>
      <c r="J40" s="46"/>
      <c r="K40" s="46"/>
    </row>
    <row r="41" spans="1:11">
      <c r="A41" s="46"/>
      <c r="B41" s="46"/>
      <c r="C41" s="48"/>
      <c r="D41" s="46"/>
      <c r="E41" s="53"/>
      <c r="F41" s="53"/>
      <c r="G41" s="53"/>
      <c r="H41" s="46"/>
      <c r="I41" s="46"/>
      <c r="J41" s="46"/>
      <c r="K41" s="46"/>
    </row>
    <row r="42" spans="1:11">
      <c r="A42" s="46"/>
      <c r="B42" s="46"/>
      <c r="C42" s="48"/>
      <c r="D42" s="46"/>
      <c r="E42" s="53"/>
      <c r="F42" s="53"/>
      <c r="G42" s="53"/>
      <c r="H42" s="46"/>
      <c r="I42" s="46"/>
      <c r="J42" s="46"/>
      <c r="K42" s="46"/>
    </row>
    <row r="43" spans="1:11">
      <c r="A43" s="46"/>
      <c r="B43" s="46"/>
      <c r="C43" s="48"/>
      <c r="D43" s="46"/>
      <c r="E43" s="53"/>
      <c r="F43" s="53"/>
      <c r="G43" s="53"/>
      <c r="H43" s="46"/>
      <c r="I43" s="46"/>
      <c r="J43" s="46"/>
      <c r="K43" s="46"/>
    </row>
    <row r="44" spans="1:11">
      <c r="A44" s="46"/>
      <c r="B44" s="46"/>
      <c r="C44" s="48"/>
      <c r="D44" s="46"/>
      <c r="E44" s="53"/>
      <c r="F44" s="53"/>
      <c r="G44" s="53"/>
      <c r="H44" s="46"/>
      <c r="I44" s="46"/>
      <c r="J44" s="46"/>
      <c r="K44" s="46"/>
    </row>
    <row r="45" spans="1:11">
      <c r="A45" s="46"/>
      <c r="B45" s="46"/>
      <c r="C45" s="48"/>
      <c r="D45" s="46"/>
      <c r="E45" s="53"/>
      <c r="F45" s="53"/>
      <c r="G45" s="53"/>
      <c r="H45" s="46"/>
      <c r="I45" s="46"/>
      <c r="J45" s="46"/>
      <c r="K45" s="46"/>
    </row>
    <row r="46" spans="1:11">
      <c r="A46" s="46"/>
      <c r="B46" s="46"/>
      <c r="C46" s="48"/>
      <c r="D46" s="46"/>
      <c r="E46" s="53"/>
      <c r="F46" s="53"/>
      <c r="G46" s="53"/>
      <c r="H46" s="46"/>
      <c r="I46" s="46"/>
      <c r="J46" s="46"/>
      <c r="K46" s="46"/>
    </row>
    <row r="47" spans="1:11">
      <c r="A47" s="46"/>
      <c r="B47" s="46"/>
      <c r="C47" s="48"/>
      <c r="D47" s="46"/>
      <c r="E47" s="53"/>
      <c r="F47" s="53"/>
      <c r="G47" s="53"/>
      <c r="H47" s="46"/>
      <c r="I47" s="46"/>
      <c r="J47" s="46"/>
      <c r="K47" s="46"/>
    </row>
    <row r="48" spans="1:11">
      <c r="A48" s="46"/>
      <c r="B48" s="46"/>
      <c r="C48" s="48"/>
      <c r="D48" s="46"/>
      <c r="E48" s="53"/>
      <c r="F48" s="53"/>
      <c r="G48" s="53"/>
      <c r="H48" s="46"/>
      <c r="I48" s="46"/>
      <c r="J48" s="46"/>
      <c r="K48" s="46"/>
    </row>
    <row r="49" spans="1:11">
      <c r="A49" s="46"/>
      <c r="B49" s="46"/>
      <c r="C49" s="48"/>
      <c r="D49" s="46"/>
      <c r="E49" s="53"/>
      <c r="F49" s="53"/>
      <c r="G49" s="53"/>
      <c r="H49" s="46"/>
      <c r="I49" s="46"/>
      <c r="J49" s="46"/>
      <c r="K49" s="46"/>
    </row>
    <row r="50" spans="1:11">
      <c r="A50" s="46"/>
      <c r="B50" s="46"/>
      <c r="C50" s="48"/>
      <c r="D50" s="46"/>
      <c r="E50" s="53"/>
      <c r="F50" s="53"/>
      <c r="G50" s="53"/>
      <c r="H50" s="46"/>
      <c r="I50" s="46"/>
      <c r="J50" s="46"/>
      <c r="K50" s="46"/>
    </row>
    <row r="51" spans="1:11">
      <c r="A51" s="46"/>
      <c r="B51" s="46"/>
      <c r="C51" s="48"/>
      <c r="D51" s="46"/>
      <c r="E51" s="53"/>
      <c r="F51" s="53"/>
      <c r="G51" s="53"/>
      <c r="H51" s="46"/>
      <c r="I51" s="46"/>
      <c r="J51" s="46"/>
      <c r="K51" s="46"/>
    </row>
    <row r="52" spans="1:11">
      <c r="A52" s="46"/>
      <c r="B52" s="46"/>
      <c r="C52" s="48"/>
      <c r="D52" s="46"/>
      <c r="E52" s="53"/>
      <c r="F52" s="53"/>
      <c r="G52" s="53"/>
      <c r="H52" s="46"/>
      <c r="I52" s="46"/>
      <c r="J52" s="46"/>
      <c r="K52" s="46"/>
    </row>
    <row r="53" spans="1:11">
      <c r="A53" s="46"/>
      <c r="B53" s="46"/>
      <c r="C53" s="48"/>
      <c r="D53" s="46"/>
      <c r="E53" s="53"/>
      <c r="F53" s="53"/>
      <c r="G53" s="53"/>
      <c r="H53" s="46"/>
      <c r="I53" s="46"/>
      <c r="J53" s="46"/>
      <c r="K53" s="46"/>
    </row>
    <row r="54" spans="1:11">
      <c r="A54" s="46"/>
      <c r="B54" s="46"/>
      <c r="C54" s="48"/>
      <c r="D54" s="46"/>
      <c r="E54" s="53"/>
      <c r="F54" s="53"/>
      <c r="G54" s="53"/>
      <c r="H54" s="46"/>
      <c r="I54" s="46"/>
      <c r="J54" s="46"/>
      <c r="K54" s="46"/>
    </row>
    <row r="55" spans="1:11">
      <c r="A55" s="46"/>
      <c r="B55" s="46"/>
      <c r="C55" s="48"/>
      <c r="D55" s="46"/>
      <c r="E55" s="53"/>
      <c r="F55" s="53"/>
      <c r="G55" s="53"/>
      <c r="H55" s="46"/>
      <c r="I55" s="46"/>
      <c r="J55" s="46"/>
      <c r="K55" s="46"/>
    </row>
    <row r="56" spans="1:11">
      <c r="A56" s="46"/>
      <c r="B56" s="46"/>
      <c r="C56" s="48"/>
      <c r="D56" s="46"/>
      <c r="E56" s="53"/>
      <c r="F56" s="53"/>
      <c r="G56" s="53"/>
      <c r="H56" s="46"/>
      <c r="I56" s="46"/>
      <c r="J56" s="46"/>
      <c r="K56" s="46"/>
    </row>
    <row r="57" spans="1:11">
      <c r="A57" s="46"/>
      <c r="B57" s="46"/>
      <c r="C57" s="48"/>
      <c r="D57" s="46"/>
      <c r="E57" s="53"/>
      <c r="F57" s="53"/>
      <c r="G57" s="53"/>
      <c r="H57" s="46"/>
      <c r="I57" s="46"/>
      <c r="J57" s="46"/>
      <c r="K57" s="46"/>
    </row>
    <row r="58" spans="1:11">
      <c r="A58" s="46"/>
      <c r="B58" s="46"/>
      <c r="C58" s="48"/>
      <c r="D58" s="46"/>
      <c r="E58" s="53"/>
      <c r="F58" s="53"/>
      <c r="G58" s="53"/>
      <c r="H58" s="46"/>
      <c r="I58" s="46"/>
      <c r="J58" s="46"/>
      <c r="K58" s="46"/>
    </row>
    <row r="59" spans="1:11">
      <c r="A59" s="46"/>
      <c r="B59" s="46"/>
      <c r="C59" s="48"/>
      <c r="D59" s="46"/>
      <c r="E59" s="53"/>
      <c r="F59" s="53"/>
      <c r="G59" s="53"/>
      <c r="H59" s="46"/>
      <c r="I59" s="46"/>
      <c r="J59" s="46"/>
      <c r="K59" s="46"/>
    </row>
    <row r="60" spans="1:11">
      <c r="A60" s="46"/>
      <c r="B60" s="46"/>
      <c r="C60" s="48"/>
      <c r="D60" s="46"/>
      <c r="E60" s="53"/>
      <c r="F60" s="53"/>
      <c r="G60" s="53"/>
      <c r="H60" s="46"/>
      <c r="I60" s="46"/>
      <c r="J60" s="46"/>
      <c r="K60" s="46"/>
    </row>
    <row r="61" spans="1:11">
      <c r="A61" s="46"/>
      <c r="B61" s="46"/>
      <c r="C61" s="48"/>
      <c r="D61" s="46"/>
      <c r="E61" s="53"/>
      <c r="F61" s="53"/>
      <c r="G61" s="53"/>
      <c r="H61" s="46"/>
      <c r="I61" s="46"/>
      <c r="J61" s="46"/>
      <c r="K61" s="46"/>
    </row>
    <row r="62" spans="1:11">
      <c r="A62" s="46"/>
      <c r="B62" s="46"/>
      <c r="C62" s="48"/>
      <c r="D62" s="46"/>
      <c r="E62" s="53"/>
      <c r="F62" s="53"/>
      <c r="G62" s="53"/>
      <c r="H62" s="46"/>
      <c r="I62" s="46"/>
      <c r="J62" s="46"/>
      <c r="K62" s="46"/>
    </row>
    <row r="63" spans="1:11">
      <c r="A63" s="46"/>
      <c r="B63" s="46"/>
      <c r="C63" s="48"/>
      <c r="D63" s="46"/>
      <c r="E63" s="53"/>
      <c r="F63" s="53"/>
      <c r="G63" s="53"/>
      <c r="H63" s="46"/>
      <c r="I63" s="46"/>
      <c r="J63" s="46"/>
      <c r="K63" s="46"/>
    </row>
    <row r="64" spans="1:11">
      <c r="A64" s="46"/>
      <c r="B64" s="46"/>
      <c r="C64" s="48"/>
      <c r="D64" s="46"/>
      <c r="E64" s="53"/>
      <c r="F64" s="53"/>
      <c r="G64" s="53"/>
      <c r="H64" s="46"/>
      <c r="I64" s="46"/>
      <c r="J64" s="46"/>
      <c r="K64" s="46"/>
    </row>
    <row r="65" spans="1:11">
      <c r="A65" s="46"/>
      <c r="B65" s="46"/>
      <c r="C65" s="48"/>
      <c r="D65" s="46"/>
      <c r="E65" s="53"/>
      <c r="F65" s="53"/>
      <c r="G65" s="53"/>
      <c r="H65" s="46"/>
      <c r="I65" s="46"/>
      <c r="J65" s="46"/>
      <c r="K65" s="46"/>
    </row>
    <row r="66" spans="1:11">
      <c r="A66" s="46"/>
      <c r="B66" s="46"/>
      <c r="C66" s="48"/>
      <c r="D66" s="46"/>
      <c r="E66" s="53"/>
      <c r="F66" s="53"/>
      <c r="G66" s="53"/>
      <c r="H66" s="46"/>
      <c r="I66" s="46"/>
      <c r="J66" s="46"/>
      <c r="K66" s="46"/>
    </row>
    <row r="67" spans="1:11">
      <c r="A67" s="46"/>
      <c r="B67" s="46"/>
      <c r="C67" s="48"/>
      <c r="D67" s="46"/>
      <c r="E67" s="53"/>
      <c r="F67" s="53"/>
      <c r="G67" s="53"/>
      <c r="H67" s="46"/>
      <c r="I67" s="46"/>
      <c r="J67" s="46"/>
      <c r="K67" s="46"/>
    </row>
    <row r="68" spans="1:11">
      <c r="A68" s="46"/>
      <c r="B68" s="46"/>
      <c r="C68" s="48"/>
      <c r="D68" s="46"/>
      <c r="E68" s="53"/>
      <c r="F68" s="53"/>
      <c r="G68" s="53"/>
      <c r="H68" s="46"/>
      <c r="I68" s="46"/>
      <c r="J68" s="46"/>
      <c r="K68" s="46"/>
    </row>
  </sheetData>
  <sheetProtection sheet="1" objects="1" scenarios="1" sort="0" autoFilter="0" pivotTables="0"/>
  <autoFilter ref="A3:J13"/>
  <sortState ref="A4:J13">
    <sortCondition ref="A8"/>
  </sortState>
  <conditionalFormatting sqref="B3:B13">
    <cfRule type="expression" dxfId="4" priority="1">
      <formula>AND(ISERROR(VLOOKUP(B3,Liste_Catégories,1,FALSE)),LEN(B3)&gt;0,B3&lt;&gt;"Catégorie")</formula>
    </cfRule>
  </conditionalFormatting>
  <dataValidations count="1">
    <dataValidation type="list" allowBlank="1" showInputMessage="1" showErrorMessage="1" errorTitle="Choisir dans la liste" error="Choisir dans la liste !" sqref="B3:B13">
      <formula1>Liste_Catégories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AD33"/>
  <sheetViews>
    <sheetView workbookViewId="0">
      <pane ySplit="3" topLeftCell="A4" activePane="bottomLeft" state="frozen"/>
      <selection activeCell="B2" sqref="B2"/>
      <selection pane="bottomLeft" activeCell="A10" sqref="A10"/>
    </sheetView>
  </sheetViews>
  <sheetFormatPr baseColWidth="10" defaultRowHeight="15"/>
  <cols>
    <col min="1" max="1" width="11.42578125" style="1"/>
    <col min="2" max="2" width="14.140625" style="1" customWidth="1"/>
    <col min="3" max="3" width="40.140625" style="1" customWidth="1"/>
    <col min="4" max="4" width="32.85546875" style="1" customWidth="1"/>
    <col min="5" max="5" width="10.7109375" style="2" customWidth="1"/>
    <col min="6" max="6" width="10.7109375" style="33" customWidth="1"/>
    <col min="7" max="7" width="13.28515625" style="23" customWidth="1"/>
    <col min="8" max="8" width="51.570312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15" customFormat="1" ht="21">
      <c r="A1" s="39" t="s">
        <v>16</v>
      </c>
      <c r="B1" s="39"/>
      <c r="C1" s="40"/>
      <c r="D1" s="40"/>
      <c r="E1" s="41">
        <f>SUBTOTAL(9,E3:E17)</f>
        <v>132</v>
      </c>
      <c r="F1" s="42"/>
      <c r="G1" s="43">
        <f t="shared" ref="G1" si="0">SUBTOTAL(9,G3:G17)</f>
        <v>2360</v>
      </c>
      <c r="H1" s="40"/>
      <c r="I1" s="40"/>
      <c r="K1" s="16"/>
      <c r="L1" s="16"/>
    </row>
    <row r="2" spans="1:30" s="15" customFormat="1" ht="42" customHeight="1">
      <c r="A2" s="40"/>
      <c r="B2" s="40"/>
      <c r="C2" s="40"/>
      <c r="D2" s="40"/>
      <c r="E2" s="41"/>
      <c r="F2" s="42"/>
      <c r="G2" s="44"/>
      <c r="H2" s="40"/>
      <c r="I2" s="40"/>
      <c r="K2" s="16"/>
      <c r="L2" s="16"/>
    </row>
    <row r="3" spans="1:30" s="18" customFormat="1" ht="30">
      <c r="A3" s="11" t="s">
        <v>17</v>
      </c>
      <c r="B3" s="11" t="s">
        <v>18</v>
      </c>
      <c r="C3" s="11" t="s">
        <v>2</v>
      </c>
      <c r="D3" s="11" t="s">
        <v>4</v>
      </c>
      <c r="E3" s="17" t="s">
        <v>8</v>
      </c>
      <c r="F3" s="22" t="s">
        <v>20</v>
      </c>
      <c r="G3" s="22" t="s">
        <v>28</v>
      </c>
      <c r="H3" s="11" t="s">
        <v>9</v>
      </c>
      <c r="I3" s="51"/>
      <c r="K3" s="18" t="s">
        <v>3</v>
      </c>
      <c r="L3" s="18" t="s">
        <v>3</v>
      </c>
      <c r="AA3" s="18" t="s">
        <v>1</v>
      </c>
      <c r="AD3" s="18" t="s">
        <v>0</v>
      </c>
    </row>
    <row r="4" spans="1:30">
      <c r="A4" s="21">
        <v>42229</v>
      </c>
      <c r="B4" s="9" t="s">
        <v>19</v>
      </c>
      <c r="C4" t="s">
        <v>47</v>
      </c>
      <c r="D4" s="9" t="s">
        <v>61</v>
      </c>
      <c r="E4" s="2">
        <v>10</v>
      </c>
      <c r="F4" s="33">
        <v>2.8</v>
      </c>
      <c r="G4" s="25">
        <f t="shared" ref="G4:G16" si="1">E4*F4</f>
        <v>28</v>
      </c>
      <c r="H4" s="38"/>
      <c r="I4" s="46"/>
      <c r="J4" s="3"/>
    </row>
    <row r="5" spans="1:30">
      <c r="A5" s="21">
        <v>42229</v>
      </c>
      <c r="B5" s="9" t="s">
        <v>29</v>
      </c>
      <c r="C5" t="s">
        <v>47</v>
      </c>
      <c r="D5" s="9" t="s">
        <v>61</v>
      </c>
      <c r="E5" s="2">
        <v>10</v>
      </c>
      <c r="F5" s="33">
        <v>22</v>
      </c>
      <c r="G5" s="25">
        <f t="shared" si="1"/>
        <v>220</v>
      </c>
      <c r="H5" s="38"/>
      <c r="I5" s="46"/>
      <c r="J5" s="3"/>
    </row>
    <row r="6" spans="1:30">
      <c r="A6" s="21">
        <v>42229</v>
      </c>
      <c r="B6" s="9" t="s">
        <v>19</v>
      </c>
      <c r="C6" t="s">
        <v>49</v>
      </c>
      <c r="D6" s="9" t="s">
        <v>62</v>
      </c>
      <c r="E6" s="2">
        <v>10</v>
      </c>
      <c r="F6" s="33">
        <v>3</v>
      </c>
      <c r="G6" s="25">
        <f t="shared" si="1"/>
        <v>30</v>
      </c>
      <c r="H6" s="38"/>
      <c r="I6" s="46"/>
      <c r="J6" s="3"/>
    </row>
    <row r="7" spans="1:30">
      <c r="A7" s="21">
        <v>42229</v>
      </c>
      <c r="B7" s="9" t="s">
        <v>19</v>
      </c>
      <c r="C7" s="9" t="s">
        <v>41</v>
      </c>
      <c r="D7" s="9" t="s">
        <v>63</v>
      </c>
      <c r="E7" s="2">
        <v>10</v>
      </c>
      <c r="F7" s="33">
        <v>2.6</v>
      </c>
      <c r="G7" s="25">
        <f t="shared" si="1"/>
        <v>26</v>
      </c>
      <c r="H7" s="38"/>
      <c r="I7" s="46"/>
      <c r="J7" s="3"/>
    </row>
    <row r="8" spans="1:30">
      <c r="A8" s="21">
        <v>42229</v>
      </c>
      <c r="B8" s="9" t="s">
        <v>19</v>
      </c>
      <c r="C8" s="9" t="s">
        <v>43</v>
      </c>
      <c r="D8" s="9" t="s">
        <v>64</v>
      </c>
      <c r="E8" s="2">
        <v>10</v>
      </c>
      <c r="F8" s="33">
        <v>2.5</v>
      </c>
      <c r="G8" s="25">
        <f t="shared" si="1"/>
        <v>25</v>
      </c>
      <c r="H8" s="38" t="s">
        <v>5</v>
      </c>
      <c r="I8" s="46"/>
      <c r="J8" s="3"/>
    </row>
    <row r="9" spans="1:30">
      <c r="A9" s="21">
        <v>42229</v>
      </c>
      <c r="B9" s="9" t="s">
        <v>19</v>
      </c>
      <c r="C9" s="9" t="s">
        <v>46</v>
      </c>
      <c r="D9" s="9" t="s">
        <v>67</v>
      </c>
      <c r="E9" s="2">
        <v>10</v>
      </c>
      <c r="F9" s="35">
        <v>2.7</v>
      </c>
      <c r="G9" s="25">
        <f t="shared" si="1"/>
        <v>27</v>
      </c>
      <c r="H9" s="38"/>
      <c r="I9" s="46"/>
      <c r="J9" s="3"/>
    </row>
    <row r="10" spans="1:30">
      <c r="A10" s="21">
        <v>42229</v>
      </c>
      <c r="B10" s="9" t="s">
        <v>19</v>
      </c>
      <c r="C10" t="s">
        <v>48</v>
      </c>
      <c r="D10" s="9" t="s">
        <v>64</v>
      </c>
      <c r="E10" s="2">
        <v>10</v>
      </c>
      <c r="F10" s="35">
        <v>3.9</v>
      </c>
      <c r="G10" s="25">
        <f t="shared" si="1"/>
        <v>39</v>
      </c>
      <c r="H10" s="38"/>
      <c r="I10" s="46"/>
      <c r="J10" s="3"/>
    </row>
    <row r="11" spans="1:30">
      <c r="A11" s="21">
        <v>42229</v>
      </c>
      <c r="B11" s="9" t="s">
        <v>19</v>
      </c>
      <c r="C11" t="s">
        <v>51</v>
      </c>
      <c r="D11" s="9" t="s">
        <v>67</v>
      </c>
      <c r="E11" s="2">
        <v>10</v>
      </c>
      <c r="F11" s="35">
        <v>3.2</v>
      </c>
      <c r="G11" s="25">
        <f t="shared" si="1"/>
        <v>32</v>
      </c>
      <c r="H11" s="38"/>
      <c r="I11" s="46"/>
      <c r="J11" s="3"/>
    </row>
    <row r="12" spans="1:30">
      <c r="A12" s="21">
        <v>42229</v>
      </c>
      <c r="B12" s="9" t="s">
        <v>29</v>
      </c>
      <c r="C12" s="9" t="s">
        <v>46</v>
      </c>
      <c r="D12" s="9" t="s">
        <v>64</v>
      </c>
      <c r="E12" s="2">
        <v>10</v>
      </c>
      <c r="F12" s="33">
        <v>35</v>
      </c>
      <c r="G12" s="25">
        <f t="shared" si="1"/>
        <v>350</v>
      </c>
      <c r="H12" s="38"/>
      <c r="I12" s="46"/>
      <c r="J12" s="3"/>
    </row>
    <row r="13" spans="1:30">
      <c r="A13" s="21">
        <v>42229</v>
      </c>
      <c r="B13" s="9" t="s">
        <v>29</v>
      </c>
      <c r="C13" t="s">
        <v>48</v>
      </c>
      <c r="D13" s="9" t="s">
        <v>64</v>
      </c>
      <c r="E13" s="2">
        <v>10</v>
      </c>
      <c r="F13" s="35">
        <v>2</v>
      </c>
      <c r="G13" s="25">
        <f t="shared" si="1"/>
        <v>20</v>
      </c>
      <c r="H13" s="38"/>
      <c r="I13" s="46"/>
      <c r="J13" s="3"/>
    </row>
    <row r="14" spans="1:30">
      <c r="A14" s="21">
        <v>42237</v>
      </c>
      <c r="B14" s="9" t="s">
        <v>56</v>
      </c>
      <c r="C14" s="9" t="s">
        <v>55</v>
      </c>
      <c r="D14" s="9" t="s">
        <v>61</v>
      </c>
      <c r="E14" s="2">
        <v>10</v>
      </c>
      <c r="F14" s="35">
        <v>132</v>
      </c>
      <c r="G14" s="25">
        <f t="shared" si="1"/>
        <v>1320</v>
      </c>
      <c r="H14" s="38"/>
      <c r="I14" s="46"/>
      <c r="J14" s="3"/>
    </row>
    <row r="15" spans="1:30">
      <c r="A15" s="21">
        <v>42240</v>
      </c>
      <c r="B15" s="9" t="s">
        <v>19</v>
      </c>
      <c r="C15" t="s">
        <v>48</v>
      </c>
      <c r="D15" s="9" t="s">
        <v>64</v>
      </c>
      <c r="E15" s="2">
        <v>10</v>
      </c>
      <c r="F15" s="35">
        <v>3.9</v>
      </c>
      <c r="G15" s="25">
        <f t="shared" si="1"/>
        <v>39</v>
      </c>
      <c r="H15" s="38"/>
      <c r="I15" s="46"/>
      <c r="J15" s="3"/>
    </row>
    <row r="16" spans="1:30">
      <c r="A16" s="21">
        <v>42242</v>
      </c>
      <c r="B16" s="9" t="s">
        <v>57</v>
      </c>
      <c r="C16" t="s">
        <v>50</v>
      </c>
      <c r="D16" s="9" t="s">
        <v>63</v>
      </c>
      <c r="E16" s="2">
        <v>12</v>
      </c>
      <c r="F16" s="35">
        <v>17</v>
      </c>
      <c r="G16" s="25">
        <f t="shared" si="1"/>
        <v>204</v>
      </c>
      <c r="H16" s="38"/>
      <c r="I16" s="46"/>
      <c r="J16" s="3"/>
    </row>
    <row r="17" spans="1:30">
      <c r="A17" s="8"/>
      <c r="B17" s="8"/>
      <c r="C17" s="8"/>
      <c r="D17" s="8"/>
      <c r="E17" s="7"/>
      <c r="F17" s="34"/>
      <c r="G17" s="24"/>
      <c r="H17" s="8" t="s">
        <v>5</v>
      </c>
      <c r="I17" s="46"/>
      <c r="J17" s="3"/>
    </row>
    <row r="18" spans="1:30" ht="123" customHeight="1">
      <c r="A18" s="46"/>
      <c r="B18" s="46"/>
      <c r="C18" s="47"/>
      <c r="D18" s="46"/>
      <c r="E18" s="48"/>
      <c r="F18" s="49"/>
      <c r="G18" s="43"/>
      <c r="H18" s="46"/>
      <c r="I18" s="46"/>
      <c r="J18" s="3"/>
    </row>
    <row r="19" spans="1:30" ht="123" customHeight="1">
      <c r="A19" s="46"/>
      <c r="B19" s="46"/>
      <c r="C19" s="46"/>
      <c r="D19" s="46"/>
      <c r="E19" s="48"/>
      <c r="F19" s="49"/>
      <c r="G19" s="43"/>
      <c r="H19" s="46"/>
      <c r="I19" s="46"/>
      <c r="J19" s="3"/>
    </row>
    <row r="20" spans="1:30" ht="123" customHeight="1">
      <c r="A20" s="46"/>
      <c r="B20" s="46"/>
      <c r="C20" s="46"/>
      <c r="D20" s="46"/>
      <c r="E20" s="48"/>
      <c r="F20" s="49"/>
      <c r="G20" s="43"/>
      <c r="H20" s="46"/>
      <c r="I20" s="46"/>
      <c r="J20" s="3"/>
    </row>
    <row r="21" spans="1:30" ht="123" customHeight="1">
      <c r="A21" s="46"/>
      <c r="B21" s="46"/>
      <c r="C21" s="46"/>
      <c r="D21" s="46"/>
      <c r="E21" s="48"/>
      <c r="F21" s="49"/>
      <c r="G21" s="43"/>
      <c r="H21" s="46"/>
      <c r="I21" s="46"/>
      <c r="J21" s="3"/>
    </row>
    <row r="22" spans="1:30" ht="123" customHeight="1">
      <c r="A22" s="46"/>
      <c r="B22" s="46"/>
      <c r="C22" s="50"/>
      <c r="D22" s="46"/>
      <c r="E22" s="48"/>
      <c r="F22" s="49"/>
      <c r="G22" s="43"/>
      <c r="H22" s="46"/>
      <c r="I22" s="46"/>
      <c r="J22" s="3"/>
    </row>
    <row r="23" spans="1:30" s="2" customFormat="1" ht="123" customHeight="1">
      <c r="A23" s="48"/>
      <c r="B23" s="48"/>
      <c r="C23" s="50"/>
      <c r="D23" s="46"/>
      <c r="E23" s="48"/>
      <c r="F23" s="49"/>
      <c r="G23" s="43"/>
      <c r="H23" s="46"/>
      <c r="I23" s="46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s="2" customFormat="1" ht="123" customHeight="1">
      <c r="A24" s="48"/>
      <c r="B24" s="48"/>
      <c r="C24" s="50"/>
      <c r="D24" s="46"/>
      <c r="E24" s="48"/>
      <c r="F24" s="49"/>
      <c r="G24" s="43"/>
      <c r="H24" s="46"/>
      <c r="I24" s="46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s="2" customFormat="1" ht="123" customHeight="1">
      <c r="A25" s="48"/>
      <c r="B25" s="48"/>
      <c r="C25" s="50"/>
      <c r="D25" s="46"/>
      <c r="E25" s="48"/>
      <c r="F25" s="49"/>
      <c r="G25" s="43"/>
      <c r="H25" s="46"/>
      <c r="I25" s="46"/>
      <c r="J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s="2" customFormat="1" ht="123" customHeight="1">
      <c r="A26" s="48"/>
      <c r="B26" s="48"/>
      <c r="C26" s="50"/>
      <c r="D26" s="46"/>
      <c r="E26" s="48"/>
      <c r="F26" s="49"/>
      <c r="G26" s="43"/>
      <c r="H26" s="46"/>
      <c r="I26" s="46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s="2" customFormat="1" ht="123" customHeight="1">
      <c r="A27" s="48"/>
      <c r="B27" s="48"/>
      <c r="C27" s="50"/>
      <c r="D27" s="46"/>
      <c r="E27" s="48"/>
      <c r="F27" s="49"/>
      <c r="G27" s="43"/>
      <c r="H27" s="46"/>
      <c r="I27" s="46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s="2" customFormat="1" ht="123" customHeight="1">
      <c r="A28" s="48"/>
      <c r="B28" s="48"/>
      <c r="C28" s="50"/>
      <c r="D28" s="46"/>
      <c r="E28" s="48"/>
      <c r="F28" s="49"/>
      <c r="G28" s="43"/>
      <c r="H28" s="46"/>
      <c r="I28" s="46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s="2" customFormat="1" ht="123" customHeight="1">
      <c r="A29" s="48"/>
      <c r="B29" s="48"/>
      <c r="C29" s="50"/>
      <c r="D29" s="46"/>
      <c r="E29" s="48"/>
      <c r="F29" s="49"/>
      <c r="G29" s="43"/>
      <c r="H29" s="46"/>
      <c r="I29" s="46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s="2" customFormat="1" ht="123" customHeight="1">
      <c r="A30" s="48"/>
      <c r="B30" s="48"/>
      <c r="C30" s="46"/>
      <c r="D30" s="46"/>
      <c r="E30" s="48"/>
      <c r="F30" s="49"/>
      <c r="G30" s="43"/>
      <c r="H30" s="46"/>
      <c r="I30" s="46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s="2" customFormat="1" ht="123" customHeight="1">
      <c r="A31" s="48"/>
      <c r="B31" s="48"/>
      <c r="C31" s="46"/>
      <c r="D31" s="46"/>
      <c r="E31" s="48"/>
      <c r="F31" s="49"/>
      <c r="G31" s="43"/>
      <c r="H31" s="46"/>
      <c r="I31" s="46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s="2" customFormat="1">
      <c r="A32" s="48"/>
      <c r="B32" s="48"/>
      <c r="C32" s="46"/>
      <c r="D32" s="46"/>
      <c r="E32" s="48"/>
      <c r="F32" s="49"/>
      <c r="G32" s="43"/>
      <c r="H32" s="46"/>
      <c r="I32" s="46"/>
      <c r="J32" s="3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9">
      <c r="A33" s="46"/>
      <c r="B33" s="46"/>
      <c r="C33" s="46"/>
      <c r="D33" s="46"/>
      <c r="E33" s="48"/>
      <c r="F33" s="49"/>
      <c r="G33" s="43"/>
      <c r="H33" s="46"/>
      <c r="I33" s="46"/>
    </row>
  </sheetData>
  <sheetProtection sheet="1" objects="1" scenarios="1" sort="0" autoFilter="0" pivotTables="0"/>
  <autoFilter ref="A3:H17">
    <filterColumn colId="6"/>
  </autoFilter>
  <sortState ref="A4:H17">
    <sortCondition ref="A10"/>
  </sortState>
  <conditionalFormatting sqref="C3:C17">
    <cfRule type="expression" dxfId="3" priority="2">
      <formula>AND(ISERROR(VLOOKUP(C3,Liste_Pièces,1,FALSE)),LEN(C3)&gt;0,C3&lt;&gt;"Pièce")</formula>
    </cfRule>
  </conditionalFormatting>
  <conditionalFormatting sqref="D3:D17">
    <cfRule type="expression" dxfId="2" priority="1">
      <formula>AND(ISERROR(VLOOKUP(D3,Liste_Fournisseurs,1,FALSE)),LEN(D3)&gt;0,D3&lt;&gt;"Fournisseur")</formula>
    </cfRule>
  </conditionalFormatting>
  <dataValidations count="3">
    <dataValidation type="list" allowBlank="1" showInputMessage="1" showErrorMessage="1" errorTitle="Choisir dans la liste" error="Choisir dans la liste !" sqref="D3:D17">
      <formula1>Liste_Fournisseurs</formula1>
    </dataValidation>
    <dataValidation type="list" allowBlank="1" showInputMessage="1" showErrorMessage="1" errorTitle="Choisir dans la lise" error="Choisir dans la liste !" sqref="C3:C17">
      <formula1>Liste_Pièces</formula1>
    </dataValidation>
    <dataValidation type="date" allowBlank="1" showInputMessage="1" showErrorMessage="1" errorTitle="Choisir une date valide" error="Choisir une date valide !" sqref="A3:A17">
      <formula1>1</formula1>
      <formula2>73415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A1:AA30"/>
  <sheetViews>
    <sheetView workbookViewId="0">
      <pane ySplit="3" topLeftCell="A4" activePane="bottomLeft" state="frozen"/>
      <selection activeCell="B2" sqref="B2"/>
      <selection pane="bottomLeft" activeCell="A17" sqref="A17"/>
    </sheetView>
  </sheetViews>
  <sheetFormatPr baseColWidth="10" defaultRowHeight="15"/>
  <cols>
    <col min="1" max="1" width="11.42578125" style="1"/>
    <col min="2" max="2" width="31.42578125" style="1" customWidth="1"/>
    <col min="3" max="3" width="27.42578125" style="1" customWidth="1"/>
    <col min="4" max="4" width="10.7109375" style="2" customWidth="1"/>
    <col min="5" max="5" width="72.42578125" style="1" customWidth="1"/>
    <col min="6" max="7" width="42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15" customFormat="1" ht="21">
      <c r="A1" s="39" t="s">
        <v>21</v>
      </c>
      <c r="B1" s="40"/>
      <c r="C1" s="40"/>
      <c r="D1" s="41">
        <f>SUBTOTAL(9,D3:D14)</f>
        <v>38</v>
      </c>
      <c r="E1" s="40"/>
      <c r="F1" s="40"/>
      <c r="G1" s="40"/>
      <c r="H1" s="16"/>
      <c r="I1" s="16"/>
    </row>
    <row r="2" spans="1:27" s="15" customFormat="1" ht="42" customHeight="1">
      <c r="A2" s="40"/>
      <c r="B2" s="40"/>
      <c r="C2" s="40"/>
      <c r="D2" s="41"/>
      <c r="E2" s="40"/>
      <c r="F2" s="40"/>
      <c r="G2" s="40"/>
      <c r="H2" s="16"/>
      <c r="I2" s="16"/>
    </row>
    <row r="3" spans="1:27" s="18" customFormat="1" ht="30">
      <c r="A3" s="11" t="s">
        <v>17</v>
      </c>
      <c r="B3" s="11" t="s">
        <v>2</v>
      </c>
      <c r="C3" s="11" t="s">
        <v>69</v>
      </c>
      <c r="D3" s="17" t="s">
        <v>8</v>
      </c>
      <c r="E3" s="11" t="s">
        <v>9</v>
      </c>
      <c r="F3" s="51"/>
      <c r="G3" s="51"/>
      <c r="H3" s="18" t="s">
        <v>3</v>
      </c>
      <c r="I3" s="18" t="s">
        <v>3</v>
      </c>
      <c r="X3" s="18" t="s">
        <v>1</v>
      </c>
      <c r="AA3" s="18" t="s">
        <v>0</v>
      </c>
    </row>
    <row r="4" spans="1:27">
      <c r="A4" s="21">
        <v>42229</v>
      </c>
      <c r="B4" t="s">
        <v>48</v>
      </c>
      <c r="C4" s="9" t="s">
        <v>6</v>
      </c>
      <c r="D4" s="2">
        <v>5</v>
      </c>
      <c r="E4" s="38"/>
      <c r="F4" s="46"/>
      <c r="G4" s="54"/>
    </row>
    <row r="5" spans="1:27">
      <c r="A5" s="21">
        <v>42229</v>
      </c>
      <c r="B5" s="9" t="s">
        <v>43</v>
      </c>
      <c r="C5" s="9" t="s">
        <v>36</v>
      </c>
      <c r="D5" s="2">
        <v>2</v>
      </c>
      <c r="E5" s="38"/>
      <c r="F5" s="46"/>
      <c r="G5" s="54"/>
    </row>
    <row r="6" spans="1:27">
      <c r="A6" s="21">
        <v>42229</v>
      </c>
      <c r="B6" s="9" t="s">
        <v>46</v>
      </c>
      <c r="C6" s="9" t="s">
        <v>32</v>
      </c>
      <c r="D6" s="2">
        <v>3</v>
      </c>
      <c r="E6" s="38"/>
      <c r="F6" s="46"/>
      <c r="G6" s="54"/>
    </row>
    <row r="7" spans="1:27">
      <c r="A7" s="21">
        <v>42229</v>
      </c>
      <c r="B7" t="s">
        <v>50</v>
      </c>
      <c r="C7" s="9" t="s">
        <v>34</v>
      </c>
      <c r="D7" s="2">
        <v>7</v>
      </c>
      <c r="E7" s="38"/>
      <c r="F7" s="46"/>
      <c r="G7" s="54"/>
    </row>
    <row r="8" spans="1:27">
      <c r="A8" s="21">
        <v>42229</v>
      </c>
      <c r="B8" t="s">
        <v>51</v>
      </c>
      <c r="C8" s="9" t="s">
        <v>32</v>
      </c>
      <c r="D8" s="2">
        <v>8</v>
      </c>
      <c r="E8" s="38"/>
      <c r="F8" s="46"/>
      <c r="G8" s="54"/>
    </row>
    <row r="9" spans="1:27">
      <c r="A9" s="21">
        <v>42229</v>
      </c>
      <c r="B9" s="9" t="s">
        <v>41</v>
      </c>
      <c r="C9" s="9" t="s">
        <v>30</v>
      </c>
      <c r="D9" s="2">
        <v>1</v>
      </c>
      <c r="E9" s="38" t="s">
        <v>5</v>
      </c>
      <c r="F9" s="46"/>
      <c r="G9" s="54"/>
    </row>
    <row r="10" spans="1:27">
      <c r="A10" s="21">
        <v>42229</v>
      </c>
      <c r="B10" t="s">
        <v>47</v>
      </c>
      <c r="C10" s="9" t="s">
        <v>32</v>
      </c>
      <c r="D10" s="2">
        <v>4</v>
      </c>
      <c r="E10" s="38"/>
      <c r="F10" s="46"/>
      <c r="G10" s="54"/>
    </row>
    <row r="11" spans="1:27">
      <c r="A11" s="21">
        <v>42229</v>
      </c>
      <c r="B11" t="s">
        <v>49</v>
      </c>
      <c r="C11" s="9" t="s">
        <v>34</v>
      </c>
      <c r="D11" s="2">
        <v>6</v>
      </c>
      <c r="E11" s="38"/>
      <c r="F11" s="46"/>
      <c r="G11" s="54"/>
    </row>
    <row r="12" spans="1:27">
      <c r="A12" s="21">
        <v>42237</v>
      </c>
      <c r="B12" s="9" t="s">
        <v>48</v>
      </c>
      <c r="C12" s="9" t="s">
        <v>34</v>
      </c>
      <c r="D12" s="2">
        <v>1</v>
      </c>
      <c r="E12" s="38"/>
      <c r="F12" s="46"/>
      <c r="G12" s="54"/>
    </row>
    <row r="13" spans="1:27">
      <c r="A13" s="21">
        <v>42240</v>
      </c>
      <c r="B13" t="s">
        <v>50</v>
      </c>
      <c r="C13" s="9" t="s">
        <v>39</v>
      </c>
      <c r="D13" s="2">
        <v>1</v>
      </c>
      <c r="E13" s="38" t="s">
        <v>58</v>
      </c>
      <c r="F13" s="46"/>
      <c r="G13" s="54"/>
    </row>
    <row r="14" spans="1:27">
      <c r="A14" s="8"/>
      <c r="B14" s="8"/>
      <c r="C14" s="8"/>
      <c r="D14" s="7"/>
      <c r="E14" s="8" t="s">
        <v>5</v>
      </c>
      <c r="F14" s="46"/>
      <c r="G14" s="54"/>
    </row>
    <row r="15" spans="1:27" ht="122.25" customHeight="1">
      <c r="A15" s="46"/>
      <c r="B15" s="47"/>
      <c r="C15" s="46"/>
      <c r="D15" s="48"/>
      <c r="E15" s="46"/>
      <c r="F15" s="46"/>
      <c r="G15" s="54"/>
    </row>
    <row r="16" spans="1:27" ht="122.25" customHeight="1">
      <c r="A16" s="46"/>
      <c r="B16" s="46"/>
      <c r="C16" s="46"/>
      <c r="D16" s="48"/>
      <c r="E16" s="46"/>
      <c r="F16" s="46"/>
      <c r="G16" s="54"/>
    </row>
    <row r="17" spans="1:27" ht="122.25" customHeight="1">
      <c r="A17" s="46"/>
      <c r="B17" s="46"/>
      <c r="C17" s="46"/>
      <c r="D17" s="48"/>
      <c r="E17" s="46"/>
      <c r="F17" s="46"/>
      <c r="G17" s="54"/>
    </row>
    <row r="18" spans="1:27" ht="122.25" customHeight="1">
      <c r="A18" s="46"/>
      <c r="B18" s="46"/>
      <c r="C18" s="46"/>
      <c r="D18" s="48"/>
      <c r="E18" s="46"/>
      <c r="F18" s="46"/>
      <c r="G18" s="54"/>
    </row>
    <row r="19" spans="1:27" ht="122.25" customHeight="1">
      <c r="A19" s="46"/>
      <c r="B19" s="50"/>
      <c r="C19" s="46"/>
      <c r="D19" s="48"/>
      <c r="E19" s="46"/>
      <c r="F19" s="46"/>
      <c r="G19" s="54"/>
    </row>
    <row r="20" spans="1:27" s="2" customFormat="1" ht="122.25" customHeight="1">
      <c r="A20" s="48"/>
      <c r="B20" s="50"/>
      <c r="C20" s="46"/>
      <c r="D20" s="48"/>
      <c r="E20" s="46"/>
      <c r="F20" s="46"/>
      <c r="G20" s="5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s="2" customFormat="1" ht="122.25" customHeight="1">
      <c r="A21" s="48"/>
      <c r="B21" s="50"/>
      <c r="C21" s="46"/>
      <c r="D21" s="48"/>
      <c r="E21" s="46"/>
      <c r="F21" s="46"/>
      <c r="G21" s="5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2" customFormat="1" ht="122.25" customHeight="1">
      <c r="A22" s="48"/>
      <c r="B22" s="50"/>
      <c r="C22" s="46"/>
      <c r="D22" s="48"/>
      <c r="E22" s="46"/>
      <c r="F22" s="46"/>
      <c r="G22" s="5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s="2" customFormat="1" ht="122.25" customHeight="1">
      <c r="A23" s="48"/>
      <c r="B23" s="50"/>
      <c r="C23" s="46"/>
      <c r="D23" s="48"/>
      <c r="E23" s="46"/>
      <c r="F23" s="46"/>
      <c r="G23" s="5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s="2" customFormat="1" ht="122.25" customHeight="1">
      <c r="A24" s="48"/>
      <c r="B24" s="50"/>
      <c r="C24" s="46"/>
      <c r="D24" s="48"/>
      <c r="E24" s="46"/>
      <c r="F24" s="46"/>
      <c r="G24" s="5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s="2" customFormat="1" ht="122.25" customHeight="1">
      <c r="A25" s="48"/>
      <c r="B25" s="50"/>
      <c r="C25" s="46"/>
      <c r="D25" s="48"/>
      <c r="E25" s="46"/>
      <c r="F25" s="46"/>
      <c r="G25" s="5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s="2" customFormat="1" ht="122.25" customHeight="1">
      <c r="A26" s="48"/>
      <c r="B26" s="50"/>
      <c r="C26" s="46"/>
      <c r="D26" s="48"/>
      <c r="E26" s="46"/>
      <c r="F26" s="46"/>
      <c r="G26" s="5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2" customFormat="1" ht="122.25" customHeight="1">
      <c r="A27" s="48"/>
      <c r="B27" s="46"/>
      <c r="C27" s="46"/>
      <c r="D27" s="48"/>
      <c r="E27" s="46"/>
      <c r="F27" s="46"/>
      <c r="G27" s="5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2" customFormat="1">
      <c r="A28" s="48"/>
      <c r="B28" s="46"/>
      <c r="C28" s="46"/>
      <c r="D28" s="48"/>
      <c r="E28" s="46"/>
      <c r="F28" s="46"/>
      <c r="G28" s="5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s="2" customFormat="1">
      <c r="A29" s="48"/>
      <c r="B29" s="46"/>
      <c r="C29" s="46"/>
      <c r="D29" s="48"/>
      <c r="E29" s="46"/>
      <c r="F29" s="46"/>
      <c r="G29" s="5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A30" s="46"/>
      <c r="B30" s="46"/>
      <c r="C30" s="46"/>
      <c r="D30" s="48"/>
      <c r="E30" s="46"/>
      <c r="F30" s="46"/>
      <c r="G30" s="46"/>
    </row>
  </sheetData>
  <sheetProtection sheet="1" objects="1" scenarios="1" sort="0" autoFilter="0" pivotTables="0"/>
  <autoFilter ref="B3:E14"/>
  <sortState ref="A4:E14">
    <sortCondition ref="A8"/>
  </sortState>
  <conditionalFormatting sqref="B3:B14">
    <cfRule type="expression" dxfId="1" priority="2">
      <formula>AND(ISERROR(VLOOKUP(B3,Liste_Pièces,1,FALSE)),LEN(B3)&gt;0,B3&lt;&gt;"Pièce")</formula>
    </cfRule>
  </conditionalFormatting>
  <conditionalFormatting sqref="C3:C14">
    <cfRule type="expression" dxfId="0" priority="1">
      <formula>AND(ISERROR(VLOOKUP(C3,Liste_Clients,1,FALSE)),LEN(C3)&gt;0,C3&lt;&gt;"Client")</formula>
    </cfRule>
  </conditionalFormatting>
  <dataValidations count="3">
    <dataValidation type="list" allowBlank="1" showInputMessage="1" showErrorMessage="1" errorTitle="Choisir dans la liste" error="Choisir dans la liste !" sqref="B3:B14">
      <formula1>Liste_Pièces</formula1>
    </dataValidation>
    <dataValidation type="list" allowBlank="1" showInputMessage="1" showErrorMessage="1" errorTitle="Choisir dans la liste" error="Choisir dans la liste !" sqref="C3:C14">
      <formula1>Liste_Clients</formula1>
    </dataValidation>
    <dataValidation type="date" allowBlank="1" showInputMessage="1" showErrorMessage="1" errorTitle="Choisir une date valide" error="Choisir une date valide !" sqref="A3:A14">
      <formula1>1</formula1>
      <formula2>73415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F32"/>
  <sheetViews>
    <sheetView workbookViewId="0">
      <pane ySplit="3" topLeftCell="A4" activePane="bottomLeft" state="frozen"/>
      <selection activeCell="C7" sqref="C7"/>
      <selection pane="bottomLeft" activeCell="D5" sqref="D5"/>
    </sheetView>
  </sheetViews>
  <sheetFormatPr baseColWidth="10" defaultRowHeight="15"/>
  <cols>
    <col min="1" max="1" width="46.5703125" customWidth="1"/>
    <col min="2" max="2" width="11.42578125" style="13"/>
    <col min="3" max="3" width="14.42578125" style="28" customWidth="1"/>
    <col min="4" max="4" width="61.5703125" customWidth="1"/>
    <col min="5" max="6" width="44.140625" customWidth="1"/>
  </cols>
  <sheetData>
    <row r="1" spans="1:6" s="10" customFormat="1" ht="21">
      <c r="A1" s="56" t="s">
        <v>59</v>
      </c>
      <c r="B1" s="57">
        <f>SUBTOTAL(9,B3:B11)</f>
        <v>132</v>
      </c>
      <c r="C1" s="62">
        <f>SUBTOTAL(9,C3:C11)</f>
        <v>2360</v>
      </c>
      <c r="D1" s="58"/>
      <c r="E1" s="58"/>
      <c r="F1" s="58"/>
    </row>
    <row r="2" spans="1:6" s="10" customFormat="1" ht="42" customHeight="1">
      <c r="A2" s="58"/>
      <c r="B2" s="58"/>
      <c r="C2" s="62"/>
      <c r="D2" s="58"/>
      <c r="E2" s="58"/>
      <c r="F2" s="58"/>
    </row>
    <row r="3" spans="1:6" s="10" customFormat="1" ht="45">
      <c r="A3" s="11" t="s">
        <v>14</v>
      </c>
      <c r="B3" s="20" t="s">
        <v>26</v>
      </c>
      <c r="C3" s="26" t="s">
        <v>27</v>
      </c>
      <c r="D3" s="11" t="s">
        <v>9</v>
      </c>
      <c r="E3" s="58"/>
      <c r="F3" s="58"/>
    </row>
    <row r="4" spans="1:6">
      <c r="A4" s="9" t="s">
        <v>61</v>
      </c>
      <c r="B4" s="14">
        <f>SUMIF(Entrées!D:D,A:A,Entrées!E:E)</f>
        <v>30</v>
      </c>
      <c r="C4" s="27">
        <f>SUMIF(Entrées!D:D,A:A,Entrées!G:G)</f>
        <v>1568</v>
      </c>
      <c r="D4" s="37"/>
      <c r="E4" s="50"/>
      <c r="F4" s="50"/>
    </row>
    <row r="5" spans="1:6">
      <c r="A5" s="9" t="s">
        <v>62</v>
      </c>
      <c r="B5" s="14">
        <f>SUMIF(Entrées!D:D,A:A,Entrées!E:E)</f>
        <v>10</v>
      </c>
      <c r="C5" s="27">
        <f>SUMIF(Entrées!D:D,A:A,Entrées!G:G)</f>
        <v>30</v>
      </c>
      <c r="D5" s="37"/>
      <c r="E5" s="50"/>
      <c r="F5" s="50"/>
    </row>
    <row r="6" spans="1:6">
      <c r="A6" s="9" t="s">
        <v>63</v>
      </c>
      <c r="B6" s="14">
        <f>SUMIF(Entrées!D:D,A:A,Entrées!E:E)</f>
        <v>22</v>
      </c>
      <c r="C6" s="27">
        <f>SUMIF(Entrées!D:D,A:A,Entrées!G:G)</f>
        <v>230</v>
      </c>
      <c r="D6" s="37"/>
      <c r="E6" s="50"/>
      <c r="F6" s="50"/>
    </row>
    <row r="7" spans="1:6">
      <c r="A7" s="9" t="s">
        <v>65</v>
      </c>
      <c r="B7" s="14">
        <f>SUMIF(Entrées!D:D,A:A,Entrées!E:E)</f>
        <v>0</v>
      </c>
      <c r="C7" s="27">
        <f>SUMIF(Entrées!D:D,A:A,Entrées!G:G)</f>
        <v>0</v>
      </c>
      <c r="D7" s="37"/>
      <c r="E7" s="50"/>
      <c r="F7" s="50"/>
    </row>
    <row r="8" spans="1:6">
      <c r="A8" s="9" t="s">
        <v>64</v>
      </c>
      <c r="B8" s="14">
        <f>SUMIF(Entrées!D:D,A:A,Entrées!E:E)</f>
        <v>50</v>
      </c>
      <c r="C8" s="27">
        <f>SUMIF(Entrées!D:D,A:A,Entrées!G:G)</f>
        <v>473</v>
      </c>
      <c r="D8" s="37"/>
      <c r="E8" s="50"/>
      <c r="F8" s="50"/>
    </row>
    <row r="9" spans="1:6">
      <c r="A9" s="9" t="s">
        <v>67</v>
      </c>
      <c r="B9" s="14">
        <f>SUMIF(Entrées!D:D,A:A,Entrées!E:E)</f>
        <v>20</v>
      </c>
      <c r="C9" s="27">
        <f>SUMIF(Entrées!D:D,A:A,Entrées!G:G)</f>
        <v>59</v>
      </c>
      <c r="D9" s="37"/>
      <c r="E9" s="50"/>
      <c r="F9" s="50"/>
    </row>
    <row r="10" spans="1:6">
      <c r="A10" s="9" t="s">
        <v>66</v>
      </c>
      <c r="B10" s="14">
        <f>SUMIF(Entrées!D:D,A:A,Entrées!E:E)</f>
        <v>0</v>
      </c>
      <c r="C10" s="27">
        <f>SUMIF(Entrées!D:D,A:A,Entrées!G:G)</f>
        <v>0</v>
      </c>
      <c r="D10" s="37"/>
      <c r="E10" s="50"/>
      <c r="F10" s="50"/>
    </row>
    <row r="11" spans="1:6">
      <c r="A11" s="8"/>
      <c r="B11" s="8"/>
      <c r="C11" s="24"/>
      <c r="D11" s="8"/>
      <c r="E11" s="50"/>
      <c r="F11" s="50"/>
    </row>
    <row r="12" spans="1:6" ht="126.75" customHeight="1">
      <c r="A12" s="50"/>
      <c r="B12" s="61"/>
      <c r="C12" s="63"/>
      <c r="D12" s="50"/>
      <c r="E12" s="50"/>
      <c r="F12" s="50"/>
    </row>
    <row r="13" spans="1:6" ht="126.75" customHeight="1">
      <c r="A13" s="50"/>
      <c r="B13" s="61"/>
      <c r="C13" s="63"/>
      <c r="D13" s="50"/>
      <c r="E13" s="50"/>
      <c r="F13" s="50"/>
    </row>
    <row r="14" spans="1:6" ht="126.75" customHeight="1">
      <c r="A14" s="50"/>
      <c r="B14" s="61"/>
      <c r="C14" s="63"/>
      <c r="D14" s="50"/>
      <c r="E14" s="50"/>
      <c r="F14" s="50"/>
    </row>
    <row r="15" spans="1:6" ht="126.75" customHeight="1">
      <c r="A15" s="50"/>
      <c r="B15" s="61"/>
      <c r="C15" s="63"/>
      <c r="D15" s="50"/>
      <c r="E15" s="50"/>
      <c r="F15" s="50"/>
    </row>
    <row r="16" spans="1:6" ht="126.75" customHeight="1">
      <c r="A16" s="50"/>
      <c r="B16" s="61"/>
      <c r="C16" s="63"/>
      <c r="D16" s="50"/>
      <c r="E16" s="50"/>
      <c r="F16" s="50"/>
    </row>
    <row r="17" spans="1:6" ht="126.75" customHeight="1">
      <c r="A17" s="50"/>
      <c r="B17" s="61"/>
      <c r="C17" s="63"/>
      <c r="D17" s="50"/>
      <c r="E17" s="50"/>
      <c r="F17" s="50"/>
    </row>
    <row r="18" spans="1:6" ht="126.75" customHeight="1">
      <c r="A18" s="50"/>
      <c r="B18" s="61"/>
      <c r="C18" s="63"/>
      <c r="D18" s="50"/>
      <c r="E18" s="50"/>
      <c r="F18" s="50"/>
    </row>
    <row r="19" spans="1:6" ht="126.75" customHeight="1">
      <c r="A19" s="50"/>
      <c r="B19" s="61"/>
      <c r="C19" s="63"/>
      <c r="D19" s="50"/>
      <c r="E19" s="50"/>
      <c r="F19" s="50"/>
    </row>
    <row r="20" spans="1:6" ht="126.75" customHeight="1">
      <c r="A20" s="50"/>
      <c r="B20" s="61"/>
      <c r="C20" s="63"/>
      <c r="D20" s="50"/>
      <c r="E20" s="50"/>
      <c r="F20" s="50"/>
    </row>
    <row r="21" spans="1:6" ht="126.75" customHeight="1">
      <c r="A21" s="50"/>
      <c r="B21" s="61"/>
      <c r="C21" s="63"/>
      <c r="D21" s="50"/>
      <c r="E21" s="50"/>
      <c r="F21" s="50"/>
    </row>
    <row r="22" spans="1:6" ht="126.75" customHeight="1">
      <c r="A22" s="50"/>
      <c r="B22" s="61"/>
      <c r="C22" s="63"/>
      <c r="D22" s="50"/>
      <c r="E22" s="50"/>
      <c r="F22" s="50"/>
    </row>
    <row r="23" spans="1:6" ht="126.75" customHeight="1">
      <c r="A23" s="50"/>
      <c r="B23" s="61"/>
      <c r="C23" s="63"/>
      <c r="D23" s="50"/>
      <c r="E23" s="50"/>
      <c r="F23" s="50"/>
    </row>
    <row r="24" spans="1:6" ht="126.75" customHeight="1">
      <c r="A24" s="50"/>
      <c r="B24" s="61"/>
      <c r="C24" s="63"/>
      <c r="D24" s="50"/>
      <c r="E24" s="50"/>
      <c r="F24" s="50"/>
    </row>
    <row r="25" spans="1:6" ht="126.75" customHeight="1">
      <c r="A25" s="50"/>
      <c r="B25" s="61"/>
      <c r="C25" s="63"/>
      <c r="D25" s="50"/>
      <c r="E25" s="50"/>
      <c r="F25" s="50"/>
    </row>
    <row r="26" spans="1:6">
      <c r="A26" s="50"/>
      <c r="B26" s="61"/>
      <c r="C26" s="63"/>
      <c r="D26" s="50"/>
      <c r="E26" s="50"/>
      <c r="F26" s="50"/>
    </row>
    <row r="27" spans="1:6">
      <c r="A27" s="50"/>
      <c r="B27" s="61"/>
      <c r="C27" s="63"/>
      <c r="D27" s="50"/>
      <c r="E27" s="50"/>
      <c r="F27" s="50"/>
    </row>
    <row r="28" spans="1:6">
      <c r="A28" s="50"/>
      <c r="B28" s="61"/>
      <c r="C28" s="63"/>
      <c r="D28" s="50"/>
      <c r="E28" s="50"/>
      <c r="F28" s="50"/>
    </row>
    <row r="29" spans="1:6">
      <c r="A29" s="50"/>
      <c r="B29" s="61"/>
      <c r="C29" s="63"/>
      <c r="D29" s="50"/>
      <c r="E29" s="50"/>
      <c r="F29" s="50"/>
    </row>
    <row r="30" spans="1:6">
      <c r="A30" s="50"/>
      <c r="B30" s="61"/>
      <c r="C30" s="63"/>
      <c r="D30" s="50"/>
      <c r="E30" s="50"/>
      <c r="F30" s="50"/>
    </row>
    <row r="31" spans="1:6">
      <c r="A31" s="50"/>
      <c r="B31" s="61"/>
      <c r="C31" s="63"/>
      <c r="D31" s="50"/>
      <c r="E31" s="50"/>
      <c r="F31" s="50"/>
    </row>
    <row r="32" spans="1:6">
      <c r="A32" s="50"/>
      <c r="B32" s="61"/>
      <c r="C32" s="63"/>
      <c r="D32" s="50"/>
      <c r="E32" s="50"/>
      <c r="F32" s="50"/>
    </row>
  </sheetData>
  <sheetProtection sort="0" autoFilter="0" pivotTables="0"/>
  <autoFilter ref="A3:D10">
    <filterColumn colId="2"/>
    <sortState ref="A4:D11">
      <sortCondition ref="A9"/>
    </sortState>
  </autoFilter>
  <sortState ref="A4:D11">
    <sortCondition ref="A7"/>
  </sortState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39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/>
  <cols>
    <col min="1" max="1" width="46.5703125" customWidth="1"/>
    <col min="2" max="2" width="11.42578125" style="13"/>
    <col min="3" max="3" width="77.7109375" customWidth="1"/>
    <col min="4" max="5" width="55.42578125" customWidth="1"/>
  </cols>
  <sheetData>
    <row r="1" spans="1:5" s="10" customFormat="1" ht="21">
      <c r="A1" s="56" t="s">
        <v>68</v>
      </c>
      <c r="B1" s="57">
        <f>SUBTOTAL(9,B3:B16)</f>
        <v>38</v>
      </c>
      <c r="C1" s="58"/>
      <c r="D1" s="58"/>
      <c r="E1" s="55"/>
    </row>
    <row r="2" spans="1:5" s="10" customFormat="1" ht="42.75" customHeight="1">
      <c r="A2" s="56"/>
      <c r="B2" s="56"/>
      <c r="C2" s="58"/>
      <c r="D2" s="58"/>
      <c r="E2" s="55"/>
    </row>
    <row r="3" spans="1:5" s="19" customFormat="1" ht="45">
      <c r="A3" s="11" t="s">
        <v>14</v>
      </c>
      <c r="B3" s="20" t="s">
        <v>25</v>
      </c>
      <c r="C3" s="11" t="s">
        <v>9</v>
      </c>
      <c r="D3" s="59"/>
      <c r="E3" s="59"/>
    </row>
    <row r="4" spans="1:5">
      <c r="A4" t="s">
        <v>36</v>
      </c>
      <c r="B4" s="14">
        <f>SUMIF(Sorties!C:C,Clients!A:A,Sorties!D:D)</f>
        <v>2</v>
      </c>
      <c r="C4" s="37"/>
      <c r="D4" s="50"/>
      <c r="E4" s="50"/>
    </row>
    <row r="5" spans="1:5">
      <c r="A5" t="s">
        <v>38</v>
      </c>
      <c r="B5" s="14">
        <f>SUMIF(Sorties!C:C,A:A,Sorties!D:D)</f>
        <v>0</v>
      </c>
      <c r="C5" s="37"/>
      <c r="D5" s="50"/>
      <c r="E5" s="50"/>
    </row>
    <row r="6" spans="1:5">
      <c r="A6" t="s">
        <v>39</v>
      </c>
      <c r="B6" s="14">
        <f>SUMIF(Sorties!C:C,Clients!A:A,Sorties!D:D)</f>
        <v>1</v>
      </c>
      <c r="C6" s="37"/>
      <c r="D6" s="50"/>
      <c r="E6" s="50"/>
    </row>
    <row r="7" spans="1:5">
      <c r="A7" t="s">
        <v>30</v>
      </c>
      <c r="B7" s="14">
        <f>SUMIF(Sorties!C:C,Clients!A:A,Sorties!D:D)</f>
        <v>1</v>
      </c>
      <c r="C7" s="37"/>
      <c r="D7" s="50"/>
      <c r="E7" s="50"/>
    </row>
    <row r="8" spans="1:5">
      <c r="A8" t="s">
        <v>6</v>
      </c>
      <c r="B8" s="14">
        <f>SUMIF(Sorties!C:C,Clients!A:A,Sorties!D:D)</f>
        <v>5</v>
      </c>
      <c r="C8" s="37"/>
      <c r="D8" s="50"/>
      <c r="E8" s="50"/>
    </row>
    <row r="9" spans="1:5">
      <c r="A9" t="s">
        <v>34</v>
      </c>
      <c r="B9" s="14">
        <f>SUMIF(Sorties!C:C,A:A,Sorties!D:D)</f>
        <v>14</v>
      </c>
      <c r="C9" s="37"/>
      <c r="D9" s="50"/>
      <c r="E9" s="50"/>
    </row>
    <row r="10" spans="1:5">
      <c r="A10" t="s">
        <v>31</v>
      </c>
      <c r="B10" s="14">
        <f>SUMIF(Sorties!C:C,Clients!A:A,Sorties!D:D)</f>
        <v>0</v>
      </c>
      <c r="C10" s="37"/>
      <c r="D10" s="50"/>
      <c r="E10" s="50"/>
    </row>
    <row r="11" spans="1:5">
      <c r="A11" t="s">
        <v>32</v>
      </c>
      <c r="B11" s="14">
        <f>SUMIF(Sorties!C:C,Clients!A:A,Sorties!D:D)</f>
        <v>15</v>
      </c>
      <c r="C11" s="37"/>
      <c r="D11" s="50"/>
      <c r="E11" s="50"/>
    </row>
    <row r="12" spans="1:5">
      <c r="A12" t="s">
        <v>35</v>
      </c>
      <c r="B12" s="14">
        <f>SUMIF(Sorties!C:C,Clients!A:A,Sorties!D:D)</f>
        <v>0</v>
      </c>
      <c r="C12" s="37"/>
      <c r="D12" s="50"/>
      <c r="E12" s="50"/>
    </row>
    <row r="13" spans="1:5">
      <c r="A13" t="s">
        <v>33</v>
      </c>
      <c r="B13" s="14">
        <f>SUMIF(Sorties!C:C,Clients!A:A,Sorties!D:D)</f>
        <v>0</v>
      </c>
      <c r="C13" s="37"/>
      <c r="D13" s="50"/>
      <c r="E13" s="50"/>
    </row>
    <row r="14" spans="1:5">
      <c r="A14" t="s">
        <v>40</v>
      </c>
      <c r="B14" s="14">
        <f>SUMIF(Sorties!C:C,Clients!A:A,Sorties!D:D)</f>
        <v>0</v>
      </c>
      <c r="C14" s="37"/>
      <c r="D14" s="50"/>
      <c r="E14" s="50"/>
    </row>
    <row r="15" spans="1:5">
      <c r="A15" t="s">
        <v>37</v>
      </c>
      <c r="B15" s="14">
        <f>SUMIF(Sorties!C:C,Clients!A:A,Sorties!D:D)</f>
        <v>0</v>
      </c>
      <c r="C15" s="37"/>
      <c r="D15" s="50"/>
      <c r="E15" s="50"/>
    </row>
    <row r="16" spans="1:5">
      <c r="A16" s="8"/>
      <c r="B16" s="8"/>
      <c r="C16" s="8"/>
      <c r="D16" s="50"/>
      <c r="E16" s="50"/>
    </row>
    <row r="17" spans="1:5" ht="105" customHeight="1">
      <c r="A17" s="45"/>
      <c r="B17" s="60"/>
      <c r="C17" s="45"/>
      <c r="D17" s="50"/>
      <c r="E17" s="50"/>
    </row>
    <row r="18" spans="1:5" ht="105" customHeight="1">
      <c r="A18" s="50"/>
      <c r="B18" s="61"/>
      <c r="C18" s="50"/>
      <c r="D18" s="50"/>
      <c r="E18" s="50"/>
    </row>
    <row r="19" spans="1:5" ht="105" customHeight="1">
      <c r="A19" s="50"/>
      <c r="B19" s="61"/>
      <c r="C19" s="50"/>
      <c r="D19" s="50"/>
      <c r="E19" s="50"/>
    </row>
    <row r="20" spans="1:5" ht="105" customHeight="1">
      <c r="A20" s="50"/>
      <c r="B20" s="61"/>
      <c r="C20" s="50"/>
      <c r="D20" s="50"/>
      <c r="E20" s="50"/>
    </row>
    <row r="21" spans="1:5" ht="105" customHeight="1">
      <c r="A21" s="50"/>
      <c r="B21" s="61"/>
      <c r="C21" s="50"/>
      <c r="D21" s="50"/>
      <c r="E21" s="50"/>
    </row>
    <row r="22" spans="1:5" ht="105" customHeight="1">
      <c r="A22" s="50"/>
      <c r="B22" s="61"/>
      <c r="C22" s="50"/>
      <c r="D22" s="50"/>
      <c r="E22" s="50"/>
    </row>
    <row r="23" spans="1:5" ht="105" customHeight="1">
      <c r="A23" s="50"/>
      <c r="B23" s="61"/>
      <c r="C23" s="50"/>
      <c r="D23" s="50"/>
      <c r="E23" s="50"/>
    </row>
    <row r="24" spans="1:5" ht="105" customHeight="1">
      <c r="A24" s="50"/>
      <c r="B24" s="61"/>
      <c r="C24" s="50"/>
      <c r="D24" s="50"/>
      <c r="E24" s="50"/>
    </row>
    <row r="25" spans="1:5" ht="105" customHeight="1">
      <c r="A25" s="50"/>
      <c r="B25" s="61"/>
      <c r="C25" s="50"/>
      <c r="D25" s="50"/>
      <c r="E25" s="50"/>
    </row>
    <row r="26" spans="1:5" ht="105" customHeight="1">
      <c r="A26" s="50"/>
      <c r="B26" s="61"/>
      <c r="C26" s="50"/>
      <c r="D26" s="50"/>
      <c r="E26" s="50"/>
    </row>
    <row r="27" spans="1:5">
      <c r="A27" s="50"/>
      <c r="B27" s="61"/>
      <c r="C27" s="50"/>
      <c r="D27" s="50"/>
      <c r="E27" s="50"/>
    </row>
    <row r="28" spans="1:5">
      <c r="A28" s="50"/>
      <c r="B28" s="61"/>
      <c r="C28" s="50"/>
      <c r="D28" s="50"/>
      <c r="E28" s="50"/>
    </row>
    <row r="29" spans="1:5">
      <c r="A29" s="50"/>
      <c r="B29" s="61"/>
      <c r="C29" s="50"/>
      <c r="D29" s="50"/>
      <c r="E29" s="50"/>
    </row>
    <row r="30" spans="1:5">
      <c r="A30" s="50"/>
      <c r="B30" s="61"/>
      <c r="C30" s="50"/>
      <c r="D30" s="50"/>
      <c r="E30" s="50"/>
    </row>
    <row r="31" spans="1:5">
      <c r="A31" s="50"/>
      <c r="B31" s="61"/>
      <c r="C31" s="50"/>
      <c r="D31" s="50"/>
      <c r="E31" s="50"/>
    </row>
    <row r="32" spans="1:5">
      <c r="A32" s="50"/>
      <c r="B32" s="61"/>
      <c r="C32" s="50"/>
      <c r="D32" s="50"/>
      <c r="E32" s="50"/>
    </row>
    <row r="33" spans="1:5">
      <c r="A33" s="50"/>
      <c r="B33" s="61"/>
      <c r="C33" s="50"/>
      <c r="D33" s="50"/>
      <c r="E33" s="50"/>
    </row>
    <row r="34" spans="1:5">
      <c r="A34" s="50"/>
      <c r="B34" s="61"/>
      <c r="C34" s="50"/>
      <c r="D34" s="50"/>
      <c r="E34" s="50"/>
    </row>
    <row r="35" spans="1:5">
      <c r="A35" s="50"/>
      <c r="B35" s="61"/>
      <c r="C35" s="50"/>
      <c r="D35" s="50"/>
      <c r="E35" s="50"/>
    </row>
    <row r="36" spans="1:5">
      <c r="A36" s="50"/>
      <c r="B36" s="61"/>
      <c r="C36" s="50"/>
      <c r="D36" s="50"/>
      <c r="E36" s="50"/>
    </row>
    <row r="37" spans="1:5">
      <c r="A37" s="50"/>
      <c r="B37" s="61"/>
      <c r="C37" s="50"/>
      <c r="D37" s="50"/>
      <c r="E37" s="50"/>
    </row>
    <row r="38" spans="1:5">
      <c r="A38" s="50"/>
      <c r="B38" s="61"/>
      <c r="C38" s="50"/>
      <c r="D38" s="50"/>
      <c r="E38" s="50"/>
    </row>
    <row r="39" spans="1:5">
      <c r="A39" s="50"/>
      <c r="B39" s="61"/>
      <c r="C39" s="50"/>
      <c r="D39" s="50"/>
      <c r="E39" s="50"/>
    </row>
  </sheetData>
  <sheetProtection sheet="1" objects="1" scenarios="1" sort="0" autoFilter="0" pivotTables="0"/>
  <autoFilter ref="A3:C15">
    <sortState ref="A4:C15">
      <sortCondition ref="A12"/>
    </sortState>
  </autoFilter>
  <sortState ref="A4:C16">
    <sortCondition ref="A9"/>
  </sortState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E31"/>
  <sheetViews>
    <sheetView workbookViewId="0">
      <pane ySplit="3" topLeftCell="A4" activePane="bottomLeft" state="frozen"/>
      <selection activeCell="B2" sqref="B2"/>
      <selection pane="bottomLeft" activeCell="C5" sqref="C5"/>
    </sheetView>
  </sheetViews>
  <sheetFormatPr baseColWidth="10" defaultRowHeight="15"/>
  <cols>
    <col min="1" max="1" width="46.5703125" customWidth="1"/>
    <col min="2" max="2" width="11.42578125" style="32"/>
    <col min="3" max="3" width="81.42578125" customWidth="1"/>
    <col min="4" max="5" width="49.7109375" customWidth="1"/>
  </cols>
  <sheetData>
    <row r="1" spans="1:5" s="10" customFormat="1" ht="21">
      <c r="A1" s="56" t="s">
        <v>60</v>
      </c>
      <c r="B1" s="64">
        <f>SUBTOTAL(9,B3:B9)</f>
        <v>165</v>
      </c>
      <c r="C1" s="58"/>
      <c r="D1" s="58"/>
      <c r="E1" s="58"/>
    </row>
    <row r="2" spans="1:5" s="10" customFormat="1" ht="42" customHeight="1">
      <c r="A2" s="58"/>
      <c r="B2" s="65"/>
      <c r="C2" s="58"/>
      <c r="D2" s="58"/>
      <c r="E2" s="58"/>
    </row>
    <row r="3" spans="1:5" s="10" customFormat="1" ht="30">
      <c r="A3" s="11" t="s">
        <v>14</v>
      </c>
      <c r="B3" s="29" t="s">
        <v>15</v>
      </c>
      <c r="C3" s="11" t="s">
        <v>9</v>
      </c>
      <c r="D3" s="58"/>
      <c r="E3" s="58"/>
    </row>
    <row r="4" spans="1:5">
      <c r="A4" s="9" t="s">
        <v>44</v>
      </c>
      <c r="B4" s="30">
        <f>SUMIF(Inventaire!B:B,Catégories!A:A,Inventaire!D:D)</f>
        <v>73</v>
      </c>
      <c r="C4" s="37"/>
      <c r="D4" s="50"/>
      <c r="E4" s="50"/>
    </row>
    <row r="5" spans="1:5">
      <c r="A5" s="9" t="s">
        <v>53</v>
      </c>
      <c r="B5" s="30">
        <f>SUMIF(Inventaire!B:B,A:A,Inventaire!D:D)</f>
        <v>44</v>
      </c>
      <c r="C5" s="37"/>
      <c r="D5" s="50"/>
      <c r="E5" s="50"/>
    </row>
    <row r="6" spans="1:5">
      <c r="A6" s="9" t="s">
        <v>42</v>
      </c>
      <c r="B6" s="30">
        <f>SUMIF(Inventaire!B:B,A:A,Inventaire!D:D)</f>
        <v>19</v>
      </c>
      <c r="C6" s="37"/>
      <c r="D6" s="50"/>
      <c r="E6" s="50"/>
    </row>
    <row r="7" spans="1:5">
      <c r="A7" s="9" t="s">
        <v>45</v>
      </c>
      <c r="B7" s="30">
        <f>SUMIF(Inventaire!B:B,A:A,Inventaire!D:D)</f>
        <v>15</v>
      </c>
      <c r="C7" s="37"/>
      <c r="D7" s="50"/>
      <c r="E7" s="50"/>
    </row>
    <row r="8" spans="1:5">
      <c r="A8" s="9" t="s">
        <v>54</v>
      </c>
      <c r="B8" s="30">
        <f>SUMIF(Inventaire!B:B,A:A,Inventaire!D:D)</f>
        <v>14</v>
      </c>
      <c r="C8" s="37"/>
      <c r="D8" s="50"/>
      <c r="E8" s="50"/>
    </row>
    <row r="9" spans="1:5">
      <c r="A9" s="8"/>
      <c r="B9" s="31"/>
      <c r="C9" s="8"/>
      <c r="D9" s="50"/>
      <c r="E9" s="50"/>
    </row>
    <row r="10" spans="1:5" ht="143.25" customHeight="1">
      <c r="A10" s="50"/>
      <c r="B10" s="66"/>
      <c r="C10" s="50"/>
      <c r="D10" s="50"/>
      <c r="E10" s="50"/>
    </row>
    <row r="11" spans="1:5" ht="143.25" customHeight="1">
      <c r="A11" s="50"/>
      <c r="B11" s="66"/>
      <c r="C11" s="50"/>
      <c r="D11" s="50"/>
      <c r="E11" s="50"/>
    </row>
    <row r="12" spans="1:5" ht="143.25" customHeight="1">
      <c r="A12" s="50"/>
      <c r="B12" s="66"/>
      <c r="C12" s="50"/>
      <c r="D12" s="50"/>
      <c r="E12" s="50"/>
    </row>
    <row r="13" spans="1:5" ht="143.25" customHeight="1">
      <c r="A13" s="50"/>
      <c r="B13" s="66"/>
      <c r="C13" s="50"/>
      <c r="D13" s="50"/>
      <c r="E13" s="50"/>
    </row>
    <row r="14" spans="1:5" ht="143.25" customHeight="1">
      <c r="A14" s="50"/>
      <c r="B14" s="66"/>
      <c r="C14" s="50"/>
      <c r="D14" s="50"/>
      <c r="E14" s="50"/>
    </row>
    <row r="15" spans="1:5" ht="143.25" customHeight="1">
      <c r="A15" s="50"/>
      <c r="B15" s="66"/>
      <c r="C15" s="50"/>
      <c r="D15" s="50"/>
      <c r="E15" s="50"/>
    </row>
    <row r="16" spans="1:5" ht="143.25" customHeight="1">
      <c r="A16" s="50"/>
      <c r="B16" s="66"/>
      <c r="C16" s="50"/>
      <c r="D16" s="50"/>
      <c r="E16" s="50"/>
    </row>
    <row r="17" spans="1:5" ht="143.25" customHeight="1">
      <c r="A17" s="50"/>
      <c r="B17" s="66"/>
      <c r="C17" s="50"/>
      <c r="D17" s="50"/>
      <c r="E17" s="50"/>
    </row>
    <row r="18" spans="1:5" ht="143.25" customHeight="1">
      <c r="A18" s="50"/>
      <c r="B18" s="66"/>
      <c r="C18" s="50"/>
      <c r="D18" s="50"/>
      <c r="E18" s="50"/>
    </row>
    <row r="19" spans="1:5" ht="143.25" customHeight="1">
      <c r="A19" s="50"/>
      <c r="B19" s="66"/>
      <c r="C19" s="50"/>
      <c r="D19" s="50"/>
      <c r="E19" s="50"/>
    </row>
    <row r="20" spans="1:5" ht="143.25" customHeight="1">
      <c r="A20" s="50"/>
      <c r="B20" s="66"/>
      <c r="C20" s="50"/>
      <c r="D20" s="50"/>
      <c r="E20" s="50"/>
    </row>
    <row r="21" spans="1:5" ht="143.25" customHeight="1">
      <c r="A21" s="50"/>
      <c r="B21" s="66"/>
      <c r="C21" s="50"/>
      <c r="D21" s="50"/>
      <c r="E21" s="50"/>
    </row>
    <row r="22" spans="1:5" ht="143.25" customHeight="1">
      <c r="A22" s="50"/>
      <c r="B22" s="66"/>
      <c r="C22" s="50"/>
      <c r="D22" s="50"/>
      <c r="E22" s="50"/>
    </row>
    <row r="23" spans="1:5" ht="143.25" customHeight="1">
      <c r="A23" s="50"/>
      <c r="B23" s="66"/>
      <c r="C23" s="50"/>
      <c r="D23" s="50"/>
      <c r="E23" s="50"/>
    </row>
    <row r="24" spans="1:5" ht="143.25" customHeight="1">
      <c r="A24" s="50"/>
      <c r="B24" s="66"/>
      <c r="C24" s="50"/>
      <c r="D24" s="50"/>
      <c r="E24" s="50"/>
    </row>
    <row r="25" spans="1:5" ht="143.25" customHeight="1">
      <c r="A25" s="50"/>
      <c r="B25" s="66"/>
      <c r="C25" s="50"/>
      <c r="D25" s="50"/>
      <c r="E25" s="50"/>
    </row>
    <row r="26" spans="1:5" ht="143.25" customHeight="1">
      <c r="A26" s="50"/>
      <c r="B26" s="66"/>
      <c r="C26" s="50"/>
      <c r="D26" s="50"/>
      <c r="E26" s="50"/>
    </row>
    <row r="27" spans="1:5" ht="143.25" customHeight="1">
      <c r="A27" s="50"/>
      <c r="B27" s="66"/>
      <c r="C27" s="50"/>
      <c r="D27" s="50"/>
      <c r="E27" s="50"/>
    </row>
    <row r="28" spans="1:5">
      <c r="A28" s="50"/>
      <c r="B28" s="66"/>
      <c r="C28" s="50"/>
      <c r="D28" s="50"/>
      <c r="E28" s="50"/>
    </row>
    <row r="29" spans="1:5">
      <c r="A29" s="50"/>
      <c r="B29" s="66"/>
      <c r="C29" s="50"/>
      <c r="D29" s="50"/>
      <c r="E29" s="50"/>
    </row>
    <row r="30" spans="1:5">
      <c r="A30" s="50"/>
      <c r="B30" s="66"/>
      <c r="C30" s="50"/>
      <c r="D30" s="50"/>
      <c r="E30" s="50"/>
    </row>
    <row r="31" spans="1:5">
      <c r="A31" s="50"/>
      <c r="B31" s="66"/>
      <c r="C31" s="50"/>
      <c r="D31" s="50"/>
      <c r="E31" s="50"/>
    </row>
  </sheetData>
  <sheetProtection sheet="1" objects="1" scenarios="1" sort="0" autoFilter="0" pivotTables="0"/>
  <autoFilter ref="A3:C8"/>
  <sortState ref="A4:C9">
    <sortCondition ref="A6"/>
  </sortState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Inventaire</vt:lpstr>
      <vt:lpstr>Entrées</vt:lpstr>
      <vt:lpstr>Sorties</vt:lpstr>
      <vt:lpstr>Fournisseurs</vt:lpstr>
      <vt:lpstr>Clients</vt:lpstr>
      <vt:lpstr>Catégories</vt:lpstr>
      <vt:lpstr>Catégories</vt:lpstr>
      <vt:lpstr>Clients</vt:lpstr>
      <vt:lpstr>Entrées</vt:lpstr>
      <vt:lpstr>Fournisseurs</vt:lpstr>
      <vt:lpstr>Inventaire</vt:lpstr>
      <vt:lpstr>Liste_Catégories</vt:lpstr>
      <vt:lpstr>Liste_Clients</vt:lpstr>
      <vt:lpstr>Liste_Fournisseurs</vt:lpstr>
      <vt:lpstr>Liste_Pièces</vt:lpstr>
      <vt:lpstr>Pièces</vt:lpstr>
      <vt:lpstr>Sorties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dd</cp:lastModifiedBy>
  <dcterms:created xsi:type="dcterms:W3CDTF">2013-02-01T10:35:05Z</dcterms:created>
  <dcterms:modified xsi:type="dcterms:W3CDTF">2015-10-10T16:40:52Z</dcterms:modified>
</cp:coreProperties>
</file>