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9" i="1"/>
  <c r="H20"/>
  <c r="H15" s="1"/>
  <c r="H21"/>
  <c r="H22"/>
  <c r="H23"/>
  <c r="H24"/>
  <c r="H25"/>
  <c r="H18"/>
  <c r="N3"/>
  <c r="C15"/>
  <c r="D15"/>
  <c r="E15"/>
  <c r="F15"/>
  <c r="G15"/>
  <c r="I15"/>
  <c r="C19"/>
  <c r="C20"/>
  <c r="C21"/>
  <c r="C22"/>
  <c r="C23"/>
  <c r="C24"/>
  <c r="C25"/>
  <c r="C18"/>
  <c r="I19"/>
  <c r="I20"/>
  <c r="I21"/>
  <c r="I22"/>
  <c r="I23"/>
  <c r="I24"/>
  <c r="I25"/>
  <c r="I18"/>
  <c r="G19" l="1"/>
  <c r="L19" s="1"/>
  <c r="G20"/>
  <c r="L20" s="1"/>
  <c r="G21"/>
  <c r="L21" s="1"/>
  <c r="G22"/>
  <c r="L22" s="1"/>
  <c r="G23"/>
  <c r="L23" s="1"/>
  <c r="G24"/>
  <c r="L24" s="1"/>
  <c r="G25"/>
  <c r="L25" s="1"/>
  <c r="G18"/>
  <c r="E19"/>
  <c r="K19" s="1"/>
  <c r="E20"/>
  <c r="K20" s="1"/>
  <c r="E21"/>
  <c r="K21" s="1"/>
  <c r="E22"/>
  <c r="K22" s="1"/>
  <c r="E23"/>
  <c r="K23" s="1"/>
  <c r="E24"/>
  <c r="K24" s="1"/>
  <c r="E25"/>
  <c r="K25" s="1"/>
  <c r="E18"/>
  <c r="K18" s="1"/>
  <c r="K10"/>
  <c r="K8"/>
  <c r="N1" l="1"/>
  <c r="J18"/>
  <c r="J22"/>
  <c r="J23"/>
  <c r="J19"/>
  <c r="J24"/>
  <c r="J20"/>
  <c r="J25"/>
  <c r="J21"/>
  <c r="L18"/>
  <c r="J15" l="1"/>
  <c r="N2"/>
</calcChain>
</file>

<file path=xl/sharedStrings.xml><?xml version="1.0" encoding="utf-8"?>
<sst xmlns="http://schemas.openxmlformats.org/spreadsheetml/2006/main" count="49" uniqueCount="41">
  <si>
    <t>WE</t>
  </si>
  <si>
    <t>2 semaines</t>
  </si>
  <si>
    <t>4 semaines</t>
  </si>
  <si>
    <t>3 semaines</t>
  </si>
  <si>
    <t>1 semaine</t>
  </si>
  <si>
    <t>Loyer/semaine</t>
  </si>
  <si>
    <t>Frais</t>
  </si>
  <si>
    <t>Ménage</t>
  </si>
  <si>
    <t>Blanchisserie</t>
  </si>
  <si>
    <t>Px du Kg</t>
  </si>
  <si>
    <t>Nb Kilos</t>
  </si>
  <si>
    <t>Px Horaire</t>
  </si>
  <si>
    <t>Total ménage</t>
  </si>
  <si>
    <t>Total Blanchisserie</t>
  </si>
  <si>
    <t>Client</t>
  </si>
  <si>
    <t>Alain</t>
  </si>
  <si>
    <t>Silvia</t>
  </si>
  <si>
    <t>Total</t>
  </si>
  <si>
    <t>Location</t>
  </si>
  <si>
    <t>Bénéfice Brut</t>
  </si>
  <si>
    <t>Serge</t>
  </si>
  <si>
    <t>Pascal</t>
  </si>
  <si>
    <t>Bénéfice Net</t>
  </si>
  <si>
    <t>Nb d'heures</t>
  </si>
  <si>
    <t>Proprio</t>
  </si>
  <si>
    <t>Toto</t>
  </si>
  <si>
    <t>Titi</t>
  </si>
  <si>
    <t>Tata</t>
  </si>
  <si>
    <t>Tutu</t>
  </si>
  <si>
    <t>Total % Ménage</t>
  </si>
  <si>
    <t>Total % Blanchisserie</t>
  </si>
  <si>
    <t>Frais Divers</t>
  </si>
  <si>
    <t>Total % Frais Divers</t>
  </si>
  <si>
    <t>Montant ménage</t>
  </si>
  <si>
    <t>Montant blanchisserie</t>
  </si>
  <si>
    <t>Heures ménage</t>
  </si>
  <si>
    <t>Poids blanchisserie</t>
  </si>
  <si>
    <t>% ménage</t>
  </si>
  <si>
    <t>% blanchisserie</t>
  </si>
  <si>
    <t>Benéfice brut</t>
  </si>
  <si>
    <t>Forfait fraits divers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</si>
</sst>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6" formatCode="#,##0.00\ &quot;€&quot;;[Red]\-#,##0.00\ &quot;€&quot;;"/>
    <numFmt numFmtId="167" formatCode="0.00%;[Red]\-0.00%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B7BD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/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0" fontId="2" fillId="5" borderId="0" xfId="0" applyFont="1" applyFill="1" applyBorder="1" applyAlignment="1"/>
    <xf numFmtId="0" fontId="0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3" borderId="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/>
    <xf numFmtId="0" fontId="0" fillId="5" borderId="1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164" fontId="1" fillId="7" borderId="2" xfId="0" applyNumberFormat="1" applyFont="1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3" fontId="3" fillId="0" borderId="0" xfId="2" applyFont="1" applyAlignment="1">
      <alignment horizontal="center"/>
    </xf>
    <xf numFmtId="43" fontId="0" fillId="0" borderId="0" xfId="2" applyFont="1" applyAlignment="1">
      <alignment horizontal="center"/>
    </xf>
    <xf numFmtId="44" fontId="0" fillId="0" borderId="0" xfId="3" applyFont="1" applyAlignment="1">
      <alignment horizontal="center"/>
    </xf>
    <xf numFmtId="44" fontId="3" fillId="0" borderId="0" xfId="3" applyFont="1" applyAlignment="1">
      <alignment horizontal="center"/>
    </xf>
    <xf numFmtId="10" fontId="3" fillId="0" borderId="0" xfId="1" applyNumberFormat="1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6" fontId="0" fillId="0" borderId="0" xfId="0" applyNumberFormat="1" applyFont="1" applyAlignment="1">
      <alignment horizontal="center"/>
    </xf>
    <xf numFmtId="167" fontId="0" fillId="0" borderId="0" xfId="1" applyNumberFormat="1" applyFont="1" applyAlignment="1">
      <alignment horizontal="center"/>
    </xf>
    <xf numFmtId="0" fontId="1" fillId="3" borderId="2" xfId="0" applyFont="1" applyFill="1" applyBorder="1" applyAlignment="1">
      <alignment vertical="center"/>
    </xf>
    <xf numFmtId="0" fontId="1" fillId="0" borderId="2" xfId="0" applyFont="1" applyBorder="1" applyAlignment="1"/>
    <xf numFmtId="164" fontId="1" fillId="0" borderId="2" xfId="0" applyNumberFormat="1" applyFont="1" applyBorder="1" applyAlignment="1"/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B7BD0"/>
      <color rgb="FFFCD5B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6"/>
  <sheetViews>
    <sheetView tabSelected="1" workbookViewId="0">
      <selection activeCell="K22" sqref="K22"/>
    </sheetView>
  </sheetViews>
  <sheetFormatPr baseColWidth="10" defaultRowHeight="15"/>
  <cols>
    <col min="1" max="1" width="14.28515625" style="1" bestFit="1" customWidth="1"/>
    <col min="2" max="2" width="12.140625" style="1" bestFit="1" customWidth="1"/>
    <col min="3" max="3" width="12.5703125" style="1" customWidth="1"/>
    <col min="4" max="4" width="14.7109375" style="1" customWidth="1"/>
    <col min="5" max="5" width="13.28515625" style="1" customWidth="1"/>
    <col min="6" max="6" width="14.42578125" style="1" customWidth="1"/>
    <col min="7" max="8" width="13" style="1" customWidth="1"/>
    <col min="9" max="9" width="13.28515625" style="1" customWidth="1"/>
    <col min="10" max="10" width="15.7109375" style="1" customWidth="1"/>
    <col min="11" max="12" width="14.5703125" style="1" customWidth="1"/>
    <col min="13" max="13" width="31.42578125" style="1" customWidth="1"/>
    <col min="14" max="16384" width="11.42578125" style="1"/>
  </cols>
  <sheetData>
    <row r="1" spans="1:14" ht="15" customHeight="1">
      <c r="A1" s="29" t="s">
        <v>18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49" t="s">
        <v>29</v>
      </c>
      <c r="N1" s="25">
        <f>IFERROR(E15/I15,"")</f>
        <v>0.22500000000000001</v>
      </c>
    </row>
    <row r="2" spans="1:14">
      <c r="A2" s="18" t="s">
        <v>5</v>
      </c>
      <c r="B2" s="18" t="s">
        <v>0</v>
      </c>
      <c r="C2" s="18" t="s">
        <v>4</v>
      </c>
      <c r="D2" s="18" t="s">
        <v>1</v>
      </c>
      <c r="E2" s="18" t="s">
        <v>3</v>
      </c>
      <c r="F2" s="18" t="s">
        <v>2</v>
      </c>
      <c r="G2" s="18"/>
      <c r="H2" s="26"/>
      <c r="I2" s="18"/>
      <c r="J2" s="18"/>
      <c r="K2" s="18"/>
      <c r="L2" s="19"/>
      <c r="M2" s="50" t="s">
        <v>30</v>
      </c>
      <c r="N2" s="25">
        <f>IFERROR(G15/H15,"")</f>
        <v>0.46070878274268107</v>
      </c>
    </row>
    <row r="3" spans="1:14">
      <c r="A3" s="10">
        <v>700</v>
      </c>
      <c r="B3" s="10"/>
      <c r="C3" s="10">
        <v>700</v>
      </c>
      <c r="D3" s="10"/>
      <c r="E3" s="10"/>
      <c r="F3" s="10"/>
      <c r="G3" s="10"/>
      <c r="H3" s="10"/>
      <c r="I3" s="10"/>
      <c r="J3" s="10"/>
      <c r="K3" s="10"/>
      <c r="L3" s="10"/>
      <c r="M3" s="51" t="s">
        <v>32</v>
      </c>
      <c r="N3" s="25">
        <f>IFERROR(B13/C15,"")</f>
        <v>0.125</v>
      </c>
    </row>
    <row r="5" spans="1:14">
      <c r="I5" s="31" t="s">
        <v>19</v>
      </c>
      <c r="J5" s="31"/>
      <c r="K5" s="32">
        <v>150</v>
      </c>
      <c r="L5" s="32"/>
    </row>
    <row r="6" spans="1:14">
      <c r="I6" s="31"/>
      <c r="J6" s="31"/>
      <c r="K6" s="32"/>
      <c r="L6" s="32"/>
    </row>
    <row r="7" spans="1:14" ht="15" customHeight="1">
      <c r="A7" s="2"/>
      <c r="B7" s="3"/>
      <c r="C7" s="3"/>
      <c r="D7" s="3"/>
      <c r="E7" s="3"/>
      <c r="F7" s="3" t="s">
        <v>6</v>
      </c>
      <c r="G7" s="3"/>
      <c r="H7" s="3"/>
      <c r="I7" s="3"/>
      <c r="J7" s="3"/>
      <c r="K7" s="3"/>
      <c r="L7" s="3"/>
      <c r="M7" s="17"/>
    </row>
    <row r="8" spans="1:14" ht="15" customHeight="1">
      <c r="A8" s="20" t="s">
        <v>7</v>
      </c>
      <c r="B8" s="21" t="s">
        <v>11</v>
      </c>
      <c r="C8" s="21" t="s">
        <v>23</v>
      </c>
      <c r="D8" s="14"/>
      <c r="E8" s="4"/>
      <c r="F8" s="5"/>
      <c r="G8" s="16"/>
      <c r="H8" s="16"/>
      <c r="I8" s="27" t="s">
        <v>12</v>
      </c>
      <c r="J8" s="28"/>
      <c r="K8" s="33">
        <f>B9*C9</f>
        <v>37.5</v>
      </c>
      <c r="L8" s="34"/>
    </row>
    <row r="9" spans="1:14" ht="15" customHeight="1">
      <c r="A9" s="6"/>
      <c r="B9" s="23">
        <v>7.5</v>
      </c>
      <c r="C9" s="9">
        <v>5</v>
      </c>
      <c r="D9" s="6"/>
      <c r="E9" s="6"/>
      <c r="F9" s="6"/>
      <c r="G9" s="6"/>
      <c r="H9" s="6"/>
      <c r="I9" s="6"/>
      <c r="J9" s="6"/>
      <c r="K9" s="6"/>
    </row>
    <row r="10" spans="1:14">
      <c r="A10" s="20" t="s">
        <v>8</v>
      </c>
      <c r="B10" s="20" t="s">
        <v>9</v>
      </c>
      <c r="C10" s="20" t="s">
        <v>10</v>
      </c>
      <c r="D10" s="7"/>
      <c r="E10" s="7"/>
      <c r="F10" s="15"/>
      <c r="G10" s="15"/>
      <c r="H10" s="15"/>
      <c r="I10" s="27" t="s">
        <v>13</v>
      </c>
      <c r="J10" s="28"/>
      <c r="K10" s="33">
        <f>B11*C11</f>
        <v>45.5</v>
      </c>
      <c r="L10" s="34"/>
    </row>
    <row r="11" spans="1:14">
      <c r="A11" s="8"/>
      <c r="B11" s="24">
        <v>6.5</v>
      </c>
      <c r="C11" s="11">
        <v>7</v>
      </c>
      <c r="D11" s="8"/>
      <c r="E11" s="8"/>
      <c r="F11" s="8"/>
      <c r="G11" s="8"/>
      <c r="H11" s="8"/>
      <c r="I11" s="8"/>
      <c r="J11" s="8"/>
    </row>
    <row r="12" spans="1:14"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4">
      <c r="A13" s="22" t="s">
        <v>31</v>
      </c>
      <c r="B13" s="12">
        <v>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4">
      <c r="C15" s="39">
        <f t="shared" ref="C15:I15" si="0">SUBTOTAL(9,C18:C1000)</f>
        <v>80</v>
      </c>
      <c r="D15" s="39">
        <f t="shared" si="0"/>
        <v>36</v>
      </c>
      <c r="E15" s="42">
        <f t="shared" si="0"/>
        <v>270</v>
      </c>
      <c r="F15" s="39">
        <f t="shared" si="0"/>
        <v>46</v>
      </c>
      <c r="G15" s="42">
        <f t="shared" si="0"/>
        <v>299</v>
      </c>
      <c r="H15" s="42">
        <f t="shared" si="0"/>
        <v>649</v>
      </c>
      <c r="I15" s="42">
        <f t="shared" si="0"/>
        <v>1200</v>
      </c>
      <c r="J15" s="42">
        <f>SUBTOTAL(9,J18:J1000)</f>
        <v>551</v>
      </c>
      <c r="K15" s="43"/>
      <c r="L15" s="43"/>
    </row>
    <row r="16" spans="1:1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4" s="38" customFormat="1" ht="30">
      <c r="A17" s="35" t="s">
        <v>24</v>
      </c>
      <c r="B17" s="35" t="s">
        <v>14</v>
      </c>
      <c r="C17" s="35" t="s">
        <v>40</v>
      </c>
      <c r="D17" s="35" t="s">
        <v>35</v>
      </c>
      <c r="E17" s="35" t="s">
        <v>33</v>
      </c>
      <c r="F17" s="35" t="s">
        <v>36</v>
      </c>
      <c r="G17" s="35" t="s">
        <v>34</v>
      </c>
      <c r="H17" s="35" t="s">
        <v>17</v>
      </c>
      <c r="I17" s="35" t="s">
        <v>39</v>
      </c>
      <c r="J17" s="35" t="s">
        <v>22</v>
      </c>
      <c r="K17" s="35" t="s">
        <v>37</v>
      </c>
      <c r="L17" s="35" t="s">
        <v>38</v>
      </c>
      <c r="M17" s="36"/>
      <c r="N17" s="37"/>
    </row>
    <row r="18" spans="1:14">
      <c r="A18" s="1" t="s">
        <v>25</v>
      </c>
      <c r="B18" s="1" t="s">
        <v>15</v>
      </c>
      <c r="C18" s="10">
        <f>$B$13</f>
        <v>10</v>
      </c>
      <c r="D18" s="40">
        <v>5</v>
      </c>
      <c r="E18" s="13">
        <f>D18*$B$9</f>
        <v>37.5</v>
      </c>
      <c r="F18" s="40">
        <v>7</v>
      </c>
      <c r="G18" s="41">
        <f>F18*$B$11</f>
        <v>45.5</v>
      </c>
      <c r="H18" s="47">
        <f>E18+G18+C18</f>
        <v>93</v>
      </c>
      <c r="I18" s="47">
        <f>$K$5</f>
        <v>150</v>
      </c>
      <c r="J18" s="47">
        <f>IF(H18,$K$5-H18,"")</f>
        <v>57</v>
      </c>
      <c r="K18" s="48">
        <f>E18/$K$5</f>
        <v>0.25</v>
      </c>
      <c r="L18" s="48">
        <f>G18/$K$5</f>
        <v>0.30333333333333334</v>
      </c>
      <c r="M18" s="8"/>
    </row>
    <row r="19" spans="1:14">
      <c r="A19" s="1" t="s">
        <v>26</v>
      </c>
      <c r="B19" s="1" t="s">
        <v>16</v>
      </c>
      <c r="C19" s="10">
        <f t="shared" ref="C19:C25" si="1">$B$13</f>
        <v>10</v>
      </c>
      <c r="D19" s="40">
        <v>5</v>
      </c>
      <c r="E19" s="13">
        <f t="shared" ref="E19:E25" si="2">D19*$B$9</f>
        <v>37.5</v>
      </c>
      <c r="F19" s="40">
        <v>5</v>
      </c>
      <c r="G19" s="41">
        <f t="shared" ref="G19:G25" si="3">F19*$B$11</f>
        <v>32.5</v>
      </c>
      <c r="H19" s="47">
        <f t="shared" ref="H19:H25" si="4">E19+G19+C19</f>
        <v>80</v>
      </c>
      <c r="I19" s="47">
        <f t="shared" ref="I19:I25" si="5">$K$5</f>
        <v>150</v>
      </c>
      <c r="J19" s="47">
        <f t="shared" ref="J19:J25" si="6">IF(H19,$K$5-H19,"")</f>
        <v>70</v>
      </c>
      <c r="K19" s="48">
        <f>E19/$K$5</f>
        <v>0.25</v>
      </c>
      <c r="L19" s="48">
        <f t="shared" ref="L19:L25" si="7">G19/$K$5</f>
        <v>0.21666666666666667</v>
      </c>
      <c r="M19" s="8"/>
    </row>
    <row r="20" spans="1:14">
      <c r="A20" s="1" t="s">
        <v>27</v>
      </c>
      <c r="B20" s="1" t="s">
        <v>20</v>
      </c>
      <c r="C20" s="10">
        <f t="shared" si="1"/>
        <v>10</v>
      </c>
      <c r="D20" s="40">
        <v>6</v>
      </c>
      <c r="E20" s="13">
        <f t="shared" si="2"/>
        <v>45</v>
      </c>
      <c r="F20" s="40">
        <v>9</v>
      </c>
      <c r="G20" s="41">
        <f t="shared" si="3"/>
        <v>58.5</v>
      </c>
      <c r="H20" s="47">
        <f t="shared" si="4"/>
        <v>113.5</v>
      </c>
      <c r="I20" s="47">
        <f t="shared" si="5"/>
        <v>150</v>
      </c>
      <c r="J20" s="47">
        <f t="shared" si="6"/>
        <v>36.5</v>
      </c>
      <c r="K20" s="48">
        <f>E20/$K$5</f>
        <v>0.3</v>
      </c>
      <c r="L20" s="48">
        <f t="shared" si="7"/>
        <v>0.39</v>
      </c>
      <c r="M20" s="8"/>
    </row>
    <row r="21" spans="1:14">
      <c r="A21" s="1" t="s">
        <v>28</v>
      </c>
      <c r="B21" s="1" t="s">
        <v>21</v>
      </c>
      <c r="C21" s="10">
        <f t="shared" si="1"/>
        <v>10</v>
      </c>
      <c r="D21" s="40">
        <v>4</v>
      </c>
      <c r="E21" s="13">
        <f t="shared" si="2"/>
        <v>30</v>
      </c>
      <c r="F21" s="40">
        <v>6</v>
      </c>
      <c r="G21" s="41">
        <f t="shared" si="3"/>
        <v>39</v>
      </c>
      <c r="H21" s="47">
        <f t="shared" si="4"/>
        <v>79</v>
      </c>
      <c r="I21" s="47">
        <f t="shared" si="5"/>
        <v>150</v>
      </c>
      <c r="J21" s="47">
        <f t="shared" si="6"/>
        <v>71</v>
      </c>
      <c r="K21" s="48">
        <f>E21/$K$5</f>
        <v>0.2</v>
      </c>
      <c r="L21" s="48">
        <f t="shared" si="7"/>
        <v>0.26</v>
      </c>
      <c r="M21" s="8"/>
    </row>
    <row r="22" spans="1:14">
      <c r="A22" s="1" t="s">
        <v>25</v>
      </c>
      <c r="B22" s="1" t="s">
        <v>15</v>
      </c>
      <c r="C22" s="10">
        <f t="shared" si="1"/>
        <v>10</v>
      </c>
      <c r="D22" s="40">
        <v>5</v>
      </c>
      <c r="E22" s="13">
        <f t="shared" si="2"/>
        <v>37.5</v>
      </c>
      <c r="F22" s="40">
        <v>10</v>
      </c>
      <c r="G22" s="41">
        <f t="shared" si="3"/>
        <v>65</v>
      </c>
      <c r="H22" s="47">
        <f t="shared" si="4"/>
        <v>112.5</v>
      </c>
      <c r="I22" s="47">
        <f t="shared" si="5"/>
        <v>150</v>
      </c>
      <c r="J22" s="47">
        <f t="shared" si="6"/>
        <v>37.5</v>
      </c>
      <c r="K22" s="48">
        <f>E22/$K$5</f>
        <v>0.25</v>
      </c>
      <c r="L22" s="48">
        <f t="shared" si="7"/>
        <v>0.43333333333333335</v>
      </c>
      <c r="M22" s="8"/>
    </row>
    <row r="23" spans="1:14">
      <c r="A23" s="1" t="s">
        <v>26</v>
      </c>
      <c r="B23" s="1" t="s">
        <v>16</v>
      </c>
      <c r="C23" s="10">
        <f t="shared" si="1"/>
        <v>10</v>
      </c>
      <c r="D23" s="40">
        <v>2</v>
      </c>
      <c r="E23" s="13">
        <f t="shared" si="2"/>
        <v>15</v>
      </c>
      <c r="F23" s="40">
        <v>4</v>
      </c>
      <c r="G23" s="41">
        <f t="shared" si="3"/>
        <v>26</v>
      </c>
      <c r="H23" s="47">
        <f t="shared" si="4"/>
        <v>51</v>
      </c>
      <c r="I23" s="47">
        <f t="shared" si="5"/>
        <v>150</v>
      </c>
      <c r="J23" s="47">
        <f t="shared" si="6"/>
        <v>99</v>
      </c>
      <c r="K23" s="48">
        <f>E23/$K$5</f>
        <v>0.1</v>
      </c>
      <c r="L23" s="48">
        <f t="shared" si="7"/>
        <v>0.17333333333333334</v>
      </c>
      <c r="M23" s="8"/>
    </row>
    <row r="24" spans="1:14">
      <c r="A24" s="1" t="s">
        <v>27</v>
      </c>
      <c r="B24" s="1" t="s">
        <v>20</v>
      </c>
      <c r="C24" s="10">
        <f t="shared" si="1"/>
        <v>10</v>
      </c>
      <c r="D24" s="40">
        <v>8</v>
      </c>
      <c r="E24" s="13">
        <f t="shared" si="2"/>
        <v>60</v>
      </c>
      <c r="F24" s="40">
        <v>3</v>
      </c>
      <c r="G24" s="41">
        <f t="shared" si="3"/>
        <v>19.5</v>
      </c>
      <c r="H24" s="47">
        <f t="shared" si="4"/>
        <v>89.5</v>
      </c>
      <c r="I24" s="47">
        <f t="shared" si="5"/>
        <v>150</v>
      </c>
      <c r="J24" s="47">
        <f t="shared" si="6"/>
        <v>60.5</v>
      </c>
      <c r="K24" s="48">
        <f>E24/$K$5</f>
        <v>0.4</v>
      </c>
      <c r="L24" s="48">
        <f t="shared" si="7"/>
        <v>0.13</v>
      </c>
      <c r="M24" s="8"/>
    </row>
    <row r="25" spans="1:14">
      <c r="A25" s="1" t="s">
        <v>28</v>
      </c>
      <c r="B25" s="1" t="s">
        <v>21</v>
      </c>
      <c r="C25" s="10">
        <f t="shared" si="1"/>
        <v>10</v>
      </c>
      <c r="D25" s="40">
        <v>1</v>
      </c>
      <c r="E25" s="13">
        <f t="shared" si="2"/>
        <v>7.5</v>
      </c>
      <c r="F25" s="40">
        <v>2</v>
      </c>
      <c r="G25" s="41">
        <f t="shared" si="3"/>
        <v>13</v>
      </c>
      <c r="H25" s="47">
        <f t="shared" si="4"/>
        <v>30.5</v>
      </c>
      <c r="I25" s="47">
        <f t="shared" si="5"/>
        <v>150</v>
      </c>
      <c r="J25" s="47">
        <f t="shared" si="6"/>
        <v>119.5</v>
      </c>
      <c r="K25" s="48">
        <f>E25/$K$5</f>
        <v>0.05</v>
      </c>
      <c r="L25" s="48">
        <f t="shared" si="7"/>
        <v>8.666666666666667E-2</v>
      </c>
      <c r="M25" s="8"/>
    </row>
    <row r="26" spans="1:14">
      <c r="A26" s="44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6"/>
    </row>
  </sheetData>
  <mergeCells count="7">
    <mergeCell ref="K10:L10"/>
    <mergeCell ref="K8:L8"/>
    <mergeCell ref="I8:J8"/>
    <mergeCell ref="I10:J10"/>
    <mergeCell ref="A1:L1"/>
    <mergeCell ref="I5:J6"/>
    <mergeCell ref="K5:L6"/>
  </mergeCells>
  <pageMargins left="0.11811023622047245" right="0.11811023622047245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dd</cp:lastModifiedBy>
  <cp:lastPrinted>2016-01-27T19:06:01Z</cp:lastPrinted>
  <dcterms:created xsi:type="dcterms:W3CDTF">2016-01-27T15:12:54Z</dcterms:created>
  <dcterms:modified xsi:type="dcterms:W3CDTF">2016-01-28T10:28:01Z</dcterms:modified>
</cp:coreProperties>
</file>