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showPivotChartFilter="1" defaultThemeVersion="124226"/>
  <bookViews>
    <workbookView xWindow="645" yWindow="225" windowWidth="21075" windowHeight="4785" activeTab="2"/>
  </bookViews>
  <sheets>
    <sheet name="Effectifs" sheetId="4" r:id="rId1"/>
    <sheet name="Niveaux" sheetId="3" r:id="rId2"/>
    <sheet name="Synthèses" sheetId="5" r:id="rId3"/>
  </sheets>
  <definedNames>
    <definedName name="Effectifs">Effectifs!$A$3:$L$148</definedName>
    <definedName name="Niveaux">Niveaux!$A$3:$G$13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H5" i="4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4"/>
  <c r="L36"/>
  <c r="L52"/>
  <c r="L68"/>
  <c r="L84"/>
  <c r="L100"/>
  <c r="L116"/>
  <c r="L132"/>
  <c r="L4"/>
  <c r="G5"/>
  <c r="J5" s="1"/>
  <c r="G6"/>
  <c r="J6" s="1"/>
  <c r="G7"/>
  <c r="J7" s="1"/>
  <c r="G8"/>
  <c r="J8" s="1"/>
  <c r="G9"/>
  <c r="J9" s="1"/>
  <c r="G10"/>
  <c r="J10" s="1"/>
  <c r="G11"/>
  <c r="J11" s="1"/>
  <c r="G12"/>
  <c r="J12" s="1"/>
  <c r="G13"/>
  <c r="J13" s="1"/>
  <c r="G14"/>
  <c r="J14" s="1"/>
  <c r="G15"/>
  <c r="J15" s="1"/>
  <c r="G16"/>
  <c r="J16" s="1"/>
  <c r="G17"/>
  <c r="J17" s="1"/>
  <c r="G18"/>
  <c r="J18" s="1"/>
  <c r="G19"/>
  <c r="J19" s="1"/>
  <c r="G20"/>
  <c r="G21"/>
  <c r="G22"/>
  <c r="G23"/>
  <c r="G24"/>
  <c r="G25"/>
  <c r="G26"/>
  <c r="G27"/>
  <c r="G28"/>
  <c r="G29"/>
  <c r="G30"/>
  <c r="G31"/>
  <c r="G32"/>
  <c r="G33"/>
  <c r="G34"/>
  <c r="G35"/>
  <c r="G36"/>
  <c r="J36" s="1"/>
  <c r="G37"/>
  <c r="G38"/>
  <c r="G39"/>
  <c r="G40"/>
  <c r="G41"/>
  <c r="G42"/>
  <c r="G43"/>
  <c r="G44"/>
  <c r="G45"/>
  <c r="G46"/>
  <c r="G47"/>
  <c r="G48"/>
  <c r="G49"/>
  <c r="G50"/>
  <c r="G51"/>
  <c r="G52"/>
  <c r="J52" s="1"/>
  <c r="G53"/>
  <c r="G54"/>
  <c r="G55"/>
  <c r="G56"/>
  <c r="G57"/>
  <c r="G58"/>
  <c r="G59"/>
  <c r="G60"/>
  <c r="G61"/>
  <c r="G62"/>
  <c r="G63"/>
  <c r="G64"/>
  <c r="G65"/>
  <c r="G66"/>
  <c r="G67"/>
  <c r="G68"/>
  <c r="J68" s="1"/>
  <c r="G69"/>
  <c r="G70"/>
  <c r="G71"/>
  <c r="G72"/>
  <c r="G73"/>
  <c r="G74"/>
  <c r="G75"/>
  <c r="G76"/>
  <c r="G77"/>
  <c r="G78"/>
  <c r="G79"/>
  <c r="G80"/>
  <c r="G81"/>
  <c r="G82"/>
  <c r="G83"/>
  <c r="G84"/>
  <c r="J84" s="1"/>
  <c r="G85"/>
  <c r="G86"/>
  <c r="G87"/>
  <c r="G88"/>
  <c r="G89"/>
  <c r="G90"/>
  <c r="G91"/>
  <c r="G92"/>
  <c r="G93"/>
  <c r="G94"/>
  <c r="G95"/>
  <c r="G96"/>
  <c r="G97"/>
  <c r="G98"/>
  <c r="G99"/>
  <c r="G100"/>
  <c r="J100" s="1"/>
  <c r="G101"/>
  <c r="G102"/>
  <c r="G103"/>
  <c r="G104"/>
  <c r="G105"/>
  <c r="G106"/>
  <c r="G107"/>
  <c r="G108"/>
  <c r="G109"/>
  <c r="G110"/>
  <c r="G111"/>
  <c r="G112"/>
  <c r="G113"/>
  <c r="G114"/>
  <c r="G115"/>
  <c r="G116"/>
  <c r="J116" s="1"/>
  <c r="G117"/>
  <c r="G118"/>
  <c r="G119"/>
  <c r="G120"/>
  <c r="G121"/>
  <c r="G122"/>
  <c r="G123"/>
  <c r="G124"/>
  <c r="G125"/>
  <c r="G126"/>
  <c r="G127"/>
  <c r="G128"/>
  <c r="G129"/>
  <c r="G130"/>
  <c r="G131"/>
  <c r="G132"/>
  <c r="J132" s="1"/>
  <c r="G133"/>
  <c r="G134"/>
  <c r="G135"/>
  <c r="G136"/>
  <c r="G137"/>
  <c r="G138"/>
  <c r="G139"/>
  <c r="G140"/>
  <c r="G141"/>
  <c r="G142"/>
  <c r="G143"/>
  <c r="G144"/>
  <c r="G145"/>
  <c r="G146"/>
  <c r="G147"/>
  <c r="G4"/>
  <c r="J4" s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30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4"/>
  <c r="J20" l="1"/>
  <c r="J133"/>
  <c r="J101"/>
  <c r="J69"/>
  <c r="J117"/>
  <c r="J85"/>
  <c r="J53"/>
  <c r="L5"/>
  <c r="J21" s="1"/>
  <c r="L53" l="1"/>
  <c r="L117"/>
  <c r="L85"/>
  <c r="L133"/>
  <c r="L6"/>
  <c r="J134" l="1"/>
  <c r="L134" s="1"/>
  <c r="L20"/>
  <c r="J37" s="1"/>
  <c r="J22"/>
  <c r="J102"/>
  <c r="L102" s="1"/>
  <c r="J70"/>
  <c r="L70" s="1"/>
  <c r="L69"/>
  <c r="J86" s="1"/>
  <c r="L101"/>
  <c r="J118" s="1"/>
  <c r="L37"/>
  <c r="J54" s="1"/>
  <c r="L7"/>
  <c r="J119" l="1"/>
  <c r="L119" s="1"/>
  <c r="J136" s="1"/>
  <c r="L136" s="1"/>
  <c r="J87"/>
  <c r="L87" s="1"/>
  <c r="J104" s="1"/>
  <c r="L104" s="1"/>
  <c r="J121" s="1"/>
  <c r="L121" s="1"/>
  <c r="J138" s="1"/>
  <c r="L21"/>
  <c r="J38" s="1"/>
  <c r="J23"/>
  <c r="L86"/>
  <c r="J103" s="1"/>
  <c r="L103" s="1"/>
  <c r="L118"/>
  <c r="J135" s="1"/>
  <c r="L135" s="1"/>
  <c r="L8"/>
  <c r="J24" s="1"/>
  <c r="J120" l="1"/>
  <c r="L120" s="1"/>
  <c r="L54"/>
  <c r="J71" s="1"/>
  <c r="L22"/>
  <c r="J39" s="1"/>
  <c r="L38"/>
  <c r="J55" s="1"/>
  <c r="L138"/>
  <c r="L9"/>
  <c r="J25" s="1"/>
  <c r="J137" l="1"/>
  <c r="L137" s="1"/>
  <c r="L71"/>
  <c r="J88" s="1"/>
  <c r="L55"/>
  <c r="J72" s="1"/>
  <c r="L39"/>
  <c r="J56" s="1"/>
  <c r="L23"/>
  <c r="J40" s="1"/>
  <c r="L10"/>
  <c r="J26" s="1"/>
  <c r="L88" l="1"/>
  <c r="J105" s="1"/>
  <c r="L105" s="1"/>
  <c r="L40"/>
  <c r="J57" s="1"/>
  <c r="L24"/>
  <c r="J41" s="1"/>
  <c r="L11"/>
  <c r="J27" s="1"/>
  <c r="J122" l="1"/>
  <c r="L122" s="1"/>
  <c r="L72"/>
  <c r="J89" s="1"/>
  <c r="L56"/>
  <c r="J73" s="1"/>
  <c r="L41"/>
  <c r="J58" s="1"/>
  <c r="L25"/>
  <c r="J42" s="1"/>
  <c r="L12"/>
  <c r="J28" s="1"/>
  <c r="J139" l="1"/>
  <c r="L139" s="1"/>
  <c r="L89"/>
  <c r="J106" s="1"/>
  <c r="L73"/>
  <c r="J90" s="1"/>
  <c r="L57"/>
  <c r="J74" s="1"/>
  <c r="L42"/>
  <c r="J59" s="1"/>
  <c r="L26"/>
  <c r="J43" s="1"/>
  <c r="L13"/>
  <c r="J29" s="1"/>
  <c r="L74" l="1"/>
  <c r="J91" s="1"/>
  <c r="L106"/>
  <c r="J123" s="1"/>
  <c r="L90"/>
  <c r="J107" s="1"/>
  <c r="L58"/>
  <c r="J75" s="1"/>
  <c r="L43"/>
  <c r="J60" s="1"/>
  <c r="L27"/>
  <c r="J44" s="1"/>
  <c r="L14"/>
  <c r="J30" s="1"/>
  <c r="L75" l="1"/>
  <c r="J92" s="1"/>
  <c r="L123"/>
  <c r="J140" s="1"/>
  <c r="L140" s="1"/>
  <c r="L91"/>
  <c r="J108" s="1"/>
  <c r="L107"/>
  <c r="J124" s="1"/>
  <c r="L124" s="1"/>
  <c r="L59"/>
  <c r="J76" s="1"/>
  <c r="L44"/>
  <c r="J61" s="1"/>
  <c r="L28"/>
  <c r="J45" s="1"/>
  <c r="L15"/>
  <c r="J31" s="1"/>
  <c r="J141" l="1"/>
  <c r="L141" s="1"/>
  <c r="L108"/>
  <c r="J125" s="1"/>
  <c r="L125" s="1"/>
  <c r="L92"/>
  <c r="J109" s="1"/>
  <c r="L76"/>
  <c r="J93" s="1"/>
  <c r="L60"/>
  <c r="J77" s="1"/>
  <c r="L29"/>
  <c r="J46" s="1"/>
  <c r="L16"/>
  <c r="J32" s="1"/>
  <c r="J142" l="1"/>
  <c r="L142" s="1"/>
  <c r="L77"/>
  <c r="J94" s="1"/>
  <c r="L45"/>
  <c r="J62" s="1"/>
  <c r="L93"/>
  <c r="J110" s="1"/>
  <c r="L109"/>
  <c r="J126" s="1"/>
  <c r="L126" s="1"/>
  <c r="L61"/>
  <c r="J78" s="1"/>
  <c r="L46"/>
  <c r="J63" s="1"/>
  <c r="L30"/>
  <c r="J47" s="1"/>
  <c r="L17"/>
  <c r="J33" s="1"/>
  <c r="J143" l="1"/>
  <c r="L143" s="1"/>
  <c r="L94"/>
  <c r="J111" s="1"/>
  <c r="L62"/>
  <c r="J79" s="1"/>
  <c r="L78"/>
  <c r="J95" s="1"/>
  <c r="L110"/>
  <c r="J127" s="1"/>
  <c r="L127" s="1"/>
  <c r="L47"/>
  <c r="J64" s="1"/>
  <c r="L31"/>
  <c r="J48" s="1"/>
  <c r="L18"/>
  <c r="J34" s="1"/>
  <c r="L34" s="1"/>
  <c r="J51" s="1"/>
  <c r="L51" s="1"/>
  <c r="J144" l="1"/>
  <c r="L144" s="1"/>
  <c r="L79"/>
  <c r="J96" s="1"/>
  <c r="L111"/>
  <c r="J128" s="1"/>
  <c r="L128" s="1"/>
  <c r="L95"/>
  <c r="J112" s="1"/>
  <c r="L63"/>
  <c r="J80" s="1"/>
  <c r="L32"/>
  <c r="J49" s="1"/>
  <c r="L19"/>
  <c r="J35" s="1"/>
  <c r="L35" s="1"/>
  <c r="J145" l="1"/>
  <c r="L145" s="1"/>
  <c r="L96"/>
  <c r="J113" s="1"/>
  <c r="L113" s="1"/>
  <c r="L48"/>
  <c r="J65" s="1"/>
  <c r="L80"/>
  <c r="J97" s="1"/>
  <c r="L112"/>
  <c r="J129" s="1"/>
  <c r="L129" s="1"/>
  <c r="L64"/>
  <c r="J81" s="1"/>
  <c r="L49"/>
  <c r="J66" s="1"/>
  <c r="L33"/>
  <c r="J50" s="1"/>
  <c r="J146" l="1"/>
  <c r="L146" s="1"/>
  <c r="J130"/>
  <c r="L130" s="1"/>
  <c r="L81"/>
  <c r="J98" s="1"/>
  <c r="L97"/>
  <c r="J114" s="1"/>
  <c r="L65"/>
  <c r="J82" s="1"/>
  <c r="L50"/>
  <c r="J67" s="1"/>
  <c r="J147" l="1"/>
  <c r="L147" s="1"/>
  <c r="L82"/>
  <c r="J99" s="1"/>
  <c r="L99" s="1"/>
  <c r="L98"/>
  <c r="J115" s="1"/>
  <c r="L115" s="1"/>
  <c r="L114"/>
  <c r="J131" s="1"/>
  <c r="L131" s="1"/>
  <c r="L66"/>
  <c r="J83" s="1"/>
  <c r="L83" s="1"/>
  <c r="L67"/>
</calcChain>
</file>

<file path=xl/sharedStrings.xml><?xml version="1.0" encoding="utf-8"?>
<sst xmlns="http://schemas.openxmlformats.org/spreadsheetml/2006/main" count="67" uniqueCount="36">
  <si>
    <t>CP</t>
  </si>
  <si>
    <t>CE1</t>
  </si>
  <si>
    <t>CE2</t>
  </si>
  <si>
    <t>CM1</t>
  </si>
  <si>
    <t>CM2</t>
  </si>
  <si>
    <t>Naissances</t>
  </si>
  <si>
    <t>Taux montée cohorte</t>
  </si>
  <si>
    <t>Fichier des niveaux</t>
  </si>
  <si>
    <t>Libellé</t>
  </si>
  <si>
    <t>PS (3 ans)</t>
  </si>
  <si>
    <t>MS (4 ans)</t>
  </si>
  <si>
    <t>GS (5 ans)</t>
  </si>
  <si>
    <t>Section</t>
  </si>
  <si>
    <t>Maternelles</t>
  </si>
  <si>
    <t>Elémentaires</t>
  </si>
  <si>
    <t>Période</t>
  </si>
  <si>
    <t>Étiquettes de lignes</t>
  </si>
  <si>
    <t>Total général</t>
  </si>
  <si>
    <t>Étiquettes de colonnes</t>
  </si>
  <si>
    <t>Effectifs</t>
  </si>
  <si>
    <t>(Plusieurs éléments)</t>
  </si>
  <si>
    <t>Calculer ?</t>
  </si>
  <si>
    <t>Non</t>
  </si>
  <si>
    <t>Oui</t>
  </si>
  <si>
    <t>Calcul</t>
  </si>
  <si>
    <t>Clé</t>
  </si>
  <si>
    <t>Effectif précédent</t>
  </si>
  <si>
    <t>Effectif saisi</t>
  </si>
  <si>
    <t>Effectif calculé</t>
  </si>
  <si>
    <t>Année scolaire ?</t>
  </si>
  <si>
    <t>Année scolaire</t>
  </si>
  <si>
    <t>Simulation de la montée pédagogique sur les effectifs scolaires</t>
  </si>
  <si>
    <t>Numéro</t>
  </si>
  <si>
    <t>Numéro de niveau</t>
  </si>
  <si>
    <t>Libellé de niveau</t>
  </si>
  <si>
    <t>Prise en compte rétroactive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</si>
</sst>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#,##0&quot; an(s)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/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0" fillId="0" borderId="0" xfId="0" applyFill="1"/>
    <xf numFmtId="0" fontId="0" fillId="2" borderId="0" xfId="0" applyFill="1"/>
    <xf numFmtId="2" fontId="0" fillId="2" borderId="0" xfId="0" applyNumberFormat="1" applyFill="1" applyAlignment="1">
      <alignment horizontal="center"/>
    </xf>
    <xf numFmtId="0" fontId="2" fillId="2" borderId="0" xfId="0" applyFont="1" applyFill="1" applyAlignment="1">
      <alignment vertical="top" wrapText="1"/>
    </xf>
    <xf numFmtId="0" fontId="2" fillId="2" borderId="0" xfId="0" applyFont="1" applyFill="1" applyAlignment="1">
      <alignment horizontal="center" vertical="top" wrapText="1"/>
    </xf>
    <xf numFmtId="0" fontId="0" fillId="0" borderId="0" xfId="0" pivotButton="1"/>
    <xf numFmtId="0" fontId="0" fillId="0" borderId="0" xfId="0" pivotButton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 applyAlignment="1">
      <alignment horizontal="center"/>
    </xf>
    <xf numFmtId="164" fontId="0" fillId="3" borderId="0" xfId="1" applyNumberFormat="1" applyFont="1" applyFill="1" applyAlignment="1">
      <alignment horizontal="center"/>
    </xf>
    <xf numFmtId="164" fontId="0" fillId="0" borderId="0" xfId="1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2" borderId="0" xfId="0" applyNumberFormat="1" applyFont="1" applyFill="1" applyAlignment="1">
      <alignment horizontal="center" vertical="top" wrapText="1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Alignment="1">
      <alignment horizontal="center"/>
    </xf>
    <xf numFmtId="165" fontId="0" fillId="0" borderId="0" xfId="0" applyNumberFormat="1"/>
    <xf numFmtId="165" fontId="0" fillId="3" borderId="0" xfId="1" applyNumberFormat="1" applyFont="1" applyFill="1" applyAlignment="1">
      <alignment horizontal="center"/>
    </xf>
    <xf numFmtId="165" fontId="0" fillId="2" borderId="0" xfId="0" applyNumberFormat="1" applyFill="1"/>
  </cellXfs>
  <cellStyles count="2">
    <cellStyle name="Milliers" xfId="1" builtinId="3"/>
    <cellStyle name="Normal" xfId="0" builtinId="0"/>
  </cellStyles>
  <dxfs count="6">
    <dxf>
      <numFmt numFmtId="3" formatCode="#,##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[Clichy exemple prospective.xlsx]Synthèses!Tableau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view3D>
      <c:depthPercent val="100"/>
      <c:rAngAx val="1"/>
    </c:view3D>
    <c:plotArea>
      <c:layout/>
      <c:area3DChart>
        <c:grouping val="stacked"/>
        <c:ser>
          <c:idx val="0"/>
          <c:order val="0"/>
          <c:tx>
            <c:strRef>
              <c:f>Synthèses!$B$3:$B$4</c:f>
              <c:strCache>
                <c:ptCount val="1"/>
                <c:pt idx="0">
                  <c:v>Elémentaires</c:v>
                </c:pt>
              </c:strCache>
            </c:strRef>
          </c:tx>
          <c:cat>
            <c:strRef>
              <c:f>Synthèses!$A$5:$A$21</c:f>
              <c:strCache>
                <c:ptCount val="16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  <c:pt idx="6">
                  <c:v>2020</c:v>
                </c:pt>
                <c:pt idx="7">
                  <c:v>2021</c:v>
                </c:pt>
                <c:pt idx="8">
                  <c:v>2022</c:v>
                </c:pt>
                <c:pt idx="9">
                  <c:v>2023</c:v>
                </c:pt>
                <c:pt idx="10">
                  <c:v>2024</c:v>
                </c:pt>
                <c:pt idx="11">
                  <c:v>2025</c:v>
                </c:pt>
                <c:pt idx="12">
                  <c:v>2026</c:v>
                </c:pt>
                <c:pt idx="13">
                  <c:v>2027</c:v>
                </c:pt>
                <c:pt idx="14">
                  <c:v>2028</c:v>
                </c:pt>
                <c:pt idx="15">
                  <c:v>2029</c:v>
                </c:pt>
              </c:strCache>
            </c:strRef>
          </c:cat>
          <c:val>
            <c:numRef>
              <c:f>Synthèses!$B$5:$B$21</c:f>
              <c:numCache>
                <c:formatCode>#,##0</c:formatCode>
                <c:ptCount val="16"/>
                <c:pt idx="0">
                  <c:v>3260</c:v>
                </c:pt>
                <c:pt idx="1">
                  <c:v>3242.9876870005551</c:v>
                </c:pt>
                <c:pt idx="2">
                  <c:v>3231.4928413159232</c:v>
                </c:pt>
                <c:pt idx="3">
                  <c:v>3276.1512657550638</c:v>
                </c:pt>
                <c:pt idx="4">
                  <c:v>3273.2635143965267</c:v>
                </c:pt>
                <c:pt idx="5">
                  <c:v>3231.4493772054807</c:v>
                </c:pt>
                <c:pt idx="6">
                  <c:v>3226.9543547440003</c:v>
                </c:pt>
                <c:pt idx="7">
                  <c:v>3198.1987945799624</c:v>
                </c:pt>
                <c:pt idx="8">
                  <c:v>3176.7930282220536</c:v>
                </c:pt>
                <c:pt idx="9">
                  <c:v>3187.0843160281556</c:v>
                </c:pt>
                <c:pt idx="10">
                  <c:v>3222.1731898766448</c:v>
                </c:pt>
                <c:pt idx="11">
                  <c:v>3254.2051615417367</c:v>
                </c:pt>
                <c:pt idx="12">
                  <c:v>3306.0752119910298</c:v>
                </c:pt>
                <c:pt idx="13">
                  <c:v>3352.8332629021838</c:v>
                </c:pt>
                <c:pt idx="14">
                  <c:v>3376.6975036291356</c:v>
                </c:pt>
                <c:pt idx="15">
                  <c:v>3399.3494570291377</c:v>
                </c:pt>
              </c:numCache>
            </c:numRef>
          </c:val>
        </c:ser>
        <c:ser>
          <c:idx val="1"/>
          <c:order val="1"/>
          <c:tx>
            <c:strRef>
              <c:f>Synthèses!$C$3:$C$4</c:f>
              <c:strCache>
                <c:ptCount val="1"/>
                <c:pt idx="0">
                  <c:v>Maternelles</c:v>
                </c:pt>
              </c:strCache>
            </c:strRef>
          </c:tx>
          <c:cat>
            <c:strRef>
              <c:f>Synthèses!$A$5:$A$21</c:f>
              <c:strCache>
                <c:ptCount val="16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  <c:pt idx="6">
                  <c:v>2020</c:v>
                </c:pt>
                <c:pt idx="7">
                  <c:v>2021</c:v>
                </c:pt>
                <c:pt idx="8">
                  <c:v>2022</c:v>
                </c:pt>
                <c:pt idx="9">
                  <c:v>2023</c:v>
                </c:pt>
                <c:pt idx="10">
                  <c:v>2024</c:v>
                </c:pt>
                <c:pt idx="11">
                  <c:v>2025</c:v>
                </c:pt>
                <c:pt idx="12">
                  <c:v>2026</c:v>
                </c:pt>
                <c:pt idx="13">
                  <c:v>2027</c:v>
                </c:pt>
                <c:pt idx="14">
                  <c:v>2028</c:v>
                </c:pt>
                <c:pt idx="15">
                  <c:v>2029</c:v>
                </c:pt>
              </c:strCache>
            </c:strRef>
          </c:cat>
          <c:val>
            <c:numRef>
              <c:f>Synthèses!$C$5:$C$21</c:f>
              <c:numCache>
                <c:formatCode>#,##0</c:formatCode>
                <c:ptCount val="16"/>
                <c:pt idx="0">
                  <c:v>2366</c:v>
                </c:pt>
                <c:pt idx="1">
                  <c:v>2334.0148289298281</c:v>
                </c:pt>
                <c:pt idx="2">
                  <c:v>2276.2212212578984</c:v>
                </c:pt>
                <c:pt idx="3">
                  <c:v>2264.4127603643178</c:v>
                </c:pt>
                <c:pt idx="4">
                  <c:v>2271.9698951323089</c:v>
                </c:pt>
                <c:pt idx="5">
                  <c:v>2292.2930024266525</c:v>
                </c:pt>
                <c:pt idx="6">
                  <c:v>2282.8677933805543</c:v>
                </c:pt>
                <c:pt idx="7">
                  <c:v>2305.6230284291296</c:v>
                </c:pt>
                <c:pt idx="8">
                  <c:v>2354.2056722979883</c:v>
                </c:pt>
                <c:pt idx="9">
                  <c:v>2408.9707446600337</c:v>
                </c:pt>
                <c:pt idx="10">
                  <c:v>2443.3709213740817</c:v>
                </c:pt>
                <c:pt idx="11">
                  <c:v>2430.898728271563</c:v>
                </c:pt>
                <c:pt idx="12">
                  <c:v>2423.3488389531385</c:v>
                </c:pt>
                <c:pt idx="13">
                  <c:v>2415.2656469796971</c:v>
                </c:pt>
                <c:pt idx="14">
                  <c:v>2423.4431144766004</c:v>
                </c:pt>
                <c:pt idx="15">
                  <c:v>2418.7567958780041</c:v>
                </c:pt>
              </c:numCache>
            </c:numRef>
          </c:val>
        </c:ser>
        <c:axId val="43038976"/>
        <c:axId val="116281344"/>
        <c:axId val="0"/>
      </c:area3DChart>
      <c:catAx>
        <c:axId val="43038976"/>
        <c:scaling>
          <c:orientation val="minMax"/>
        </c:scaling>
        <c:axPos val="b"/>
        <c:tickLblPos val="nextTo"/>
        <c:crossAx val="116281344"/>
        <c:crosses val="autoZero"/>
        <c:auto val="1"/>
        <c:lblAlgn val="ctr"/>
        <c:lblOffset val="100"/>
      </c:catAx>
      <c:valAx>
        <c:axId val="116281344"/>
        <c:scaling>
          <c:orientation val="minMax"/>
        </c:scaling>
        <c:axPos val="l"/>
        <c:majorGridlines/>
        <c:numFmt formatCode="#,##0" sourceLinked="1"/>
        <c:tickLblPos val="nextTo"/>
        <c:crossAx val="4303897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21</xdr:row>
      <xdr:rowOff>161925</xdr:rowOff>
    </xdr:from>
    <xdr:to>
      <xdr:col>7</xdr:col>
      <xdr:colOff>647700</xdr:colOff>
      <xdr:row>30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to" refreshedDate="42228.741367824077" createdVersion="3" refreshedVersion="3" minRefreshableVersion="3" recordCount="144">
  <cacheSource type="worksheet">
    <worksheetSource ref="B3:L147" sheet="Effectifs"/>
  </cacheSource>
  <cacheFields count="11">
    <cacheField name="Numéro de niveau" numFmtId="0">
      <sharedItems containsSemiMixedTypes="0" containsString="0" containsNumber="1" containsInteger="1" minValue="1" maxValue="9"/>
    </cacheField>
    <cacheField name="Libellé de niveau" numFmtId="0">
      <sharedItems count="9">
        <s v="Naissances"/>
        <s v="PS (3 ans)"/>
        <s v="MS (4 ans)"/>
        <s v="GS (5 ans)"/>
        <s v="CP"/>
        <s v="CE1"/>
        <s v="CE2"/>
        <s v="CM1"/>
        <s v="CM2"/>
      </sharedItems>
    </cacheField>
    <cacheField name="Section" numFmtId="0">
      <sharedItems count="2">
        <s v="Maternelles"/>
        <s v="Elémentaires"/>
      </sharedItems>
    </cacheField>
    <cacheField name="Période" numFmtId="0">
      <sharedItems containsSemiMixedTypes="0" containsString="0" containsNumber="1" containsInteger="1" minValue="2011" maxValue="2029" count="19">
        <n v="2011"/>
        <n v="2012"/>
        <n v="2013"/>
        <n v="2014"/>
        <n v="2015"/>
        <n v="2016"/>
        <n v="2017"/>
        <n v="2018"/>
        <n v="2019"/>
        <n v="2020"/>
        <n v="2021"/>
        <n v="2022"/>
        <n v="2023"/>
        <n v="2024"/>
        <n v="2025"/>
        <n v="2026"/>
        <n v="2027"/>
        <n v="2028"/>
        <n v="2029"/>
      </sharedItems>
    </cacheField>
    <cacheField name="Année scolaire" numFmtId="0">
      <sharedItems/>
    </cacheField>
    <cacheField name="Effectif calculé" numFmtId="0">
      <sharedItems/>
    </cacheField>
    <cacheField name="Taux montée cohorte" numFmtId="43">
      <sharedItems containsMixedTypes="1" containsNumber="1" minValue="0.72" maxValue="0.96"/>
    </cacheField>
    <cacheField name="Prise en compte rétroactive" numFmtId="165">
      <sharedItems containsMixedTypes="1" containsNumber="1" containsInteger="1" minValue="1" maxValue="3"/>
    </cacheField>
    <cacheField name="Effectif précédent" numFmtId="164">
      <sharedItems containsMixedTypes="1" containsNumber="1" minValue="587.4440092245095" maxValue="1190"/>
    </cacheField>
    <cacheField name="Effectif saisi" numFmtId="164">
      <sharedItems containsString="0" containsBlank="1" containsNumber="1" containsInteger="1" minValue="615" maxValue="1190"/>
    </cacheField>
    <cacheField name="Calcul" numFmtId="164">
      <sharedItems containsSemiMixedTypes="0" containsString="0" containsNumber="1" minValue="560.05450424009769" maxValue="119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n v="1"/>
    <x v="0"/>
    <x v="0"/>
    <x v="0"/>
    <s v=""/>
    <s v="Non"/>
    <s v=""/>
    <s v=""/>
    <s v=""/>
    <n v="1116"/>
    <n v="1116"/>
  </r>
  <r>
    <n v="1"/>
    <x v="0"/>
    <x v="0"/>
    <x v="1"/>
    <s v=""/>
    <s v="Non"/>
    <s v=""/>
    <s v=""/>
    <s v=""/>
    <n v="1092"/>
    <n v="1092"/>
  </r>
  <r>
    <n v="1"/>
    <x v="0"/>
    <x v="0"/>
    <x v="2"/>
    <s v=""/>
    <s v="Non"/>
    <s v=""/>
    <s v=""/>
    <s v=""/>
    <n v="1073"/>
    <n v="1073"/>
  </r>
  <r>
    <n v="1"/>
    <x v="0"/>
    <x v="0"/>
    <x v="3"/>
    <s v=""/>
    <s v="Non"/>
    <s v=""/>
    <s v=""/>
    <s v=""/>
    <n v="1125"/>
    <n v="1125"/>
  </r>
  <r>
    <n v="1"/>
    <x v="0"/>
    <x v="0"/>
    <x v="4"/>
    <s v=""/>
    <s v="Non"/>
    <s v=""/>
    <s v=""/>
    <s v=""/>
    <n v="1103"/>
    <n v="1103"/>
  </r>
  <r>
    <n v="1"/>
    <x v="0"/>
    <x v="0"/>
    <x v="5"/>
    <s v=""/>
    <s v="Non"/>
    <s v=""/>
    <s v=""/>
    <s v=""/>
    <n v="1105"/>
    <n v="1105"/>
  </r>
  <r>
    <n v="1"/>
    <x v="0"/>
    <x v="0"/>
    <x v="6"/>
    <s v=""/>
    <s v="Non"/>
    <s v=""/>
    <s v=""/>
    <s v=""/>
    <n v="1110"/>
    <n v="1110"/>
  </r>
  <r>
    <n v="1"/>
    <x v="0"/>
    <x v="0"/>
    <x v="7"/>
    <s v=""/>
    <s v="Non"/>
    <s v=""/>
    <s v=""/>
    <s v=""/>
    <n v="1135"/>
    <n v="1135"/>
  </r>
  <r>
    <n v="1"/>
    <x v="0"/>
    <x v="0"/>
    <x v="8"/>
    <s v=""/>
    <s v="Non"/>
    <s v=""/>
    <s v=""/>
    <s v=""/>
    <n v="1174"/>
    <n v="1174"/>
  </r>
  <r>
    <n v="1"/>
    <x v="0"/>
    <x v="0"/>
    <x v="9"/>
    <s v=""/>
    <s v="Non"/>
    <s v=""/>
    <s v=""/>
    <s v=""/>
    <n v="1190"/>
    <n v="1190"/>
  </r>
  <r>
    <n v="1"/>
    <x v="0"/>
    <x v="0"/>
    <x v="10"/>
    <s v=""/>
    <s v="Non"/>
    <s v=""/>
    <s v=""/>
    <s v=""/>
    <n v="1187"/>
    <n v="1187"/>
  </r>
  <r>
    <n v="1"/>
    <x v="0"/>
    <x v="0"/>
    <x v="11"/>
    <s v=""/>
    <s v="Non"/>
    <s v=""/>
    <s v=""/>
    <s v=""/>
    <n v="1158"/>
    <n v="1158"/>
  </r>
  <r>
    <n v="1"/>
    <x v="0"/>
    <x v="0"/>
    <x v="12"/>
    <s v=""/>
    <s v="Non"/>
    <s v=""/>
    <s v=""/>
    <s v=""/>
    <n v="1178"/>
    <n v="1178"/>
  </r>
  <r>
    <n v="1"/>
    <x v="0"/>
    <x v="0"/>
    <x v="13"/>
    <s v=""/>
    <s v="Non"/>
    <s v=""/>
    <s v=""/>
    <s v=""/>
    <n v="1174"/>
    <n v="1174"/>
  </r>
  <r>
    <n v="1"/>
    <x v="0"/>
    <x v="0"/>
    <x v="14"/>
    <s v=""/>
    <s v="Non"/>
    <s v=""/>
    <s v=""/>
    <s v=""/>
    <n v="1171"/>
    <n v="1171"/>
  </r>
  <r>
    <n v="1"/>
    <x v="0"/>
    <x v="0"/>
    <x v="15"/>
    <s v=""/>
    <s v="Non"/>
    <s v=""/>
    <s v=""/>
    <s v=""/>
    <n v="1171"/>
    <n v="1171"/>
  </r>
  <r>
    <n v="2"/>
    <x v="1"/>
    <x v="0"/>
    <x v="3"/>
    <s v="2014/2015"/>
    <s v="Oui"/>
    <n v="0.72"/>
    <n v="3"/>
    <n v="1116"/>
    <n v="826"/>
    <n v="826"/>
  </r>
  <r>
    <n v="2"/>
    <x v="1"/>
    <x v="0"/>
    <x v="4"/>
    <s v="2015/2016"/>
    <s v="Oui"/>
    <n v="0.72"/>
    <n v="3"/>
    <n v="1092"/>
    <m/>
    <n v="786.24"/>
  </r>
  <r>
    <n v="2"/>
    <x v="1"/>
    <x v="0"/>
    <x v="5"/>
    <s v="2016/2017"/>
    <s v="Oui"/>
    <n v="0.72"/>
    <n v="3"/>
    <n v="1073"/>
    <m/>
    <n v="772.56"/>
  </r>
  <r>
    <n v="2"/>
    <x v="1"/>
    <x v="0"/>
    <x v="6"/>
    <s v="2017/2018"/>
    <s v="Oui"/>
    <n v="0.72"/>
    <n v="3"/>
    <n v="1125"/>
    <m/>
    <n v="810"/>
  </r>
  <r>
    <n v="2"/>
    <x v="1"/>
    <x v="0"/>
    <x v="7"/>
    <s v="2018/2019"/>
    <s v="Oui"/>
    <n v="0.72"/>
    <n v="3"/>
    <n v="1103"/>
    <m/>
    <n v="794.16"/>
  </r>
  <r>
    <n v="2"/>
    <x v="1"/>
    <x v="0"/>
    <x v="8"/>
    <s v="2019/2020"/>
    <s v="Oui"/>
    <n v="0.72"/>
    <n v="3"/>
    <n v="1105"/>
    <m/>
    <n v="795.6"/>
  </r>
  <r>
    <n v="2"/>
    <x v="1"/>
    <x v="0"/>
    <x v="9"/>
    <s v="2020/2021"/>
    <s v="Oui"/>
    <n v="0.72"/>
    <n v="3"/>
    <n v="1110"/>
    <m/>
    <n v="799.19999999999993"/>
  </r>
  <r>
    <n v="2"/>
    <x v="1"/>
    <x v="0"/>
    <x v="10"/>
    <s v="2021/2022"/>
    <s v="Oui"/>
    <n v="0.72"/>
    <n v="3"/>
    <n v="1135"/>
    <m/>
    <n v="817.19999999999993"/>
  </r>
  <r>
    <n v="2"/>
    <x v="1"/>
    <x v="0"/>
    <x v="11"/>
    <s v="2022/2023"/>
    <s v="Oui"/>
    <n v="0.72"/>
    <n v="3"/>
    <n v="1174"/>
    <m/>
    <n v="845.28"/>
  </r>
  <r>
    <n v="2"/>
    <x v="1"/>
    <x v="0"/>
    <x v="12"/>
    <s v="2023/2024"/>
    <s v="Oui"/>
    <n v="0.72"/>
    <n v="3"/>
    <n v="1190"/>
    <m/>
    <n v="856.8"/>
  </r>
  <r>
    <n v="2"/>
    <x v="1"/>
    <x v="0"/>
    <x v="13"/>
    <s v="2024/2025"/>
    <s v="Oui"/>
    <n v="0.72"/>
    <n v="3"/>
    <n v="1187"/>
    <m/>
    <n v="854.64"/>
  </r>
  <r>
    <n v="2"/>
    <x v="1"/>
    <x v="0"/>
    <x v="14"/>
    <s v="2025/2026"/>
    <s v="Oui"/>
    <n v="0.72"/>
    <n v="3"/>
    <n v="1158"/>
    <m/>
    <n v="833.76"/>
  </r>
  <r>
    <n v="2"/>
    <x v="1"/>
    <x v="0"/>
    <x v="15"/>
    <s v="2026/2027"/>
    <s v="Oui"/>
    <n v="0.72"/>
    <n v="3"/>
    <n v="1178"/>
    <m/>
    <n v="848.16"/>
  </r>
  <r>
    <n v="2"/>
    <x v="1"/>
    <x v="0"/>
    <x v="16"/>
    <s v="2027/2028"/>
    <s v="Oui"/>
    <n v="0.72"/>
    <n v="3"/>
    <n v="1174"/>
    <m/>
    <n v="845.28"/>
  </r>
  <r>
    <n v="2"/>
    <x v="1"/>
    <x v="0"/>
    <x v="17"/>
    <s v="2028/2029"/>
    <s v="Oui"/>
    <n v="0.72"/>
    <n v="3"/>
    <n v="1171"/>
    <m/>
    <n v="843.12"/>
  </r>
  <r>
    <n v="2"/>
    <x v="1"/>
    <x v="0"/>
    <x v="18"/>
    <s v="2029/2030"/>
    <s v="Oui"/>
    <n v="0.72"/>
    <n v="3"/>
    <n v="1171"/>
    <m/>
    <n v="843.12"/>
  </r>
  <r>
    <n v="3"/>
    <x v="2"/>
    <x v="0"/>
    <x v="3"/>
    <s v="2014/2015"/>
    <s v="Oui"/>
    <n v="0.95717291637993718"/>
    <n v="1"/>
    <s v=""/>
    <n v="797"/>
    <n v="797"/>
  </r>
  <r>
    <n v="3"/>
    <x v="2"/>
    <x v="0"/>
    <x v="4"/>
    <s v="2015/2016"/>
    <s v="Oui"/>
    <n v="0.95717291637993718"/>
    <n v="1"/>
    <n v="826"/>
    <m/>
    <n v="790.62482892982814"/>
  </r>
  <r>
    <n v="3"/>
    <x v="2"/>
    <x v="0"/>
    <x v="5"/>
    <s v="2016/2017"/>
    <s v="Oui"/>
    <n v="0.95717291637993718"/>
    <n v="1"/>
    <n v="786.24"/>
    <m/>
    <n v="752.56763377456184"/>
  </r>
  <r>
    <n v="3"/>
    <x v="2"/>
    <x v="0"/>
    <x v="6"/>
    <s v="2017/2018"/>
    <s v="Oui"/>
    <n v="0.95717291637993718"/>
    <n v="1"/>
    <n v="772.56"/>
    <m/>
    <n v="739.47350827848425"/>
  </r>
  <r>
    <n v="3"/>
    <x v="2"/>
    <x v="0"/>
    <x v="7"/>
    <s v="2018/2019"/>
    <s v="Oui"/>
    <n v="0.95717291637993718"/>
    <n v="1"/>
    <n v="810"/>
    <m/>
    <n v="775.31006226774912"/>
  </r>
  <r>
    <n v="3"/>
    <x v="2"/>
    <x v="0"/>
    <x v="8"/>
    <s v="2019/2020"/>
    <s v="Oui"/>
    <n v="0.95717291637993718"/>
    <n v="1"/>
    <n v="794.16"/>
    <m/>
    <n v="760.14844327229093"/>
  </r>
  <r>
    <n v="3"/>
    <x v="2"/>
    <x v="0"/>
    <x v="9"/>
    <s v="2020/2021"/>
    <s v="Oui"/>
    <n v="0.95717291637993718"/>
    <n v="1"/>
    <n v="795.6"/>
    <m/>
    <n v="761.52677227187803"/>
  </r>
  <r>
    <n v="3"/>
    <x v="2"/>
    <x v="0"/>
    <x v="10"/>
    <s v="2021/2022"/>
    <s v="Oui"/>
    <n v="0.95717291637993718"/>
    <n v="1"/>
    <n v="799.19999999999993"/>
    <m/>
    <n v="764.97259477084572"/>
  </r>
  <r>
    <n v="3"/>
    <x v="2"/>
    <x v="0"/>
    <x v="11"/>
    <s v="2022/2023"/>
    <s v="Oui"/>
    <n v="0.95717291637993718"/>
    <n v="1"/>
    <n v="817.19999999999993"/>
    <m/>
    <n v="782.2017072656846"/>
  </r>
  <r>
    <n v="3"/>
    <x v="2"/>
    <x v="0"/>
    <x v="12"/>
    <s v="2023/2024"/>
    <s v="Oui"/>
    <n v="0.95717291637993718"/>
    <n v="1"/>
    <n v="845.28"/>
    <m/>
    <n v="809.07912275763329"/>
  </r>
  <r>
    <n v="3"/>
    <x v="2"/>
    <x v="0"/>
    <x v="13"/>
    <s v="2024/2025"/>
    <s v="Oui"/>
    <n v="0.95717291637993718"/>
    <n v="1"/>
    <n v="856.8"/>
    <m/>
    <n v="820.10575475433018"/>
  </r>
  <r>
    <n v="3"/>
    <x v="2"/>
    <x v="0"/>
    <x v="14"/>
    <s v="2025/2026"/>
    <s v="Oui"/>
    <n v="0.95717291637993718"/>
    <n v="1"/>
    <n v="854.64"/>
    <m/>
    <n v="818.03826125494948"/>
  </r>
  <r>
    <n v="3"/>
    <x v="2"/>
    <x v="0"/>
    <x v="15"/>
    <s v="2026/2027"/>
    <s v="Oui"/>
    <n v="0.95717291637993718"/>
    <n v="1"/>
    <n v="833.76"/>
    <m/>
    <n v="798.05249076093639"/>
  </r>
  <r>
    <n v="3"/>
    <x v="2"/>
    <x v="0"/>
    <x v="16"/>
    <s v="2027/2028"/>
    <s v="Oui"/>
    <n v="0.95717291637993718"/>
    <n v="1"/>
    <n v="848.16"/>
    <m/>
    <n v="811.83578075680748"/>
  </r>
  <r>
    <n v="3"/>
    <x v="2"/>
    <x v="0"/>
    <x v="17"/>
    <s v="2028/2029"/>
    <s v="Oui"/>
    <n v="0.95717291637993718"/>
    <n v="1"/>
    <n v="845.28"/>
    <m/>
    <n v="809.07912275763329"/>
  </r>
  <r>
    <n v="3"/>
    <x v="2"/>
    <x v="0"/>
    <x v="18"/>
    <s v="2029/2030"/>
    <s v="Oui"/>
    <n v="0.95717291637993718"/>
    <n v="1"/>
    <n v="843.12"/>
    <m/>
    <n v="807.01162925825258"/>
  </r>
  <r>
    <n v="4"/>
    <x v="3"/>
    <x v="0"/>
    <x v="3"/>
    <s v="2014/2015"/>
    <s v="Oui"/>
    <n v="0.95"/>
    <n v="1"/>
    <s v=""/>
    <n v="743"/>
    <n v="743"/>
  </r>
  <r>
    <n v="4"/>
    <x v="3"/>
    <x v="0"/>
    <x v="4"/>
    <s v="2015/2016"/>
    <s v="Oui"/>
    <n v="0.95"/>
    <n v="1"/>
    <n v="797"/>
    <m/>
    <n v="757.15"/>
  </r>
  <r>
    <n v="4"/>
    <x v="3"/>
    <x v="0"/>
    <x v="5"/>
    <s v="2016/2017"/>
    <s v="Oui"/>
    <n v="0.95"/>
    <n v="1"/>
    <n v="790.62482892982814"/>
    <m/>
    <n v="751.09358748333671"/>
  </r>
  <r>
    <n v="4"/>
    <x v="3"/>
    <x v="0"/>
    <x v="6"/>
    <s v="2017/2018"/>
    <s v="Oui"/>
    <n v="0.95"/>
    <n v="1"/>
    <n v="752.56763377456184"/>
    <m/>
    <n v="714.93925208583369"/>
  </r>
  <r>
    <n v="4"/>
    <x v="3"/>
    <x v="0"/>
    <x v="7"/>
    <s v="2018/2019"/>
    <s v="Oui"/>
    <n v="0.95"/>
    <n v="1"/>
    <n v="739.47350827848425"/>
    <m/>
    <n v="702.49983286455995"/>
  </r>
  <r>
    <n v="4"/>
    <x v="3"/>
    <x v="0"/>
    <x v="8"/>
    <s v="2019/2020"/>
    <s v="Oui"/>
    <n v="0.95"/>
    <n v="1"/>
    <n v="775.31006226774912"/>
    <m/>
    <n v="736.54455915436165"/>
  </r>
  <r>
    <n v="4"/>
    <x v="3"/>
    <x v="0"/>
    <x v="9"/>
    <s v="2020/2021"/>
    <s v="Oui"/>
    <n v="0.95"/>
    <n v="1"/>
    <n v="760.14844327229093"/>
    <m/>
    <n v="722.14102110867634"/>
  </r>
  <r>
    <n v="4"/>
    <x v="3"/>
    <x v="0"/>
    <x v="10"/>
    <s v="2021/2022"/>
    <s v="Oui"/>
    <n v="0.95"/>
    <n v="1"/>
    <n v="761.52677227187803"/>
    <m/>
    <n v="723.45043365828406"/>
  </r>
  <r>
    <n v="4"/>
    <x v="3"/>
    <x v="0"/>
    <x v="11"/>
    <s v="2022/2023"/>
    <s v="Oui"/>
    <n v="0.95"/>
    <n v="1"/>
    <n v="764.97259477084572"/>
    <m/>
    <n v="726.72396503230345"/>
  </r>
  <r>
    <n v="4"/>
    <x v="3"/>
    <x v="0"/>
    <x v="12"/>
    <s v="2023/2024"/>
    <s v="Oui"/>
    <n v="0.95"/>
    <n v="1"/>
    <n v="782.2017072656846"/>
    <m/>
    <n v="743.09162190240033"/>
  </r>
  <r>
    <n v="4"/>
    <x v="3"/>
    <x v="0"/>
    <x v="13"/>
    <s v="2024/2025"/>
    <s v="Oui"/>
    <n v="0.95"/>
    <n v="1"/>
    <n v="809.07912275763329"/>
    <m/>
    <n v="768.62516661975155"/>
  </r>
  <r>
    <n v="4"/>
    <x v="3"/>
    <x v="0"/>
    <x v="14"/>
    <s v="2025/2026"/>
    <s v="Oui"/>
    <n v="0.95"/>
    <n v="1"/>
    <n v="820.10575475433018"/>
    <m/>
    <n v="779.10046701661361"/>
  </r>
  <r>
    <n v="4"/>
    <x v="3"/>
    <x v="0"/>
    <x v="15"/>
    <s v="2026/2027"/>
    <s v="Oui"/>
    <n v="0.95"/>
    <n v="1"/>
    <n v="818.03826125494948"/>
    <m/>
    <n v="777.13634819220192"/>
  </r>
  <r>
    <n v="4"/>
    <x v="3"/>
    <x v="0"/>
    <x v="16"/>
    <s v="2027/2028"/>
    <s v="Oui"/>
    <n v="0.95"/>
    <n v="1"/>
    <n v="798.05249076093639"/>
    <m/>
    <n v="758.1498662228895"/>
  </r>
  <r>
    <n v="4"/>
    <x v="3"/>
    <x v="0"/>
    <x v="17"/>
    <s v="2028/2029"/>
    <s v="Oui"/>
    <n v="0.95"/>
    <n v="1"/>
    <n v="811.83578075680748"/>
    <m/>
    <n v="771.2439917189671"/>
  </r>
  <r>
    <n v="4"/>
    <x v="3"/>
    <x v="0"/>
    <x v="18"/>
    <s v="2029/2030"/>
    <s v="Oui"/>
    <n v="0.95"/>
    <n v="1"/>
    <n v="809.07912275763329"/>
    <m/>
    <n v="768.62516661975155"/>
  </r>
  <r>
    <n v="5"/>
    <x v="4"/>
    <x v="1"/>
    <x v="3"/>
    <s v="2014/2015"/>
    <s v="Oui"/>
    <n v="0.96"/>
    <n v="1"/>
    <s v=""/>
    <n v="717"/>
    <n v="717"/>
  </r>
  <r>
    <n v="5"/>
    <x v="4"/>
    <x v="1"/>
    <x v="4"/>
    <s v="2015/2016"/>
    <s v="Oui"/>
    <n v="0.96"/>
    <n v="1"/>
    <n v="743"/>
    <m/>
    <n v="713.28"/>
  </r>
  <r>
    <n v="5"/>
    <x v="4"/>
    <x v="1"/>
    <x v="5"/>
    <s v="2016/2017"/>
    <s v="Oui"/>
    <n v="0.96"/>
    <n v="1"/>
    <n v="757.15"/>
    <m/>
    <n v="726.86399999999992"/>
  </r>
  <r>
    <n v="5"/>
    <x v="4"/>
    <x v="1"/>
    <x v="6"/>
    <s v="2017/2018"/>
    <s v="Oui"/>
    <n v="0.96"/>
    <n v="1"/>
    <n v="751.09358748333671"/>
    <m/>
    <n v="721.04984398400325"/>
  </r>
  <r>
    <n v="5"/>
    <x v="4"/>
    <x v="1"/>
    <x v="7"/>
    <s v="2018/2019"/>
    <s v="Oui"/>
    <n v="0.96"/>
    <n v="1"/>
    <n v="714.93925208583369"/>
    <m/>
    <n v="686.34168200240026"/>
  </r>
  <r>
    <n v="5"/>
    <x v="4"/>
    <x v="1"/>
    <x v="8"/>
    <s v="2019/2020"/>
    <s v="Oui"/>
    <n v="0.96"/>
    <n v="1"/>
    <n v="702.49983286455995"/>
    <m/>
    <n v="674.39983954997751"/>
  </r>
  <r>
    <n v="5"/>
    <x v="4"/>
    <x v="1"/>
    <x v="9"/>
    <s v="2020/2021"/>
    <s v="Oui"/>
    <n v="0.96"/>
    <n v="1"/>
    <n v="736.54455915436165"/>
    <m/>
    <n v="707.08277678818718"/>
  </r>
  <r>
    <n v="5"/>
    <x v="4"/>
    <x v="1"/>
    <x v="10"/>
    <s v="2021/2022"/>
    <s v="Oui"/>
    <n v="0.96"/>
    <n v="1"/>
    <n v="722.14102110867634"/>
    <m/>
    <n v="693.25538026432923"/>
  </r>
  <r>
    <n v="5"/>
    <x v="4"/>
    <x v="1"/>
    <x v="11"/>
    <s v="2022/2023"/>
    <s v="Oui"/>
    <n v="0.96"/>
    <n v="1"/>
    <n v="723.45043365828406"/>
    <m/>
    <n v="694.51241631195262"/>
  </r>
  <r>
    <n v="5"/>
    <x v="4"/>
    <x v="1"/>
    <x v="12"/>
    <s v="2023/2024"/>
    <s v="Oui"/>
    <n v="0.96"/>
    <n v="1"/>
    <n v="726.72396503230345"/>
    <m/>
    <n v="697.65500643101132"/>
  </r>
  <r>
    <n v="5"/>
    <x v="4"/>
    <x v="1"/>
    <x v="13"/>
    <s v="2024/2025"/>
    <s v="Oui"/>
    <n v="0.96"/>
    <n v="1"/>
    <n v="743.09162190240033"/>
    <m/>
    <n v="713.36795702630434"/>
  </r>
  <r>
    <n v="5"/>
    <x v="4"/>
    <x v="1"/>
    <x v="14"/>
    <s v="2025/2026"/>
    <s v="Oui"/>
    <n v="0.96"/>
    <n v="1"/>
    <n v="768.62516661975155"/>
    <m/>
    <n v="737.88015995496141"/>
  </r>
  <r>
    <n v="5"/>
    <x v="4"/>
    <x v="1"/>
    <x v="15"/>
    <s v="2026/2027"/>
    <s v="Oui"/>
    <n v="0.96"/>
    <n v="1"/>
    <n v="779.10046701661361"/>
    <m/>
    <n v="747.93644833594908"/>
  </r>
  <r>
    <n v="5"/>
    <x v="4"/>
    <x v="1"/>
    <x v="16"/>
    <s v="2027/2028"/>
    <s v="Oui"/>
    <n v="0.96"/>
    <n v="1"/>
    <n v="777.13634819220192"/>
    <m/>
    <n v="746.05089426451377"/>
  </r>
  <r>
    <n v="5"/>
    <x v="4"/>
    <x v="1"/>
    <x v="17"/>
    <s v="2028/2029"/>
    <s v="Oui"/>
    <n v="0.96"/>
    <n v="1"/>
    <n v="758.1498662228895"/>
    <m/>
    <n v="727.82387157397386"/>
  </r>
  <r>
    <n v="5"/>
    <x v="4"/>
    <x v="1"/>
    <x v="18"/>
    <s v="2029/2030"/>
    <s v="Oui"/>
    <n v="0.96"/>
    <n v="1"/>
    <n v="771.2439917189671"/>
    <m/>
    <n v="740.39423205020842"/>
  </r>
  <r>
    <n v="6"/>
    <x v="5"/>
    <x v="1"/>
    <x v="3"/>
    <s v="2014/2015"/>
    <s v="Oui"/>
    <n v="0.96"/>
    <n v="1"/>
    <s v=""/>
    <n v="656"/>
    <n v="656"/>
  </r>
  <r>
    <n v="6"/>
    <x v="5"/>
    <x v="1"/>
    <x v="4"/>
    <s v="2015/2016"/>
    <s v="Oui"/>
    <n v="0.96"/>
    <n v="1"/>
    <n v="717"/>
    <m/>
    <n v="688.31999999999994"/>
  </r>
  <r>
    <n v="6"/>
    <x v="5"/>
    <x v="1"/>
    <x v="5"/>
    <s v="2016/2017"/>
    <s v="Oui"/>
    <n v="0.96"/>
    <n v="1"/>
    <n v="713.28"/>
    <m/>
    <n v="684.74879999999996"/>
  </r>
  <r>
    <n v="6"/>
    <x v="5"/>
    <x v="1"/>
    <x v="6"/>
    <s v="2017/2018"/>
    <s v="Oui"/>
    <n v="0.96"/>
    <n v="1"/>
    <n v="726.86399999999992"/>
    <m/>
    <n v="697.7894399999999"/>
  </r>
  <r>
    <n v="6"/>
    <x v="5"/>
    <x v="1"/>
    <x v="7"/>
    <s v="2018/2019"/>
    <s v="Oui"/>
    <n v="0.96"/>
    <n v="1"/>
    <n v="721.04984398400325"/>
    <m/>
    <n v="692.20785022464304"/>
  </r>
  <r>
    <n v="6"/>
    <x v="5"/>
    <x v="1"/>
    <x v="8"/>
    <s v="2019/2020"/>
    <s v="Oui"/>
    <n v="0.96"/>
    <n v="1"/>
    <n v="686.34168200240026"/>
    <m/>
    <n v="658.88801472230421"/>
  </r>
  <r>
    <n v="6"/>
    <x v="5"/>
    <x v="1"/>
    <x v="9"/>
    <s v="2020/2021"/>
    <s v="Oui"/>
    <n v="0.96"/>
    <n v="1"/>
    <n v="674.39983954997751"/>
    <m/>
    <n v="647.42384596797842"/>
  </r>
  <r>
    <n v="6"/>
    <x v="5"/>
    <x v="1"/>
    <x v="10"/>
    <s v="2021/2022"/>
    <s v="Oui"/>
    <n v="0.96"/>
    <n v="1"/>
    <n v="707.08277678818718"/>
    <m/>
    <n v="678.79946571665971"/>
  </r>
  <r>
    <n v="6"/>
    <x v="5"/>
    <x v="1"/>
    <x v="11"/>
    <s v="2022/2023"/>
    <s v="Oui"/>
    <n v="0.96"/>
    <n v="1"/>
    <n v="693.25538026432923"/>
    <m/>
    <n v="665.52516505375604"/>
  </r>
  <r>
    <n v="6"/>
    <x v="5"/>
    <x v="1"/>
    <x v="12"/>
    <s v="2023/2024"/>
    <s v="Oui"/>
    <n v="0.96"/>
    <n v="1"/>
    <n v="694.51241631195262"/>
    <m/>
    <n v="666.73191965947444"/>
  </r>
  <r>
    <n v="6"/>
    <x v="5"/>
    <x v="1"/>
    <x v="13"/>
    <s v="2024/2025"/>
    <s v="Oui"/>
    <n v="0.96"/>
    <n v="1"/>
    <n v="697.65500643101132"/>
    <m/>
    <n v="669.74880617377084"/>
  </r>
  <r>
    <n v="6"/>
    <x v="5"/>
    <x v="1"/>
    <x v="14"/>
    <s v="2025/2026"/>
    <s v="Oui"/>
    <n v="0.96"/>
    <n v="1"/>
    <n v="713.36795702630434"/>
    <m/>
    <n v="684.83323874525217"/>
  </r>
  <r>
    <n v="6"/>
    <x v="5"/>
    <x v="1"/>
    <x v="15"/>
    <s v="2026/2027"/>
    <s v="Oui"/>
    <n v="0.96"/>
    <n v="1"/>
    <n v="737.88015995496141"/>
    <m/>
    <n v="708.36495355676288"/>
  </r>
  <r>
    <n v="6"/>
    <x v="5"/>
    <x v="1"/>
    <x v="16"/>
    <s v="2027/2028"/>
    <s v="Oui"/>
    <n v="0.96"/>
    <n v="1"/>
    <n v="747.93644833594908"/>
    <m/>
    <n v="718.01899040251112"/>
  </r>
  <r>
    <n v="6"/>
    <x v="5"/>
    <x v="1"/>
    <x v="17"/>
    <s v="2028/2029"/>
    <s v="Oui"/>
    <n v="0.96"/>
    <n v="1"/>
    <n v="746.05089426451377"/>
    <m/>
    <n v="716.20885849393323"/>
  </r>
  <r>
    <n v="6"/>
    <x v="5"/>
    <x v="1"/>
    <x v="18"/>
    <s v="2029/2030"/>
    <s v="Oui"/>
    <n v="0.96"/>
    <n v="1"/>
    <n v="727.82387157397386"/>
    <m/>
    <n v="698.71091671101487"/>
  </r>
  <r>
    <n v="7"/>
    <x v="6"/>
    <x v="1"/>
    <x v="3"/>
    <s v="2014/2015"/>
    <s v="Oui"/>
    <n v="0.95957770206801829"/>
    <n v="1"/>
    <s v=""/>
    <n v="617"/>
    <n v="617"/>
  </r>
  <r>
    <n v="7"/>
    <x v="6"/>
    <x v="1"/>
    <x v="4"/>
    <s v="2015/2016"/>
    <s v="Oui"/>
    <n v="0.95957770206801829"/>
    <n v="1"/>
    <n v="656"/>
    <m/>
    <n v="629.48297255661998"/>
  </r>
  <r>
    <n v="7"/>
    <x v="6"/>
    <x v="1"/>
    <x v="5"/>
    <s v="2016/2017"/>
    <s v="Oui"/>
    <n v="0.95957770206801829"/>
    <n v="1"/>
    <n v="688.31999999999994"/>
    <m/>
    <n v="660.49652388745824"/>
  </r>
  <r>
    <n v="7"/>
    <x v="6"/>
    <x v="1"/>
    <x v="6"/>
    <s v="2017/2018"/>
    <s v="Oui"/>
    <n v="0.95957770206801829"/>
    <n v="1"/>
    <n v="684.74879999999996"/>
    <m/>
    <n v="657.06967999783296"/>
  </r>
  <r>
    <n v="7"/>
    <x v="6"/>
    <x v="1"/>
    <x v="7"/>
    <s v="2018/2019"/>
    <s v="Oui"/>
    <n v="0.95957770206801829"/>
    <n v="1"/>
    <n v="697.7894399999999"/>
    <m/>
    <n v="669.5831873625292"/>
  </r>
  <r>
    <n v="7"/>
    <x v="6"/>
    <x v="1"/>
    <x v="8"/>
    <s v="2019/2020"/>
    <s v="Oui"/>
    <n v="0.95957770206801829"/>
    <n v="1"/>
    <n v="692.20785022464304"/>
    <m/>
    <n v="664.22721827200598"/>
  </r>
  <r>
    <n v="7"/>
    <x v="6"/>
    <x v="1"/>
    <x v="9"/>
    <s v="2020/2021"/>
    <s v="Oui"/>
    <n v="0.95957770206801829"/>
    <n v="1"/>
    <n v="658.88801472230421"/>
    <m/>
    <n v="632.25424708738728"/>
  </r>
  <r>
    <n v="7"/>
    <x v="6"/>
    <x v="1"/>
    <x v="10"/>
    <s v="2021/2022"/>
    <s v="Oui"/>
    <n v="0.95957770206801829"/>
    <n v="1"/>
    <n v="647.42384596797842"/>
    <m/>
    <n v="621.25348637799141"/>
  </r>
  <r>
    <n v="7"/>
    <x v="6"/>
    <x v="1"/>
    <x v="11"/>
    <s v="2022/2023"/>
    <s v="Oui"/>
    <n v="0.95957770206801829"/>
    <n v="1"/>
    <n v="678.79946571665971"/>
    <m/>
    <n v="651.36083147739089"/>
  </r>
  <r>
    <n v="7"/>
    <x v="6"/>
    <x v="1"/>
    <x v="12"/>
    <s v="2023/2024"/>
    <s v="Oui"/>
    <n v="0.95957770206801829"/>
    <n v="1"/>
    <n v="665.52516505375604"/>
    <m/>
    <n v="638.62310855072178"/>
  </r>
  <r>
    <n v="7"/>
    <x v="6"/>
    <x v="1"/>
    <x v="13"/>
    <s v="2024/2025"/>
    <s v="Oui"/>
    <n v="0.95957770206801829"/>
    <n v="1"/>
    <n v="666.73191965947444"/>
    <m/>
    <n v="639.78108336223704"/>
  </r>
  <r>
    <n v="7"/>
    <x v="6"/>
    <x v="1"/>
    <x v="14"/>
    <s v="2025/2026"/>
    <s v="Oui"/>
    <n v="0.95957770206801829"/>
    <n v="1"/>
    <n v="669.74880617377084"/>
    <m/>
    <n v="642.67602039102565"/>
  </r>
  <r>
    <n v="7"/>
    <x v="6"/>
    <x v="1"/>
    <x v="15"/>
    <s v="2026/2027"/>
    <s v="Oui"/>
    <n v="0.95957770206801829"/>
    <n v="1"/>
    <n v="684.83323874525217"/>
    <m/>
    <n v="657.15070553496764"/>
  </r>
  <r>
    <n v="7"/>
    <x v="6"/>
    <x v="1"/>
    <x v="16"/>
    <s v="2027/2028"/>
    <s v="Oui"/>
    <n v="0.95957770206801829"/>
    <n v="1"/>
    <n v="708.36495355676288"/>
    <m/>
    <n v="679.73121435951703"/>
  </r>
  <r>
    <n v="7"/>
    <x v="6"/>
    <x v="1"/>
    <x v="17"/>
    <s v="2028/2029"/>
    <s v="Oui"/>
    <n v="0.95957770206801829"/>
    <n v="1"/>
    <n v="718.01899040251112"/>
    <m/>
    <n v="688.99501285164013"/>
  </r>
  <r>
    <n v="7"/>
    <x v="6"/>
    <x v="1"/>
    <x v="18"/>
    <s v="2029/2030"/>
    <s v="Oui"/>
    <n v="0.95957770206801829"/>
    <n v="1"/>
    <n v="716.20885849393323"/>
    <m/>
    <n v="687.2580506343669"/>
  </r>
  <r>
    <n v="8"/>
    <x v="7"/>
    <x v="1"/>
    <x v="3"/>
    <s v="2014/2015"/>
    <s v="Oui"/>
    <n v="0.95209725968315961"/>
    <n v="1"/>
    <s v=""/>
    <n v="655"/>
    <n v="655"/>
  </r>
  <r>
    <n v="8"/>
    <x v="7"/>
    <x v="1"/>
    <x v="4"/>
    <s v="2015/2016"/>
    <s v="Oui"/>
    <n v="0.95209725968315961"/>
    <n v="1"/>
    <n v="617"/>
    <m/>
    <n v="587.4440092245095"/>
  </r>
  <r>
    <n v="8"/>
    <x v="7"/>
    <x v="1"/>
    <x v="5"/>
    <s v="2016/2017"/>
    <s v="Oui"/>
    <n v="0.95209725968315961"/>
    <n v="1"/>
    <n v="629.48297255661998"/>
    <m/>
    <n v="599.32901318836741"/>
  </r>
  <r>
    <n v="8"/>
    <x v="7"/>
    <x v="1"/>
    <x v="6"/>
    <s v="2017/2018"/>
    <s v="Oui"/>
    <n v="0.95209725968315961"/>
    <n v="1"/>
    <n v="660.49652388745824"/>
    <m/>
    <n v="628.85693042350158"/>
  </r>
  <r>
    <n v="8"/>
    <x v="7"/>
    <x v="1"/>
    <x v="7"/>
    <s v="2018/2019"/>
    <s v="Oui"/>
    <n v="0.95209725968315961"/>
    <n v="1"/>
    <n v="657.06967999783296"/>
    <m/>
    <n v="625.59424174682738"/>
  </r>
  <r>
    <n v="8"/>
    <x v="7"/>
    <x v="1"/>
    <x v="8"/>
    <s v="2019/2020"/>
    <s v="Oui"/>
    <n v="0.95209725968315961"/>
    <n v="1"/>
    <n v="669.5831873625292"/>
    <m/>
    <n v="637.5083178177797"/>
  </r>
  <r>
    <n v="8"/>
    <x v="7"/>
    <x v="1"/>
    <x v="9"/>
    <s v="2020/2021"/>
    <s v="Oui"/>
    <n v="0.95209725968315961"/>
    <n v="1"/>
    <n v="664.22721827200598"/>
    <m/>
    <n v="632.40891432374485"/>
  </r>
  <r>
    <n v="8"/>
    <x v="7"/>
    <x v="1"/>
    <x v="10"/>
    <s v="2021/2022"/>
    <s v="Oui"/>
    <n v="0.95209725968315961"/>
    <n v="1"/>
    <n v="632.25424708738728"/>
    <m/>
    <n v="601.96753607494077"/>
  </r>
  <r>
    <n v="8"/>
    <x v="7"/>
    <x v="1"/>
    <x v="11"/>
    <s v="2022/2023"/>
    <s v="Oui"/>
    <n v="0.95209725968315961"/>
    <n v="1"/>
    <n v="621.25348637799141"/>
    <m/>
    <n v="591.49374194909478"/>
  </r>
  <r>
    <n v="8"/>
    <x v="7"/>
    <x v="1"/>
    <x v="12"/>
    <s v="2023/2024"/>
    <s v="Oui"/>
    <n v="0.95209725968315961"/>
    <n v="1"/>
    <n v="651.36083147739089"/>
    <m/>
    <n v="620.15886271456816"/>
  </r>
  <r>
    <n v="8"/>
    <x v="7"/>
    <x v="1"/>
    <x v="13"/>
    <s v="2024/2025"/>
    <s v="Oui"/>
    <n v="0.95209725968315961"/>
    <n v="1"/>
    <n v="638.62310855072178"/>
    <m/>
    <n v="608.03131162148316"/>
  </r>
  <r>
    <n v="8"/>
    <x v="7"/>
    <x v="1"/>
    <x v="14"/>
    <s v="2025/2026"/>
    <s v="Oui"/>
    <n v="0.95209725968315961"/>
    <n v="1"/>
    <n v="639.78108336223704"/>
    <m/>
    <n v="609.13381626630894"/>
  </r>
  <r>
    <n v="8"/>
    <x v="7"/>
    <x v="1"/>
    <x v="15"/>
    <s v="2026/2027"/>
    <s v="Oui"/>
    <n v="0.95209725968315961"/>
    <n v="1"/>
    <n v="642.67602039102565"/>
    <m/>
    <n v="611.89007787837397"/>
  </r>
  <r>
    <n v="8"/>
    <x v="7"/>
    <x v="1"/>
    <x v="16"/>
    <s v="2027/2028"/>
    <s v="Oui"/>
    <n v="0.95209725968315961"/>
    <n v="1"/>
    <n v="657.15070553496764"/>
    <m/>
    <n v="625.67138593869765"/>
  </r>
  <r>
    <n v="8"/>
    <x v="7"/>
    <x v="1"/>
    <x v="17"/>
    <s v="2028/2029"/>
    <s v="Oui"/>
    <n v="0.95209725968315961"/>
    <n v="1"/>
    <n v="679.73121435951703"/>
    <m/>
    <n v="647.17022651280251"/>
  </r>
  <r>
    <n v="8"/>
    <x v="7"/>
    <x v="1"/>
    <x v="18"/>
    <s v="2029/2030"/>
    <s v="Oui"/>
    <n v="0.95209725968315961"/>
    <n v="1"/>
    <n v="688.99501285164013"/>
    <m/>
    <n v="655.99026367140993"/>
  </r>
  <r>
    <n v="9"/>
    <x v="8"/>
    <x v="1"/>
    <x v="3"/>
    <s v="2014/2015"/>
    <s v="Oui"/>
    <n v="0.95337512247240563"/>
    <n v="1"/>
    <s v=""/>
    <n v="615"/>
    <n v="615"/>
  </r>
  <r>
    <n v="9"/>
    <x v="8"/>
    <x v="1"/>
    <x v="4"/>
    <s v="2015/2016"/>
    <s v="Oui"/>
    <n v="0.95337512247240563"/>
    <n v="1"/>
    <n v="655"/>
    <m/>
    <n v="624.46070521942568"/>
  </r>
  <r>
    <n v="9"/>
    <x v="8"/>
    <x v="1"/>
    <x v="5"/>
    <s v="2016/2017"/>
    <s v="Oui"/>
    <n v="0.95337512247240563"/>
    <n v="1"/>
    <n v="587.4440092245095"/>
    <m/>
    <n v="560.05450424009769"/>
  </r>
  <r>
    <n v="9"/>
    <x v="8"/>
    <x v="1"/>
    <x v="6"/>
    <s v="2017/2018"/>
    <s v="Oui"/>
    <n v="0.95337512247240563"/>
    <n v="1"/>
    <n v="599.32901318836741"/>
    <m/>
    <n v="571.3853713497258"/>
  </r>
  <r>
    <n v="9"/>
    <x v="8"/>
    <x v="1"/>
    <x v="7"/>
    <s v="2018/2019"/>
    <s v="Oui"/>
    <n v="0.95337512247240563"/>
    <n v="1"/>
    <n v="628.85693042350158"/>
    <m/>
    <n v="599.53655306012683"/>
  </r>
  <r>
    <n v="9"/>
    <x v="8"/>
    <x v="1"/>
    <x v="8"/>
    <s v="2019/2020"/>
    <s v="Oui"/>
    <n v="0.95337512247240563"/>
    <n v="1"/>
    <n v="625.59424174682738"/>
    <m/>
    <n v="596.42598684341328"/>
  </r>
  <r>
    <n v="9"/>
    <x v="8"/>
    <x v="1"/>
    <x v="9"/>
    <s v="2020/2021"/>
    <s v="Oui"/>
    <n v="0.95337512247240563"/>
    <n v="1"/>
    <n v="637.5083178177797"/>
    <m/>
    <n v="607.784570576703"/>
  </r>
  <r>
    <n v="9"/>
    <x v="8"/>
    <x v="1"/>
    <x v="10"/>
    <s v="2021/2022"/>
    <s v="Oui"/>
    <n v="0.95337512247240563"/>
    <n v="1"/>
    <n v="632.40891432374485"/>
    <m/>
    <n v="602.92292614604128"/>
  </r>
  <r>
    <n v="9"/>
    <x v="8"/>
    <x v="1"/>
    <x v="11"/>
    <s v="2022/2023"/>
    <s v="Oui"/>
    <n v="0.95337512247240563"/>
    <n v="1"/>
    <n v="601.96753607494077"/>
    <m/>
    <n v="573.90087342985896"/>
  </r>
  <r>
    <n v="9"/>
    <x v="8"/>
    <x v="1"/>
    <x v="12"/>
    <s v="2023/2024"/>
    <s v="Oui"/>
    <n v="0.95337512247240563"/>
    <n v="1"/>
    <n v="591.49374194909478"/>
    <m/>
    <n v="563.9154186723797"/>
  </r>
  <r>
    <n v="9"/>
    <x v="8"/>
    <x v="1"/>
    <x v="13"/>
    <s v="2024/2025"/>
    <s v="Oui"/>
    <n v="0.95337512247240563"/>
    <n v="1"/>
    <n v="620.15886271456816"/>
    <m/>
    <n v="591.24403169284926"/>
  </r>
  <r>
    <n v="9"/>
    <x v="8"/>
    <x v="1"/>
    <x v="14"/>
    <s v="2025/2026"/>
    <s v="Oui"/>
    <n v="0.95337512247240563"/>
    <n v="1"/>
    <n v="608.03131162148316"/>
    <m/>
    <n v="579.68192618418891"/>
  </r>
  <r>
    <n v="9"/>
    <x v="8"/>
    <x v="1"/>
    <x v="15"/>
    <s v="2026/2027"/>
    <s v="Oui"/>
    <n v="0.95337512247240563"/>
    <n v="1"/>
    <n v="609.13381626630894"/>
    <m/>
    <n v="580.73302668497615"/>
  </r>
  <r>
    <n v="9"/>
    <x v="8"/>
    <x v="1"/>
    <x v="16"/>
    <s v="2027/2028"/>
    <s v="Oui"/>
    <n v="0.95337512247240563"/>
    <n v="1"/>
    <n v="611.89007787837397"/>
    <m/>
    <n v="583.3607779369446"/>
  </r>
  <r>
    <n v="9"/>
    <x v="8"/>
    <x v="1"/>
    <x v="17"/>
    <s v="2028/2029"/>
    <s v="Oui"/>
    <n v="0.95337512247240563"/>
    <n v="1"/>
    <n v="625.67138593869765"/>
    <m/>
    <n v="596.4995341967857"/>
  </r>
  <r>
    <n v="9"/>
    <x v="8"/>
    <x v="1"/>
    <x v="18"/>
    <s v="2029/2030"/>
    <s v="Oui"/>
    <n v="0.95337512247240563"/>
    <n v="1"/>
    <n v="647.17022651280251"/>
    <m/>
    <n v="616.995993962137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chartFormat="1">
  <location ref="A3:D21" firstHeaderRow="1" firstDataRow="2" firstDataCol="1" rowPageCount="1" colPageCount="1"/>
  <pivotFields count="11">
    <pivotField showAll="0" defaultSubtotal="0"/>
    <pivotField axis="axisPage" multipleItemSelectionAllowed="1" showAll="0" defaultSubtotal="0">
      <items count="9">
        <item x="5"/>
        <item x="6"/>
        <item x="7"/>
        <item x="8"/>
        <item x="4"/>
        <item x="3"/>
        <item x="2"/>
        <item h="1" x="0"/>
        <item x="1"/>
      </items>
    </pivotField>
    <pivotField axis="axisCol" showAll="0">
      <items count="3">
        <item x="1"/>
        <item x="0"/>
        <item t="default"/>
      </items>
    </pivotField>
    <pivotField axis="axisRow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 defaultSubtotal="0"/>
    <pivotField showAll="0" defaultSubtotal="0"/>
    <pivotField numFmtId="43"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1">
    <field x="3"/>
  </rowFields>
  <rowItems count="17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Effectifs" fld="10" baseField="0" baseItem="0" numFmtId="3"/>
  </dataFields>
  <formats count="6">
    <format dxfId="5">
      <pivotArea outline="0" collapsedLevelsAreSubtotals="1" fieldPosition="0"/>
    </format>
    <format dxfId="4">
      <pivotArea field="3" type="button" dataOnly="0" labelOnly="1" outline="0" axis="axisRow" fieldPosition="0"/>
    </format>
    <format dxfId="3">
      <pivotArea type="topRight" dataOnly="0" labelOnly="1" outline="0" fieldPosition="0"/>
    </format>
    <format dxfId="2">
      <pivotArea dataOnly="0" labelOnly="1" fieldPosition="0">
        <references count="1">
          <reference field="3" count="0"/>
        </references>
      </pivotArea>
    </format>
    <format dxfId="1">
      <pivotArea dataOnly="0" labelOnly="1" grandCol="1" outline="0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0" format="2" series="1">
      <pivotArea type="data" outline="0" fieldPosition="0">
        <references count="1"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U148"/>
  <sheetViews>
    <sheetView topLeftCell="A10" workbookViewId="0">
      <selection activeCell="G13" sqref="G13"/>
    </sheetView>
  </sheetViews>
  <sheetFormatPr baseColWidth="10" defaultRowHeight="15"/>
  <cols>
    <col min="1" max="1" width="22.5703125" customWidth="1"/>
    <col min="2" max="2" width="11.42578125" style="2" customWidth="1"/>
    <col min="3" max="3" width="14" customWidth="1"/>
    <col min="4" max="4" width="13.42578125" customWidth="1"/>
    <col min="5" max="8" width="11.28515625" customWidth="1"/>
    <col min="9" max="9" width="11.28515625" style="28" customWidth="1"/>
    <col min="10" max="10" width="11.5703125" customWidth="1"/>
    <col min="11" max="11" width="12.140625" customWidth="1"/>
    <col min="12" max="12" width="10.5703125" customWidth="1"/>
    <col min="13" max="14" width="8.5703125" customWidth="1"/>
    <col min="15" max="15" width="7.7109375" customWidth="1"/>
    <col min="16" max="16" width="7.5703125" customWidth="1"/>
    <col min="17" max="17" width="7.140625" customWidth="1"/>
    <col min="18" max="18" width="7.7109375" customWidth="1"/>
    <col min="20" max="20" width="20.28515625" bestFit="1" customWidth="1"/>
  </cols>
  <sheetData>
    <row r="1" spans="1:21" ht="21">
      <c r="A1" s="7" t="s">
        <v>31</v>
      </c>
      <c r="T1" s="1"/>
      <c r="U1" s="2"/>
    </row>
    <row r="3" spans="1:21" s="5" customFormat="1" ht="45">
      <c r="A3" s="11" t="s">
        <v>25</v>
      </c>
      <c r="B3" s="12" t="s">
        <v>33</v>
      </c>
      <c r="C3" s="11" t="s">
        <v>34</v>
      </c>
      <c r="D3" s="11" t="s">
        <v>12</v>
      </c>
      <c r="E3" s="12" t="s">
        <v>15</v>
      </c>
      <c r="F3" s="12" t="s">
        <v>30</v>
      </c>
      <c r="G3" s="12" t="s">
        <v>28</v>
      </c>
      <c r="H3" s="12" t="s">
        <v>6</v>
      </c>
      <c r="I3" s="25" t="s">
        <v>35</v>
      </c>
      <c r="J3" s="12" t="s">
        <v>26</v>
      </c>
      <c r="K3" s="12" t="s">
        <v>27</v>
      </c>
      <c r="L3" s="12" t="s">
        <v>24</v>
      </c>
    </row>
    <row r="4" spans="1:21">
      <c r="A4" s="19" t="str">
        <f t="shared" ref="A4:A35" si="0">B4&amp;"-"&amp;E4</f>
        <v>1-2011</v>
      </c>
      <c r="B4" s="2">
        <v>1</v>
      </c>
      <c r="C4" s="19" t="str">
        <f t="shared" ref="C4:C35" si="1">IF(ISTEXT(VLOOKUP(B4,Niveaux,2,FALSE)),VLOOKUP(B4,Niveaux,2,FALSE),"")</f>
        <v>Naissances</v>
      </c>
      <c r="D4" s="19" t="str">
        <f t="shared" ref="D4:D35" si="2">IF(ISTEXT(VLOOKUP(B4,Niveaux,3,FALSE)),VLOOKUP(B4,Niveaux,3,FALSE),"")</f>
        <v>Maternelles</v>
      </c>
      <c r="E4" s="2">
        <v>2011</v>
      </c>
      <c r="F4" s="20" t="str">
        <f t="shared" ref="F4:F35" si="3">IF(VLOOKUP(B4,Niveaux,4,FALSE)="Oui",E4&amp;"/"&amp;E4+1,"")</f>
        <v/>
      </c>
      <c r="G4" s="20" t="str">
        <f t="shared" ref="G4:G35" si="4">IF(ISTEXT(VLOOKUP(B4,Niveaux,4,FALSE)),VLOOKUP(B4,Niveaux,4,FALSE),"")</f>
        <v>Non</v>
      </c>
      <c r="H4" s="21" t="str">
        <f t="shared" ref="H4:H35" si="5">IF(ISNUMBER(VLOOKUP(B4-1,Niveaux,6,FALSE)),VLOOKUP(B4-1,Niveaux,6,FALSE),"")</f>
        <v/>
      </c>
      <c r="I4" s="29" t="str">
        <f t="shared" ref="I4:I35" si="6">IF(ISNUMBER(VLOOKUP(B4-1,Niveaux,7,FALSE)),VLOOKUP(B4-1,Niveaux,7,FALSE),"")</f>
        <v/>
      </c>
      <c r="J4" s="22" t="str">
        <f t="shared" ref="J4:J35" si="7">IF(AND(G4="Oui",ISNUMBER(VLOOKUP(B4-1&amp;"-"&amp;E4-I4,Effectifs,12,FALSE))),VLOOKUP(B4-1&amp;"-"&amp;E4-I4,Effectifs,12,FALSE),"")</f>
        <v/>
      </c>
      <c r="K4" s="23">
        <v>1116</v>
      </c>
      <c r="L4" s="22">
        <f t="shared" ref="L4:L35" si="8">IF(K4&gt;0,K4,J4*H4)</f>
        <v>1116</v>
      </c>
    </row>
    <row r="5" spans="1:21">
      <c r="A5" s="19" t="str">
        <f t="shared" si="0"/>
        <v>1-2012</v>
      </c>
      <c r="B5" s="2">
        <v>1</v>
      </c>
      <c r="C5" s="19" t="str">
        <f t="shared" si="1"/>
        <v>Naissances</v>
      </c>
      <c r="D5" s="19" t="str">
        <f t="shared" si="2"/>
        <v>Maternelles</v>
      </c>
      <c r="E5" s="2">
        <v>2012</v>
      </c>
      <c r="F5" s="20" t="str">
        <f t="shared" si="3"/>
        <v/>
      </c>
      <c r="G5" s="20" t="str">
        <f t="shared" si="4"/>
        <v>Non</v>
      </c>
      <c r="H5" s="21" t="str">
        <f t="shared" si="5"/>
        <v/>
      </c>
      <c r="I5" s="29" t="str">
        <f t="shared" si="6"/>
        <v/>
      </c>
      <c r="J5" s="22" t="str">
        <f t="shared" si="7"/>
        <v/>
      </c>
      <c r="K5" s="23">
        <v>1092</v>
      </c>
      <c r="L5" s="22">
        <f t="shared" si="8"/>
        <v>1092</v>
      </c>
    </row>
    <row r="6" spans="1:21">
      <c r="A6" s="19" t="str">
        <f t="shared" si="0"/>
        <v>1-2013</v>
      </c>
      <c r="B6" s="2">
        <v>1</v>
      </c>
      <c r="C6" s="19" t="str">
        <f t="shared" si="1"/>
        <v>Naissances</v>
      </c>
      <c r="D6" s="19" t="str">
        <f t="shared" si="2"/>
        <v>Maternelles</v>
      </c>
      <c r="E6" s="2">
        <v>2013</v>
      </c>
      <c r="F6" s="20" t="str">
        <f t="shared" si="3"/>
        <v/>
      </c>
      <c r="G6" s="20" t="str">
        <f t="shared" si="4"/>
        <v>Non</v>
      </c>
      <c r="H6" s="21" t="str">
        <f t="shared" si="5"/>
        <v/>
      </c>
      <c r="I6" s="29" t="str">
        <f t="shared" si="6"/>
        <v/>
      </c>
      <c r="J6" s="22" t="str">
        <f t="shared" si="7"/>
        <v/>
      </c>
      <c r="K6" s="23">
        <v>1073</v>
      </c>
      <c r="L6" s="22">
        <f t="shared" si="8"/>
        <v>1073</v>
      </c>
    </row>
    <row r="7" spans="1:21">
      <c r="A7" s="19" t="str">
        <f t="shared" si="0"/>
        <v>1-2014</v>
      </c>
      <c r="B7" s="2">
        <v>1</v>
      </c>
      <c r="C7" s="19" t="str">
        <f t="shared" si="1"/>
        <v>Naissances</v>
      </c>
      <c r="D7" s="19" t="str">
        <f t="shared" si="2"/>
        <v>Maternelles</v>
      </c>
      <c r="E7" s="2">
        <v>2014</v>
      </c>
      <c r="F7" s="20" t="str">
        <f t="shared" si="3"/>
        <v/>
      </c>
      <c r="G7" s="20" t="str">
        <f t="shared" si="4"/>
        <v>Non</v>
      </c>
      <c r="H7" s="21" t="str">
        <f t="shared" si="5"/>
        <v/>
      </c>
      <c r="I7" s="29" t="str">
        <f t="shared" si="6"/>
        <v/>
      </c>
      <c r="J7" s="22" t="str">
        <f t="shared" si="7"/>
        <v/>
      </c>
      <c r="K7" s="23">
        <v>1125</v>
      </c>
      <c r="L7" s="22">
        <f t="shared" si="8"/>
        <v>1125</v>
      </c>
    </row>
    <row r="8" spans="1:21">
      <c r="A8" s="19" t="str">
        <f t="shared" si="0"/>
        <v>1-2015</v>
      </c>
      <c r="B8" s="2">
        <v>1</v>
      </c>
      <c r="C8" s="19" t="str">
        <f t="shared" si="1"/>
        <v>Naissances</v>
      </c>
      <c r="D8" s="19" t="str">
        <f t="shared" si="2"/>
        <v>Maternelles</v>
      </c>
      <c r="E8" s="2">
        <v>2015</v>
      </c>
      <c r="F8" s="20" t="str">
        <f t="shared" si="3"/>
        <v/>
      </c>
      <c r="G8" s="20" t="str">
        <f t="shared" si="4"/>
        <v>Non</v>
      </c>
      <c r="H8" s="21" t="str">
        <f t="shared" si="5"/>
        <v/>
      </c>
      <c r="I8" s="29" t="str">
        <f t="shared" si="6"/>
        <v/>
      </c>
      <c r="J8" s="22" t="str">
        <f t="shared" si="7"/>
        <v/>
      </c>
      <c r="K8" s="23">
        <v>1103</v>
      </c>
      <c r="L8" s="22">
        <f t="shared" si="8"/>
        <v>1103</v>
      </c>
    </row>
    <row r="9" spans="1:21">
      <c r="A9" s="19" t="str">
        <f t="shared" si="0"/>
        <v>1-2016</v>
      </c>
      <c r="B9" s="2">
        <v>1</v>
      </c>
      <c r="C9" s="19" t="str">
        <f t="shared" si="1"/>
        <v>Naissances</v>
      </c>
      <c r="D9" s="19" t="str">
        <f t="shared" si="2"/>
        <v>Maternelles</v>
      </c>
      <c r="E9" s="2">
        <v>2016</v>
      </c>
      <c r="F9" s="20" t="str">
        <f t="shared" si="3"/>
        <v/>
      </c>
      <c r="G9" s="20" t="str">
        <f t="shared" si="4"/>
        <v>Non</v>
      </c>
      <c r="H9" s="21" t="str">
        <f t="shared" si="5"/>
        <v/>
      </c>
      <c r="I9" s="29" t="str">
        <f t="shared" si="6"/>
        <v/>
      </c>
      <c r="J9" s="22" t="str">
        <f t="shared" si="7"/>
        <v/>
      </c>
      <c r="K9" s="23">
        <v>1105</v>
      </c>
      <c r="L9" s="22">
        <f t="shared" si="8"/>
        <v>1105</v>
      </c>
    </row>
    <row r="10" spans="1:21">
      <c r="A10" s="19" t="str">
        <f t="shared" si="0"/>
        <v>1-2017</v>
      </c>
      <c r="B10" s="2">
        <v>1</v>
      </c>
      <c r="C10" s="19" t="str">
        <f t="shared" si="1"/>
        <v>Naissances</v>
      </c>
      <c r="D10" s="19" t="str">
        <f t="shared" si="2"/>
        <v>Maternelles</v>
      </c>
      <c r="E10" s="2">
        <v>2017</v>
      </c>
      <c r="F10" s="20" t="str">
        <f t="shared" si="3"/>
        <v/>
      </c>
      <c r="G10" s="20" t="str">
        <f t="shared" si="4"/>
        <v>Non</v>
      </c>
      <c r="H10" s="21" t="str">
        <f t="shared" si="5"/>
        <v/>
      </c>
      <c r="I10" s="29" t="str">
        <f t="shared" si="6"/>
        <v/>
      </c>
      <c r="J10" s="22" t="str">
        <f t="shared" si="7"/>
        <v/>
      </c>
      <c r="K10" s="23">
        <v>1110</v>
      </c>
      <c r="L10" s="22">
        <f t="shared" si="8"/>
        <v>1110</v>
      </c>
    </row>
    <row r="11" spans="1:21">
      <c r="A11" s="19" t="str">
        <f t="shared" si="0"/>
        <v>1-2018</v>
      </c>
      <c r="B11" s="2">
        <v>1</v>
      </c>
      <c r="C11" s="19" t="str">
        <f t="shared" si="1"/>
        <v>Naissances</v>
      </c>
      <c r="D11" s="19" t="str">
        <f t="shared" si="2"/>
        <v>Maternelles</v>
      </c>
      <c r="E11" s="2">
        <v>2018</v>
      </c>
      <c r="F11" s="20" t="str">
        <f t="shared" si="3"/>
        <v/>
      </c>
      <c r="G11" s="20" t="str">
        <f t="shared" si="4"/>
        <v>Non</v>
      </c>
      <c r="H11" s="21" t="str">
        <f t="shared" si="5"/>
        <v/>
      </c>
      <c r="I11" s="29" t="str">
        <f t="shared" si="6"/>
        <v/>
      </c>
      <c r="J11" s="22" t="str">
        <f t="shared" si="7"/>
        <v/>
      </c>
      <c r="K11" s="23">
        <v>1135</v>
      </c>
      <c r="L11" s="22">
        <f t="shared" si="8"/>
        <v>1135</v>
      </c>
    </row>
    <row r="12" spans="1:21">
      <c r="A12" s="19" t="str">
        <f t="shared" si="0"/>
        <v>1-2019</v>
      </c>
      <c r="B12" s="2">
        <v>1</v>
      </c>
      <c r="C12" s="19" t="str">
        <f t="shared" si="1"/>
        <v>Naissances</v>
      </c>
      <c r="D12" s="19" t="str">
        <f t="shared" si="2"/>
        <v>Maternelles</v>
      </c>
      <c r="E12" s="2">
        <v>2019</v>
      </c>
      <c r="F12" s="20" t="str">
        <f t="shared" si="3"/>
        <v/>
      </c>
      <c r="G12" s="20" t="str">
        <f t="shared" si="4"/>
        <v>Non</v>
      </c>
      <c r="H12" s="21" t="str">
        <f t="shared" si="5"/>
        <v/>
      </c>
      <c r="I12" s="29" t="str">
        <f t="shared" si="6"/>
        <v/>
      </c>
      <c r="J12" s="22" t="str">
        <f t="shared" si="7"/>
        <v/>
      </c>
      <c r="K12" s="23">
        <v>1174</v>
      </c>
      <c r="L12" s="22">
        <f t="shared" si="8"/>
        <v>1174</v>
      </c>
    </row>
    <row r="13" spans="1:21">
      <c r="A13" s="19" t="str">
        <f t="shared" si="0"/>
        <v>1-2020</v>
      </c>
      <c r="B13" s="2">
        <v>1</v>
      </c>
      <c r="C13" s="19" t="str">
        <f t="shared" si="1"/>
        <v>Naissances</v>
      </c>
      <c r="D13" s="19" t="str">
        <f t="shared" si="2"/>
        <v>Maternelles</v>
      </c>
      <c r="E13" s="2">
        <v>2020</v>
      </c>
      <c r="F13" s="20" t="str">
        <f t="shared" si="3"/>
        <v/>
      </c>
      <c r="G13" s="20" t="str">
        <f t="shared" si="4"/>
        <v>Non</v>
      </c>
      <c r="H13" s="21" t="str">
        <f t="shared" si="5"/>
        <v/>
      </c>
      <c r="I13" s="29" t="str">
        <f t="shared" si="6"/>
        <v/>
      </c>
      <c r="J13" s="22" t="str">
        <f t="shared" si="7"/>
        <v/>
      </c>
      <c r="K13" s="23">
        <v>1190</v>
      </c>
      <c r="L13" s="22">
        <f t="shared" si="8"/>
        <v>1190</v>
      </c>
    </row>
    <row r="14" spans="1:21">
      <c r="A14" s="19" t="str">
        <f t="shared" si="0"/>
        <v>1-2021</v>
      </c>
      <c r="B14" s="2">
        <v>1</v>
      </c>
      <c r="C14" s="19" t="str">
        <f t="shared" si="1"/>
        <v>Naissances</v>
      </c>
      <c r="D14" s="19" t="str">
        <f t="shared" si="2"/>
        <v>Maternelles</v>
      </c>
      <c r="E14" s="2">
        <v>2021</v>
      </c>
      <c r="F14" s="20" t="str">
        <f t="shared" si="3"/>
        <v/>
      </c>
      <c r="G14" s="20" t="str">
        <f t="shared" si="4"/>
        <v>Non</v>
      </c>
      <c r="H14" s="21" t="str">
        <f t="shared" si="5"/>
        <v/>
      </c>
      <c r="I14" s="29" t="str">
        <f t="shared" si="6"/>
        <v/>
      </c>
      <c r="J14" s="22" t="str">
        <f t="shared" si="7"/>
        <v/>
      </c>
      <c r="K14" s="23">
        <v>1187</v>
      </c>
      <c r="L14" s="22">
        <f t="shared" si="8"/>
        <v>1187</v>
      </c>
    </row>
    <row r="15" spans="1:21">
      <c r="A15" s="19" t="str">
        <f t="shared" si="0"/>
        <v>1-2022</v>
      </c>
      <c r="B15" s="2">
        <v>1</v>
      </c>
      <c r="C15" s="19" t="str">
        <f t="shared" si="1"/>
        <v>Naissances</v>
      </c>
      <c r="D15" s="19" t="str">
        <f t="shared" si="2"/>
        <v>Maternelles</v>
      </c>
      <c r="E15" s="2">
        <v>2022</v>
      </c>
      <c r="F15" s="20" t="str">
        <f t="shared" si="3"/>
        <v/>
      </c>
      <c r="G15" s="20" t="str">
        <f t="shared" si="4"/>
        <v>Non</v>
      </c>
      <c r="H15" s="21" t="str">
        <f t="shared" si="5"/>
        <v/>
      </c>
      <c r="I15" s="29" t="str">
        <f t="shared" si="6"/>
        <v/>
      </c>
      <c r="J15" s="22" t="str">
        <f t="shared" si="7"/>
        <v/>
      </c>
      <c r="K15" s="23">
        <v>1158</v>
      </c>
      <c r="L15" s="22">
        <f t="shared" si="8"/>
        <v>1158</v>
      </c>
    </row>
    <row r="16" spans="1:21">
      <c r="A16" s="19" t="str">
        <f t="shared" si="0"/>
        <v>1-2023</v>
      </c>
      <c r="B16" s="2">
        <v>1</v>
      </c>
      <c r="C16" s="19" t="str">
        <f t="shared" si="1"/>
        <v>Naissances</v>
      </c>
      <c r="D16" s="19" t="str">
        <f t="shared" si="2"/>
        <v>Maternelles</v>
      </c>
      <c r="E16" s="2">
        <v>2023</v>
      </c>
      <c r="F16" s="20" t="str">
        <f t="shared" si="3"/>
        <v/>
      </c>
      <c r="G16" s="20" t="str">
        <f t="shared" si="4"/>
        <v>Non</v>
      </c>
      <c r="H16" s="21" t="str">
        <f t="shared" si="5"/>
        <v/>
      </c>
      <c r="I16" s="29" t="str">
        <f t="shared" si="6"/>
        <v/>
      </c>
      <c r="J16" s="22" t="str">
        <f t="shared" si="7"/>
        <v/>
      </c>
      <c r="K16" s="23">
        <v>1178</v>
      </c>
      <c r="L16" s="22">
        <f t="shared" si="8"/>
        <v>1178</v>
      </c>
    </row>
    <row r="17" spans="1:12">
      <c r="A17" s="19" t="str">
        <f t="shared" si="0"/>
        <v>1-2024</v>
      </c>
      <c r="B17" s="2">
        <v>1</v>
      </c>
      <c r="C17" s="19" t="str">
        <f t="shared" si="1"/>
        <v>Naissances</v>
      </c>
      <c r="D17" s="19" t="str">
        <f t="shared" si="2"/>
        <v>Maternelles</v>
      </c>
      <c r="E17" s="2">
        <v>2024</v>
      </c>
      <c r="F17" s="20" t="str">
        <f t="shared" si="3"/>
        <v/>
      </c>
      <c r="G17" s="20" t="str">
        <f t="shared" si="4"/>
        <v>Non</v>
      </c>
      <c r="H17" s="21" t="str">
        <f t="shared" si="5"/>
        <v/>
      </c>
      <c r="I17" s="29" t="str">
        <f t="shared" si="6"/>
        <v/>
      </c>
      <c r="J17" s="22" t="str">
        <f t="shared" si="7"/>
        <v/>
      </c>
      <c r="K17" s="23">
        <v>1174</v>
      </c>
      <c r="L17" s="22">
        <f t="shared" si="8"/>
        <v>1174</v>
      </c>
    </row>
    <row r="18" spans="1:12">
      <c r="A18" s="19" t="str">
        <f t="shared" si="0"/>
        <v>1-2025</v>
      </c>
      <c r="B18" s="2">
        <v>1</v>
      </c>
      <c r="C18" s="19" t="str">
        <f t="shared" si="1"/>
        <v>Naissances</v>
      </c>
      <c r="D18" s="19" t="str">
        <f t="shared" si="2"/>
        <v>Maternelles</v>
      </c>
      <c r="E18" s="2">
        <v>2025</v>
      </c>
      <c r="F18" s="20" t="str">
        <f t="shared" si="3"/>
        <v/>
      </c>
      <c r="G18" s="20" t="str">
        <f t="shared" si="4"/>
        <v>Non</v>
      </c>
      <c r="H18" s="21" t="str">
        <f t="shared" si="5"/>
        <v/>
      </c>
      <c r="I18" s="29" t="str">
        <f t="shared" si="6"/>
        <v/>
      </c>
      <c r="J18" s="22" t="str">
        <f t="shared" si="7"/>
        <v/>
      </c>
      <c r="K18" s="23">
        <v>1171</v>
      </c>
      <c r="L18" s="22">
        <f t="shared" si="8"/>
        <v>1171</v>
      </c>
    </row>
    <row r="19" spans="1:12">
      <c r="A19" s="19" t="str">
        <f t="shared" si="0"/>
        <v>1-2026</v>
      </c>
      <c r="B19" s="2">
        <v>1</v>
      </c>
      <c r="C19" s="19" t="str">
        <f t="shared" si="1"/>
        <v>Naissances</v>
      </c>
      <c r="D19" s="19" t="str">
        <f t="shared" si="2"/>
        <v>Maternelles</v>
      </c>
      <c r="E19" s="2">
        <v>2026</v>
      </c>
      <c r="F19" s="20" t="str">
        <f t="shared" si="3"/>
        <v/>
      </c>
      <c r="G19" s="20" t="str">
        <f t="shared" si="4"/>
        <v>Non</v>
      </c>
      <c r="H19" s="21" t="str">
        <f t="shared" si="5"/>
        <v/>
      </c>
      <c r="I19" s="29" t="str">
        <f t="shared" si="6"/>
        <v/>
      </c>
      <c r="J19" s="22" t="str">
        <f t="shared" si="7"/>
        <v/>
      </c>
      <c r="K19" s="23">
        <v>1171</v>
      </c>
      <c r="L19" s="22">
        <f t="shared" si="8"/>
        <v>1171</v>
      </c>
    </row>
    <row r="20" spans="1:12">
      <c r="A20" s="19" t="str">
        <f t="shared" si="0"/>
        <v>2-2014</v>
      </c>
      <c r="B20" s="2">
        <v>2</v>
      </c>
      <c r="C20" s="19" t="str">
        <f t="shared" si="1"/>
        <v>PS (3 ans)</v>
      </c>
      <c r="D20" s="19" t="str">
        <f t="shared" si="2"/>
        <v>Maternelles</v>
      </c>
      <c r="E20" s="2">
        <v>2014</v>
      </c>
      <c r="F20" s="20" t="str">
        <f t="shared" si="3"/>
        <v>2014/2015</v>
      </c>
      <c r="G20" s="20" t="str">
        <f t="shared" si="4"/>
        <v>Oui</v>
      </c>
      <c r="H20" s="21">
        <f t="shared" si="5"/>
        <v>0.72</v>
      </c>
      <c r="I20" s="29">
        <f t="shared" si="6"/>
        <v>3</v>
      </c>
      <c r="J20" s="22">
        <f t="shared" si="7"/>
        <v>1116</v>
      </c>
      <c r="K20" s="23">
        <v>826</v>
      </c>
      <c r="L20" s="22">
        <f t="shared" si="8"/>
        <v>826</v>
      </c>
    </row>
    <row r="21" spans="1:12">
      <c r="A21" s="19" t="str">
        <f t="shared" si="0"/>
        <v>2-2015</v>
      </c>
      <c r="B21" s="2">
        <v>2</v>
      </c>
      <c r="C21" s="19" t="str">
        <f t="shared" si="1"/>
        <v>PS (3 ans)</v>
      </c>
      <c r="D21" s="19" t="str">
        <f t="shared" si="2"/>
        <v>Maternelles</v>
      </c>
      <c r="E21" s="2">
        <v>2015</v>
      </c>
      <c r="F21" s="20" t="str">
        <f t="shared" si="3"/>
        <v>2015/2016</v>
      </c>
      <c r="G21" s="20" t="str">
        <f t="shared" si="4"/>
        <v>Oui</v>
      </c>
      <c r="H21" s="21">
        <f t="shared" si="5"/>
        <v>0.72</v>
      </c>
      <c r="I21" s="29">
        <f t="shared" si="6"/>
        <v>3</v>
      </c>
      <c r="J21" s="22">
        <f t="shared" si="7"/>
        <v>1092</v>
      </c>
      <c r="K21" s="23"/>
      <c r="L21" s="22">
        <f t="shared" si="8"/>
        <v>786.24</v>
      </c>
    </row>
    <row r="22" spans="1:12">
      <c r="A22" s="19" t="str">
        <f t="shared" si="0"/>
        <v>2-2016</v>
      </c>
      <c r="B22" s="2">
        <v>2</v>
      </c>
      <c r="C22" s="19" t="str">
        <f t="shared" si="1"/>
        <v>PS (3 ans)</v>
      </c>
      <c r="D22" s="19" t="str">
        <f t="shared" si="2"/>
        <v>Maternelles</v>
      </c>
      <c r="E22" s="2">
        <v>2016</v>
      </c>
      <c r="F22" s="20" t="str">
        <f t="shared" si="3"/>
        <v>2016/2017</v>
      </c>
      <c r="G22" s="20" t="str">
        <f t="shared" si="4"/>
        <v>Oui</v>
      </c>
      <c r="H22" s="21">
        <f t="shared" si="5"/>
        <v>0.72</v>
      </c>
      <c r="I22" s="29">
        <f t="shared" si="6"/>
        <v>3</v>
      </c>
      <c r="J22" s="22">
        <f t="shared" si="7"/>
        <v>1073</v>
      </c>
      <c r="K22" s="23"/>
      <c r="L22" s="22">
        <f t="shared" si="8"/>
        <v>772.56</v>
      </c>
    </row>
    <row r="23" spans="1:12">
      <c r="A23" s="19" t="str">
        <f t="shared" si="0"/>
        <v>2-2017</v>
      </c>
      <c r="B23" s="2">
        <v>2</v>
      </c>
      <c r="C23" s="19" t="str">
        <f t="shared" si="1"/>
        <v>PS (3 ans)</v>
      </c>
      <c r="D23" s="19" t="str">
        <f t="shared" si="2"/>
        <v>Maternelles</v>
      </c>
      <c r="E23" s="2">
        <v>2017</v>
      </c>
      <c r="F23" s="20" t="str">
        <f t="shared" si="3"/>
        <v>2017/2018</v>
      </c>
      <c r="G23" s="20" t="str">
        <f t="shared" si="4"/>
        <v>Oui</v>
      </c>
      <c r="H23" s="21">
        <f t="shared" si="5"/>
        <v>0.72</v>
      </c>
      <c r="I23" s="29">
        <f t="shared" si="6"/>
        <v>3</v>
      </c>
      <c r="J23" s="22">
        <f t="shared" si="7"/>
        <v>1125</v>
      </c>
      <c r="K23" s="23"/>
      <c r="L23" s="22">
        <f t="shared" si="8"/>
        <v>810</v>
      </c>
    </row>
    <row r="24" spans="1:12">
      <c r="A24" s="19" t="str">
        <f t="shared" si="0"/>
        <v>2-2018</v>
      </c>
      <c r="B24" s="2">
        <v>2</v>
      </c>
      <c r="C24" s="19" t="str">
        <f t="shared" si="1"/>
        <v>PS (3 ans)</v>
      </c>
      <c r="D24" s="19" t="str">
        <f t="shared" si="2"/>
        <v>Maternelles</v>
      </c>
      <c r="E24" s="2">
        <v>2018</v>
      </c>
      <c r="F24" s="20" t="str">
        <f t="shared" si="3"/>
        <v>2018/2019</v>
      </c>
      <c r="G24" s="20" t="str">
        <f t="shared" si="4"/>
        <v>Oui</v>
      </c>
      <c r="H24" s="21">
        <f t="shared" si="5"/>
        <v>0.72</v>
      </c>
      <c r="I24" s="29">
        <f t="shared" si="6"/>
        <v>3</v>
      </c>
      <c r="J24" s="22">
        <f t="shared" si="7"/>
        <v>1103</v>
      </c>
      <c r="K24" s="23"/>
      <c r="L24" s="22">
        <f t="shared" si="8"/>
        <v>794.16</v>
      </c>
    </row>
    <row r="25" spans="1:12">
      <c r="A25" s="19" t="str">
        <f t="shared" si="0"/>
        <v>2-2019</v>
      </c>
      <c r="B25" s="2">
        <v>2</v>
      </c>
      <c r="C25" s="19" t="str">
        <f t="shared" si="1"/>
        <v>PS (3 ans)</v>
      </c>
      <c r="D25" s="19" t="str">
        <f t="shared" si="2"/>
        <v>Maternelles</v>
      </c>
      <c r="E25" s="2">
        <v>2019</v>
      </c>
      <c r="F25" s="20" t="str">
        <f t="shared" si="3"/>
        <v>2019/2020</v>
      </c>
      <c r="G25" s="20" t="str">
        <f t="shared" si="4"/>
        <v>Oui</v>
      </c>
      <c r="H25" s="21">
        <f t="shared" si="5"/>
        <v>0.72</v>
      </c>
      <c r="I25" s="29">
        <f t="shared" si="6"/>
        <v>3</v>
      </c>
      <c r="J25" s="22">
        <f t="shared" si="7"/>
        <v>1105</v>
      </c>
      <c r="K25" s="23"/>
      <c r="L25" s="22">
        <f t="shared" si="8"/>
        <v>795.6</v>
      </c>
    </row>
    <row r="26" spans="1:12">
      <c r="A26" s="19" t="str">
        <f t="shared" si="0"/>
        <v>2-2020</v>
      </c>
      <c r="B26" s="2">
        <v>2</v>
      </c>
      <c r="C26" s="19" t="str">
        <f t="shared" si="1"/>
        <v>PS (3 ans)</v>
      </c>
      <c r="D26" s="19" t="str">
        <f t="shared" si="2"/>
        <v>Maternelles</v>
      </c>
      <c r="E26" s="2">
        <v>2020</v>
      </c>
      <c r="F26" s="20" t="str">
        <f t="shared" si="3"/>
        <v>2020/2021</v>
      </c>
      <c r="G26" s="20" t="str">
        <f t="shared" si="4"/>
        <v>Oui</v>
      </c>
      <c r="H26" s="21">
        <f t="shared" si="5"/>
        <v>0.72</v>
      </c>
      <c r="I26" s="29">
        <f t="shared" si="6"/>
        <v>3</v>
      </c>
      <c r="J26" s="22">
        <f t="shared" si="7"/>
        <v>1110</v>
      </c>
      <c r="K26" s="23"/>
      <c r="L26" s="22">
        <f t="shared" si="8"/>
        <v>799.19999999999993</v>
      </c>
    </row>
    <row r="27" spans="1:12">
      <c r="A27" s="19" t="str">
        <f t="shared" si="0"/>
        <v>2-2021</v>
      </c>
      <c r="B27" s="2">
        <v>2</v>
      </c>
      <c r="C27" s="19" t="str">
        <f t="shared" si="1"/>
        <v>PS (3 ans)</v>
      </c>
      <c r="D27" s="19" t="str">
        <f t="shared" si="2"/>
        <v>Maternelles</v>
      </c>
      <c r="E27" s="2">
        <v>2021</v>
      </c>
      <c r="F27" s="20" t="str">
        <f t="shared" si="3"/>
        <v>2021/2022</v>
      </c>
      <c r="G27" s="20" t="str">
        <f t="shared" si="4"/>
        <v>Oui</v>
      </c>
      <c r="H27" s="21">
        <f t="shared" si="5"/>
        <v>0.72</v>
      </c>
      <c r="I27" s="29">
        <f t="shared" si="6"/>
        <v>3</v>
      </c>
      <c r="J27" s="22">
        <f t="shared" si="7"/>
        <v>1135</v>
      </c>
      <c r="K27" s="23"/>
      <c r="L27" s="22">
        <f t="shared" si="8"/>
        <v>817.19999999999993</v>
      </c>
    </row>
    <row r="28" spans="1:12">
      <c r="A28" s="19" t="str">
        <f t="shared" si="0"/>
        <v>2-2022</v>
      </c>
      <c r="B28" s="2">
        <v>2</v>
      </c>
      <c r="C28" s="19" t="str">
        <f t="shared" si="1"/>
        <v>PS (3 ans)</v>
      </c>
      <c r="D28" s="19" t="str">
        <f t="shared" si="2"/>
        <v>Maternelles</v>
      </c>
      <c r="E28" s="2">
        <v>2022</v>
      </c>
      <c r="F28" s="20" t="str">
        <f t="shared" si="3"/>
        <v>2022/2023</v>
      </c>
      <c r="G28" s="20" t="str">
        <f t="shared" si="4"/>
        <v>Oui</v>
      </c>
      <c r="H28" s="21">
        <f t="shared" si="5"/>
        <v>0.72</v>
      </c>
      <c r="I28" s="29">
        <f t="shared" si="6"/>
        <v>3</v>
      </c>
      <c r="J28" s="22">
        <f t="shared" si="7"/>
        <v>1174</v>
      </c>
      <c r="K28" s="23"/>
      <c r="L28" s="22">
        <f t="shared" si="8"/>
        <v>845.28</v>
      </c>
    </row>
    <row r="29" spans="1:12">
      <c r="A29" s="19" t="str">
        <f t="shared" si="0"/>
        <v>2-2023</v>
      </c>
      <c r="B29" s="2">
        <v>2</v>
      </c>
      <c r="C29" s="19" t="str">
        <f t="shared" si="1"/>
        <v>PS (3 ans)</v>
      </c>
      <c r="D29" s="19" t="str">
        <f t="shared" si="2"/>
        <v>Maternelles</v>
      </c>
      <c r="E29" s="2">
        <v>2023</v>
      </c>
      <c r="F29" s="20" t="str">
        <f t="shared" si="3"/>
        <v>2023/2024</v>
      </c>
      <c r="G29" s="20" t="str">
        <f t="shared" si="4"/>
        <v>Oui</v>
      </c>
      <c r="H29" s="21">
        <f t="shared" si="5"/>
        <v>0.72</v>
      </c>
      <c r="I29" s="29">
        <f t="shared" si="6"/>
        <v>3</v>
      </c>
      <c r="J29" s="22">
        <f t="shared" si="7"/>
        <v>1190</v>
      </c>
      <c r="K29" s="23"/>
      <c r="L29" s="22">
        <f t="shared" si="8"/>
        <v>856.8</v>
      </c>
    </row>
    <row r="30" spans="1:12">
      <c r="A30" s="19" t="str">
        <f t="shared" si="0"/>
        <v>2-2024</v>
      </c>
      <c r="B30" s="2">
        <v>2</v>
      </c>
      <c r="C30" s="19" t="str">
        <f t="shared" si="1"/>
        <v>PS (3 ans)</v>
      </c>
      <c r="D30" s="19" t="str">
        <f t="shared" si="2"/>
        <v>Maternelles</v>
      </c>
      <c r="E30" s="2">
        <v>2024</v>
      </c>
      <c r="F30" s="20" t="str">
        <f t="shared" si="3"/>
        <v>2024/2025</v>
      </c>
      <c r="G30" s="20" t="str">
        <f t="shared" si="4"/>
        <v>Oui</v>
      </c>
      <c r="H30" s="21">
        <f t="shared" si="5"/>
        <v>0.72</v>
      </c>
      <c r="I30" s="29">
        <f t="shared" si="6"/>
        <v>3</v>
      </c>
      <c r="J30" s="22">
        <f t="shared" si="7"/>
        <v>1187</v>
      </c>
      <c r="K30" s="23"/>
      <c r="L30" s="22">
        <f t="shared" si="8"/>
        <v>854.64</v>
      </c>
    </row>
    <row r="31" spans="1:12">
      <c r="A31" s="19" t="str">
        <f t="shared" si="0"/>
        <v>2-2025</v>
      </c>
      <c r="B31" s="2">
        <v>2</v>
      </c>
      <c r="C31" s="19" t="str">
        <f t="shared" si="1"/>
        <v>PS (3 ans)</v>
      </c>
      <c r="D31" s="19" t="str">
        <f t="shared" si="2"/>
        <v>Maternelles</v>
      </c>
      <c r="E31" s="2">
        <v>2025</v>
      </c>
      <c r="F31" s="20" t="str">
        <f t="shared" si="3"/>
        <v>2025/2026</v>
      </c>
      <c r="G31" s="20" t="str">
        <f t="shared" si="4"/>
        <v>Oui</v>
      </c>
      <c r="H31" s="21">
        <f t="shared" si="5"/>
        <v>0.72</v>
      </c>
      <c r="I31" s="29">
        <f t="shared" si="6"/>
        <v>3</v>
      </c>
      <c r="J31" s="22">
        <f t="shared" si="7"/>
        <v>1158</v>
      </c>
      <c r="K31" s="23"/>
      <c r="L31" s="22">
        <f t="shared" si="8"/>
        <v>833.76</v>
      </c>
    </row>
    <row r="32" spans="1:12">
      <c r="A32" s="19" t="str">
        <f t="shared" si="0"/>
        <v>2-2026</v>
      </c>
      <c r="B32" s="2">
        <v>2</v>
      </c>
      <c r="C32" s="19" t="str">
        <f t="shared" si="1"/>
        <v>PS (3 ans)</v>
      </c>
      <c r="D32" s="19" t="str">
        <f t="shared" si="2"/>
        <v>Maternelles</v>
      </c>
      <c r="E32" s="2">
        <v>2026</v>
      </c>
      <c r="F32" s="20" t="str">
        <f t="shared" si="3"/>
        <v>2026/2027</v>
      </c>
      <c r="G32" s="20" t="str">
        <f t="shared" si="4"/>
        <v>Oui</v>
      </c>
      <c r="H32" s="21">
        <f t="shared" si="5"/>
        <v>0.72</v>
      </c>
      <c r="I32" s="29">
        <f t="shared" si="6"/>
        <v>3</v>
      </c>
      <c r="J32" s="22">
        <f t="shared" si="7"/>
        <v>1178</v>
      </c>
      <c r="K32" s="23"/>
      <c r="L32" s="22">
        <f t="shared" si="8"/>
        <v>848.16</v>
      </c>
    </row>
    <row r="33" spans="1:12">
      <c r="A33" s="19" t="str">
        <f t="shared" si="0"/>
        <v>2-2027</v>
      </c>
      <c r="B33" s="2">
        <v>2</v>
      </c>
      <c r="C33" s="19" t="str">
        <f t="shared" si="1"/>
        <v>PS (3 ans)</v>
      </c>
      <c r="D33" s="19" t="str">
        <f t="shared" si="2"/>
        <v>Maternelles</v>
      </c>
      <c r="E33" s="2">
        <v>2027</v>
      </c>
      <c r="F33" s="20" t="str">
        <f t="shared" si="3"/>
        <v>2027/2028</v>
      </c>
      <c r="G33" s="20" t="str">
        <f t="shared" si="4"/>
        <v>Oui</v>
      </c>
      <c r="H33" s="21">
        <f t="shared" si="5"/>
        <v>0.72</v>
      </c>
      <c r="I33" s="29">
        <f t="shared" si="6"/>
        <v>3</v>
      </c>
      <c r="J33" s="22">
        <f t="shared" si="7"/>
        <v>1174</v>
      </c>
      <c r="K33" s="23"/>
      <c r="L33" s="22">
        <f t="shared" si="8"/>
        <v>845.28</v>
      </c>
    </row>
    <row r="34" spans="1:12">
      <c r="A34" s="19" t="str">
        <f t="shared" si="0"/>
        <v>2-2028</v>
      </c>
      <c r="B34" s="2">
        <v>2</v>
      </c>
      <c r="C34" s="19" t="str">
        <f t="shared" si="1"/>
        <v>PS (3 ans)</v>
      </c>
      <c r="D34" s="19" t="str">
        <f t="shared" si="2"/>
        <v>Maternelles</v>
      </c>
      <c r="E34" s="2">
        <v>2028</v>
      </c>
      <c r="F34" s="20" t="str">
        <f t="shared" si="3"/>
        <v>2028/2029</v>
      </c>
      <c r="G34" s="20" t="str">
        <f t="shared" si="4"/>
        <v>Oui</v>
      </c>
      <c r="H34" s="21">
        <f t="shared" si="5"/>
        <v>0.72</v>
      </c>
      <c r="I34" s="29">
        <f t="shared" si="6"/>
        <v>3</v>
      </c>
      <c r="J34" s="22">
        <f t="shared" si="7"/>
        <v>1171</v>
      </c>
      <c r="K34" s="23"/>
      <c r="L34" s="22">
        <f t="shared" si="8"/>
        <v>843.12</v>
      </c>
    </row>
    <row r="35" spans="1:12">
      <c r="A35" s="19" t="str">
        <f t="shared" si="0"/>
        <v>2-2029</v>
      </c>
      <c r="B35" s="2">
        <v>2</v>
      </c>
      <c r="C35" s="19" t="str">
        <f t="shared" si="1"/>
        <v>PS (3 ans)</v>
      </c>
      <c r="D35" s="19" t="str">
        <f t="shared" si="2"/>
        <v>Maternelles</v>
      </c>
      <c r="E35" s="2">
        <v>2029</v>
      </c>
      <c r="F35" s="20" t="str">
        <f t="shared" si="3"/>
        <v>2029/2030</v>
      </c>
      <c r="G35" s="20" t="str">
        <f t="shared" si="4"/>
        <v>Oui</v>
      </c>
      <c r="H35" s="21">
        <f t="shared" si="5"/>
        <v>0.72</v>
      </c>
      <c r="I35" s="29">
        <f t="shared" si="6"/>
        <v>3</v>
      </c>
      <c r="J35" s="22">
        <f t="shared" si="7"/>
        <v>1171</v>
      </c>
      <c r="K35" s="23"/>
      <c r="L35" s="22">
        <f t="shared" si="8"/>
        <v>843.12</v>
      </c>
    </row>
    <row r="36" spans="1:12">
      <c r="A36" s="19" t="str">
        <f t="shared" ref="A36:A67" si="9">B36&amp;"-"&amp;E36</f>
        <v>3-2014</v>
      </c>
      <c r="B36" s="2">
        <v>3</v>
      </c>
      <c r="C36" s="19" t="str">
        <f t="shared" ref="C36:C67" si="10">IF(ISTEXT(VLOOKUP(B36,Niveaux,2,FALSE)),VLOOKUP(B36,Niveaux,2,FALSE),"")</f>
        <v>MS (4 ans)</v>
      </c>
      <c r="D36" s="19" t="str">
        <f t="shared" ref="D36:D67" si="11">IF(ISTEXT(VLOOKUP(B36,Niveaux,3,FALSE)),VLOOKUP(B36,Niveaux,3,FALSE),"")</f>
        <v>Maternelles</v>
      </c>
      <c r="E36" s="2">
        <v>2014</v>
      </c>
      <c r="F36" s="20" t="str">
        <f t="shared" ref="F36:F67" si="12">IF(VLOOKUP(B36,Niveaux,4,FALSE)="Oui",E36&amp;"/"&amp;E36+1,"")</f>
        <v>2014/2015</v>
      </c>
      <c r="G36" s="20" t="str">
        <f t="shared" ref="G36:G67" si="13">IF(ISTEXT(VLOOKUP(B36,Niveaux,4,FALSE)),VLOOKUP(B36,Niveaux,4,FALSE),"")</f>
        <v>Oui</v>
      </c>
      <c r="H36" s="21">
        <f t="shared" ref="H36:H67" si="14">IF(ISNUMBER(VLOOKUP(B36-1,Niveaux,6,FALSE)),VLOOKUP(B36-1,Niveaux,6,FALSE),"")</f>
        <v>0.95717291637993718</v>
      </c>
      <c r="I36" s="29">
        <f t="shared" ref="I36:I67" si="15">IF(ISNUMBER(VLOOKUP(B36-1,Niveaux,7,FALSE)),VLOOKUP(B36-1,Niveaux,7,FALSE),"")</f>
        <v>1</v>
      </c>
      <c r="J36" s="22" t="str">
        <f t="shared" ref="J36:J67" si="16">IF(AND(G36="Oui",ISNUMBER(VLOOKUP(B36-1&amp;"-"&amp;E36-I36,Effectifs,12,FALSE))),VLOOKUP(B36-1&amp;"-"&amp;E36-I36,Effectifs,12,FALSE),"")</f>
        <v/>
      </c>
      <c r="K36" s="23">
        <v>797</v>
      </c>
      <c r="L36" s="22">
        <f t="shared" ref="L36:L67" si="17">IF(K36&gt;0,K36,J36*H36)</f>
        <v>797</v>
      </c>
    </row>
    <row r="37" spans="1:12">
      <c r="A37" s="19" t="str">
        <f t="shared" si="9"/>
        <v>3-2015</v>
      </c>
      <c r="B37" s="2">
        <v>3</v>
      </c>
      <c r="C37" s="19" t="str">
        <f t="shared" si="10"/>
        <v>MS (4 ans)</v>
      </c>
      <c r="D37" s="19" t="str">
        <f t="shared" si="11"/>
        <v>Maternelles</v>
      </c>
      <c r="E37" s="2">
        <v>2015</v>
      </c>
      <c r="F37" s="20" t="str">
        <f t="shared" si="12"/>
        <v>2015/2016</v>
      </c>
      <c r="G37" s="20" t="str">
        <f t="shared" si="13"/>
        <v>Oui</v>
      </c>
      <c r="H37" s="21">
        <f t="shared" si="14"/>
        <v>0.95717291637993718</v>
      </c>
      <c r="I37" s="29">
        <f t="shared" si="15"/>
        <v>1</v>
      </c>
      <c r="J37" s="22">
        <f t="shared" si="16"/>
        <v>826</v>
      </c>
      <c r="K37" s="23"/>
      <c r="L37" s="22">
        <f t="shared" si="17"/>
        <v>790.62482892982814</v>
      </c>
    </row>
    <row r="38" spans="1:12">
      <c r="A38" s="19" t="str">
        <f t="shared" si="9"/>
        <v>3-2016</v>
      </c>
      <c r="B38" s="2">
        <v>3</v>
      </c>
      <c r="C38" s="19" t="str">
        <f t="shared" si="10"/>
        <v>MS (4 ans)</v>
      </c>
      <c r="D38" s="19" t="str">
        <f t="shared" si="11"/>
        <v>Maternelles</v>
      </c>
      <c r="E38" s="2">
        <v>2016</v>
      </c>
      <c r="F38" s="20" t="str">
        <f t="shared" si="12"/>
        <v>2016/2017</v>
      </c>
      <c r="G38" s="20" t="str">
        <f t="shared" si="13"/>
        <v>Oui</v>
      </c>
      <c r="H38" s="21">
        <f t="shared" si="14"/>
        <v>0.95717291637993718</v>
      </c>
      <c r="I38" s="29">
        <f t="shared" si="15"/>
        <v>1</v>
      </c>
      <c r="J38" s="22">
        <f t="shared" si="16"/>
        <v>786.24</v>
      </c>
      <c r="K38" s="23"/>
      <c r="L38" s="22">
        <f t="shared" si="17"/>
        <v>752.56763377456184</v>
      </c>
    </row>
    <row r="39" spans="1:12">
      <c r="A39" s="19" t="str">
        <f t="shared" si="9"/>
        <v>3-2017</v>
      </c>
      <c r="B39" s="2">
        <v>3</v>
      </c>
      <c r="C39" s="19" t="str">
        <f t="shared" si="10"/>
        <v>MS (4 ans)</v>
      </c>
      <c r="D39" s="19" t="str">
        <f t="shared" si="11"/>
        <v>Maternelles</v>
      </c>
      <c r="E39" s="2">
        <v>2017</v>
      </c>
      <c r="F39" s="20" t="str">
        <f t="shared" si="12"/>
        <v>2017/2018</v>
      </c>
      <c r="G39" s="20" t="str">
        <f t="shared" si="13"/>
        <v>Oui</v>
      </c>
      <c r="H39" s="21">
        <f t="shared" si="14"/>
        <v>0.95717291637993718</v>
      </c>
      <c r="I39" s="29">
        <f t="shared" si="15"/>
        <v>1</v>
      </c>
      <c r="J39" s="22">
        <f t="shared" si="16"/>
        <v>772.56</v>
      </c>
      <c r="K39" s="23"/>
      <c r="L39" s="22">
        <f t="shared" si="17"/>
        <v>739.47350827848425</v>
      </c>
    </row>
    <row r="40" spans="1:12">
      <c r="A40" s="19" t="str">
        <f t="shared" si="9"/>
        <v>3-2018</v>
      </c>
      <c r="B40" s="2">
        <v>3</v>
      </c>
      <c r="C40" s="19" t="str">
        <f t="shared" si="10"/>
        <v>MS (4 ans)</v>
      </c>
      <c r="D40" s="19" t="str">
        <f t="shared" si="11"/>
        <v>Maternelles</v>
      </c>
      <c r="E40" s="2">
        <v>2018</v>
      </c>
      <c r="F40" s="20" t="str">
        <f t="shared" si="12"/>
        <v>2018/2019</v>
      </c>
      <c r="G40" s="20" t="str">
        <f t="shared" si="13"/>
        <v>Oui</v>
      </c>
      <c r="H40" s="21">
        <f t="shared" si="14"/>
        <v>0.95717291637993718</v>
      </c>
      <c r="I40" s="29">
        <f t="shared" si="15"/>
        <v>1</v>
      </c>
      <c r="J40" s="22">
        <f t="shared" si="16"/>
        <v>810</v>
      </c>
      <c r="K40" s="23"/>
      <c r="L40" s="22">
        <f t="shared" si="17"/>
        <v>775.31006226774912</v>
      </c>
    </row>
    <row r="41" spans="1:12">
      <c r="A41" s="19" t="str">
        <f t="shared" si="9"/>
        <v>3-2019</v>
      </c>
      <c r="B41" s="2">
        <v>3</v>
      </c>
      <c r="C41" s="19" t="str">
        <f t="shared" si="10"/>
        <v>MS (4 ans)</v>
      </c>
      <c r="D41" s="19" t="str">
        <f t="shared" si="11"/>
        <v>Maternelles</v>
      </c>
      <c r="E41" s="2">
        <v>2019</v>
      </c>
      <c r="F41" s="20" t="str">
        <f t="shared" si="12"/>
        <v>2019/2020</v>
      </c>
      <c r="G41" s="20" t="str">
        <f t="shared" si="13"/>
        <v>Oui</v>
      </c>
      <c r="H41" s="21">
        <f t="shared" si="14"/>
        <v>0.95717291637993718</v>
      </c>
      <c r="I41" s="29">
        <f t="shared" si="15"/>
        <v>1</v>
      </c>
      <c r="J41" s="22">
        <f t="shared" si="16"/>
        <v>794.16</v>
      </c>
      <c r="K41" s="23"/>
      <c r="L41" s="22">
        <f t="shared" si="17"/>
        <v>760.14844327229093</v>
      </c>
    </row>
    <row r="42" spans="1:12">
      <c r="A42" s="19" t="str">
        <f t="shared" si="9"/>
        <v>3-2020</v>
      </c>
      <c r="B42" s="2">
        <v>3</v>
      </c>
      <c r="C42" s="19" t="str">
        <f t="shared" si="10"/>
        <v>MS (4 ans)</v>
      </c>
      <c r="D42" s="19" t="str">
        <f t="shared" si="11"/>
        <v>Maternelles</v>
      </c>
      <c r="E42" s="2">
        <v>2020</v>
      </c>
      <c r="F42" s="20" t="str">
        <f t="shared" si="12"/>
        <v>2020/2021</v>
      </c>
      <c r="G42" s="20" t="str">
        <f t="shared" si="13"/>
        <v>Oui</v>
      </c>
      <c r="H42" s="21">
        <f t="shared" si="14"/>
        <v>0.95717291637993718</v>
      </c>
      <c r="I42" s="29">
        <f t="shared" si="15"/>
        <v>1</v>
      </c>
      <c r="J42" s="22">
        <f t="shared" si="16"/>
        <v>795.6</v>
      </c>
      <c r="K42" s="23"/>
      <c r="L42" s="22">
        <f t="shared" si="17"/>
        <v>761.52677227187803</v>
      </c>
    </row>
    <row r="43" spans="1:12">
      <c r="A43" s="19" t="str">
        <f t="shared" si="9"/>
        <v>3-2021</v>
      </c>
      <c r="B43" s="2">
        <v>3</v>
      </c>
      <c r="C43" s="19" t="str">
        <f t="shared" si="10"/>
        <v>MS (4 ans)</v>
      </c>
      <c r="D43" s="19" t="str">
        <f t="shared" si="11"/>
        <v>Maternelles</v>
      </c>
      <c r="E43" s="2">
        <v>2021</v>
      </c>
      <c r="F43" s="20" t="str">
        <f t="shared" si="12"/>
        <v>2021/2022</v>
      </c>
      <c r="G43" s="20" t="str">
        <f t="shared" si="13"/>
        <v>Oui</v>
      </c>
      <c r="H43" s="21">
        <f t="shared" si="14"/>
        <v>0.95717291637993718</v>
      </c>
      <c r="I43" s="29">
        <f t="shared" si="15"/>
        <v>1</v>
      </c>
      <c r="J43" s="22">
        <f t="shared" si="16"/>
        <v>799.19999999999993</v>
      </c>
      <c r="K43" s="23"/>
      <c r="L43" s="22">
        <f t="shared" si="17"/>
        <v>764.97259477084572</v>
      </c>
    </row>
    <row r="44" spans="1:12">
      <c r="A44" s="19" t="str">
        <f t="shared" si="9"/>
        <v>3-2022</v>
      </c>
      <c r="B44" s="2">
        <v>3</v>
      </c>
      <c r="C44" s="19" t="str">
        <f t="shared" si="10"/>
        <v>MS (4 ans)</v>
      </c>
      <c r="D44" s="19" t="str">
        <f t="shared" si="11"/>
        <v>Maternelles</v>
      </c>
      <c r="E44" s="2">
        <v>2022</v>
      </c>
      <c r="F44" s="20" t="str">
        <f t="shared" si="12"/>
        <v>2022/2023</v>
      </c>
      <c r="G44" s="20" t="str">
        <f t="shared" si="13"/>
        <v>Oui</v>
      </c>
      <c r="H44" s="21">
        <f t="shared" si="14"/>
        <v>0.95717291637993718</v>
      </c>
      <c r="I44" s="29">
        <f t="shared" si="15"/>
        <v>1</v>
      </c>
      <c r="J44" s="22">
        <f t="shared" si="16"/>
        <v>817.19999999999993</v>
      </c>
      <c r="K44" s="23"/>
      <c r="L44" s="22">
        <f t="shared" si="17"/>
        <v>782.2017072656846</v>
      </c>
    </row>
    <row r="45" spans="1:12">
      <c r="A45" s="19" t="str">
        <f t="shared" si="9"/>
        <v>3-2023</v>
      </c>
      <c r="B45" s="2">
        <v>3</v>
      </c>
      <c r="C45" s="19" t="str">
        <f t="shared" si="10"/>
        <v>MS (4 ans)</v>
      </c>
      <c r="D45" s="19" t="str">
        <f t="shared" si="11"/>
        <v>Maternelles</v>
      </c>
      <c r="E45" s="2">
        <v>2023</v>
      </c>
      <c r="F45" s="20" t="str">
        <f t="shared" si="12"/>
        <v>2023/2024</v>
      </c>
      <c r="G45" s="20" t="str">
        <f t="shared" si="13"/>
        <v>Oui</v>
      </c>
      <c r="H45" s="21">
        <f t="shared" si="14"/>
        <v>0.95717291637993718</v>
      </c>
      <c r="I45" s="29">
        <f t="shared" si="15"/>
        <v>1</v>
      </c>
      <c r="J45" s="22">
        <f t="shared" si="16"/>
        <v>845.28</v>
      </c>
      <c r="K45" s="23"/>
      <c r="L45" s="22">
        <f t="shared" si="17"/>
        <v>809.07912275763329</v>
      </c>
    </row>
    <row r="46" spans="1:12">
      <c r="A46" s="19" t="str">
        <f t="shared" si="9"/>
        <v>3-2024</v>
      </c>
      <c r="B46" s="2">
        <v>3</v>
      </c>
      <c r="C46" s="19" t="str">
        <f t="shared" si="10"/>
        <v>MS (4 ans)</v>
      </c>
      <c r="D46" s="19" t="str">
        <f t="shared" si="11"/>
        <v>Maternelles</v>
      </c>
      <c r="E46" s="2">
        <v>2024</v>
      </c>
      <c r="F46" s="20" t="str">
        <f t="shared" si="12"/>
        <v>2024/2025</v>
      </c>
      <c r="G46" s="20" t="str">
        <f t="shared" si="13"/>
        <v>Oui</v>
      </c>
      <c r="H46" s="21">
        <f t="shared" si="14"/>
        <v>0.95717291637993718</v>
      </c>
      <c r="I46" s="29">
        <f t="shared" si="15"/>
        <v>1</v>
      </c>
      <c r="J46" s="22">
        <f t="shared" si="16"/>
        <v>856.8</v>
      </c>
      <c r="K46" s="23"/>
      <c r="L46" s="22">
        <f t="shared" si="17"/>
        <v>820.10575475433018</v>
      </c>
    </row>
    <row r="47" spans="1:12">
      <c r="A47" s="19" t="str">
        <f t="shared" si="9"/>
        <v>3-2025</v>
      </c>
      <c r="B47" s="2">
        <v>3</v>
      </c>
      <c r="C47" s="19" t="str">
        <f t="shared" si="10"/>
        <v>MS (4 ans)</v>
      </c>
      <c r="D47" s="19" t="str">
        <f t="shared" si="11"/>
        <v>Maternelles</v>
      </c>
      <c r="E47" s="2">
        <v>2025</v>
      </c>
      <c r="F47" s="20" t="str">
        <f t="shared" si="12"/>
        <v>2025/2026</v>
      </c>
      <c r="G47" s="20" t="str">
        <f t="shared" si="13"/>
        <v>Oui</v>
      </c>
      <c r="H47" s="21">
        <f t="shared" si="14"/>
        <v>0.95717291637993718</v>
      </c>
      <c r="I47" s="29">
        <f t="shared" si="15"/>
        <v>1</v>
      </c>
      <c r="J47" s="22">
        <f t="shared" si="16"/>
        <v>854.64</v>
      </c>
      <c r="K47" s="23"/>
      <c r="L47" s="22">
        <f t="shared" si="17"/>
        <v>818.03826125494948</v>
      </c>
    </row>
    <row r="48" spans="1:12">
      <c r="A48" s="19" t="str">
        <f t="shared" si="9"/>
        <v>3-2026</v>
      </c>
      <c r="B48" s="2">
        <v>3</v>
      </c>
      <c r="C48" s="19" t="str">
        <f t="shared" si="10"/>
        <v>MS (4 ans)</v>
      </c>
      <c r="D48" s="19" t="str">
        <f t="shared" si="11"/>
        <v>Maternelles</v>
      </c>
      <c r="E48" s="2">
        <v>2026</v>
      </c>
      <c r="F48" s="20" t="str">
        <f t="shared" si="12"/>
        <v>2026/2027</v>
      </c>
      <c r="G48" s="20" t="str">
        <f t="shared" si="13"/>
        <v>Oui</v>
      </c>
      <c r="H48" s="21">
        <f t="shared" si="14"/>
        <v>0.95717291637993718</v>
      </c>
      <c r="I48" s="29">
        <f t="shared" si="15"/>
        <v>1</v>
      </c>
      <c r="J48" s="22">
        <f t="shared" si="16"/>
        <v>833.76</v>
      </c>
      <c r="K48" s="23"/>
      <c r="L48" s="22">
        <f t="shared" si="17"/>
        <v>798.05249076093639</v>
      </c>
    </row>
    <row r="49" spans="1:12">
      <c r="A49" s="19" t="str">
        <f t="shared" si="9"/>
        <v>3-2027</v>
      </c>
      <c r="B49" s="2">
        <v>3</v>
      </c>
      <c r="C49" s="19" t="str">
        <f t="shared" si="10"/>
        <v>MS (4 ans)</v>
      </c>
      <c r="D49" s="19" t="str">
        <f t="shared" si="11"/>
        <v>Maternelles</v>
      </c>
      <c r="E49" s="2">
        <v>2027</v>
      </c>
      <c r="F49" s="20" t="str">
        <f t="shared" si="12"/>
        <v>2027/2028</v>
      </c>
      <c r="G49" s="20" t="str">
        <f t="shared" si="13"/>
        <v>Oui</v>
      </c>
      <c r="H49" s="21">
        <f t="shared" si="14"/>
        <v>0.95717291637993718</v>
      </c>
      <c r="I49" s="29">
        <f t="shared" si="15"/>
        <v>1</v>
      </c>
      <c r="J49" s="22">
        <f t="shared" si="16"/>
        <v>848.16</v>
      </c>
      <c r="K49" s="23"/>
      <c r="L49" s="22">
        <f t="shared" si="17"/>
        <v>811.83578075680748</v>
      </c>
    </row>
    <row r="50" spans="1:12">
      <c r="A50" s="19" t="str">
        <f t="shared" si="9"/>
        <v>3-2028</v>
      </c>
      <c r="B50" s="2">
        <v>3</v>
      </c>
      <c r="C50" s="19" t="str">
        <f t="shared" si="10"/>
        <v>MS (4 ans)</v>
      </c>
      <c r="D50" s="19" t="str">
        <f t="shared" si="11"/>
        <v>Maternelles</v>
      </c>
      <c r="E50" s="2">
        <v>2028</v>
      </c>
      <c r="F50" s="20" t="str">
        <f t="shared" si="12"/>
        <v>2028/2029</v>
      </c>
      <c r="G50" s="20" t="str">
        <f t="shared" si="13"/>
        <v>Oui</v>
      </c>
      <c r="H50" s="21">
        <f t="shared" si="14"/>
        <v>0.95717291637993718</v>
      </c>
      <c r="I50" s="29">
        <f t="shared" si="15"/>
        <v>1</v>
      </c>
      <c r="J50" s="22">
        <f t="shared" si="16"/>
        <v>845.28</v>
      </c>
      <c r="K50" s="23"/>
      <c r="L50" s="22">
        <f t="shared" si="17"/>
        <v>809.07912275763329</v>
      </c>
    </row>
    <row r="51" spans="1:12">
      <c r="A51" s="19" t="str">
        <f t="shared" si="9"/>
        <v>3-2029</v>
      </c>
      <c r="B51" s="2">
        <v>3</v>
      </c>
      <c r="C51" s="19" t="str">
        <f t="shared" si="10"/>
        <v>MS (4 ans)</v>
      </c>
      <c r="D51" s="19" t="str">
        <f t="shared" si="11"/>
        <v>Maternelles</v>
      </c>
      <c r="E51" s="2">
        <v>2029</v>
      </c>
      <c r="F51" s="20" t="str">
        <f t="shared" si="12"/>
        <v>2029/2030</v>
      </c>
      <c r="G51" s="20" t="str">
        <f t="shared" si="13"/>
        <v>Oui</v>
      </c>
      <c r="H51" s="21">
        <f t="shared" si="14"/>
        <v>0.95717291637993718</v>
      </c>
      <c r="I51" s="29">
        <f t="shared" si="15"/>
        <v>1</v>
      </c>
      <c r="J51" s="22">
        <f t="shared" si="16"/>
        <v>843.12</v>
      </c>
      <c r="K51" s="23"/>
      <c r="L51" s="22">
        <f t="shared" si="17"/>
        <v>807.01162925825258</v>
      </c>
    </row>
    <row r="52" spans="1:12">
      <c r="A52" s="19" t="str">
        <f t="shared" si="9"/>
        <v>4-2014</v>
      </c>
      <c r="B52" s="2">
        <v>4</v>
      </c>
      <c r="C52" s="19" t="str">
        <f t="shared" si="10"/>
        <v>GS (5 ans)</v>
      </c>
      <c r="D52" s="19" t="str">
        <f t="shared" si="11"/>
        <v>Maternelles</v>
      </c>
      <c r="E52" s="2">
        <v>2014</v>
      </c>
      <c r="F52" s="20" t="str">
        <f t="shared" si="12"/>
        <v>2014/2015</v>
      </c>
      <c r="G52" s="20" t="str">
        <f t="shared" si="13"/>
        <v>Oui</v>
      </c>
      <c r="H52" s="21">
        <f t="shared" si="14"/>
        <v>0.95</v>
      </c>
      <c r="I52" s="29">
        <f t="shared" si="15"/>
        <v>1</v>
      </c>
      <c r="J52" s="22" t="str">
        <f t="shared" si="16"/>
        <v/>
      </c>
      <c r="K52" s="23">
        <v>743</v>
      </c>
      <c r="L52" s="22">
        <f t="shared" si="17"/>
        <v>743</v>
      </c>
    </row>
    <row r="53" spans="1:12">
      <c r="A53" s="19" t="str">
        <f t="shared" si="9"/>
        <v>4-2015</v>
      </c>
      <c r="B53" s="2">
        <v>4</v>
      </c>
      <c r="C53" s="19" t="str">
        <f t="shared" si="10"/>
        <v>GS (5 ans)</v>
      </c>
      <c r="D53" s="19" t="str">
        <f t="shared" si="11"/>
        <v>Maternelles</v>
      </c>
      <c r="E53" s="2">
        <v>2015</v>
      </c>
      <c r="F53" s="20" t="str">
        <f t="shared" si="12"/>
        <v>2015/2016</v>
      </c>
      <c r="G53" s="20" t="str">
        <f t="shared" si="13"/>
        <v>Oui</v>
      </c>
      <c r="H53" s="21">
        <f t="shared" si="14"/>
        <v>0.95</v>
      </c>
      <c r="I53" s="29">
        <f t="shared" si="15"/>
        <v>1</v>
      </c>
      <c r="J53" s="22">
        <f t="shared" si="16"/>
        <v>797</v>
      </c>
      <c r="K53" s="23"/>
      <c r="L53" s="22">
        <f t="shared" si="17"/>
        <v>757.15</v>
      </c>
    </row>
    <row r="54" spans="1:12">
      <c r="A54" s="19" t="str">
        <f t="shared" si="9"/>
        <v>4-2016</v>
      </c>
      <c r="B54" s="2">
        <v>4</v>
      </c>
      <c r="C54" s="19" t="str">
        <f t="shared" si="10"/>
        <v>GS (5 ans)</v>
      </c>
      <c r="D54" s="19" t="str">
        <f t="shared" si="11"/>
        <v>Maternelles</v>
      </c>
      <c r="E54" s="2">
        <v>2016</v>
      </c>
      <c r="F54" s="20" t="str">
        <f t="shared" si="12"/>
        <v>2016/2017</v>
      </c>
      <c r="G54" s="20" t="str">
        <f t="shared" si="13"/>
        <v>Oui</v>
      </c>
      <c r="H54" s="21">
        <f t="shared" si="14"/>
        <v>0.95</v>
      </c>
      <c r="I54" s="29">
        <f t="shared" si="15"/>
        <v>1</v>
      </c>
      <c r="J54" s="22">
        <f t="shared" si="16"/>
        <v>790.62482892982814</v>
      </c>
      <c r="K54" s="23"/>
      <c r="L54" s="22">
        <f t="shared" si="17"/>
        <v>751.09358748333671</v>
      </c>
    </row>
    <row r="55" spans="1:12">
      <c r="A55" s="19" t="str">
        <f t="shared" si="9"/>
        <v>4-2017</v>
      </c>
      <c r="B55" s="2">
        <v>4</v>
      </c>
      <c r="C55" s="19" t="str">
        <f t="shared" si="10"/>
        <v>GS (5 ans)</v>
      </c>
      <c r="D55" s="19" t="str">
        <f t="shared" si="11"/>
        <v>Maternelles</v>
      </c>
      <c r="E55" s="2">
        <v>2017</v>
      </c>
      <c r="F55" s="20" t="str">
        <f t="shared" si="12"/>
        <v>2017/2018</v>
      </c>
      <c r="G55" s="20" t="str">
        <f t="shared" si="13"/>
        <v>Oui</v>
      </c>
      <c r="H55" s="21">
        <f t="shared" si="14"/>
        <v>0.95</v>
      </c>
      <c r="I55" s="29">
        <f t="shared" si="15"/>
        <v>1</v>
      </c>
      <c r="J55" s="22">
        <f t="shared" si="16"/>
        <v>752.56763377456184</v>
      </c>
      <c r="K55" s="23"/>
      <c r="L55" s="22">
        <f t="shared" si="17"/>
        <v>714.93925208583369</v>
      </c>
    </row>
    <row r="56" spans="1:12">
      <c r="A56" s="19" t="str">
        <f t="shared" si="9"/>
        <v>4-2018</v>
      </c>
      <c r="B56" s="2">
        <v>4</v>
      </c>
      <c r="C56" s="19" t="str">
        <f t="shared" si="10"/>
        <v>GS (5 ans)</v>
      </c>
      <c r="D56" s="19" t="str">
        <f t="shared" si="11"/>
        <v>Maternelles</v>
      </c>
      <c r="E56" s="2">
        <v>2018</v>
      </c>
      <c r="F56" s="20" t="str">
        <f t="shared" si="12"/>
        <v>2018/2019</v>
      </c>
      <c r="G56" s="20" t="str">
        <f t="shared" si="13"/>
        <v>Oui</v>
      </c>
      <c r="H56" s="21">
        <f t="shared" si="14"/>
        <v>0.95</v>
      </c>
      <c r="I56" s="29">
        <f t="shared" si="15"/>
        <v>1</v>
      </c>
      <c r="J56" s="22">
        <f t="shared" si="16"/>
        <v>739.47350827848425</v>
      </c>
      <c r="K56" s="23"/>
      <c r="L56" s="22">
        <f t="shared" si="17"/>
        <v>702.49983286455995</v>
      </c>
    </row>
    <row r="57" spans="1:12">
      <c r="A57" s="19" t="str">
        <f t="shared" si="9"/>
        <v>4-2019</v>
      </c>
      <c r="B57" s="2">
        <v>4</v>
      </c>
      <c r="C57" s="19" t="str">
        <f t="shared" si="10"/>
        <v>GS (5 ans)</v>
      </c>
      <c r="D57" s="19" t="str">
        <f t="shared" si="11"/>
        <v>Maternelles</v>
      </c>
      <c r="E57" s="2">
        <v>2019</v>
      </c>
      <c r="F57" s="20" t="str">
        <f t="shared" si="12"/>
        <v>2019/2020</v>
      </c>
      <c r="G57" s="20" t="str">
        <f t="shared" si="13"/>
        <v>Oui</v>
      </c>
      <c r="H57" s="21">
        <f t="shared" si="14"/>
        <v>0.95</v>
      </c>
      <c r="I57" s="29">
        <f t="shared" si="15"/>
        <v>1</v>
      </c>
      <c r="J57" s="22">
        <f t="shared" si="16"/>
        <v>775.31006226774912</v>
      </c>
      <c r="K57" s="23"/>
      <c r="L57" s="22">
        <f t="shared" si="17"/>
        <v>736.54455915436165</v>
      </c>
    </row>
    <row r="58" spans="1:12">
      <c r="A58" s="19" t="str">
        <f t="shared" si="9"/>
        <v>4-2020</v>
      </c>
      <c r="B58" s="2">
        <v>4</v>
      </c>
      <c r="C58" s="19" t="str">
        <f t="shared" si="10"/>
        <v>GS (5 ans)</v>
      </c>
      <c r="D58" s="19" t="str">
        <f t="shared" si="11"/>
        <v>Maternelles</v>
      </c>
      <c r="E58" s="2">
        <v>2020</v>
      </c>
      <c r="F58" s="20" t="str">
        <f t="shared" si="12"/>
        <v>2020/2021</v>
      </c>
      <c r="G58" s="20" t="str">
        <f t="shared" si="13"/>
        <v>Oui</v>
      </c>
      <c r="H58" s="21">
        <f t="shared" si="14"/>
        <v>0.95</v>
      </c>
      <c r="I58" s="29">
        <f t="shared" si="15"/>
        <v>1</v>
      </c>
      <c r="J58" s="22">
        <f t="shared" si="16"/>
        <v>760.14844327229093</v>
      </c>
      <c r="K58" s="23"/>
      <c r="L58" s="22">
        <f t="shared" si="17"/>
        <v>722.14102110867634</v>
      </c>
    </row>
    <row r="59" spans="1:12">
      <c r="A59" s="19" t="str">
        <f t="shared" si="9"/>
        <v>4-2021</v>
      </c>
      <c r="B59" s="2">
        <v>4</v>
      </c>
      <c r="C59" s="19" t="str">
        <f t="shared" si="10"/>
        <v>GS (5 ans)</v>
      </c>
      <c r="D59" s="19" t="str">
        <f t="shared" si="11"/>
        <v>Maternelles</v>
      </c>
      <c r="E59" s="2">
        <v>2021</v>
      </c>
      <c r="F59" s="20" t="str">
        <f t="shared" si="12"/>
        <v>2021/2022</v>
      </c>
      <c r="G59" s="20" t="str">
        <f t="shared" si="13"/>
        <v>Oui</v>
      </c>
      <c r="H59" s="21">
        <f t="shared" si="14"/>
        <v>0.95</v>
      </c>
      <c r="I59" s="29">
        <f t="shared" si="15"/>
        <v>1</v>
      </c>
      <c r="J59" s="22">
        <f t="shared" si="16"/>
        <v>761.52677227187803</v>
      </c>
      <c r="K59" s="23"/>
      <c r="L59" s="22">
        <f t="shared" si="17"/>
        <v>723.45043365828406</v>
      </c>
    </row>
    <row r="60" spans="1:12">
      <c r="A60" s="19" t="str">
        <f t="shared" si="9"/>
        <v>4-2022</v>
      </c>
      <c r="B60" s="2">
        <v>4</v>
      </c>
      <c r="C60" s="19" t="str">
        <f t="shared" si="10"/>
        <v>GS (5 ans)</v>
      </c>
      <c r="D60" s="19" t="str">
        <f t="shared" si="11"/>
        <v>Maternelles</v>
      </c>
      <c r="E60" s="2">
        <v>2022</v>
      </c>
      <c r="F60" s="20" t="str">
        <f t="shared" si="12"/>
        <v>2022/2023</v>
      </c>
      <c r="G60" s="20" t="str">
        <f t="shared" si="13"/>
        <v>Oui</v>
      </c>
      <c r="H60" s="21">
        <f t="shared" si="14"/>
        <v>0.95</v>
      </c>
      <c r="I60" s="29">
        <f t="shared" si="15"/>
        <v>1</v>
      </c>
      <c r="J60" s="22">
        <f t="shared" si="16"/>
        <v>764.97259477084572</v>
      </c>
      <c r="K60" s="23"/>
      <c r="L60" s="22">
        <f t="shared" si="17"/>
        <v>726.72396503230345</v>
      </c>
    </row>
    <row r="61" spans="1:12">
      <c r="A61" s="19" t="str">
        <f t="shared" si="9"/>
        <v>4-2023</v>
      </c>
      <c r="B61" s="2">
        <v>4</v>
      </c>
      <c r="C61" s="19" t="str">
        <f t="shared" si="10"/>
        <v>GS (5 ans)</v>
      </c>
      <c r="D61" s="19" t="str">
        <f t="shared" si="11"/>
        <v>Maternelles</v>
      </c>
      <c r="E61" s="2">
        <v>2023</v>
      </c>
      <c r="F61" s="20" t="str">
        <f t="shared" si="12"/>
        <v>2023/2024</v>
      </c>
      <c r="G61" s="20" t="str">
        <f t="shared" si="13"/>
        <v>Oui</v>
      </c>
      <c r="H61" s="21">
        <f t="shared" si="14"/>
        <v>0.95</v>
      </c>
      <c r="I61" s="29">
        <f t="shared" si="15"/>
        <v>1</v>
      </c>
      <c r="J61" s="22">
        <f t="shared" si="16"/>
        <v>782.2017072656846</v>
      </c>
      <c r="K61" s="23"/>
      <c r="L61" s="22">
        <f t="shared" si="17"/>
        <v>743.09162190240033</v>
      </c>
    </row>
    <row r="62" spans="1:12">
      <c r="A62" s="19" t="str">
        <f t="shared" si="9"/>
        <v>4-2024</v>
      </c>
      <c r="B62" s="2">
        <v>4</v>
      </c>
      <c r="C62" s="19" t="str">
        <f t="shared" si="10"/>
        <v>GS (5 ans)</v>
      </c>
      <c r="D62" s="19" t="str">
        <f t="shared" si="11"/>
        <v>Maternelles</v>
      </c>
      <c r="E62" s="2">
        <v>2024</v>
      </c>
      <c r="F62" s="20" t="str">
        <f t="shared" si="12"/>
        <v>2024/2025</v>
      </c>
      <c r="G62" s="20" t="str">
        <f t="shared" si="13"/>
        <v>Oui</v>
      </c>
      <c r="H62" s="21">
        <f t="shared" si="14"/>
        <v>0.95</v>
      </c>
      <c r="I62" s="29">
        <f t="shared" si="15"/>
        <v>1</v>
      </c>
      <c r="J62" s="22">
        <f t="shared" si="16"/>
        <v>809.07912275763329</v>
      </c>
      <c r="K62" s="23"/>
      <c r="L62" s="22">
        <f t="shared" si="17"/>
        <v>768.62516661975155</v>
      </c>
    </row>
    <row r="63" spans="1:12">
      <c r="A63" s="19" t="str">
        <f t="shared" si="9"/>
        <v>4-2025</v>
      </c>
      <c r="B63" s="2">
        <v>4</v>
      </c>
      <c r="C63" s="19" t="str">
        <f t="shared" si="10"/>
        <v>GS (5 ans)</v>
      </c>
      <c r="D63" s="19" t="str">
        <f t="shared" si="11"/>
        <v>Maternelles</v>
      </c>
      <c r="E63" s="2">
        <v>2025</v>
      </c>
      <c r="F63" s="20" t="str">
        <f t="shared" si="12"/>
        <v>2025/2026</v>
      </c>
      <c r="G63" s="20" t="str">
        <f t="shared" si="13"/>
        <v>Oui</v>
      </c>
      <c r="H63" s="21">
        <f t="shared" si="14"/>
        <v>0.95</v>
      </c>
      <c r="I63" s="29">
        <f t="shared" si="15"/>
        <v>1</v>
      </c>
      <c r="J63" s="22">
        <f t="shared" si="16"/>
        <v>820.10575475433018</v>
      </c>
      <c r="K63" s="23"/>
      <c r="L63" s="22">
        <f t="shared" si="17"/>
        <v>779.10046701661361</v>
      </c>
    </row>
    <row r="64" spans="1:12">
      <c r="A64" s="19" t="str">
        <f t="shared" si="9"/>
        <v>4-2026</v>
      </c>
      <c r="B64" s="2">
        <v>4</v>
      </c>
      <c r="C64" s="19" t="str">
        <f t="shared" si="10"/>
        <v>GS (5 ans)</v>
      </c>
      <c r="D64" s="19" t="str">
        <f t="shared" si="11"/>
        <v>Maternelles</v>
      </c>
      <c r="E64" s="2">
        <v>2026</v>
      </c>
      <c r="F64" s="20" t="str">
        <f t="shared" si="12"/>
        <v>2026/2027</v>
      </c>
      <c r="G64" s="20" t="str">
        <f t="shared" si="13"/>
        <v>Oui</v>
      </c>
      <c r="H64" s="21">
        <f t="shared" si="14"/>
        <v>0.95</v>
      </c>
      <c r="I64" s="29">
        <f t="shared" si="15"/>
        <v>1</v>
      </c>
      <c r="J64" s="22">
        <f t="shared" si="16"/>
        <v>818.03826125494948</v>
      </c>
      <c r="K64" s="23"/>
      <c r="L64" s="22">
        <f t="shared" si="17"/>
        <v>777.13634819220192</v>
      </c>
    </row>
    <row r="65" spans="1:12">
      <c r="A65" s="19" t="str">
        <f t="shared" si="9"/>
        <v>4-2027</v>
      </c>
      <c r="B65" s="2">
        <v>4</v>
      </c>
      <c r="C65" s="19" t="str">
        <f t="shared" si="10"/>
        <v>GS (5 ans)</v>
      </c>
      <c r="D65" s="19" t="str">
        <f t="shared" si="11"/>
        <v>Maternelles</v>
      </c>
      <c r="E65" s="2">
        <v>2027</v>
      </c>
      <c r="F65" s="20" t="str">
        <f t="shared" si="12"/>
        <v>2027/2028</v>
      </c>
      <c r="G65" s="20" t="str">
        <f t="shared" si="13"/>
        <v>Oui</v>
      </c>
      <c r="H65" s="21">
        <f t="shared" si="14"/>
        <v>0.95</v>
      </c>
      <c r="I65" s="29">
        <f t="shared" si="15"/>
        <v>1</v>
      </c>
      <c r="J65" s="22">
        <f t="shared" si="16"/>
        <v>798.05249076093639</v>
      </c>
      <c r="K65" s="23"/>
      <c r="L65" s="22">
        <f t="shared" si="17"/>
        <v>758.1498662228895</v>
      </c>
    </row>
    <row r="66" spans="1:12">
      <c r="A66" s="19" t="str">
        <f t="shared" si="9"/>
        <v>4-2028</v>
      </c>
      <c r="B66" s="2">
        <v>4</v>
      </c>
      <c r="C66" s="19" t="str">
        <f t="shared" si="10"/>
        <v>GS (5 ans)</v>
      </c>
      <c r="D66" s="19" t="str">
        <f t="shared" si="11"/>
        <v>Maternelles</v>
      </c>
      <c r="E66" s="2">
        <v>2028</v>
      </c>
      <c r="F66" s="20" t="str">
        <f t="shared" si="12"/>
        <v>2028/2029</v>
      </c>
      <c r="G66" s="20" t="str">
        <f t="shared" si="13"/>
        <v>Oui</v>
      </c>
      <c r="H66" s="21">
        <f t="shared" si="14"/>
        <v>0.95</v>
      </c>
      <c r="I66" s="29">
        <f t="shared" si="15"/>
        <v>1</v>
      </c>
      <c r="J66" s="22">
        <f t="shared" si="16"/>
        <v>811.83578075680748</v>
      </c>
      <c r="K66" s="23"/>
      <c r="L66" s="22">
        <f t="shared" si="17"/>
        <v>771.2439917189671</v>
      </c>
    </row>
    <row r="67" spans="1:12">
      <c r="A67" s="19" t="str">
        <f t="shared" si="9"/>
        <v>4-2029</v>
      </c>
      <c r="B67" s="2">
        <v>4</v>
      </c>
      <c r="C67" s="19" t="str">
        <f t="shared" si="10"/>
        <v>GS (5 ans)</v>
      </c>
      <c r="D67" s="19" t="str">
        <f t="shared" si="11"/>
        <v>Maternelles</v>
      </c>
      <c r="E67" s="2">
        <v>2029</v>
      </c>
      <c r="F67" s="20" t="str">
        <f t="shared" si="12"/>
        <v>2029/2030</v>
      </c>
      <c r="G67" s="20" t="str">
        <f t="shared" si="13"/>
        <v>Oui</v>
      </c>
      <c r="H67" s="21">
        <f t="shared" si="14"/>
        <v>0.95</v>
      </c>
      <c r="I67" s="29">
        <f t="shared" si="15"/>
        <v>1</v>
      </c>
      <c r="J67" s="22">
        <f t="shared" si="16"/>
        <v>809.07912275763329</v>
      </c>
      <c r="K67" s="23"/>
      <c r="L67" s="22">
        <f t="shared" si="17"/>
        <v>768.62516661975155</v>
      </c>
    </row>
    <row r="68" spans="1:12">
      <c r="A68" s="19" t="str">
        <f t="shared" ref="A68:A99" si="18">B68&amp;"-"&amp;E68</f>
        <v>5-2014</v>
      </c>
      <c r="B68" s="17">
        <v>5</v>
      </c>
      <c r="C68" s="19" t="str">
        <f t="shared" ref="C68:C99" si="19">IF(ISTEXT(VLOOKUP(B68,Niveaux,2,FALSE)),VLOOKUP(B68,Niveaux,2,FALSE),"")</f>
        <v>CP</v>
      </c>
      <c r="D68" s="19" t="str">
        <f t="shared" ref="D68:D99" si="20">IF(ISTEXT(VLOOKUP(B68,Niveaux,3,FALSE)),VLOOKUP(B68,Niveaux,3,FALSE),"")</f>
        <v>Elémentaires</v>
      </c>
      <c r="E68" s="2">
        <v>2014</v>
      </c>
      <c r="F68" s="20" t="str">
        <f t="shared" ref="F68:F99" si="21">IF(VLOOKUP(B68,Niveaux,4,FALSE)="Oui",E68&amp;"/"&amp;E68+1,"")</f>
        <v>2014/2015</v>
      </c>
      <c r="G68" s="20" t="str">
        <f t="shared" ref="G68:G99" si="22">IF(ISTEXT(VLOOKUP(B68,Niveaux,4,FALSE)),VLOOKUP(B68,Niveaux,4,FALSE),"")</f>
        <v>Oui</v>
      </c>
      <c r="H68" s="21">
        <f t="shared" ref="H68:H99" si="23">IF(ISNUMBER(VLOOKUP(B68-1,Niveaux,6,FALSE)),VLOOKUP(B68-1,Niveaux,6,FALSE),"")</f>
        <v>0.96</v>
      </c>
      <c r="I68" s="29">
        <f t="shared" ref="I68:I99" si="24">IF(ISNUMBER(VLOOKUP(B68-1,Niveaux,7,FALSE)),VLOOKUP(B68-1,Niveaux,7,FALSE),"")</f>
        <v>1</v>
      </c>
      <c r="J68" s="22" t="str">
        <f t="shared" ref="J68:J99" si="25">IF(AND(G68="Oui",ISNUMBER(VLOOKUP(B68-1&amp;"-"&amp;E68-I68,Effectifs,12,FALSE))),VLOOKUP(B68-1&amp;"-"&amp;E68-I68,Effectifs,12,FALSE),"")</f>
        <v/>
      </c>
      <c r="K68" s="23">
        <v>717</v>
      </c>
      <c r="L68" s="22">
        <f t="shared" ref="L68" si="26">IF(K68&gt;0,K68,J68*H68)</f>
        <v>717</v>
      </c>
    </row>
    <row r="69" spans="1:12">
      <c r="A69" s="19" t="str">
        <f t="shared" si="18"/>
        <v>5-2015</v>
      </c>
      <c r="B69" s="17">
        <v>5</v>
      </c>
      <c r="C69" s="19" t="str">
        <f t="shared" si="19"/>
        <v>CP</v>
      </c>
      <c r="D69" s="19" t="str">
        <f t="shared" si="20"/>
        <v>Elémentaires</v>
      </c>
      <c r="E69" s="2">
        <v>2015</v>
      </c>
      <c r="F69" s="20" t="str">
        <f t="shared" si="21"/>
        <v>2015/2016</v>
      </c>
      <c r="G69" s="20" t="str">
        <f t="shared" si="22"/>
        <v>Oui</v>
      </c>
      <c r="H69" s="21">
        <f t="shared" si="23"/>
        <v>0.96</v>
      </c>
      <c r="I69" s="29">
        <f t="shared" si="24"/>
        <v>1</v>
      </c>
      <c r="J69" s="22">
        <f t="shared" si="25"/>
        <v>743</v>
      </c>
      <c r="K69" s="23"/>
      <c r="L69" s="22">
        <f t="shared" ref="L69:L132" si="27">IF(K69&gt;0,K69,J69*H69)</f>
        <v>713.28</v>
      </c>
    </row>
    <row r="70" spans="1:12">
      <c r="A70" s="19" t="str">
        <f t="shared" si="18"/>
        <v>5-2016</v>
      </c>
      <c r="B70" s="17">
        <v>5</v>
      </c>
      <c r="C70" s="19" t="str">
        <f t="shared" si="19"/>
        <v>CP</v>
      </c>
      <c r="D70" s="19" t="str">
        <f t="shared" si="20"/>
        <v>Elémentaires</v>
      </c>
      <c r="E70" s="2">
        <v>2016</v>
      </c>
      <c r="F70" s="20" t="str">
        <f t="shared" si="21"/>
        <v>2016/2017</v>
      </c>
      <c r="G70" s="20" t="str">
        <f t="shared" si="22"/>
        <v>Oui</v>
      </c>
      <c r="H70" s="21">
        <f t="shared" si="23"/>
        <v>0.96</v>
      </c>
      <c r="I70" s="29">
        <f t="shared" si="24"/>
        <v>1</v>
      </c>
      <c r="J70" s="22">
        <f t="shared" si="25"/>
        <v>757.15</v>
      </c>
      <c r="K70" s="23"/>
      <c r="L70" s="22">
        <f t="shared" si="27"/>
        <v>726.86399999999992</v>
      </c>
    </row>
    <row r="71" spans="1:12">
      <c r="A71" s="19" t="str">
        <f t="shared" si="18"/>
        <v>5-2017</v>
      </c>
      <c r="B71" s="17">
        <v>5</v>
      </c>
      <c r="C71" s="19" t="str">
        <f t="shared" si="19"/>
        <v>CP</v>
      </c>
      <c r="D71" s="19" t="str">
        <f t="shared" si="20"/>
        <v>Elémentaires</v>
      </c>
      <c r="E71" s="2">
        <v>2017</v>
      </c>
      <c r="F71" s="20" t="str">
        <f t="shared" si="21"/>
        <v>2017/2018</v>
      </c>
      <c r="G71" s="20" t="str">
        <f t="shared" si="22"/>
        <v>Oui</v>
      </c>
      <c r="H71" s="21">
        <f t="shared" si="23"/>
        <v>0.96</v>
      </c>
      <c r="I71" s="29">
        <f t="shared" si="24"/>
        <v>1</v>
      </c>
      <c r="J71" s="22">
        <f t="shared" si="25"/>
        <v>751.09358748333671</v>
      </c>
      <c r="K71" s="23"/>
      <c r="L71" s="22">
        <f t="shared" si="27"/>
        <v>721.04984398400325</v>
      </c>
    </row>
    <row r="72" spans="1:12">
      <c r="A72" s="19" t="str">
        <f t="shared" si="18"/>
        <v>5-2018</v>
      </c>
      <c r="B72" s="17">
        <v>5</v>
      </c>
      <c r="C72" s="19" t="str">
        <f t="shared" si="19"/>
        <v>CP</v>
      </c>
      <c r="D72" s="19" t="str">
        <f t="shared" si="20"/>
        <v>Elémentaires</v>
      </c>
      <c r="E72" s="2">
        <v>2018</v>
      </c>
      <c r="F72" s="20" t="str">
        <f t="shared" si="21"/>
        <v>2018/2019</v>
      </c>
      <c r="G72" s="20" t="str">
        <f t="shared" si="22"/>
        <v>Oui</v>
      </c>
      <c r="H72" s="21">
        <f t="shared" si="23"/>
        <v>0.96</v>
      </c>
      <c r="I72" s="29">
        <f t="shared" si="24"/>
        <v>1</v>
      </c>
      <c r="J72" s="22">
        <f t="shared" si="25"/>
        <v>714.93925208583369</v>
      </c>
      <c r="K72" s="23"/>
      <c r="L72" s="22">
        <f t="shared" si="27"/>
        <v>686.34168200240026</v>
      </c>
    </row>
    <row r="73" spans="1:12">
      <c r="A73" s="19" t="str">
        <f t="shared" si="18"/>
        <v>5-2019</v>
      </c>
      <c r="B73" s="17">
        <v>5</v>
      </c>
      <c r="C73" s="19" t="str">
        <f t="shared" si="19"/>
        <v>CP</v>
      </c>
      <c r="D73" s="19" t="str">
        <f t="shared" si="20"/>
        <v>Elémentaires</v>
      </c>
      <c r="E73" s="2">
        <v>2019</v>
      </c>
      <c r="F73" s="20" t="str">
        <f t="shared" si="21"/>
        <v>2019/2020</v>
      </c>
      <c r="G73" s="20" t="str">
        <f t="shared" si="22"/>
        <v>Oui</v>
      </c>
      <c r="H73" s="21">
        <f t="shared" si="23"/>
        <v>0.96</v>
      </c>
      <c r="I73" s="29">
        <f t="shared" si="24"/>
        <v>1</v>
      </c>
      <c r="J73" s="22">
        <f t="shared" si="25"/>
        <v>702.49983286455995</v>
      </c>
      <c r="K73" s="23"/>
      <c r="L73" s="22">
        <f t="shared" si="27"/>
        <v>674.39983954997751</v>
      </c>
    </row>
    <row r="74" spans="1:12">
      <c r="A74" s="19" t="str">
        <f t="shared" si="18"/>
        <v>5-2020</v>
      </c>
      <c r="B74" s="17">
        <v>5</v>
      </c>
      <c r="C74" s="19" t="str">
        <f t="shared" si="19"/>
        <v>CP</v>
      </c>
      <c r="D74" s="19" t="str">
        <f t="shared" si="20"/>
        <v>Elémentaires</v>
      </c>
      <c r="E74" s="2">
        <v>2020</v>
      </c>
      <c r="F74" s="20" t="str">
        <f t="shared" si="21"/>
        <v>2020/2021</v>
      </c>
      <c r="G74" s="20" t="str">
        <f t="shared" si="22"/>
        <v>Oui</v>
      </c>
      <c r="H74" s="21">
        <f t="shared" si="23"/>
        <v>0.96</v>
      </c>
      <c r="I74" s="29">
        <f t="shared" si="24"/>
        <v>1</v>
      </c>
      <c r="J74" s="22">
        <f t="shared" si="25"/>
        <v>736.54455915436165</v>
      </c>
      <c r="K74" s="23"/>
      <c r="L74" s="22">
        <f t="shared" si="27"/>
        <v>707.08277678818718</v>
      </c>
    </row>
    <row r="75" spans="1:12">
      <c r="A75" s="19" t="str">
        <f t="shared" si="18"/>
        <v>5-2021</v>
      </c>
      <c r="B75" s="17">
        <v>5</v>
      </c>
      <c r="C75" s="19" t="str">
        <f t="shared" si="19"/>
        <v>CP</v>
      </c>
      <c r="D75" s="19" t="str">
        <f t="shared" si="20"/>
        <v>Elémentaires</v>
      </c>
      <c r="E75" s="2">
        <v>2021</v>
      </c>
      <c r="F75" s="20" t="str">
        <f t="shared" si="21"/>
        <v>2021/2022</v>
      </c>
      <c r="G75" s="20" t="str">
        <f t="shared" si="22"/>
        <v>Oui</v>
      </c>
      <c r="H75" s="21">
        <f t="shared" si="23"/>
        <v>0.96</v>
      </c>
      <c r="I75" s="29">
        <f t="shared" si="24"/>
        <v>1</v>
      </c>
      <c r="J75" s="22">
        <f t="shared" si="25"/>
        <v>722.14102110867634</v>
      </c>
      <c r="K75" s="23"/>
      <c r="L75" s="22">
        <f t="shared" si="27"/>
        <v>693.25538026432923</v>
      </c>
    </row>
    <row r="76" spans="1:12">
      <c r="A76" s="19" t="str">
        <f t="shared" si="18"/>
        <v>5-2022</v>
      </c>
      <c r="B76" s="17">
        <v>5</v>
      </c>
      <c r="C76" s="19" t="str">
        <f t="shared" si="19"/>
        <v>CP</v>
      </c>
      <c r="D76" s="19" t="str">
        <f t="shared" si="20"/>
        <v>Elémentaires</v>
      </c>
      <c r="E76" s="2">
        <v>2022</v>
      </c>
      <c r="F76" s="20" t="str">
        <f t="shared" si="21"/>
        <v>2022/2023</v>
      </c>
      <c r="G76" s="20" t="str">
        <f t="shared" si="22"/>
        <v>Oui</v>
      </c>
      <c r="H76" s="21">
        <f t="shared" si="23"/>
        <v>0.96</v>
      </c>
      <c r="I76" s="29">
        <f t="shared" si="24"/>
        <v>1</v>
      </c>
      <c r="J76" s="22">
        <f t="shared" si="25"/>
        <v>723.45043365828406</v>
      </c>
      <c r="K76" s="23"/>
      <c r="L76" s="22">
        <f t="shared" si="27"/>
        <v>694.51241631195262</v>
      </c>
    </row>
    <row r="77" spans="1:12">
      <c r="A77" s="19" t="str">
        <f t="shared" si="18"/>
        <v>5-2023</v>
      </c>
      <c r="B77" s="17">
        <v>5</v>
      </c>
      <c r="C77" s="19" t="str">
        <f t="shared" si="19"/>
        <v>CP</v>
      </c>
      <c r="D77" s="19" t="str">
        <f t="shared" si="20"/>
        <v>Elémentaires</v>
      </c>
      <c r="E77" s="2">
        <v>2023</v>
      </c>
      <c r="F77" s="20" t="str">
        <f t="shared" si="21"/>
        <v>2023/2024</v>
      </c>
      <c r="G77" s="20" t="str">
        <f t="shared" si="22"/>
        <v>Oui</v>
      </c>
      <c r="H77" s="21">
        <f t="shared" si="23"/>
        <v>0.96</v>
      </c>
      <c r="I77" s="29">
        <f t="shared" si="24"/>
        <v>1</v>
      </c>
      <c r="J77" s="22">
        <f t="shared" si="25"/>
        <v>726.72396503230345</v>
      </c>
      <c r="K77" s="23"/>
      <c r="L77" s="22">
        <f t="shared" si="27"/>
        <v>697.65500643101132</v>
      </c>
    </row>
    <row r="78" spans="1:12">
      <c r="A78" s="19" t="str">
        <f t="shared" si="18"/>
        <v>5-2024</v>
      </c>
      <c r="B78" s="17">
        <v>5</v>
      </c>
      <c r="C78" s="19" t="str">
        <f t="shared" si="19"/>
        <v>CP</v>
      </c>
      <c r="D78" s="19" t="str">
        <f t="shared" si="20"/>
        <v>Elémentaires</v>
      </c>
      <c r="E78" s="2">
        <v>2024</v>
      </c>
      <c r="F78" s="20" t="str">
        <f t="shared" si="21"/>
        <v>2024/2025</v>
      </c>
      <c r="G78" s="20" t="str">
        <f t="shared" si="22"/>
        <v>Oui</v>
      </c>
      <c r="H78" s="21">
        <f t="shared" si="23"/>
        <v>0.96</v>
      </c>
      <c r="I78" s="29">
        <f t="shared" si="24"/>
        <v>1</v>
      </c>
      <c r="J78" s="22">
        <f t="shared" si="25"/>
        <v>743.09162190240033</v>
      </c>
      <c r="K78" s="23"/>
      <c r="L78" s="22">
        <f t="shared" si="27"/>
        <v>713.36795702630434</v>
      </c>
    </row>
    <row r="79" spans="1:12">
      <c r="A79" s="19" t="str">
        <f t="shared" si="18"/>
        <v>5-2025</v>
      </c>
      <c r="B79" s="17">
        <v>5</v>
      </c>
      <c r="C79" s="19" t="str">
        <f t="shared" si="19"/>
        <v>CP</v>
      </c>
      <c r="D79" s="19" t="str">
        <f t="shared" si="20"/>
        <v>Elémentaires</v>
      </c>
      <c r="E79" s="2">
        <v>2025</v>
      </c>
      <c r="F79" s="20" t="str">
        <f t="shared" si="21"/>
        <v>2025/2026</v>
      </c>
      <c r="G79" s="20" t="str">
        <f t="shared" si="22"/>
        <v>Oui</v>
      </c>
      <c r="H79" s="21">
        <f t="shared" si="23"/>
        <v>0.96</v>
      </c>
      <c r="I79" s="29">
        <f t="shared" si="24"/>
        <v>1</v>
      </c>
      <c r="J79" s="22">
        <f t="shared" si="25"/>
        <v>768.62516661975155</v>
      </c>
      <c r="K79" s="23"/>
      <c r="L79" s="22">
        <f t="shared" si="27"/>
        <v>737.88015995496141</v>
      </c>
    </row>
    <row r="80" spans="1:12">
      <c r="A80" s="19" t="str">
        <f t="shared" si="18"/>
        <v>5-2026</v>
      </c>
      <c r="B80" s="17">
        <v>5</v>
      </c>
      <c r="C80" s="19" t="str">
        <f t="shared" si="19"/>
        <v>CP</v>
      </c>
      <c r="D80" s="19" t="str">
        <f t="shared" si="20"/>
        <v>Elémentaires</v>
      </c>
      <c r="E80" s="2">
        <v>2026</v>
      </c>
      <c r="F80" s="20" t="str">
        <f t="shared" si="21"/>
        <v>2026/2027</v>
      </c>
      <c r="G80" s="20" t="str">
        <f t="shared" si="22"/>
        <v>Oui</v>
      </c>
      <c r="H80" s="21">
        <f t="shared" si="23"/>
        <v>0.96</v>
      </c>
      <c r="I80" s="29">
        <f t="shared" si="24"/>
        <v>1</v>
      </c>
      <c r="J80" s="22">
        <f t="shared" si="25"/>
        <v>779.10046701661361</v>
      </c>
      <c r="K80" s="23"/>
      <c r="L80" s="22">
        <f t="shared" si="27"/>
        <v>747.93644833594908</v>
      </c>
    </row>
    <row r="81" spans="1:12">
      <c r="A81" s="19" t="str">
        <f t="shared" si="18"/>
        <v>5-2027</v>
      </c>
      <c r="B81" s="17">
        <v>5</v>
      </c>
      <c r="C81" s="19" t="str">
        <f t="shared" si="19"/>
        <v>CP</v>
      </c>
      <c r="D81" s="19" t="str">
        <f t="shared" si="20"/>
        <v>Elémentaires</v>
      </c>
      <c r="E81" s="2">
        <v>2027</v>
      </c>
      <c r="F81" s="20" t="str">
        <f t="shared" si="21"/>
        <v>2027/2028</v>
      </c>
      <c r="G81" s="20" t="str">
        <f t="shared" si="22"/>
        <v>Oui</v>
      </c>
      <c r="H81" s="21">
        <f t="shared" si="23"/>
        <v>0.96</v>
      </c>
      <c r="I81" s="29">
        <f t="shared" si="24"/>
        <v>1</v>
      </c>
      <c r="J81" s="22">
        <f t="shared" si="25"/>
        <v>777.13634819220192</v>
      </c>
      <c r="K81" s="23"/>
      <c r="L81" s="22">
        <f t="shared" si="27"/>
        <v>746.05089426451377</v>
      </c>
    </row>
    <row r="82" spans="1:12">
      <c r="A82" s="19" t="str">
        <f t="shared" si="18"/>
        <v>5-2028</v>
      </c>
      <c r="B82" s="17">
        <v>5</v>
      </c>
      <c r="C82" s="19" t="str">
        <f t="shared" si="19"/>
        <v>CP</v>
      </c>
      <c r="D82" s="19" t="str">
        <f t="shared" si="20"/>
        <v>Elémentaires</v>
      </c>
      <c r="E82" s="2">
        <v>2028</v>
      </c>
      <c r="F82" s="20" t="str">
        <f t="shared" si="21"/>
        <v>2028/2029</v>
      </c>
      <c r="G82" s="20" t="str">
        <f t="shared" si="22"/>
        <v>Oui</v>
      </c>
      <c r="H82" s="21">
        <f t="shared" si="23"/>
        <v>0.96</v>
      </c>
      <c r="I82" s="29">
        <f t="shared" si="24"/>
        <v>1</v>
      </c>
      <c r="J82" s="22">
        <f t="shared" si="25"/>
        <v>758.1498662228895</v>
      </c>
      <c r="K82" s="23"/>
      <c r="L82" s="22">
        <f t="shared" si="27"/>
        <v>727.82387157397386</v>
      </c>
    </row>
    <row r="83" spans="1:12">
      <c r="A83" s="19" t="str">
        <f t="shared" si="18"/>
        <v>5-2029</v>
      </c>
      <c r="B83" s="17">
        <v>5</v>
      </c>
      <c r="C83" s="19" t="str">
        <f t="shared" si="19"/>
        <v>CP</v>
      </c>
      <c r="D83" s="19" t="str">
        <f t="shared" si="20"/>
        <v>Elémentaires</v>
      </c>
      <c r="E83" s="2">
        <v>2029</v>
      </c>
      <c r="F83" s="20" t="str">
        <f t="shared" si="21"/>
        <v>2029/2030</v>
      </c>
      <c r="G83" s="20" t="str">
        <f t="shared" si="22"/>
        <v>Oui</v>
      </c>
      <c r="H83" s="21">
        <f t="shared" si="23"/>
        <v>0.96</v>
      </c>
      <c r="I83" s="29">
        <f t="shared" si="24"/>
        <v>1</v>
      </c>
      <c r="J83" s="22">
        <f t="shared" si="25"/>
        <v>771.2439917189671</v>
      </c>
      <c r="K83" s="23"/>
      <c r="L83" s="22">
        <f t="shared" si="27"/>
        <v>740.39423205020842</v>
      </c>
    </row>
    <row r="84" spans="1:12">
      <c r="A84" s="19" t="str">
        <f t="shared" si="18"/>
        <v>6-2014</v>
      </c>
      <c r="B84" s="2">
        <v>6</v>
      </c>
      <c r="C84" s="19" t="str">
        <f t="shared" si="19"/>
        <v>CE1</v>
      </c>
      <c r="D84" s="19" t="str">
        <f t="shared" si="20"/>
        <v>Elémentaires</v>
      </c>
      <c r="E84" s="2">
        <v>2014</v>
      </c>
      <c r="F84" s="20" t="str">
        <f t="shared" si="21"/>
        <v>2014/2015</v>
      </c>
      <c r="G84" s="20" t="str">
        <f t="shared" si="22"/>
        <v>Oui</v>
      </c>
      <c r="H84" s="21">
        <f t="shared" si="23"/>
        <v>0.96</v>
      </c>
      <c r="I84" s="29">
        <f t="shared" si="24"/>
        <v>1</v>
      </c>
      <c r="J84" s="22" t="str">
        <f t="shared" si="25"/>
        <v/>
      </c>
      <c r="K84" s="23">
        <v>656</v>
      </c>
      <c r="L84" s="22">
        <f t="shared" si="27"/>
        <v>656</v>
      </c>
    </row>
    <row r="85" spans="1:12">
      <c r="A85" s="19" t="str">
        <f t="shared" si="18"/>
        <v>6-2015</v>
      </c>
      <c r="B85" s="2">
        <v>6</v>
      </c>
      <c r="C85" s="19" t="str">
        <f t="shared" si="19"/>
        <v>CE1</v>
      </c>
      <c r="D85" s="19" t="str">
        <f t="shared" si="20"/>
        <v>Elémentaires</v>
      </c>
      <c r="E85" s="2">
        <v>2015</v>
      </c>
      <c r="F85" s="20" t="str">
        <f t="shared" si="21"/>
        <v>2015/2016</v>
      </c>
      <c r="G85" s="20" t="str">
        <f t="shared" si="22"/>
        <v>Oui</v>
      </c>
      <c r="H85" s="21">
        <f t="shared" si="23"/>
        <v>0.96</v>
      </c>
      <c r="I85" s="29">
        <f t="shared" si="24"/>
        <v>1</v>
      </c>
      <c r="J85" s="22">
        <f t="shared" si="25"/>
        <v>717</v>
      </c>
      <c r="K85" s="23"/>
      <c r="L85" s="22">
        <f t="shared" si="27"/>
        <v>688.31999999999994</v>
      </c>
    </row>
    <row r="86" spans="1:12">
      <c r="A86" s="19" t="str">
        <f t="shared" si="18"/>
        <v>6-2016</v>
      </c>
      <c r="B86" s="2">
        <v>6</v>
      </c>
      <c r="C86" s="19" t="str">
        <f t="shared" si="19"/>
        <v>CE1</v>
      </c>
      <c r="D86" s="19" t="str">
        <f t="shared" si="20"/>
        <v>Elémentaires</v>
      </c>
      <c r="E86" s="2">
        <v>2016</v>
      </c>
      <c r="F86" s="20" t="str">
        <f t="shared" si="21"/>
        <v>2016/2017</v>
      </c>
      <c r="G86" s="20" t="str">
        <f t="shared" si="22"/>
        <v>Oui</v>
      </c>
      <c r="H86" s="21">
        <f t="shared" si="23"/>
        <v>0.96</v>
      </c>
      <c r="I86" s="29">
        <f t="shared" si="24"/>
        <v>1</v>
      </c>
      <c r="J86" s="22">
        <f t="shared" si="25"/>
        <v>713.28</v>
      </c>
      <c r="K86" s="23"/>
      <c r="L86" s="22">
        <f t="shared" si="27"/>
        <v>684.74879999999996</v>
      </c>
    </row>
    <row r="87" spans="1:12">
      <c r="A87" s="19" t="str">
        <f t="shared" si="18"/>
        <v>6-2017</v>
      </c>
      <c r="B87" s="2">
        <v>6</v>
      </c>
      <c r="C87" s="19" t="str">
        <f t="shared" si="19"/>
        <v>CE1</v>
      </c>
      <c r="D87" s="19" t="str">
        <f t="shared" si="20"/>
        <v>Elémentaires</v>
      </c>
      <c r="E87" s="2">
        <v>2017</v>
      </c>
      <c r="F87" s="20" t="str">
        <f t="shared" si="21"/>
        <v>2017/2018</v>
      </c>
      <c r="G87" s="20" t="str">
        <f t="shared" si="22"/>
        <v>Oui</v>
      </c>
      <c r="H87" s="21">
        <f t="shared" si="23"/>
        <v>0.96</v>
      </c>
      <c r="I87" s="29">
        <f t="shared" si="24"/>
        <v>1</v>
      </c>
      <c r="J87" s="22">
        <f t="shared" si="25"/>
        <v>726.86399999999992</v>
      </c>
      <c r="K87" s="23"/>
      <c r="L87" s="22">
        <f t="shared" si="27"/>
        <v>697.7894399999999</v>
      </c>
    </row>
    <row r="88" spans="1:12">
      <c r="A88" s="19" t="str">
        <f t="shared" si="18"/>
        <v>6-2018</v>
      </c>
      <c r="B88" s="2">
        <v>6</v>
      </c>
      <c r="C88" s="19" t="str">
        <f t="shared" si="19"/>
        <v>CE1</v>
      </c>
      <c r="D88" s="19" t="str">
        <f t="shared" si="20"/>
        <v>Elémentaires</v>
      </c>
      <c r="E88" s="2">
        <v>2018</v>
      </c>
      <c r="F88" s="20" t="str">
        <f t="shared" si="21"/>
        <v>2018/2019</v>
      </c>
      <c r="G88" s="20" t="str">
        <f t="shared" si="22"/>
        <v>Oui</v>
      </c>
      <c r="H88" s="21">
        <f t="shared" si="23"/>
        <v>0.96</v>
      </c>
      <c r="I88" s="29">
        <f t="shared" si="24"/>
        <v>1</v>
      </c>
      <c r="J88" s="22">
        <f t="shared" si="25"/>
        <v>721.04984398400325</v>
      </c>
      <c r="K88" s="23"/>
      <c r="L88" s="22">
        <f t="shared" si="27"/>
        <v>692.20785022464304</v>
      </c>
    </row>
    <row r="89" spans="1:12">
      <c r="A89" s="19" t="str">
        <f t="shared" si="18"/>
        <v>6-2019</v>
      </c>
      <c r="B89" s="2">
        <v>6</v>
      </c>
      <c r="C89" s="19" t="str">
        <f t="shared" si="19"/>
        <v>CE1</v>
      </c>
      <c r="D89" s="19" t="str">
        <f t="shared" si="20"/>
        <v>Elémentaires</v>
      </c>
      <c r="E89" s="2">
        <v>2019</v>
      </c>
      <c r="F89" s="20" t="str">
        <f t="shared" si="21"/>
        <v>2019/2020</v>
      </c>
      <c r="G89" s="20" t="str">
        <f t="shared" si="22"/>
        <v>Oui</v>
      </c>
      <c r="H89" s="21">
        <f t="shared" si="23"/>
        <v>0.96</v>
      </c>
      <c r="I89" s="29">
        <f t="shared" si="24"/>
        <v>1</v>
      </c>
      <c r="J89" s="22">
        <f t="shared" si="25"/>
        <v>686.34168200240026</v>
      </c>
      <c r="K89" s="23"/>
      <c r="L89" s="22">
        <f t="shared" si="27"/>
        <v>658.88801472230421</v>
      </c>
    </row>
    <row r="90" spans="1:12">
      <c r="A90" s="19" t="str">
        <f t="shared" si="18"/>
        <v>6-2020</v>
      </c>
      <c r="B90" s="2">
        <v>6</v>
      </c>
      <c r="C90" s="19" t="str">
        <f t="shared" si="19"/>
        <v>CE1</v>
      </c>
      <c r="D90" s="19" t="str">
        <f t="shared" si="20"/>
        <v>Elémentaires</v>
      </c>
      <c r="E90" s="2">
        <v>2020</v>
      </c>
      <c r="F90" s="20" t="str">
        <f t="shared" si="21"/>
        <v>2020/2021</v>
      </c>
      <c r="G90" s="20" t="str">
        <f t="shared" si="22"/>
        <v>Oui</v>
      </c>
      <c r="H90" s="21">
        <f t="shared" si="23"/>
        <v>0.96</v>
      </c>
      <c r="I90" s="29">
        <f t="shared" si="24"/>
        <v>1</v>
      </c>
      <c r="J90" s="22">
        <f t="shared" si="25"/>
        <v>674.39983954997751</v>
      </c>
      <c r="K90" s="23"/>
      <c r="L90" s="22">
        <f t="shared" si="27"/>
        <v>647.42384596797842</v>
      </c>
    </row>
    <row r="91" spans="1:12">
      <c r="A91" s="19" t="str">
        <f t="shared" si="18"/>
        <v>6-2021</v>
      </c>
      <c r="B91" s="2">
        <v>6</v>
      </c>
      <c r="C91" s="19" t="str">
        <f t="shared" si="19"/>
        <v>CE1</v>
      </c>
      <c r="D91" s="19" t="str">
        <f t="shared" si="20"/>
        <v>Elémentaires</v>
      </c>
      <c r="E91" s="2">
        <v>2021</v>
      </c>
      <c r="F91" s="20" t="str">
        <f t="shared" si="21"/>
        <v>2021/2022</v>
      </c>
      <c r="G91" s="20" t="str">
        <f t="shared" si="22"/>
        <v>Oui</v>
      </c>
      <c r="H91" s="21">
        <f t="shared" si="23"/>
        <v>0.96</v>
      </c>
      <c r="I91" s="29">
        <f t="shared" si="24"/>
        <v>1</v>
      </c>
      <c r="J91" s="22">
        <f t="shared" si="25"/>
        <v>707.08277678818718</v>
      </c>
      <c r="K91" s="23"/>
      <c r="L91" s="22">
        <f t="shared" si="27"/>
        <v>678.79946571665971</v>
      </c>
    </row>
    <row r="92" spans="1:12">
      <c r="A92" s="19" t="str">
        <f t="shared" si="18"/>
        <v>6-2022</v>
      </c>
      <c r="B92" s="2">
        <v>6</v>
      </c>
      <c r="C92" s="19" t="str">
        <f t="shared" si="19"/>
        <v>CE1</v>
      </c>
      <c r="D92" s="19" t="str">
        <f t="shared" si="20"/>
        <v>Elémentaires</v>
      </c>
      <c r="E92" s="2">
        <v>2022</v>
      </c>
      <c r="F92" s="20" t="str">
        <f t="shared" si="21"/>
        <v>2022/2023</v>
      </c>
      <c r="G92" s="20" t="str">
        <f t="shared" si="22"/>
        <v>Oui</v>
      </c>
      <c r="H92" s="21">
        <f t="shared" si="23"/>
        <v>0.96</v>
      </c>
      <c r="I92" s="29">
        <f t="shared" si="24"/>
        <v>1</v>
      </c>
      <c r="J92" s="22">
        <f t="shared" si="25"/>
        <v>693.25538026432923</v>
      </c>
      <c r="K92" s="23"/>
      <c r="L92" s="22">
        <f t="shared" si="27"/>
        <v>665.52516505375604</v>
      </c>
    </row>
    <row r="93" spans="1:12">
      <c r="A93" s="19" t="str">
        <f t="shared" si="18"/>
        <v>6-2023</v>
      </c>
      <c r="B93" s="2">
        <v>6</v>
      </c>
      <c r="C93" s="19" t="str">
        <f t="shared" si="19"/>
        <v>CE1</v>
      </c>
      <c r="D93" s="19" t="str">
        <f t="shared" si="20"/>
        <v>Elémentaires</v>
      </c>
      <c r="E93" s="2">
        <v>2023</v>
      </c>
      <c r="F93" s="20" t="str">
        <f t="shared" si="21"/>
        <v>2023/2024</v>
      </c>
      <c r="G93" s="20" t="str">
        <f t="shared" si="22"/>
        <v>Oui</v>
      </c>
      <c r="H93" s="21">
        <f t="shared" si="23"/>
        <v>0.96</v>
      </c>
      <c r="I93" s="29">
        <f t="shared" si="24"/>
        <v>1</v>
      </c>
      <c r="J93" s="22">
        <f t="shared" si="25"/>
        <v>694.51241631195262</v>
      </c>
      <c r="K93" s="23"/>
      <c r="L93" s="22">
        <f t="shared" si="27"/>
        <v>666.73191965947444</v>
      </c>
    </row>
    <row r="94" spans="1:12">
      <c r="A94" s="19" t="str">
        <f t="shared" si="18"/>
        <v>6-2024</v>
      </c>
      <c r="B94" s="2">
        <v>6</v>
      </c>
      <c r="C94" s="19" t="str">
        <f t="shared" si="19"/>
        <v>CE1</v>
      </c>
      <c r="D94" s="19" t="str">
        <f t="shared" si="20"/>
        <v>Elémentaires</v>
      </c>
      <c r="E94" s="2">
        <v>2024</v>
      </c>
      <c r="F94" s="20" t="str">
        <f t="shared" si="21"/>
        <v>2024/2025</v>
      </c>
      <c r="G94" s="20" t="str">
        <f t="shared" si="22"/>
        <v>Oui</v>
      </c>
      <c r="H94" s="21">
        <f t="shared" si="23"/>
        <v>0.96</v>
      </c>
      <c r="I94" s="29">
        <f t="shared" si="24"/>
        <v>1</v>
      </c>
      <c r="J94" s="22">
        <f t="shared" si="25"/>
        <v>697.65500643101132</v>
      </c>
      <c r="K94" s="23"/>
      <c r="L94" s="22">
        <f t="shared" si="27"/>
        <v>669.74880617377084</v>
      </c>
    </row>
    <row r="95" spans="1:12">
      <c r="A95" s="19" t="str">
        <f t="shared" si="18"/>
        <v>6-2025</v>
      </c>
      <c r="B95" s="2">
        <v>6</v>
      </c>
      <c r="C95" s="19" t="str">
        <f t="shared" si="19"/>
        <v>CE1</v>
      </c>
      <c r="D95" s="19" t="str">
        <f t="shared" si="20"/>
        <v>Elémentaires</v>
      </c>
      <c r="E95" s="2">
        <v>2025</v>
      </c>
      <c r="F95" s="20" t="str">
        <f t="shared" si="21"/>
        <v>2025/2026</v>
      </c>
      <c r="G95" s="20" t="str">
        <f t="shared" si="22"/>
        <v>Oui</v>
      </c>
      <c r="H95" s="21">
        <f t="shared" si="23"/>
        <v>0.96</v>
      </c>
      <c r="I95" s="29">
        <f t="shared" si="24"/>
        <v>1</v>
      </c>
      <c r="J95" s="22">
        <f t="shared" si="25"/>
        <v>713.36795702630434</v>
      </c>
      <c r="K95" s="23"/>
      <c r="L95" s="22">
        <f t="shared" si="27"/>
        <v>684.83323874525217</v>
      </c>
    </row>
    <row r="96" spans="1:12">
      <c r="A96" s="19" t="str">
        <f t="shared" si="18"/>
        <v>6-2026</v>
      </c>
      <c r="B96" s="2">
        <v>6</v>
      </c>
      <c r="C96" s="19" t="str">
        <f t="shared" si="19"/>
        <v>CE1</v>
      </c>
      <c r="D96" s="19" t="str">
        <f t="shared" si="20"/>
        <v>Elémentaires</v>
      </c>
      <c r="E96" s="2">
        <v>2026</v>
      </c>
      <c r="F96" s="20" t="str">
        <f t="shared" si="21"/>
        <v>2026/2027</v>
      </c>
      <c r="G96" s="20" t="str">
        <f t="shared" si="22"/>
        <v>Oui</v>
      </c>
      <c r="H96" s="21">
        <f t="shared" si="23"/>
        <v>0.96</v>
      </c>
      <c r="I96" s="29">
        <f t="shared" si="24"/>
        <v>1</v>
      </c>
      <c r="J96" s="22">
        <f t="shared" si="25"/>
        <v>737.88015995496141</v>
      </c>
      <c r="K96" s="23"/>
      <c r="L96" s="22">
        <f t="shared" si="27"/>
        <v>708.36495355676288</v>
      </c>
    </row>
    <row r="97" spans="1:12">
      <c r="A97" s="19" t="str">
        <f t="shared" si="18"/>
        <v>6-2027</v>
      </c>
      <c r="B97" s="2">
        <v>6</v>
      </c>
      <c r="C97" s="19" t="str">
        <f t="shared" si="19"/>
        <v>CE1</v>
      </c>
      <c r="D97" s="19" t="str">
        <f t="shared" si="20"/>
        <v>Elémentaires</v>
      </c>
      <c r="E97" s="2">
        <v>2027</v>
      </c>
      <c r="F97" s="20" t="str">
        <f t="shared" si="21"/>
        <v>2027/2028</v>
      </c>
      <c r="G97" s="20" t="str">
        <f t="shared" si="22"/>
        <v>Oui</v>
      </c>
      <c r="H97" s="21">
        <f t="shared" si="23"/>
        <v>0.96</v>
      </c>
      <c r="I97" s="29">
        <f t="shared" si="24"/>
        <v>1</v>
      </c>
      <c r="J97" s="22">
        <f t="shared" si="25"/>
        <v>747.93644833594908</v>
      </c>
      <c r="K97" s="23"/>
      <c r="L97" s="22">
        <f t="shared" si="27"/>
        <v>718.01899040251112</v>
      </c>
    </row>
    <row r="98" spans="1:12">
      <c r="A98" s="19" t="str">
        <f t="shared" si="18"/>
        <v>6-2028</v>
      </c>
      <c r="B98" s="2">
        <v>6</v>
      </c>
      <c r="C98" s="19" t="str">
        <f t="shared" si="19"/>
        <v>CE1</v>
      </c>
      <c r="D98" s="19" t="str">
        <f t="shared" si="20"/>
        <v>Elémentaires</v>
      </c>
      <c r="E98" s="2">
        <v>2028</v>
      </c>
      <c r="F98" s="20" t="str">
        <f t="shared" si="21"/>
        <v>2028/2029</v>
      </c>
      <c r="G98" s="20" t="str">
        <f t="shared" si="22"/>
        <v>Oui</v>
      </c>
      <c r="H98" s="21">
        <f t="shared" si="23"/>
        <v>0.96</v>
      </c>
      <c r="I98" s="29">
        <f t="shared" si="24"/>
        <v>1</v>
      </c>
      <c r="J98" s="22">
        <f t="shared" si="25"/>
        <v>746.05089426451377</v>
      </c>
      <c r="K98" s="23"/>
      <c r="L98" s="22">
        <f t="shared" si="27"/>
        <v>716.20885849393323</v>
      </c>
    </row>
    <row r="99" spans="1:12">
      <c r="A99" s="19" t="str">
        <f t="shared" si="18"/>
        <v>6-2029</v>
      </c>
      <c r="B99" s="2">
        <v>6</v>
      </c>
      <c r="C99" s="19" t="str">
        <f t="shared" si="19"/>
        <v>CE1</v>
      </c>
      <c r="D99" s="19" t="str">
        <f t="shared" si="20"/>
        <v>Elémentaires</v>
      </c>
      <c r="E99" s="2">
        <v>2029</v>
      </c>
      <c r="F99" s="20" t="str">
        <f t="shared" si="21"/>
        <v>2029/2030</v>
      </c>
      <c r="G99" s="20" t="str">
        <f t="shared" si="22"/>
        <v>Oui</v>
      </c>
      <c r="H99" s="21">
        <f t="shared" si="23"/>
        <v>0.96</v>
      </c>
      <c r="I99" s="29">
        <f t="shared" si="24"/>
        <v>1</v>
      </c>
      <c r="J99" s="22">
        <f t="shared" si="25"/>
        <v>727.82387157397386</v>
      </c>
      <c r="K99" s="23"/>
      <c r="L99" s="22">
        <f t="shared" si="27"/>
        <v>698.71091671101487</v>
      </c>
    </row>
    <row r="100" spans="1:12">
      <c r="A100" s="19" t="str">
        <f t="shared" ref="A100:A131" si="28">B100&amp;"-"&amp;E100</f>
        <v>7-2014</v>
      </c>
      <c r="B100" s="2">
        <v>7</v>
      </c>
      <c r="C100" s="19" t="str">
        <f t="shared" ref="C100:C131" si="29">IF(ISTEXT(VLOOKUP(B100,Niveaux,2,FALSE)),VLOOKUP(B100,Niveaux,2,FALSE),"")</f>
        <v>CE2</v>
      </c>
      <c r="D100" s="19" t="str">
        <f t="shared" ref="D100:D131" si="30">IF(ISTEXT(VLOOKUP(B100,Niveaux,3,FALSE)),VLOOKUP(B100,Niveaux,3,FALSE),"")</f>
        <v>Elémentaires</v>
      </c>
      <c r="E100" s="2">
        <v>2014</v>
      </c>
      <c r="F100" s="20" t="str">
        <f t="shared" ref="F100:F131" si="31">IF(VLOOKUP(B100,Niveaux,4,FALSE)="Oui",E100&amp;"/"&amp;E100+1,"")</f>
        <v>2014/2015</v>
      </c>
      <c r="G100" s="20" t="str">
        <f t="shared" ref="G100:G131" si="32">IF(ISTEXT(VLOOKUP(B100,Niveaux,4,FALSE)),VLOOKUP(B100,Niveaux,4,FALSE),"")</f>
        <v>Oui</v>
      </c>
      <c r="H100" s="21">
        <f t="shared" ref="H100:H131" si="33">IF(ISNUMBER(VLOOKUP(B100-1,Niveaux,6,FALSE)),VLOOKUP(B100-1,Niveaux,6,FALSE),"")</f>
        <v>0.95957770206801829</v>
      </c>
      <c r="I100" s="29">
        <f t="shared" ref="I100:I131" si="34">IF(ISNUMBER(VLOOKUP(B100-1,Niveaux,7,FALSE)),VLOOKUP(B100-1,Niveaux,7,FALSE),"")</f>
        <v>1</v>
      </c>
      <c r="J100" s="22" t="str">
        <f t="shared" ref="J100:J131" si="35">IF(AND(G100="Oui",ISNUMBER(VLOOKUP(B100-1&amp;"-"&amp;E100-I100,Effectifs,12,FALSE))),VLOOKUP(B100-1&amp;"-"&amp;E100-I100,Effectifs,12,FALSE),"")</f>
        <v/>
      </c>
      <c r="K100" s="23">
        <v>617</v>
      </c>
      <c r="L100" s="22">
        <f t="shared" si="27"/>
        <v>617</v>
      </c>
    </row>
    <row r="101" spans="1:12">
      <c r="A101" s="19" t="str">
        <f t="shared" si="28"/>
        <v>7-2015</v>
      </c>
      <c r="B101" s="2">
        <v>7</v>
      </c>
      <c r="C101" s="19" t="str">
        <f t="shared" si="29"/>
        <v>CE2</v>
      </c>
      <c r="D101" s="19" t="str">
        <f t="shared" si="30"/>
        <v>Elémentaires</v>
      </c>
      <c r="E101" s="2">
        <v>2015</v>
      </c>
      <c r="F101" s="20" t="str">
        <f t="shared" si="31"/>
        <v>2015/2016</v>
      </c>
      <c r="G101" s="20" t="str">
        <f t="shared" si="32"/>
        <v>Oui</v>
      </c>
      <c r="H101" s="21">
        <f t="shared" si="33"/>
        <v>0.95957770206801829</v>
      </c>
      <c r="I101" s="29">
        <f t="shared" si="34"/>
        <v>1</v>
      </c>
      <c r="J101" s="22">
        <f t="shared" si="35"/>
        <v>656</v>
      </c>
      <c r="K101" s="23"/>
      <c r="L101" s="22">
        <f t="shared" si="27"/>
        <v>629.48297255661998</v>
      </c>
    </row>
    <row r="102" spans="1:12">
      <c r="A102" s="19" t="str">
        <f t="shared" si="28"/>
        <v>7-2016</v>
      </c>
      <c r="B102" s="2">
        <v>7</v>
      </c>
      <c r="C102" s="19" t="str">
        <f t="shared" si="29"/>
        <v>CE2</v>
      </c>
      <c r="D102" s="19" t="str">
        <f t="shared" si="30"/>
        <v>Elémentaires</v>
      </c>
      <c r="E102" s="2">
        <v>2016</v>
      </c>
      <c r="F102" s="20" t="str">
        <f t="shared" si="31"/>
        <v>2016/2017</v>
      </c>
      <c r="G102" s="20" t="str">
        <f t="shared" si="32"/>
        <v>Oui</v>
      </c>
      <c r="H102" s="21">
        <f t="shared" si="33"/>
        <v>0.95957770206801829</v>
      </c>
      <c r="I102" s="29">
        <f t="shared" si="34"/>
        <v>1</v>
      </c>
      <c r="J102" s="22">
        <f t="shared" si="35"/>
        <v>688.31999999999994</v>
      </c>
      <c r="K102" s="23"/>
      <c r="L102" s="22">
        <f t="shared" si="27"/>
        <v>660.49652388745824</v>
      </c>
    </row>
    <row r="103" spans="1:12">
      <c r="A103" s="19" t="str">
        <f t="shared" si="28"/>
        <v>7-2017</v>
      </c>
      <c r="B103" s="2">
        <v>7</v>
      </c>
      <c r="C103" s="19" t="str">
        <f t="shared" si="29"/>
        <v>CE2</v>
      </c>
      <c r="D103" s="19" t="str">
        <f t="shared" si="30"/>
        <v>Elémentaires</v>
      </c>
      <c r="E103" s="2">
        <v>2017</v>
      </c>
      <c r="F103" s="20" t="str">
        <f t="shared" si="31"/>
        <v>2017/2018</v>
      </c>
      <c r="G103" s="20" t="str">
        <f t="shared" si="32"/>
        <v>Oui</v>
      </c>
      <c r="H103" s="21">
        <f t="shared" si="33"/>
        <v>0.95957770206801829</v>
      </c>
      <c r="I103" s="29">
        <f t="shared" si="34"/>
        <v>1</v>
      </c>
      <c r="J103" s="22">
        <f t="shared" si="35"/>
        <v>684.74879999999996</v>
      </c>
      <c r="K103" s="23"/>
      <c r="L103" s="22">
        <f t="shared" si="27"/>
        <v>657.06967999783296</v>
      </c>
    </row>
    <row r="104" spans="1:12">
      <c r="A104" s="19" t="str">
        <f t="shared" si="28"/>
        <v>7-2018</v>
      </c>
      <c r="B104" s="2">
        <v>7</v>
      </c>
      <c r="C104" s="19" t="str">
        <f t="shared" si="29"/>
        <v>CE2</v>
      </c>
      <c r="D104" s="19" t="str">
        <f t="shared" si="30"/>
        <v>Elémentaires</v>
      </c>
      <c r="E104" s="2">
        <v>2018</v>
      </c>
      <c r="F104" s="20" t="str">
        <f t="shared" si="31"/>
        <v>2018/2019</v>
      </c>
      <c r="G104" s="20" t="str">
        <f t="shared" si="32"/>
        <v>Oui</v>
      </c>
      <c r="H104" s="21">
        <f t="shared" si="33"/>
        <v>0.95957770206801829</v>
      </c>
      <c r="I104" s="29">
        <f t="shared" si="34"/>
        <v>1</v>
      </c>
      <c r="J104" s="22">
        <f t="shared" si="35"/>
        <v>697.7894399999999</v>
      </c>
      <c r="K104" s="23"/>
      <c r="L104" s="22">
        <f t="shared" si="27"/>
        <v>669.5831873625292</v>
      </c>
    </row>
    <row r="105" spans="1:12">
      <c r="A105" s="19" t="str">
        <f t="shared" si="28"/>
        <v>7-2019</v>
      </c>
      <c r="B105" s="2">
        <v>7</v>
      </c>
      <c r="C105" s="19" t="str">
        <f t="shared" si="29"/>
        <v>CE2</v>
      </c>
      <c r="D105" s="19" t="str">
        <f t="shared" si="30"/>
        <v>Elémentaires</v>
      </c>
      <c r="E105" s="2">
        <v>2019</v>
      </c>
      <c r="F105" s="20" t="str">
        <f t="shared" si="31"/>
        <v>2019/2020</v>
      </c>
      <c r="G105" s="20" t="str">
        <f t="shared" si="32"/>
        <v>Oui</v>
      </c>
      <c r="H105" s="21">
        <f t="shared" si="33"/>
        <v>0.95957770206801829</v>
      </c>
      <c r="I105" s="29">
        <f t="shared" si="34"/>
        <v>1</v>
      </c>
      <c r="J105" s="22">
        <f t="shared" si="35"/>
        <v>692.20785022464304</v>
      </c>
      <c r="K105" s="23"/>
      <c r="L105" s="22">
        <f t="shared" si="27"/>
        <v>664.22721827200598</v>
      </c>
    </row>
    <row r="106" spans="1:12">
      <c r="A106" s="19" t="str">
        <f t="shared" si="28"/>
        <v>7-2020</v>
      </c>
      <c r="B106" s="2">
        <v>7</v>
      </c>
      <c r="C106" s="19" t="str">
        <f t="shared" si="29"/>
        <v>CE2</v>
      </c>
      <c r="D106" s="19" t="str">
        <f t="shared" si="30"/>
        <v>Elémentaires</v>
      </c>
      <c r="E106" s="2">
        <v>2020</v>
      </c>
      <c r="F106" s="20" t="str">
        <f t="shared" si="31"/>
        <v>2020/2021</v>
      </c>
      <c r="G106" s="20" t="str">
        <f t="shared" si="32"/>
        <v>Oui</v>
      </c>
      <c r="H106" s="21">
        <f t="shared" si="33"/>
        <v>0.95957770206801829</v>
      </c>
      <c r="I106" s="29">
        <f t="shared" si="34"/>
        <v>1</v>
      </c>
      <c r="J106" s="22">
        <f t="shared" si="35"/>
        <v>658.88801472230421</v>
      </c>
      <c r="K106" s="23"/>
      <c r="L106" s="22">
        <f t="shared" si="27"/>
        <v>632.25424708738728</v>
      </c>
    </row>
    <row r="107" spans="1:12">
      <c r="A107" s="19" t="str">
        <f t="shared" si="28"/>
        <v>7-2021</v>
      </c>
      <c r="B107" s="2">
        <v>7</v>
      </c>
      <c r="C107" s="19" t="str">
        <f t="shared" si="29"/>
        <v>CE2</v>
      </c>
      <c r="D107" s="19" t="str">
        <f t="shared" si="30"/>
        <v>Elémentaires</v>
      </c>
      <c r="E107" s="2">
        <v>2021</v>
      </c>
      <c r="F107" s="20" t="str">
        <f t="shared" si="31"/>
        <v>2021/2022</v>
      </c>
      <c r="G107" s="20" t="str">
        <f t="shared" si="32"/>
        <v>Oui</v>
      </c>
      <c r="H107" s="21">
        <f t="shared" si="33"/>
        <v>0.95957770206801829</v>
      </c>
      <c r="I107" s="29">
        <f t="shared" si="34"/>
        <v>1</v>
      </c>
      <c r="J107" s="22">
        <f t="shared" si="35"/>
        <v>647.42384596797842</v>
      </c>
      <c r="K107" s="23"/>
      <c r="L107" s="22">
        <f t="shared" si="27"/>
        <v>621.25348637799141</v>
      </c>
    </row>
    <row r="108" spans="1:12">
      <c r="A108" s="19" t="str">
        <f t="shared" si="28"/>
        <v>7-2022</v>
      </c>
      <c r="B108" s="2">
        <v>7</v>
      </c>
      <c r="C108" s="19" t="str">
        <f t="shared" si="29"/>
        <v>CE2</v>
      </c>
      <c r="D108" s="19" t="str">
        <f t="shared" si="30"/>
        <v>Elémentaires</v>
      </c>
      <c r="E108" s="2">
        <v>2022</v>
      </c>
      <c r="F108" s="20" t="str">
        <f t="shared" si="31"/>
        <v>2022/2023</v>
      </c>
      <c r="G108" s="20" t="str">
        <f t="shared" si="32"/>
        <v>Oui</v>
      </c>
      <c r="H108" s="21">
        <f t="shared" si="33"/>
        <v>0.95957770206801829</v>
      </c>
      <c r="I108" s="29">
        <f t="shared" si="34"/>
        <v>1</v>
      </c>
      <c r="J108" s="22">
        <f t="shared" si="35"/>
        <v>678.79946571665971</v>
      </c>
      <c r="K108" s="23"/>
      <c r="L108" s="22">
        <f t="shared" si="27"/>
        <v>651.36083147739089</v>
      </c>
    </row>
    <row r="109" spans="1:12">
      <c r="A109" s="19" t="str">
        <f t="shared" si="28"/>
        <v>7-2023</v>
      </c>
      <c r="B109" s="2">
        <v>7</v>
      </c>
      <c r="C109" s="19" t="str">
        <f t="shared" si="29"/>
        <v>CE2</v>
      </c>
      <c r="D109" s="19" t="str">
        <f t="shared" si="30"/>
        <v>Elémentaires</v>
      </c>
      <c r="E109" s="2">
        <v>2023</v>
      </c>
      <c r="F109" s="20" t="str">
        <f t="shared" si="31"/>
        <v>2023/2024</v>
      </c>
      <c r="G109" s="20" t="str">
        <f t="shared" si="32"/>
        <v>Oui</v>
      </c>
      <c r="H109" s="21">
        <f t="shared" si="33"/>
        <v>0.95957770206801829</v>
      </c>
      <c r="I109" s="29">
        <f t="shared" si="34"/>
        <v>1</v>
      </c>
      <c r="J109" s="22">
        <f t="shared" si="35"/>
        <v>665.52516505375604</v>
      </c>
      <c r="K109" s="23"/>
      <c r="L109" s="22">
        <f t="shared" si="27"/>
        <v>638.62310855072178</v>
      </c>
    </row>
    <row r="110" spans="1:12">
      <c r="A110" s="19" t="str">
        <f t="shared" si="28"/>
        <v>7-2024</v>
      </c>
      <c r="B110" s="2">
        <v>7</v>
      </c>
      <c r="C110" s="19" t="str">
        <f t="shared" si="29"/>
        <v>CE2</v>
      </c>
      <c r="D110" s="19" t="str">
        <f t="shared" si="30"/>
        <v>Elémentaires</v>
      </c>
      <c r="E110" s="2">
        <v>2024</v>
      </c>
      <c r="F110" s="20" t="str">
        <f t="shared" si="31"/>
        <v>2024/2025</v>
      </c>
      <c r="G110" s="20" t="str">
        <f t="shared" si="32"/>
        <v>Oui</v>
      </c>
      <c r="H110" s="21">
        <f t="shared" si="33"/>
        <v>0.95957770206801829</v>
      </c>
      <c r="I110" s="29">
        <f t="shared" si="34"/>
        <v>1</v>
      </c>
      <c r="J110" s="22">
        <f t="shared" si="35"/>
        <v>666.73191965947444</v>
      </c>
      <c r="K110" s="23"/>
      <c r="L110" s="22">
        <f t="shared" si="27"/>
        <v>639.78108336223704</v>
      </c>
    </row>
    <row r="111" spans="1:12">
      <c r="A111" s="19" t="str">
        <f t="shared" si="28"/>
        <v>7-2025</v>
      </c>
      <c r="B111" s="2">
        <v>7</v>
      </c>
      <c r="C111" s="19" t="str">
        <f t="shared" si="29"/>
        <v>CE2</v>
      </c>
      <c r="D111" s="19" t="str">
        <f t="shared" si="30"/>
        <v>Elémentaires</v>
      </c>
      <c r="E111" s="2">
        <v>2025</v>
      </c>
      <c r="F111" s="20" t="str">
        <f t="shared" si="31"/>
        <v>2025/2026</v>
      </c>
      <c r="G111" s="20" t="str">
        <f t="shared" si="32"/>
        <v>Oui</v>
      </c>
      <c r="H111" s="21">
        <f t="shared" si="33"/>
        <v>0.95957770206801829</v>
      </c>
      <c r="I111" s="29">
        <f t="shared" si="34"/>
        <v>1</v>
      </c>
      <c r="J111" s="22">
        <f t="shared" si="35"/>
        <v>669.74880617377084</v>
      </c>
      <c r="K111" s="23"/>
      <c r="L111" s="22">
        <f t="shared" si="27"/>
        <v>642.67602039102565</v>
      </c>
    </row>
    <row r="112" spans="1:12">
      <c r="A112" s="19" t="str">
        <f t="shared" si="28"/>
        <v>7-2026</v>
      </c>
      <c r="B112" s="2">
        <v>7</v>
      </c>
      <c r="C112" s="19" t="str">
        <f t="shared" si="29"/>
        <v>CE2</v>
      </c>
      <c r="D112" s="19" t="str">
        <f t="shared" si="30"/>
        <v>Elémentaires</v>
      </c>
      <c r="E112" s="2">
        <v>2026</v>
      </c>
      <c r="F112" s="20" t="str">
        <f t="shared" si="31"/>
        <v>2026/2027</v>
      </c>
      <c r="G112" s="20" t="str">
        <f t="shared" si="32"/>
        <v>Oui</v>
      </c>
      <c r="H112" s="21">
        <f t="shared" si="33"/>
        <v>0.95957770206801829</v>
      </c>
      <c r="I112" s="29">
        <f t="shared" si="34"/>
        <v>1</v>
      </c>
      <c r="J112" s="22">
        <f t="shared" si="35"/>
        <v>684.83323874525217</v>
      </c>
      <c r="K112" s="23"/>
      <c r="L112" s="22">
        <f t="shared" si="27"/>
        <v>657.15070553496764</v>
      </c>
    </row>
    <row r="113" spans="1:12">
      <c r="A113" s="19" t="str">
        <f t="shared" si="28"/>
        <v>7-2027</v>
      </c>
      <c r="B113" s="2">
        <v>7</v>
      </c>
      <c r="C113" s="19" t="str">
        <f t="shared" si="29"/>
        <v>CE2</v>
      </c>
      <c r="D113" s="19" t="str">
        <f t="shared" si="30"/>
        <v>Elémentaires</v>
      </c>
      <c r="E113" s="2">
        <v>2027</v>
      </c>
      <c r="F113" s="20" t="str">
        <f t="shared" si="31"/>
        <v>2027/2028</v>
      </c>
      <c r="G113" s="20" t="str">
        <f t="shared" si="32"/>
        <v>Oui</v>
      </c>
      <c r="H113" s="21">
        <f t="shared" si="33"/>
        <v>0.95957770206801829</v>
      </c>
      <c r="I113" s="29">
        <f t="shared" si="34"/>
        <v>1</v>
      </c>
      <c r="J113" s="22">
        <f t="shared" si="35"/>
        <v>708.36495355676288</v>
      </c>
      <c r="K113" s="23"/>
      <c r="L113" s="22">
        <f t="shared" si="27"/>
        <v>679.73121435951703</v>
      </c>
    </row>
    <row r="114" spans="1:12">
      <c r="A114" s="19" t="str">
        <f t="shared" si="28"/>
        <v>7-2028</v>
      </c>
      <c r="B114" s="2">
        <v>7</v>
      </c>
      <c r="C114" s="19" t="str">
        <f t="shared" si="29"/>
        <v>CE2</v>
      </c>
      <c r="D114" s="19" t="str">
        <f t="shared" si="30"/>
        <v>Elémentaires</v>
      </c>
      <c r="E114" s="2">
        <v>2028</v>
      </c>
      <c r="F114" s="20" t="str">
        <f t="shared" si="31"/>
        <v>2028/2029</v>
      </c>
      <c r="G114" s="20" t="str">
        <f t="shared" si="32"/>
        <v>Oui</v>
      </c>
      <c r="H114" s="21">
        <f t="shared" si="33"/>
        <v>0.95957770206801829</v>
      </c>
      <c r="I114" s="29">
        <f t="shared" si="34"/>
        <v>1</v>
      </c>
      <c r="J114" s="22">
        <f t="shared" si="35"/>
        <v>718.01899040251112</v>
      </c>
      <c r="K114" s="23"/>
      <c r="L114" s="22">
        <f t="shared" si="27"/>
        <v>688.99501285164013</v>
      </c>
    </row>
    <row r="115" spans="1:12">
      <c r="A115" s="19" t="str">
        <f t="shared" si="28"/>
        <v>7-2029</v>
      </c>
      <c r="B115" s="2">
        <v>7</v>
      </c>
      <c r="C115" s="19" t="str">
        <f t="shared" si="29"/>
        <v>CE2</v>
      </c>
      <c r="D115" s="19" t="str">
        <f t="shared" si="30"/>
        <v>Elémentaires</v>
      </c>
      <c r="E115" s="2">
        <v>2029</v>
      </c>
      <c r="F115" s="20" t="str">
        <f t="shared" si="31"/>
        <v>2029/2030</v>
      </c>
      <c r="G115" s="20" t="str">
        <f t="shared" si="32"/>
        <v>Oui</v>
      </c>
      <c r="H115" s="21">
        <f t="shared" si="33"/>
        <v>0.95957770206801829</v>
      </c>
      <c r="I115" s="29">
        <f t="shared" si="34"/>
        <v>1</v>
      </c>
      <c r="J115" s="22">
        <f t="shared" si="35"/>
        <v>716.20885849393323</v>
      </c>
      <c r="K115" s="23"/>
      <c r="L115" s="22">
        <f t="shared" si="27"/>
        <v>687.2580506343669</v>
      </c>
    </row>
    <row r="116" spans="1:12">
      <c r="A116" s="19" t="str">
        <f t="shared" si="28"/>
        <v>8-2014</v>
      </c>
      <c r="B116" s="2">
        <v>8</v>
      </c>
      <c r="C116" s="19" t="str">
        <f t="shared" si="29"/>
        <v>CM1</v>
      </c>
      <c r="D116" s="19" t="str">
        <f t="shared" si="30"/>
        <v>Elémentaires</v>
      </c>
      <c r="E116" s="2">
        <v>2014</v>
      </c>
      <c r="F116" s="20" t="str">
        <f t="shared" si="31"/>
        <v>2014/2015</v>
      </c>
      <c r="G116" s="20" t="str">
        <f t="shared" si="32"/>
        <v>Oui</v>
      </c>
      <c r="H116" s="21">
        <f t="shared" si="33"/>
        <v>0.95209725968315961</v>
      </c>
      <c r="I116" s="29">
        <f t="shared" si="34"/>
        <v>1</v>
      </c>
      <c r="J116" s="22" t="str">
        <f t="shared" si="35"/>
        <v/>
      </c>
      <c r="K116" s="23">
        <v>655</v>
      </c>
      <c r="L116" s="22">
        <f t="shared" si="27"/>
        <v>655</v>
      </c>
    </row>
    <row r="117" spans="1:12">
      <c r="A117" s="19" t="str">
        <f t="shared" si="28"/>
        <v>8-2015</v>
      </c>
      <c r="B117" s="2">
        <v>8</v>
      </c>
      <c r="C117" s="19" t="str">
        <f t="shared" si="29"/>
        <v>CM1</v>
      </c>
      <c r="D117" s="19" t="str">
        <f t="shared" si="30"/>
        <v>Elémentaires</v>
      </c>
      <c r="E117" s="2">
        <v>2015</v>
      </c>
      <c r="F117" s="20" t="str">
        <f t="shared" si="31"/>
        <v>2015/2016</v>
      </c>
      <c r="G117" s="20" t="str">
        <f t="shared" si="32"/>
        <v>Oui</v>
      </c>
      <c r="H117" s="21">
        <f t="shared" si="33"/>
        <v>0.95209725968315961</v>
      </c>
      <c r="I117" s="29">
        <f t="shared" si="34"/>
        <v>1</v>
      </c>
      <c r="J117" s="22">
        <f t="shared" si="35"/>
        <v>617</v>
      </c>
      <c r="K117" s="23"/>
      <c r="L117" s="22">
        <f t="shared" si="27"/>
        <v>587.4440092245095</v>
      </c>
    </row>
    <row r="118" spans="1:12">
      <c r="A118" s="19" t="str">
        <f t="shared" si="28"/>
        <v>8-2016</v>
      </c>
      <c r="B118" s="2">
        <v>8</v>
      </c>
      <c r="C118" s="19" t="str">
        <f t="shared" si="29"/>
        <v>CM1</v>
      </c>
      <c r="D118" s="19" t="str">
        <f t="shared" si="30"/>
        <v>Elémentaires</v>
      </c>
      <c r="E118" s="2">
        <v>2016</v>
      </c>
      <c r="F118" s="20" t="str">
        <f t="shared" si="31"/>
        <v>2016/2017</v>
      </c>
      <c r="G118" s="20" t="str">
        <f t="shared" si="32"/>
        <v>Oui</v>
      </c>
      <c r="H118" s="21">
        <f t="shared" si="33"/>
        <v>0.95209725968315961</v>
      </c>
      <c r="I118" s="29">
        <f t="shared" si="34"/>
        <v>1</v>
      </c>
      <c r="J118" s="22">
        <f t="shared" si="35"/>
        <v>629.48297255661998</v>
      </c>
      <c r="K118" s="23"/>
      <c r="L118" s="22">
        <f t="shared" si="27"/>
        <v>599.32901318836741</v>
      </c>
    </row>
    <row r="119" spans="1:12">
      <c r="A119" s="19" t="str">
        <f t="shared" si="28"/>
        <v>8-2017</v>
      </c>
      <c r="B119" s="2">
        <v>8</v>
      </c>
      <c r="C119" s="19" t="str">
        <f t="shared" si="29"/>
        <v>CM1</v>
      </c>
      <c r="D119" s="19" t="str">
        <f t="shared" si="30"/>
        <v>Elémentaires</v>
      </c>
      <c r="E119" s="2">
        <v>2017</v>
      </c>
      <c r="F119" s="20" t="str">
        <f t="shared" si="31"/>
        <v>2017/2018</v>
      </c>
      <c r="G119" s="20" t="str">
        <f t="shared" si="32"/>
        <v>Oui</v>
      </c>
      <c r="H119" s="21">
        <f t="shared" si="33"/>
        <v>0.95209725968315961</v>
      </c>
      <c r="I119" s="29">
        <f t="shared" si="34"/>
        <v>1</v>
      </c>
      <c r="J119" s="22">
        <f t="shared" si="35"/>
        <v>660.49652388745824</v>
      </c>
      <c r="K119" s="23"/>
      <c r="L119" s="22">
        <f t="shared" si="27"/>
        <v>628.85693042350158</v>
      </c>
    </row>
    <row r="120" spans="1:12">
      <c r="A120" s="19" t="str">
        <f t="shared" si="28"/>
        <v>8-2018</v>
      </c>
      <c r="B120" s="2">
        <v>8</v>
      </c>
      <c r="C120" s="19" t="str">
        <f t="shared" si="29"/>
        <v>CM1</v>
      </c>
      <c r="D120" s="19" t="str">
        <f t="shared" si="30"/>
        <v>Elémentaires</v>
      </c>
      <c r="E120" s="2">
        <v>2018</v>
      </c>
      <c r="F120" s="20" t="str">
        <f t="shared" si="31"/>
        <v>2018/2019</v>
      </c>
      <c r="G120" s="20" t="str">
        <f t="shared" si="32"/>
        <v>Oui</v>
      </c>
      <c r="H120" s="21">
        <f t="shared" si="33"/>
        <v>0.95209725968315961</v>
      </c>
      <c r="I120" s="29">
        <f t="shared" si="34"/>
        <v>1</v>
      </c>
      <c r="J120" s="22">
        <f t="shared" si="35"/>
        <v>657.06967999783296</v>
      </c>
      <c r="K120" s="23"/>
      <c r="L120" s="22">
        <f t="shared" si="27"/>
        <v>625.59424174682738</v>
      </c>
    </row>
    <row r="121" spans="1:12">
      <c r="A121" s="19" t="str">
        <f t="shared" si="28"/>
        <v>8-2019</v>
      </c>
      <c r="B121" s="2">
        <v>8</v>
      </c>
      <c r="C121" s="19" t="str">
        <f t="shared" si="29"/>
        <v>CM1</v>
      </c>
      <c r="D121" s="19" t="str">
        <f t="shared" si="30"/>
        <v>Elémentaires</v>
      </c>
      <c r="E121" s="2">
        <v>2019</v>
      </c>
      <c r="F121" s="20" t="str">
        <f t="shared" si="31"/>
        <v>2019/2020</v>
      </c>
      <c r="G121" s="20" t="str">
        <f t="shared" si="32"/>
        <v>Oui</v>
      </c>
      <c r="H121" s="21">
        <f t="shared" si="33"/>
        <v>0.95209725968315961</v>
      </c>
      <c r="I121" s="29">
        <f t="shared" si="34"/>
        <v>1</v>
      </c>
      <c r="J121" s="22">
        <f t="shared" si="35"/>
        <v>669.5831873625292</v>
      </c>
      <c r="K121" s="23"/>
      <c r="L121" s="22">
        <f t="shared" si="27"/>
        <v>637.5083178177797</v>
      </c>
    </row>
    <row r="122" spans="1:12">
      <c r="A122" s="19" t="str">
        <f t="shared" si="28"/>
        <v>8-2020</v>
      </c>
      <c r="B122" s="2">
        <v>8</v>
      </c>
      <c r="C122" s="19" t="str">
        <f t="shared" si="29"/>
        <v>CM1</v>
      </c>
      <c r="D122" s="19" t="str">
        <f t="shared" si="30"/>
        <v>Elémentaires</v>
      </c>
      <c r="E122" s="2">
        <v>2020</v>
      </c>
      <c r="F122" s="20" t="str">
        <f t="shared" si="31"/>
        <v>2020/2021</v>
      </c>
      <c r="G122" s="20" t="str">
        <f t="shared" si="32"/>
        <v>Oui</v>
      </c>
      <c r="H122" s="21">
        <f t="shared" si="33"/>
        <v>0.95209725968315961</v>
      </c>
      <c r="I122" s="29">
        <f t="shared" si="34"/>
        <v>1</v>
      </c>
      <c r="J122" s="22">
        <f t="shared" si="35"/>
        <v>664.22721827200598</v>
      </c>
      <c r="K122" s="23"/>
      <c r="L122" s="22">
        <f t="shared" si="27"/>
        <v>632.40891432374485</v>
      </c>
    </row>
    <row r="123" spans="1:12">
      <c r="A123" s="19" t="str">
        <f t="shared" si="28"/>
        <v>8-2021</v>
      </c>
      <c r="B123" s="2">
        <v>8</v>
      </c>
      <c r="C123" s="19" t="str">
        <f t="shared" si="29"/>
        <v>CM1</v>
      </c>
      <c r="D123" s="19" t="str">
        <f t="shared" si="30"/>
        <v>Elémentaires</v>
      </c>
      <c r="E123" s="2">
        <v>2021</v>
      </c>
      <c r="F123" s="20" t="str">
        <f t="shared" si="31"/>
        <v>2021/2022</v>
      </c>
      <c r="G123" s="20" t="str">
        <f t="shared" si="32"/>
        <v>Oui</v>
      </c>
      <c r="H123" s="21">
        <f t="shared" si="33"/>
        <v>0.95209725968315961</v>
      </c>
      <c r="I123" s="29">
        <f t="shared" si="34"/>
        <v>1</v>
      </c>
      <c r="J123" s="22">
        <f t="shared" si="35"/>
        <v>632.25424708738728</v>
      </c>
      <c r="K123" s="23"/>
      <c r="L123" s="22">
        <f t="shared" si="27"/>
        <v>601.96753607494077</v>
      </c>
    </row>
    <row r="124" spans="1:12">
      <c r="A124" s="19" t="str">
        <f t="shared" si="28"/>
        <v>8-2022</v>
      </c>
      <c r="B124" s="2">
        <v>8</v>
      </c>
      <c r="C124" s="19" t="str">
        <f t="shared" si="29"/>
        <v>CM1</v>
      </c>
      <c r="D124" s="19" t="str">
        <f t="shared" si="30"/>
        <v>Elémentaires</v>
      </c>
      <c r="E124" s="2">
        <v>2022</v>
      </c>
      <c r="F124" s="20" t="str">
        <f t="shared" si="31"/>
        <v>2022/2023</v>
      </c>
      <c r="G124" s="20" t="str">
        <f t="shared" si="32"/>
        <v>Oui</v>
      </c>
      <c r="H124" s="21">
        <f t="shared" si="33"/>
        <v>0.95209725968315961</v>
      </c>
      <c r="I124" s="29">
        <f t="shared" si="34"/>
        <v>1</v>
      </c>
      <c r="J124" s="22">
        <f t="shared" si="35"/>
        <v>621.25348637799141</v>
      </c>
      <c r="K124" s="23"/>
      <c r="L124" s="22">
        <f t="shared" si="27"/>
        <v>591.49374194909478</v>
      </c>
    </row>
    <row r="125" spans="1:12">
      <c r="A125" s="19" t="str">
        <f t="shared" si="28"/>
        <v>8-2023</v>
      </c>
      <c r="B125" s="2">
        <v>8</v>
      </c>
      <c r="C125" s="19" t="str">
        <f t="shared" si="29"/>
        <v>CM1</v>
      </c>
      <c r="D125" s="19" t="str">
        <f t="shared" si="30"/>
        <v>Elémentaires</v>
      </c>
      <c r="E125" s="2">
        <v>2023</v>
      </c>
      <c r="F125" s="20" t="str">
        <f t="shared" si="31"/>
        <v>2023/2024</v>
      </c>
      <c r="G125" s="20" t="str">
        <f t="shared" si="32"/>
        <v>Oui</v>
      </c>
      <c r="H125" s="21">
        <f t="shared" si="33"/>
        <v>0.95209725968315961</v>
      </c>
      <c r="I125" s="29">
        <f t="shared" si="34"/>
        <v>1</v>
      </c>
      <c r="J125" s="22">
        <f t="shared" si="35"/>
        <v>651.36083147739089</v>
      </c>
      <c r="K125" s="23"/>
      <c r="L125" s="22">
        <f t="shared" si="27"/>
        <v>620.15886271456816</v>
      </c>
    </row>
    <row r="126" spans="1:12">
      <c r="A126" s="19" t="str">
        <f t="shared" si="28"/>
        <v>8-2024</v>
      </c>
      <c r="B126" s="2">
        <v>8</v>
      </c>
      <c r="C126" s="19" t="str">
        <f t="shared" si="29"/>
        <v>CM1</v>
      </c>
      <c r="D126" s="19" t="str">
        <f t="shared" si="30"/>
        <v>Elémentaires</v>
      </c>
      <c r="E126" s="2">
        <v>2024</v>
      </c>
      <c r="F126" s="20" t="str">
        <f t="shared" si="31"/>
        <v>2024/2025</v>
      </c>
      <c r="G126" s="20" t="str">
        <f t="shared" si="32"/>
        <v>Oui</v>
      </c>
      <c r="H126" s="21">
        <f t="shared" si="33"/>
        <v>0.95209725968315961</v>
      </c>
      <c r="I126" s="29">
        <f t="shared" si="34"/>
        <v>1</v>
      </c>
      <c r="J126" s="22">
        <f t="shared" si="35"/>
        <v>638.62310855072178</v>
      </c>
      <c r="K126" s="23"/>
      <c r="L126" s="22">
        <f t="shared" si="27"/>
        <v>608.03131162148316</v>
      </c>
    </row>
    <row r="127" spans="1:12">
      <c r="A127" s="19" t="str">
        <f t="shared" si="28"/>
        <v>8-2025</v>
      </c>
      <c r="B127" s="2">
        <v>8</v>
      </c>
      <c r="C127" s="19" t="str">
        <f t="shared" si="29"/>
        <v>CM1</v>
      </c>
      <c r="D127" s="19" t="str">
        <f t="shared" si="30"/>
        <v>Elémentaires</v>
      </c>
      <c r="E127" s="2">
        <v>2025</v>
      </c>
      <c r="F127" s="20" t="str">
        <f t="shared" si="31"/>
        <v>2025/2026</v>
      </c>
      <c r="G127" s="20" t="str">
        <f t="shared" si="32"/>
        <v>Oui</v>
      </c>
      <c r="H127" s="21">
        <f t="shared" si="33"/>
        <v>0.95209725968315961</v>
      </c>
      <c r="I127" s="29">
        <f t="shared" si="34"/>
        <v>1</v>
      </c>
      <c r="J127" s="22">
        <f t="shared" si="35"/>
        <v>639.78108336223704</v>
      </c>
      <c r="K127" s="23"/>
      <c r="L127" s="22">
        <f t="shared" si="27"/>
        <v>609.13381626630894</v>
      </c>
    </row>
    <row r="128" spans="1:12">
      <c r="A128" s="19" t="str">
        <f t="shared" si="28"/>
        <v>8-2026</v>
      </c>
      <c r="B128" s="2">
        <v>8</v>
      </c>
      <c r="C128" s="19" t="str">
        <f t="shared" si="29"/>
        <v>CM1</v>
      </c>
      <c r="D128" s="19" t="str">
        <f t="shared" si="30"/>
        <v>Elémentaires</v>
      </c>
      <c r="E128" s="2">
        <v>2026</v>
      </c>
      <c r="F128" s="20" t="str">
        <f t="shared" si="31"/>
        <v>2026/2027</v>
      </c>
      <c r="G128" s="20" t="str">
        <f t="shared" si="32"/>
        <v>Oui</v>
      </c>
      <c r="H128" s="21">
        <f t="shared" si="33"/>
        <v>0.95209725968315961</v>
      </c>
      <c r="I128" s="29">
        <f t="shared" si="34"/>
        <v>1</v>
      </c>
      <c r="J128" s="22">
        <f t="shared" si="35"/>
        <v>642.67602039102565</v>
      </c>
      <c r="K128" s="23"/>
      <c r="L128" s="22">
        <f t="shared" si="27"/>
        <v>611.89007787837397</v>
      </c>
    </row>
    <row r="129" spans="1:12">
      <c r="A129" s="19" t="str">
        <f t="shared" si="28"/>
        <v>8-2027</v>
      </c>
      <c r="B129" s="2">
        <v>8</v>
      </c>
      <c r="C129" s="19" t="str">
        <f t="shared" si="29"/>
        <v>CM1</v>
      </c>
      <c r="D129" s="19" t="str">
        <f t="shared" si="30"/>
        <v>Elémentaires</v>
      </c>
      <c r="E129" s="2">
        <v>2027</v>
      </c>
      <c r="F129" s="20" t="str">
        <f t="shared" si="31"/>
        <v>2027/2028</v>
      </c>
      <c r="G129" s="20" t="str">
        <f t="shared" si="32"/>
        <v>Oui</v>
      </c>
      <c r="H129" s="21">
        <f t="shared" si="33"/>
        <v>0.95209725968315961</v>
      </c>
      <c r="I129" s="29">
        <f t="shared" si="34"/>
        <v>1</v>
      </c>
      <c r="J129" s="22">
        <f t="shared" si="35"/>
        <v>657.15070553496764</v>
      </c>
      <c r="K129" s="23"/>
      <c r="L129" s="22">
        <f t="shared" si="27"/>
        <v>625.67138593869765</v>
      </c>
    </row>
    <row r="130" spans="1:12">
      <c r="A130" s="19" t="str">
        <f t="shared" si="28"/>
        <v>8-2028</v>
      </c>
      <c r="B130" s="2">
        <v>8</v>
      </c>
      <c r="C130" s="19" t="str">
        <f t="shared" si="29"/>
        <v>CM1</v>
      </c>
      <c r="D130" s="19" t="str">
        <f t="shared" si="30"/>
        <v>Elémentaires</v>
      </c>
      <c r="E130" s="2">
        <v>2028</v>
      </c>
      <c r="F130" s="20" t="str">
        <f t="shared" si="31"/>
        <v>2028/2029</v>
      </c>
      <c r="G130" s="20" t="str">
        <f t="shared" si="32"/>
        <v>Oui</v>
      </c>
      <c r="H130" s="21">
        <f t="shared" si="33"/>
        <v>0.95209725968315961</v>
      </c>
      <c r="I130" s="29">
        <f t="shared" si="34"/>
        <v>1</v>
      </c>
      <c r="J130" s="22">
        <f t="shared" si="35"/>
        <v>679.73121435951703</v>
      </c>
      <c r="K130" s="23"/>
      <c r="L130" s="22">
        <f t="shared" si="27"/>
        <v>647.17022651280251</v>
      </c>
    </row>
    <row r="131" spans="1:12">
      <c r="A131" s="19" t="str">
        <f t="shared" si="28"/>
        <v>8-2029</v>
      </c>
      <c r="B131" s="2">
        <v>8</v>
      </c>
      <c r="C131" s="19" t="str">
        <f t="shared" si="29"/>
        <v>CM1</v>
      </c>
      <c r="D131" s="19" t="str">
        <f t="shared" si="30"/>
        <v>Elémentaires</v>
      </c>
      <c r="E131" s="2">
        <v>2029</v>
      </c>
      <c r="F131" s="20" t="str">
        <f t="shared" si="31"/>
        <v>2029/2030</v>
      </c>
      <c r="G131" s="20" t="str">
        <f t="shared" si="32"/>
        <v>Oui</v>
      </c>
      <c r="H131" s="21">
        <f t="shared" si="33"/>
        <v>0.95209725968315961</v>
      </c>
      <c r="I131" s="29">
        <f t="shared" si="34"/>
        <v>1</v>
      </c>
      <c r="J131" s="22">
        <f t="shared" si="35"/>
        <v>688.99501285164013</v>
      </c>
      <c r="K131" s="23"/>
      <c r="L131" s="22">
        <f t="shared" si="27"/>
        <v>655.99026367140993</v>
      </c>
    </row>
    <row r="132" spans="1:12">
      <c r="A132" s="19" t="str">
        <f t="shared" ref="A132:A147" si="36">B132&amp;"-"&amp;E132</f>
        <v>9-2014</v>
      </c>
      <c r="B132" s="2">
        <v>9</v>
      </c>
      <c r="C132" s="19" t="str">
        <f t="shared" ref="C132:C147" si="37">IF(ISTEXT(VLOOKUP(B132,Niveaux,2,FALSE)),VLOOKUP(B132,Niveaux,2,FALSE),"")</f>
        <v>CM2</v>
      </c>
      <c r="D132" s="19" t="str">
        <f t="shared" ref="D132:D147" si="38">IF(ISTEXT(VLOOKUP(B132,Niveaux,3,FALSE)),VLOOKUP(B132,Niveaux,3,FALSE),"")</f>
        <v>Elémentaires</v>
      </c>
      <c r="E132" s="2">
        <v>2014</v>
      </c>
      <c r="F132" s="20" t="str">
        <f t="shared" ref="F132:F147" si="39">IF(VLOOKUP(B132,Niveaux,4,FALSE)="Oui",E132&amp;"/"&amp;E132+1,"")</f>
        <v>2014/2015</v>
      </c>
      <c r="G132" s="20" t="str">
        <f t="shared" ref="G132:G147" si="40">IF(ISTEXT(VLOOKUP(B132,Niveaux,4,FALSE)),VLOOKUP(B132,Niveaux,4,FALSE),"")</f>
        <v>Oui</v>
      </c>
      <c r="H132" s="21">
        <f t="shared" ref="H132:H147" si="41">IF(ISNUMBER(VLOOKUP(B132-1,Niveaux,6,FALSE)),VLOOKUP(B132-1,Niveaux,6,FALSE),"")</f>
        <v>0.95337512247240563</v>
      </c>
      <c r="I132" s="29">
        <f t="shared" ref="I132:I147" si="42">IF(ISNUMBER(VLOOKUP(B132-1,Niveaux,7,FALSE)),VLOOKUP(B132-1,Niveaux,7,FALSE),"")</f>
        <v>1</v>
      </c>
      <c r="J132" s="22" t="str">
        <f t="shared" ref="J132:J147" si="43">IF(AND(G132="Oui",ISNUMBER(VLOOKUP(B132-1&amp;"-"&amp;E132-I132,Effectifs,12,FALSE))),VLOOKUP(B132-1&amp;"-"&amp;E132-I132,Effectifs,12,FALSE),"")</f>
        <v/>
      </c>
      <c r="K132" s="23">
        <v>615</v>
      </c>
      <c r="L132" s="22">
        <f t="shared" si="27"/>
        <v>615</v>
      </c>
    </row>
    <row r="133" spans="1:12">
      <c r="A133" s="19" t="str">
        <f t="shared" si="36"/>
        <v>9-2015</v>
      </c>
      <c r="B133" s="2">
        <v>9</v>
      </c>
      <c r="C133" s="19" t="str">
        <f t="shared" si="37"/>
        <v>CM2</v>
      </c>
      <c r="D133" s="19" t="str">
        <f t="shared" si="38"/>
        <v>Elémentaires</v>
      </c>
      <c r="E133" s="2">
        <v>2015</v>
      </c>
      <c r="F133" s="20" t="str">
        <f t="shared" si="39"/>
        <v>2015/2016</v>
      </c>
      <c r="G133" s="20" t="str">
        <f t="shared" si="40"/>
        <v>Oui</v>
      </c>
      <c r="H133" s="21">
        <f t="shared" si="41"/>
        <v>0.95337512247240563</v>
      </c>
      <c r="I133" s="29">
        <f t="shared" si="42"/>
        <v>1</v>
      </c>
      <c r="J133" s="22">
        <f t="shared" si="43"/>
        <v>655</v>
      </c>
      <c r="K133" s="23"/>
      <c r="L133" s="22">
        <f t="shared" ref="L133:L147" si="44">IF(K133&gt;0,K133,J133*H133)</f>
        <v>624.46070521942568</v>
      </c>
    </row>
    <row r="134" spans="1:12">
      <c r="A134" s="19" t="str">
        <f t="shared" si="36"/>
        <v>9-2016</v>
      </c>
      <c r="B134" s="2">
        <v>9</v>
      </c>
      <c r="C134" s="19" t="str">
        <f t="shared" si="37"/>
        <v>CM2</v>
      </c>
      <c r="D134" s="19" t="str">
        <f t="shared" si="38"/>
        <v>Elémentaires</v>
      </c>
      <c r="E134" s="2">
        <v>2016</v>
      </c>
      <c r="F134" s="20" t="str">
        <f t="shared" si="39"/>
        <v>2016/2017</v>
      </c>
      <c r="G134" s="20" t="str">
        <f t="shared" si="40"/>
        <v>Oui</v>
      </c>
      <c r="H134" s="21">
        <f t="shared" si="41"/>
        <v>0.95337512247240563</v>
      </c>
      <c r="I134" s="29">
        <f t="shared" si="42"/>
        <v>1</v>
      </c>
      <c r="J134" s="22">
        <f t="shared" si="43"/>
        <v>587.4440092245095</v>
      </c>
      <c r="K134" s="23"/>
      <c r="L134" s="22">
        <f t="shared" si="44"/>
        <v>560.05450424009769</v>
      </c>
    </row>
    <row r="135" spans="1:12">
      <c r="A135" s="19" t="str">
        <f t="shared" si="36"/>
        <v>9-2017</v>
      </c>
      <c r="B135" s="2">
        <v>9</v>
      </c>
      <c r="C135" s="19" t="str">
        <f t="shared" si="37"/>
        <v>CM2</v>
      </c>
      <c r="D135" s="19" t="str">
        <f t="shared" si="38"/>
        <v>Elémentaires</v>
      </c>
      <c r="E135" s="2">
        <v>2017</v>
      </c>
      <c r="F135" s="20" t="str">
        <f t="shared" si="39"/>
        <v>2017/2018</v>
      </c>
      <c r="G135" s="20" t="str">
        <f t="shared" si="40"/>
        <v>Oui</v>
      </c>
      <c r="H135" s="21">
        <f t="shared" si="41"/>
        <v>0.95337512247240563</v>
      </c>
      <c r="I135" s="29">
        <f t="shared" si="42"/>
        <v>1</v>
      </c>
      <c r="J135" s="22">
        <f t="shared" si="43"/>
        <v>599.32901318836741</v>
      </c>
      <c r="K135" s="23"/>
      <c r="L135" s="22">
        <f t="shared" si="44"/>
        <v>571.3853713497258</v>
      </c>
    </row>
    <row r="136" spans="1:12">
      <c r="A136" s="19" t="str">
        <f t="shared" si="36"/>
        <v>9-2018</v>
      </c>
      <c r="B136" s="2">
        <v>9</v>
      </c>
      <c r="C136" s="19" t="str">
        <f t="shared" si="37"/>
        <v>CM2</v>
      </c>
      <c r="D136" s="19" t="str">
        <f t="shared" si="38"/>
        <v>Elémentaires</v>
      </c>
      <c r="E136" s="2">
        <v>2018</v>
      </c>
      <c r="F136" s="20" t="str">
        <f t="shared" si="39"/>
        <v>2018/2019</v>
      </c>
      <c r="G136" s="20" t="str">
        <f t="shared" si="40"/>
        <v>Oui</v>
      </c>
      <c r="H136" s="21">
        <f t="shared" si="41"/>
        <v>0.95337512247240563</v>
      </c>
      <c r="I136" s="29">
        <f t="shared" si="42"/>
        <v>1</v>
      </c>
      <c r="J136" s="22">
        <f t="shared" si="43"/>
        <v>628.85693042350158</v>
      </c>
      <c r="K136" s="23"/>
      <c r="L136" s="22">
        <f t="shared" si="44"/>
        <v>599.53655306012683</v>
      </c>
    </row>
    <row r="137" spans="1:12">
      <c r="A137" s="19" t="str">
        <f t="shared" si="36"/>
        <v>9-2019</v>
      </c>
      <c r="B137" s="2">
        <v>9</v>
      </c>
      <c r="C137" s="19" t="str">
        <f t="shared" si="37"/>
        <v>CM2</v>
      </c>
      <c r="D137" s="19" t="str">
        <f t="shared" si="38"/>
        <v>Elémentaires</v>
      </c>
      <c r="E137" s="2">
        <v>2019</v>
      </c>
      <c r="F137" s="20" t="str">
        <f t="shared" si="39"/>
        <v>2019/2020</v>
      </c>
      <c r="G137" s="20" t="str">
        <f t="shared" si="40"/>
        <v>Oui</v>
      </c>
      <c r="H137" s="21">
        <f t="shared" si="41"/>
        <v>0.95337512247240563</v>
      </c>
      <c r="I137" s="29">
        <f t="shared" si="42"/>
        <v>1</v>
      </c>
      <c r="J137" s="22">
        <f t="shared" si="43"/>
        <v>625.59424174682738</v>
      </c>
      <c r="K137" s="23"/>
      <c r="L137" s="22">
        <f t="shared" si="44"/>
        <v>596.42598684341328</v>
      </c>
    </row>
    <row r="138" spans="1:12">
      <c r="A138" s="19" t="str">
        <f t="shared" si="36"/>
        <v>9-2020</v>
      </c>
      <c r="B138" s="2">
        <v>9</v>
      </c>
      <c r="C138" s="19" t="str">
        <f t="shared" si="37"/>
        <v>CM2</v>
      </c>
      <c r="D138" s="19" t="str">
        <f t="shared" si="38"/>
        <v>Elémentaires</v>
      </c>
      <c r="E138" s="2">
        <v>2020</v>
      </c>
      <c r="F138" s="20" t="str">
        <f t="shared" si="39"/>
        <v>2020/2021</v>
      </c>
      <c r="G138" s="20" t="str">
        <f t="shared" si="40"/>
        <v>Oui</v>
      </c>
      <c r="H138" s="21">
        <f t="shared" si="41"/>
        <v>0.95337512247240563</v>
      </c>
      <c r="I138" s="29">
        <f t="shared" si="42"/>
        <v>1</v>
      </c>
      <c r="J138" s="22">
        <f t="shared" si="43"/>
        <v>637.5083178177797</v>
      </c>
      <c r="K138" s="23"/>
      <c r="L138" s="22">
        <f t="shared" si="44"/>
        <v>607.784570576703</v>
      </c>
    </row>
    <row r="139" spans="1:12">
      <c r="A139" s="19" t="str">
        <f t="shared" si="36"/>
        <v>9-2021</v>
      </c>
      <c r="B139" s="2">
        <v>9</v>
      </c>
      <c r="C139" s="19" t="str">
        <f t="shared" si="37"/>
        <v>CM2</v>
      </c>
      <c r="D139" s="19" t="str">
        <f t="shared" si="38"/>
        <v>Elémentaires</v>
      </c>
      <c r="E139" s="2">
        <v>2021</v>
      </c>
      <c r="F139" s="20" t="str">
        <f t="shared" si="39"/>
        <v>2021/2022</v>
      </c>
      <c r="G139" s="20" t="str">
        <f t="shared" si="40"/>
        <v>Oui</v>
      </c>
      <c r="H139" s="21">
        <f t="shared" si="41"/>
        <v>0.95337512247240563</v>
      </c>
      <c r="I139" s="29">
        <f t="shared" si="42"/>
        <v>1</v>
      </c>
      <c r="J139" s="22">
        <f t="shared" si="43"/>
        <v>632.40891432374485</v>
      </c>
      <c r="K139" s="23"/>
      <c r="L139" s="22">
        <f t="shared" si="44"/>
        <v>602.92292614604128</v>
      </c>
    </row>
    <row r="140" spans="1:12">
      <c r="A140" s="19" t="str">
        <f t="shared" si="36"/>
        <v>9-2022</v>
      </c>
      <c r="B140" s="2">
        <v>9</v>
      </c>
      <c r="C140" s="19" t="str">
        <f t="shared" si="37"/>
        <v>CM2</v>
      </c>
      <c r="D140" s="19" t="str">
        <f t="shared" si="38"/>
        <v>Elémentaires</v>
      </c>
      <c r="E140" s="2">
        <v>2022</v>
      </c>
      <c r="F140" s="20" t="str">
        <f t="shared" si="39"/>
        <v>2022/2023</v>
      </c>
      <c r="G140" s="20" t="str">
        <f t="shared" si="40"/>
        <v>Oui</v>
      </c>
      <c r="H140" s="21">
        <f t="shared" si="41"/>
        <v>0.95337512247240563</v>
      </c>
      <c r="I140" s="29">
        <f t="shared" si="42"/>
        <v>1</v>
      </c>
      <c r="J140" s="22">
        <f t="shared" si="43"/>
        <v>601.96753607494077</v>
      </c>
      <c r="K140" s="23"/>
      <c r="L140" s="22">
        <f t="shared" si="44"/>
        <v>573.90087342985896</v>
      </c>
    </row>
    <row r="141" spans="1:12">
      <c r="A141" s="19" t="str">
        <f t="shared" si="36"/>
        <v>9-2023</v>
      </c>
      <c r="B141" s="2">
        <v>9</v>
      </c>
      <c r="C141" s="19" t="str">
        <f t="shared" si="37"/>
        <v>CM2</v>
      </c>
      <c r="D141" s="19" t="str">
        <f t="shared" si="38"/>
        <v>Elémentaires</v>
      </c>
      <c r="E141" s="2">
        <v>2023</v>
      </c>
      <c r="F141" s="20" t="str">
        <f t="shared" si="39"/>
        <v>2023/2024</v>
      </c>
      <c r="G141" s="20" t="str">
        <f t="shared" si="40"/>
        <v>Oui</v>
      </c>
      <c r="H141" s="21">
        <f t="shared" si="41"/>
        <v>0.95337512247240563</v>
      </c>
      <c r="I141" s="29">
        <f t="shared" si="42"/>
        <v>1</v>
      </c>
      <c r="J141" s="22">
        <f t="shared" si="43"/>
        <v>591.49374194909478</v>
      </c>
      <c r="K141" s="23"/>
      <c r="L141" s="22">
        <f t="shared" si="44"/>
        <v>563.9154186723797</v>
      </c>
    </row>
    <row r="142" spans="1:12">
      <c r="A142" s="19" t="str">
        <f t="shared" si="36"/>
        <v>9-2024</v>
      </c>
      <c r="B142" s="2">
        <v>9</v>
      </c>
      <c r="C142" s="19" t="str">
        <f t="shared" si="37"/>
        <v>CM2</v>
      </c>
      <c r="D142" s="19" t="str">
        <f t="shared" si="38"/>
        <v>Elémentaires</v>
      </c>
      <c r="E142" s="2">
        <v>2024</v>
      </c>
      <c r="F142" s="20" t="str">
        <f t="shared" si="39"/>
        <v>2024/2025</v>
      </c>
      <c r="G142" s="20" t="str">
        <f t="shared" si="40"/>
        <v>Oui</v>
      </c>
      <c r="H142" s="21">
        <f t="shared" si="41"/>
        <v>0.95337512247240563</v>
      </c>
      <c r="I142" s="29">
        <f t="shared" si="42"/>
        <v>1</v>
      </c>
      <c r="J142" s="22">
        <f t="shared" si="43"/>
        <v>620.15886271456816</v>
      </c>
      <c r="K142" s="23"/>
      <c r="L142" s="22">
        <f t="shared" si="44"/>
        <v>591.24403169284926</v>
      </c>
    </row>
    <row r="143" spans="1:12">
      <c r="A143" s="19" t="str">
        <f t="shared" si="36"/>
        <v>9-2025</v>
      </c>
      <c r="B143" s="2">
        <v>9</v>
      </c>
      <c r="C143" s="19" t="str">
        <f t="shared" si="37"/>
        <v>CM2</v>
      </c>
      <c r="D143" s="19" t="str">
        <f t="shared" si="38"/>
        <v>Elémentaires</v>
      </c>
      <c r="E143" s="2">
        <v>2025</v>
      </c>
      <c r="F143" s="20" t="str">
        <f t="shared" si="39"/>
        <v>2025/2026</v>
      </c>
      <c r="G143" s="20" t="str">
        <f t="shared" si="40"/>
        <v>Oui</v>
      </c>
      <c r="H143" s="21">
        <f t="shared" si="41"/>
        <v>0.95337512247240563</v>
      </c>
      <c r="I143" s="29">
        <f t="shared" si="42"/>
        <v>1</v>
      </c>
      <c r="J143" s="22">
        <f t="shared" si="43"/>
        <v>608.03131162148316</v>
      </c>
      <c r="K143" s="23"/>
      <c r="L143" s="22">
        <f t="shared" si="44"/>
        <v>579.68192618418891</v>
      </c>
    </row>
    <row r="144" spans="1:12">
      <c r="A144" s="19" t="str">
        <f t="shared" si="36"/>
        <v>9-2026</v>
      </c>
      <c r="B144" s="2">
        <v>9</v>
      </c>
      <c r="C144" s="19" t="str">
        <f t="shared" si="37"/>
        <v>CM2</v>
      </c>
      <c r="D144" s="19" t="str">
        <f t="shared" si="38"/>
        <v>Elémentaires</v>
      </c>
      <c r="E144" s="2">
        <v>2026</v>
      </c>
      <c r="F144" s="20" t="str">
        <f t="shared" si="39"/>
        <v>2026/2027</v>
      </c>
      <c r="G144" s="20" t="str">
        <f t="shared" si="40"/>
        <v>Oui</v>
      </c>
      <c r="H144" s="21">
        <f t="shared" si="41"/>
        <v>0.95337512247240563</v>
      </c>
      <c r="I144" s="29">
        <f t="shared" si="42"/>
        <v>1</v>
      </c>
      <c r="J144" s="22">
        <f t="shared" si="43"/>
        <v>609.13381626630894</v>
      </c>
      <c r="K144" s="23"/>
      <c r="L144" s="22">
        <f t="shared" si="44"/>
        <v>580.73302668497615</v>
      </c>
    </row>
    <row r="145" spans="1:12">
      <c r="A145" s="19" t="str">
        <f t="shared" si="36"/>
        <v>9-2027</v>
      </c>
      <c r="B145" s="2">
        <v>9</v>
      </c>
      <c r="C145" s="19" t="str">
        <f t="shared" si="37"/>
        <v>CM2</v>
      </c>
      <c r="D145" s="19" t="str">
        <f t="shared" si="38"/>
        <v>Elémentaires</v>
      </c>
      <c r="E145" s="2">
        <v>2027</v>
      </c>
      <c r="F145" s="20" t="str">
        <f t="shared" si="39"/>
        <v>2027/2028</v>
      </c>
      <c r="G145" s="20" t="str">
        <f t="shared" si="40"/>
        <v>Oui</v>
      </c>
      <c r="H145" s="21">
        <f t="shared" si="41"/>
        <v>0.95337512247240563</v>
      </c>
      <c r="I145" s="29">
        <f t="shared" si="42"/>
        <v>1</v>
      </c>
      <c r="J145" s="22">
        <f t="shared" si="43"/>
        <v>611.89007787837397</v>
      </c>
      <c r="K145" s="23"/>
      <c r="L145" s="22">
        <f t="shared" si="44"/>
        <v>583.3607779369446</v>
      </c>
    </row>
    <row r="146" spans="1:12">
      <c r="A146" s="19" t="str">
        <f t="shared" si="36"/>
        <v>9-2028</v>
      </c>
      <c r="B146" s="2">
        <v>9</v>
      </c>
      <c r="C146" s="19" t="str">
        <f t="shared" si="37"/>
        <v>CM2</v>
      </c>
      <c r="D146" s="19" t="str">
        <f t="shared" si="38"/>
        <v>Elémentaires</v>
      </c>
      <c r="E146" s="2">
        <v>2028</v>
      </c>
      <c r="F146" s="20" t="str">
        <f t="shared" si="39"/>
        <v>2028/2029</v>
      </c>
      <c r="G146" s="20" t="str">
        <f t="shared" si="40"/>
        <v>Oui</v>
      </c>
      <c r="H146" s="21">
        <f t="shared" si="41"/>
        <v>0.95337512247240563</v>
      </c>
      <c r="I146" s="29">
        <f t="shared" si="42"/>
        <v>1</v>
      </c>
      <c r="J146" s="22">
        <f t="shared" si="43"/>
        <v>625.67138593869765</v>
      </c>
      <c r="K146" s="23"/>
      <c r="L146" s="22">
        <f t="shared" si="44"/>
        <v>596.4995341967857</v>
      </c>
    </row>
    <row r="147" spans="1:12">
      <c r="A147" s="19" t="str">
        <f t="shared" si="36"/>
        <v>9-2029</v>
      </c>
      <c r="B147" s="2">
        <v>9</v>
      </c>
      <c r="C147" s="19" t="str">
        <f t="shared" si="37"/>
        <v>CM2</v>
      </c>
      <c r="D147" s="19" t="str">
        <f t="shared" si="38"/>
        <v>Elémentaires</v>
      </c>
      <c r="E147" s="2">
        <v>2029</v>
      </c>
      <c r="F147" s="20" t="str">
        <f t="shared" si="39"/>
        <v>2029/2030</v>
      </c>
      <c r="G147" s="20" t="str">
        <f t="shared" si="40"/>
        <v>Oui</v>
      </c>
      <c r="H147" s="21">
        <f t="shared" si="41"/>
        <v>0.95337512247240563</v>
      </c>
      <c r="I147" s="29">
        <f t="shared" si="42"/>
        <v>1</v>
      </c>
      <c r="J147" s="22">
        <f t="shared" si="43"/>
        <v>647.17022651280251</v>
      </c>
      <c r="K147" s="23"/>
      <c r="L147" s="22">
        <f t="shared" si="44"/>
        <v>616.99599396213762</v>
      </c>
    </row>
    <row r="148" spans="1:12">
      <c r="A148" s="9"/>
      <c r="B148" s="18"/>
      <c r="C148" s="18"/>
      <c r="D148" s="9"/>
      <c r="E148" s="9"/>
      <c r="F148" s="9"/>
      <c r="G148" s="9"/>
      <c r="H148" s="9"/>
      <c r="I148" s="30"/>
      <c r="J148" s="9"/>
      <c r="K148" s="9"/>
      <c r="L148" s="9"/>
    </row>
  </sheetData>
  <sortState ref="B14:E157">
    <sortCondition ref="B17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14"/>
  <sheetViews>
    <sheetView workbookViewId="0"/>
  </sheetViews>
  <sheetFormatPr baseColWidth="10" defaultRowHeight="15"/>
  <cols>
    <col min="1" max="1" width="13.140625" customWidth="1"/>
    <col min="2" max="2" width="18.140625" bestFit="1" customWidth="1"/>
    <col min="3" max="3" width="18.140625" customWidth="1"/>
    <col min="4" max="4" width="14.5703125" style="2" customWidth="1"/>
    <col min="5" max="5" width="13" style="2" customWidth="1"/>
    <col min="6" max="6" width="13.7109375" style="2" customWidth="1"/>
    <col min="7" max="7" width="13.7109375" style="26" customWidth="1"/>
  </cols>
  <sheetData>
    <row r="1" spans="1:7" s="4" customFormat="1" ht="21">
      <c r="A1" s="7" t="s">
        <v>7</v>
      </c>
      <c r="B1" s="7" t="s">
        <v>7</v>
      </c>
      <c r="C1" s="7"/>
      <c r="D1" s="16"/>
      <c r="E1" s="16"/>
      <c r="F1" s="6"/>
      <c r="G1" s="24"/>
    </row>
    <row r="2" spans="1:7" s="4" customFormat="1">
      <c r="D2" s="6"/>
      <c r="E2" s="6"/>
      <c r="F2" s="6"/>
      <c r="G2" s="24"/>
    </row>
    <row r="3" spans="1:7" s="5" customFormat="1" ht="45">
      <c r="A3" s="12" t="s">
        <v>32</v>
      </c>
      <c r="B3" s="11" t="s">
        <v>8</v>
      </c>
      <c r="C3" s="11" t="s">
        <v>12</v>
      </c>
      <c r="D3" s="12" t="s">
        <v>21</v>
      </c>
      <c r="E3" s="12" t="s">
        <v>29</v>
      </c>
      <c r="F3" s="12" t="s">
        <v>6</v>
      </c>
      <c r="G3" s="25" t="s">
        <v>35</v>
      </c>
    </row>
    <row r="4" spans="1:7">
      <c r="A4" s="2">
        <v>1</v>
      </c>
      <c r="B4" t="s">
        <v>5</v>
      </c>
      <c r="C4" t="s">
        <v>13</v>
      </c>
      <c r="D4" s="2" t="s">
        <v>22</v>
      </c>
      <c r="E4" s="2" t="s">
        <v>22</v>
      </c>
      <c r="F4" s="2">
        <v>0.72</v>
      </c>
      <c r="G4" s="26">
        <v>3</v>
      </c>
    </row>
    <row r="5" spans="1:7">
      <c r="A5" s="2">
        <v>2</v>
      </c>
      <c r="B5" t="s">
        <v>9</v>
      </c>
      <c r="C5" t="s">
        <v>13</v>
      </c>
      <c r="D5" s="2" t="s">
        <v>23</v>
      </c>
      <c r="E5" s="2" t="s">
        <v>23</v>
      </c>
      <c r="F5" s="3">
        <v>0.95717291637993718</v>
      </c>
      <c r="G5" s="26">
        <v>1</v>
      </c>
    </row>
    <row r="6" spans="1:7">
      <c r="A6" s="2">
        <v>3</v>
      </c>
      <c r="B6" t="s">
        <v>10</v>
      </c>
      <c r="C6" t="s">
        <v>13</v>
      </c>
      <c r="D6" s="2" t="s">
        <v>23</v>
      </c>
      <c r="E6" s="2" t="s">
        <v>23</v>
      </c>
      <c r="F6" s="3">
        <v>0.95</v>
      </c>
      <c r="G6" s="26">
        <v>1</v>
      </c>
    </row>
    <row r="7" spans="1:7">
      <c r="A7" s="2">
        <v>4</v>
      </c>
      <c r="B7" t="s">
        <v>11</v>
      </c>
      <c r="C7" t="s">
        <v>13</v>
      </c>
      <c r="D7" s="2" t="s">
        <v>23</v>
      </c>
      <c r="E7" s="2" t="s">
        <v>23</v>
      </c>
      <c r="F7" s="3">
        <v>0.96</v>
      </c>
      <c r="G7" s="26">
        <v>1</v>
      </c>
    </row>
    <row r="8" spans="1:7">
      <c r="A8" s="2">
        <v>5</v>
      </c>
      <c r="B8" s="8" t="s">
        <v>0</v>
      </c>
      <c r="C8" s="8" t="s">
        <v>14</v>
      </c>
      <c r="D8" s="2" t="s">
        <v>23</v>
      </c>
      <c r="E8" s="2" t="s">
        <v>23</v>
      </c>
      <c r="F8" s="3">
        <v>0.96</v>
      </c>
      <c r="G8" s="26">
        <v>1</v>
      </c>
    </row>
    <row r="9" spans="1:7">
      <c r="A9" s="2">
        <v>6</v>
      </c>
      <c r="B9" t="s">
        <v>1</v>
      </c>
      <c r="C9" s="8" t="s">
        <v>14</v>
      </c>
      <c r="D9" s="2" t="s">
        <v>23</v>
      </c>
      <c r="E9" s="2" t="s">
        <v>23</v>
      </c>
      <c r="F9" s="3">
        <v>0.95957770206801829</v>
      </c>
      <c r="G9" s="26">
        <v>1</v>
      </c>
    </row>
    <row r="10" spans="1:7">
      <c r="A10" s="2">
        <v>7</v>
      </c>
      <c r="B10" t="s">
        <v>2</v>
      </c>
      <c r="C10" s="8" t="s">
        <v>14</v>
      </c>
      <c r="D10" s="2" t="s">
        <v>23</v>
      </c>
      <c r="E10" s="2" t="s">
        <v>23</v>
      </c>
      <c r="F10" s="3">
        <v>0.95209725968315961</v>
      </c>
      <c r="G10" s="26">
        <v>1</v>
      </c>
    </row>
    <row r="11" spans="1:7">
      <c r="A11" s="2">
        <v>8</v>
      </c>
      <c r="B11" t="s">
        <v>3</v>
      </c>
      <c r="C11" s="8" t="s">
        <v>14</v>
      </c>
      <c r="D11" s="2" t="s">
        <v>23</v>
      </c>
      <c r="E11" s="2" t="s">
        <v>23</v>
      </c>
      <c r="F11" s="3">
        <v>0.95337512247240563</v>
      </c>
      <c r="G11" s="26">
        <v>1</v>
      </c>
    </row>
    <row r="12" spans="1:7">
      <c r="A12" s="2">
        <v>9</v>
      </c>
      <c r="B12" t="s">
        <v>4</v>
      </c>
      <c r="C12" s="8" t="s">
        <v>14</v>
      </c>
      <c r="D12" s="2" t="s">
        <v>23</v>
      </c>
      <c r="E12" s="2" t="s">
        <v>23</v>
      </c>
      <c r="F12" s="3">
        <v>0.95849741021961243</v>
      </c>
      <c r="G12" s="26">
        <v>1</v>
      </c>
    </row>
    <row r="13" spans="1:7">
      <c r="A13" s="18"/>
      <c r="B13" s="9"/>
      <c r="C13" s="9"/>
      <c r="D13" s="18"/>
      <c r="E13" s="18"/>
      <c r="F13" s="10"/>
      <c r="G13" s="27"/>
    </row>
    <row r="14" spans="1:7">
      <c r="F14" s="3"/>
    </row>
  </sheetData>
  <dataValidations count="1">
    <dataValidation type="list" allowBlank="1" showInputMessage="1" showErrorMessage="1" errorTitle="Choisir Oui ou Non" error="Choisir Oui ou Non !" sqref="D1:D1048576 E1:E2 E4:E1048576">
      <formula1>"Oui,Non"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H37"/>
  <sheetViews>
    <sheetView tabSelected="1" workbookViewId="0">
      <selection activeCell="C15" sqref="C15"/>
    </sheetView>
  </sheetViews>
  <sheetFormatPr baseColWidth="10" defaultRowHeight="15"/>
  <cols>
    <col min="1" max="1" width="23.28515625" bestFit="1" customWidth="1"/>
    <col min="2" max="4" width="14.28515625" style="2" customWidth="1"/>
    <col min="5" max="5" width="9.85546875" style="2" customWidth="1"/>
    <col min="6" max="6" width="11.85546875" style="2" customWidth="1"/>
    <col min="7" max="7" width="9.85546875" style="2" customWidth="1"/>
    <col min="8" max="8" width="11.85546875" style="2" customWidth="1"/>
    <col min="9" max="9" width="9.85546875" style="2" customWidth="1"/>
    <col min="10" max="10" width="11.85546875" style="2" customWidth="1"/>
    <col min="11" max="11" width="9.85546875" style="2" customWidth="1"/>
    <col min="12" max="12" width="11.85546875" style="2" customWidth="1"/>
    <col min="13" max="13" width="9.85546875" style="2" customWidth="1"/>
    <col min="14" max="14" width="11.85546875" style="2" customWidth="1"/>
    <col min="15" max="15" width="9.85546875" style="2" customWidth="1"/>
    <col min="16" max="16" width="11.85546875" style="2" customWidth="1"/>
    <col min="17" max="17" width="9.85546875" style="2" customWidth="1"/>
    <col min="18" max="18" width="11.85546875" style="2" customWidth="1"/>
    <col min="19" max="19" width="9.85546875" style="2" customWidth="1"/>
    <col min="20" max="20" width="11.85546875" style="2" customWidth="1"/>
    <col min="21" max="21" width="9.85546875" style="2" customWidth="1"/>
    <col min="22" max="22" width="11.85546875" style="2" customWidth="1"/>
    <col min="23" max="23" width="9.85546875" style="2" customWidth="1"/>
    <col min="24" max="24" width="11.85546875" style="2" customWidth="1"/>
    <col min="25" max="25" width="9.85546875" style="2" customWidth="1"/>
    <col min="26" max="26" width="11.85546875" style="2" customWidth="1"/>
    <col min="27" max="27" width="9.85546875" style="2" customWidth="1"/>
    <col min="28" max="28" width="11.85546875" style="2" customWidth="1"/>
    <col min="29" max="29" width="9.85546875" style="2" customWidth="1"/>
    <col min="30" max="30" width="11.85546875" style="2" customWidth="1"/>
    <col min="31" max="31" width="9.85546875" style="2" customWidth="1"/>
    <col min="32" max="32" width="11.85546875" style="2" customWidth="1"/>
    <col min="33" max="33" width="9.85546875" style="2" customWidth="1"/>
    <col min="34" max="34" width="12.7109375" style="2" customWidth="1"/>
    <col min="35" max="35" width="11.85546875" bestFit="1" customWidth="1"/>
    <col min="36" max="37" width="12.7109375" bestFit="1" customWidth="1"/>
    <col min="38" max="38" width="11.85546875" bestFit="1" customWidth="1"/>
    <col min="39" max="40" width="12.7109375" bestFit="1" customWidth="1"/>
    <col min="41" max="41" width="11.85546875" bestFit="1" customWidth="1"/>
    <col min="42" max="43" width="12.7109375" bestFit="1" customWidth="1"/>
    <col min="44" max="44" width="11.85546875" bestFit="1" customWidth="1"/>
    <col min="45" max="46" width="12.7109375" bestFit="1" customWidth="1"/>
    <col min="47" max="47" width="11.85546875" bestFit="1" customWidth="1"/>
    <col min="48" max="49" width="12.7109375" bestFit="1" customWidth="1"/>
    <col min="50" max="50" width="11.85546875" bestFit="1" customWidth="1"/>
    <col min="51" max="52" width="12.7109375" bestFit="1" customWidth="1"/>
    <col min="53" max="53" width="11.85546875" bestFit="1" customWidth="1"/>
    <col min="54" max="55" width="12.7109375" bestFit="1" customWidth="1"/>
    <col min="56" max="56" width="11.85546875" bestFit="1" customWidth="1"/>
    <col min="57" max="58" width="12.7109375" bestFit="1" customWidth="1"/>
    <col min="59" max="59" width="11.85546875" bestFit="1" customWidth="1"/>
    <col min="60" max="61" width="12.7109375" bestFit="1" customWidth="1"/>
    <col min="62" max="62" width="11.85546875" bestFit="1" customWidth="1"/>
    <col min="63" max="64" width="12.7109375" bestFit="1" customWidth="1"/>
    <col min="65" max="65" width="11.85546875" bestFit="1" customWidth="1"/>
    <col min="66" max="67" width="12.7109375" bestFit="1" customWidth="1"/>
    <col min="68" max="68" width="11.85546875" bestFit="1" customWidth="1"/>
    <col min="69" max="70" width="12.7109375" bestFit="1" customWidth="1"/>
    <col min="71" max="71" width="11.85546875" bestFit="1" customWidth="1"/>
    <col min="72" max="73" width="12.7109375" bestFit="1" customWidth="1"/>
    <col min="74" max="74" width="11.85546875" bestFit="1" customWidth="1"/>
    <col min="75" max="76" width="12.7109375" bestFit="1" customWidth="1"/>
    <col min="77" max="77" width="11.85546875" bestFit="1" customWidth="1"/>
    <col min="78" max="79" width="12.7109375" bestFit="1" customWidth="1"/>
    <col min="80" max="80" width="11.85546875" bestFit="1" customWidth="1"/>
    <col min="81" max="81" width="12.7109375" bestFit="1" customWidth="1"/>
    <col min="82" max="82" width="12.5703125" bestFit="1" customWidth="1"/>
  </cols>
  <sheetData>
    <row r="1" spans="1:34">
      <c r="A1" s="13" t="s">
        <v>34</v>
      </c>
      <c r="B1" t="s">
        <v>20</v>
      </c>
    </row>
    <row r="3" spans="1:34">
      <c r="A3" s="13" t="s">
        <v>19</v>
      </c>
      <c r="B3" s="13" t="s">
        <v>18</v>
      </c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1:34">
      <c r="A4" s="14" t="s">
        <v>16</v>
      </c>
      <c r="B4" t="s">
        <v>14</v>
      </c>
      <c r="C4" t="s">
        <v>13</v>
      </c>
      <c r="D4" s="2" t="s">
        <v>17</v>
      </c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</row>
    <row r="5" spans="1:34">
      <c r="A5" s="2">
        <v>2014</v>
      </c>
      <c r="B5" s="15">
        <v>3260</v>
      </c>
      <c r="C5" s="15">
        <v>2366</v>
      </c>
      <c r="D5" s="15">
        <v>5626</v>
      </c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</row>
    <row r="6" spans="1:34">
      <c r="A6" s="2">
        <v>2015</v>
      </c>
      <c r="B6" s="15">
        <v>3242.9876870005551</v>
      </c>
      <c r="C6" s="15">
        <v>2334.0148289298281</v>
      </c>
      <c r="D6" s="15">
        <v>5577.0025159303832</v>
      </c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</row>
    <row r="7" spans="1:34">
      <c r="A7" s="2">
        <v>2016</v>
      </c>
      <c r="B7" s="15">
        <v>3231.4928413159232</v>
      </c>
      <c r="C7" s="15">
        <v>2276.2212212578984</v>
      </c>
      <c r="D7" s="15">
        <v>5507.7140625738211</v>
      </c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</row>
    <row r="8" spans="1:34">
      <c r="A8" s="2">
        <v>2017</v>
      </c>
      <c r="B8" s="15">
        <v>3276.1512657550638</v>
      </c>
      <c r="C8" s="15">
        <v>2264.4127603643178</v>
      </c>
      <c r="D8" s="15">
        <v>5540.5640261193821</v>
      </c>
    </row>
    <row r="9" spans="1:34">
      <c r="A9" s="2">
        <v>2018</v>
      </c>
      <c r="B9" s="15">
        <v>3273.2635143965267</v>
      </c>
      <c r="C9" s="15">
        <v>2271.9698951323089</v>
      </c>
      <c r="D9" s="15">
        <v>5545.2334095288352</v>
      </c>
    </row>
    <row r="10" spans="1:34">
      <c r="A10" s="2">
        <v>2019</v>
      </c>
      <c r="B10" s="15">
        <v>3231.4493772054807</v>
      </c>
      <c r="C10" s="15">
        <v>2292.2930024266525</v>
      </c>
      <c r="D10" s="15">
        <v>5523.7423796321327</v>
      </c>
    </row>
    <row r="11" spans="1:34">
      <c r="A11" s="2">
        <v>2020</v>
      </c>
      <c r="B11" s="15">
        <v>3226.9543547440003</v>
      </c>
      <c r="C11" s="15">
        <v>2282.8677933805543</v>
      </c>
      <c r="D11" s="15">
        <v>5509.8221481245546</v>
      </c>
    </row>
    <row r="12" spans="1:34">
      <c r="A12" s="2">
        <v>2021</v>
      </c>
      <c r="B12" s="15">
        <v>3198.1987945799624</v>
      </c>
      <c r="C12" s="15">
        <v>2305.6230284291296</v>
      </c>
      <c r="D12" s="15">
        <v>5503.8218230090915</v>
      </c>
    </row>
    <row r="13" spans="1:34">
      <c r="A13" s="2">
        <v>2022</v>
      </c>
      <c r="B13" s="15">
        <v>3176.7930282220536</v>
      </c>
      <c r="C13" s="15">
        <v>2354.2056722979883</v>
      </c>
      <c r="D13" s="15">
        <v>5530.9987005200419</v>
      </c>
    </row>
    <row r="14" spans="1:34">
      <c r="A14" s="2">
        <v>2023</v>
      </c>
      <c r="B14" s="15">
        <v>3187.0843160281556</v>
      </c>
      <c r="C14" s="15">
        <v>2408.9707446600337</v>
      </c>
      <c r="D14" s="15">
        <v>5596.0550606881898</v>
      </c>
    </row>
    <row r="15" spans="1:34">
      <c r="A15" s="2">
        <v>2024</v>
      </c>
      <c r="B15" s="15">
        <v>3222.1731898766448</v>
      </c>
      <c r="C15" s="15">
        <v>2443.3709213740817</v>
      </c>
      <c r="D15" s="15">
        <v>5665.5441112507269</v>
      </c>
    </row>
    <row r="16" spans="1:34">
      <c r="A16" s="2">
        <v>2025</v>
      </c>
      <c r="B16" s="15">
        <v>3254.2051615417367</v>
      </c>
      <c r="C16" s="15">
        <v>2430.898728271563</v>
      </c>
      <c r="D16" s="15">
        <v>5685.1038898132992</v>
      </c>
    </row>
    <row r="17" spans="1:4">
      <c r="A17" s="2">
        <v>2026</v>
      </c>
      <c r="B17" s="15">
        <v>3306.0752119910298</v>
      </c>
      <c r="C17" s="15">
        <v>2423.3488389531385</v>
      </c>
      <c r="D17" s="15">
        <v>5729.4240509441679</v>
      </c>
    </row>
    <row r="18" spans="1:4">
      <c r="A18" s="2">
        <v>2027</v>
      </c>
      <c r="B18" s="15">
        <v>3352.8332629021838</v>
      </c>
      <c r="C18" s="15">
        <v>2415.2656469796971</v>
      </c>
      <c r="D18" s="15">
        <v>5768.0989098818809</v>
      </c>
    </row>
    <row r="19" spans="1:4">
      <c r="A19" s="2">
        <v>2028</v>
      </c>
      <c r="B19" s="15">
        <v>3376.6975036291356</v>
      </c>
      <c r="C19" s="15">
        <v>2423.4431144766004</v>
      </c>
      <c r="D19" s="15">
        <v>5800.1406181057355</v>
      </c>
    </row>
    <row r="20" spans="1:4">
      <c r="A20" s="2">
        <v>2029</v>
      </c>
      <c r="B20" s="15">
        <v>3399.3494570291377</v>
      </c>
      <c r="C20" s="15">
        <v>2418.7567958780041</v>
      </c>
      <c r="D20" s="15">
        <v>5818.1062529071423</v>
      </c>
    </row>
    <row r="21" spans="1:4">
      <c r="A21" s="1" t="s">
        <v>17</v>
      </c>
      <c r="B21" s="15">
        <v>52215.708966217593</v>
      </c>
      <c r="C21" s="15">
        <v>37711.662992811791</v>
      </c>
      <c r="D21" s="15">
        <v>89927.371959029406</v>
      </c>
    </row>
    <row r="22" spans="1:4">
      <c r="B22"/>
      <c r="C22"/>
      <c r="D22"/>
    </row>
    <row r="23" spans="1:4">
      <c r="B23"/>
      <c r="C23"/>
      <c r="D23"/>
    </row>
    <row r="24" spans="1:4">
      <c r="B24"/>
      <c r="C24"/>
      <c r="D24"/>
    </row>
    <row r="25" spans="1:4">
      <c r="B25"/>
      <c r="C25"/>
      <c r="D25"/>
    </row>
    <row r="26" spans="1:4">
      <c r="B26"/>
      <c r="C26"/>
      <c r="D26"/>
    </row>
    <row r="27" spans="1:4">
      <c r="B27"/>
      <c r="C27"/>
      <c r="D27"/>
    </row>
    <row r="28" spans="1:4">
      <c r="B28"/>
      <c r="C28"/>
      <c r="D28"/>
    </row>
    <row r="29" spans="1:4">
      <c r="B29"/>
      <c r="C29"/>
      <c r="D29"/>
    </row>
    <row r="30" spans="1:4">
      <c r="B30"/>
      <c r="C30"/>
      <c r="D30"/>
    </row>
    <row r="31" spans="1:4">
      <c r="B31"/>
      <c r="C31"/>
      <c r="D31"/>
    </row>
    <row r="32" spans="1:4">
      <c r="B32"/>
      <c r="C32"/>
      <c r="D32"/>
    </row>
    <row r="33" spans="2:4">
      <c r="B33"/>
      <c r="C33"/>
      <c r="D33"/>
    </row>
    <row r="34" spans="2:4">
      <c r="B34"/>
      <c r="C34"/>
      <c r="D34"/>
    </row>
    <row r="35" spans="2:4">
      <c r="B35"/>
      <c r="C35"/>
      <c r="D35"/>
    </row>
    <row r="36" spans="2:4">
      <c r="B36"/>
      <c r="C36"/>
      <c r="D36"/>
    </row>
    <row r="37" spans="2:4">
      <c r="B37"/>
      <c r="C37"/>
      <c r="D37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Effectifs</vt:lpstr>
      <vt:lpstr>Niveaux</vt:lpstr>
      <vt:lpstr>Synthèses</vt:lpstr>
      <vt:lpstr>Effectifs</vt:lpstr>
      <vt:lpstr>Niveaux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</dc:creator>
  <cp:lastModifiedBy>toto</cp:lastModifiedBy>
  <dcterms:created xsi:type="dcterms:W3CDTF">2015-08-12T09:18:13Z</dcterms:created>
  <dcterms:modified xsi:type="dcterms:W3CDTF">2015-08-12T15:55:19Z</dcterms:modified>
</cp:coreProperties>
</file>