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1315" windowHeight="9795"/>
  </bookViews>
  <sheets>
    <sheet name="Familles" sheetId="1" r:id="rId1"/>
    <sheet name="Permanences" sheetId="2" r:id="rId2"/>
    <sheet name="Feuil3" sheetId="3" r:id="rId3"/>
  </sheets>
  <definedNames>
    <definedName name="_xlnm._FilterDatabase" localSheetId="0" hidden="1">Familles!$A$4:$G$8</definedName>
    <definedName name="_xlnm._FilterDatabase" localSheetId="1" hidden="1">Permanences!$A$4:$C$12</definedName>
    <definedName name="Liste_Familles">Familles!$A$4:$A$9</definedName>
  </definedNames>
  <calcPr calcId="145621"/>
</workbook>
</file>

<file path=xl/calcChain.xml><?xml version="1.0" encoding="utf-8"?>
<calcChain xmlns="http://schemas.openxmlformats.org/spreadsheetml/2006/main">
  <c r="C2" i="2" l="1"/>
  <c r="F6" i="1"/>
  <c r="F7" i="1"/>
  <c r="F8" i="1"/>
  <c r="A2" i="1"/>
  <c r="F5" i="1"/>
  <c r="E6" i="1"/>
  <c r="G6" i="1" s="1"/>
  <c r="E7" i="1"/>
  <c r="G7" i="1" s="1"/>
  <c r="E8" i="1"/>
  <c r="E5" i="1"/>
  <c r="F2" i="1" l="1"/>
  <c r="G8" i="1"/>
  <c r="E2" i="1"/>
  <c r="G5" i="1"/>
  <c r="G2" i="1" s="1"/>
</calcChain>
</file>

<file path=xl/sharedStrings.xml><?xml version="1.0" encoding="utf-8"?>
<sst xmlns="http://schemas.openxmlformats.org/spreadsheetml/2006/main" count="24" uniqueCount="15">
  <si>
    <t>Famille</t>
  </si>
  <si>
    <t>Adresse</t>
  </si>
  <si>
    <t>Heures dues</t>
  </si>
  <si>
    <t>Heures effectuées</t>
  </si>
  <si>
    <t>Date de début</t>
  </si>
  <si>
    <t>Solde</t>
  </si>
  <si>
    <t>Géranium</t>
  </si>
  <si>
    <t>Aglaë</t>
  </si>
  <si>
    <t>Mimosa</t>
  </si>
  <si>
    <t>Eglantine</t>
  </si>
  <si>
    <t>Permanence mensuelle</t>
  </si>
  <si>
    <t>Date permanence</t>
  </si>
  <si>
    <t>Durée</t>
  </si>
  <si>
    <t>Fichier des permanences</t>
  </si>
  <si>
    <t>Fichier des familles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</si>
</sst>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5" formatCode="0.00&quot; heure(s)&quot;"/>
    <numFmt numFmtId="167" formatCode="0&quot; familles&quot;"/>
  </numFmts>
  <fonts count="4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4" tint="-0.24997711111789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3" fontId="0" fillId="0" borderId="0" xfId="1" applyFont="1" applyAlignment="1">
      <alignment horizontal="center"/>
    </xf>
    <xf numFmtId="43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0" fillId="2" borderId="0" xfId="0" applyFill="1"/>
    <xf numFmtId="165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0" fontId="2" fillId="0" borderId="0" xfId="0" applyFont="1"/>
    <xf numFmtId="165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vertical="top" wrapText="1"/>
    </xf>
    <xf numFmtId="165" fontId="2" fillId="2" borderId="0" xfId="0" applyNumberFormat="1" applyFont="1" applyFill="1" applyAlignment="1">
      <alignment horizontal="center" vertical="top" wrapText="1"/>
    </xf>
    <xf numFmtId="0" fontId="2" fillId="2" borderId="0" xfId="0" applyFont="1" applyFill="1" applyAlignment="1">
      <alignment horizontal="center" vertical="top" wrapText="1"/>
    </xf>
    <xf numFmtId="0" fontId="2" fillId="0" borderId="0" xfId="0" applyFont="1" applyAlignment="1">
      <alignment vertical="top" wrapText="1"/>
    </xf>
    <xf numFmtId="167" fontId="2" fillId="0" borderId="0" xfId="0" applyNumberFormat="1" applyFont="1" applyAlignment="1">
      <alignment horizontal="center"/>
    </xf>
    <xf numFmtId="0" fontId="3" fillId="0" borderId="0" xfId="0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B6" sqref="B6"/>
    </sheetView>
  </sheetViews>
  <sheetFormatPr baseColWidth="10" defaultRowHeight="12.75" x14ac:dyDescent="0.2"/>
  <cols>
    <col min="1" max="1" width="13.85546875" customWidth="1"/>
    <col min="3" max="3" width="15.28515625" style="5" customWidth="1"/>
    <col min="4" max="7" width="11.42578125" style="2"/>
  </cols>
  <sheetData>
    <row r="1" spans="1:7" s="9" customFormat="1" ht="18" x14ac:dyDescent="0.25">
      <c r="A1" s="17" t="s">
        <v>14</v>
      </c>
      <c r="C1" s="10"/>
      <c r="D1" s="11"/>
      <c r="E1" s="11"/>
      <c r="F1" s="11"/>
      <c r="G1" s="11"/>
    </row>
    <row r="2" spans="1:7" s="9" customFormat="1" x14ac:dyDescent="0.2">
      <c r="A2" s="16">
        <f>SUBTOTAL(3,Liste_Familles)-1</f>
        <v>4</v>
      </c>
      <c r="D2" s="11"/>
      <c r="E2" s="11">
        <f ca="1">SUBTOTAL(9,E4:E9)</f>
        <v>55</v>
      </c>
      <c r="F2" s="11">
        <f t="shared" ref="F2:G2" si="0">SUBTOTAL(9,F4:F9)</f>
        <v>14</v>
      </c>
      <c r="G2" s="11">
        <f t="shared" ca="1" si="0"/>
        <v>69</v>
      </c>
    </row>
    <row r="3" spans="1:7" s="9" customFormat="1" x14ac:dyDescent="0.2">
      <c r="C3" s="10"/>
      <c r="D3" s="11"/>
      <c r="E3" s="11"/>
      <c r="F3" s="11"/>
      <c r="G3" s="11"/>
    </row>
    <row r="4" spans="1:7" s="15" customFormat="1" ht="33.75" customHeight="1" x14ac:dyDescent="0.2">
      <c r="A4" s="12" t="s">
        <v>0</v>
      </c>
      <c r="B4" s="12" t="s">
        <v>1</v>
      </c>
      <c r="C4" s="13" t="s">
        <v>10</v>
      </c>
      <c r="D4" s="14" t="s">
        <v>4</v>
      </c>
      <c r="E4" s="14" t="s">
        <v>2</v>
      </c>
      <c r="F4" s="14" t="s">
        <v>3</v>
      </c>
      <c r="G4" s="14" t="s">
        <v>5</v>
      </c>
    </row>
    <row r="5" spans="1:7" x14ac:dyDescent="0.2">
      <c r="A5" t="s">
        <v>6</v>
      </c>
      <c r="C5" s="5">
        <v>2</v>
      </c>
      <c r="D5" s="1">
        <v>42095</v>
      </c>
      <c r="E5" s="3">
        <f ca="1">ROUNDUP((TODAY()-D5)/(365.25/12)*C5,0)</f>
        <v>22</v>
      </c>
      <c r="F5" s="2">
        <f>SUMIF(Permanences!A:A,A:A,Permanences!C:C)</f>
        <v>5</v>
      </c>
      <c r="G5" s="4">
        <f ca="1">E5--F5</f>
        <v>27</v>
      </c>
    </row>
    <row r="6" spans="1:7" x14ac:dyDescent="0.2">
      <c r="A6" t="s">
        <v>7</v>
      </c>
      <c r="C6" s="5">
        <v>2</v>
      </c>
      <c r="D6" s="1">
        <v>42156</v>
      </c>
      <c r="E6" s="3">
        <f t="shared" ref="E6:E8" ca="1" si="1">ROUNDUP((TODAY()-D6)/(365.25/12)*C6,0)</f>
        <v>18</v>
      </c>
      <c r="F6" s="2">
        <f>SUMIF(Permanences!A:A,A:A,Permanences!C:C)</f>
        <v>2</v>
      </c>
      <c r="G6" s="4">
        <f t="shared" ref="G6:G8" ca="1" si="2">E6--F6</f>
        <v>20</v>
      </c>
    </row>
    <row r="7" spans="1:7" x14ac:dyDescent="0.2">
      <c r="A7" t="s">
        <v>8</v>
      </c>
      <c r="C7" s="5">
        <v>1</v>
      </c>
      <c r="D7" s="1">
        <v>42217</v>
      </c>
      <c r="E7" s="3">
        <f t="shared" ca="1" si="1"/>
        <v>7</v>
      </c>
      <c r="F7" s="2">
        <f>SUMIF(Permanences!A:A,A:A,Permanences!C:C)</f>
        <v>5</v>
      </c>
      <c r="G7" s="4">
        <f t="shared" ca="1" si="2"/>
        <v>12</v>
      </c>
    </row>
    <row r="8" spans="1:7" x14ac:dyDescent="0.2">
      <c r="A8" t="s">
        <v>9</v>
      </c>
      <c r="C8" s="5">
        <v>2</v>
      </c>
      <c r="D8" s="1">
        <v>42309</v>
      </c>
      <c r="E8" s="3">
        <f t="shared" ca="1" si="1"/>
        <v>8</v>
      </c>
      <c r="F8" s="2">
        <f>SUMIF(Permanences!A:A,A:A,Permanences!C:C)</f>
        <v>2</v>
      </c>
      <c r="G8" s="4">
        <f t="shared" ca="1" si="2"/>
        <v>10</v>
      </c>
    </row>
    <row r="9" spans="1:7" x14ac:dyDescent="0.2">
      <c r="A9" s="6"/>
      <c r="B9" s="6"/>
      <c r="C9" s="7"/>
      <c r="D9" s="8"/>
      <c r="E9" s="8"/>
      <c r="F9" s="8"/>
      <c r="G9" s="8"/>
    </row>
  </sheetData>
  <autoFilter ref="A4:G8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B6" sqref="B6"/>
    </sheetView>
  </sheetViews>
  <sheetFormatPr baseColWidth="10" defaultRowHeight="12.75" x14ac:dyDescent="0.2"/>
  <cols>
    <col min="1" max="1" width="19.28515625" customWidth="1"/>
    <col min="2" max="2" width="12.42578125" style="2" customWidth="1"/>
    <col min="3" max="3" width="15.5703125" style="5" customWidth="1"/>
  </cols>
  <sheetData>
    <row r="1" spans="1:3" s="9" customFormat="1" ht="18" x14ac:dyDescent="0.25">
      <c r="A1" s="17" t="s">
        <v>13</v>
      </c>
      <c r="B1" s="11"/>
      <c r="C1" s="10"/>
    </row>
    <row r="2" spans="1:3" s="9" customFormat="1" x14ac:dyDescent="0.2">
      <c r="B2" s="11"/>
      <c r="C2" s="10">
        <f>SUBTOTAL(9,C4:C13)</f>
        <v>14</v>
      </c>
    </row>
    <row r="3" spans="1:3" s="9" customFormat="1" x14ac:dyDescent="0.2">
      <c r="B3" s="11"/>
      <c r="C3" s="10"/>
    </row>
    <row r="4" spans="1:3" s="15" customFormat="1" ht="25.5" x14ac:dyDescent="0.2">
      <c r="A4" s="12" t="s">
        <v>0</v>
      </c>
      <c r="B4" s="14" t="s">
        <v>11</v>
      </c>
      <c r="C4" s="13" t="s">
        <v>12</v>
      </c>
    </row>
    <row r="5" spans="1:3" x14ac:dyDescent="0.2">
      <c r="A5" t="s">
        <v>6</v>
      </c>
      <c r="B5" s="1">
        <v>42281</v>
      </c>
      <c r="C5" s="5">
        <v>2</v>
      </c>
    </row>
    <row r="6" spans="1:3" x14ac:dyDescent="0.2">
      <c r="A6" t="s">
        <v>7</v>
      </c>
      <c r="B6" s="1">
        <v>42282</v>
      </c>
      <c r="C6" s="5">
        <v>2</v>
      </c>
    </row>
    <row r="7" spans="1:3" x14ac:dyDescent="0.2">
      <c r="A7" t="s">
        <v>8</v>
      </c>
      <c r="B7" s="1">
        <v>42283</v>
      </c>
      <c r="C7" s="5">
        <v>2</v>
      </c>
    </row>
    <row r="8" spans="1:3" x14ac:dyDescent="0.2">
      <c r="A8" t="s">
        <v>8</v>
      </c>
      <c r="B8" s="1">
        <v>42284</v>
      </c>
      <c r="C8" s="5">
        <v>2</v>
      </c>
    </row>
    <row r="9" spans="1:3" x14ac:dyDescent="0.2">
      <c r="A9" t="s">
        <v>6</v>
      </c>
      <c r="B9" s="1">
        <v>42285</v>
      </c>
      <c r="C9" s="5">
        <v>2</v>
      </c>
    </row>
    <row r="10" spans="1:3" x14ac:dyDescent="0.2">
      <c r="A10" t="s">
        <v>9</v>
      </c>
      <c r="B10" s="1">
        <v>42286</v>
      </c>
      <c r="C10" s="5">
        <v>2</v>
      </c>
    </row>
    <row r="11" spans="1:3" x14ac:dyDescent="0.2">
      <c r="A11" t="s">
        <v>6</v>
      </c>
      <c r="B11" s="1">
        <v>42287</v>
      </c>
      <c r="C11" s="5">
        <v>1</v>
      </c>
    </row>
    <row r="12" spans="1:3" x14ac:dyDescent="0.2">
      <c r="A12" t="s">
        <v>8</v>
      </c>
      <c r="B12" s="1">
        <v>42288</v>
      </c>
      <c r="C12" s="5">
        <v>1</v>
      </c>
    </row>
    <row r="13" spans="1:3" x14ac:dyDescent="0.2">
      <c r="A13" s="6"/>
      <c r="B13" s="8"/>
      <c r="C13" s="7"/>
    </row>
  </sheetData>
  <autoFilter ref="A4:C12"/>
  <dataValidations count="1">
    <dataValidation type="list" allowBlank="1" showInputMessage="1" showErrorMessage="1" errorTitle="Choisir dans la liste" error="Choisir dans la liste !" sqref="A4:A13">
      <formula1>Liste_Familles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Familles</vt:lpstr>
      <vt:lpstr>Permanences</vt:lpstr>
      <vt:lpstr>Feuil3</vt:lpstr>
      <vt:lpstr>Liste_Familles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2016-02-16T12:54:14Z</dcterms:created>
  <dcterms:modified xsi:type="dcterms:W3CDTF">2016-02-16T13:06:32Z</dcterms:modified>
</cp:coreProperties>
</file>