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50" yWindow="30" windowWidth="10035" windowHeight="7680" activeTab="6"/>
  </bookViews>
  <sheets>
    <sheet name="Accueil" sheetId="16" r:id="rId1"/>
    <sheet name="Inventaire" sheetId="10" r:id="rId2"/>
    <sheet name="Entrées" sheetId="14" r:id="rId3"/>
    <sheet name="Sorties" sheetId="15" r:id="rId4"/>
    <sheet name="Fournisseurs" sheetId="12" r:id="rId5"/>
    <sheet name="Clients" sheetId="13" r:id="rId6"/>
    <sheet name="Catégories" sheetId="11" r:id="rId7"/>
    <sheet name="Paramètres" sheetId="17" r:id="rId8"/>
  </sheets>
  <definedNames>
    <definedName name="_xlnm._FilterDatabase" localSheetId="6" hidden="1">Catégories!$A$3:$C$8</definedName>
    <definedName name="_xlnm._FilterDatabase" localSheetId="5" hidden="1">Clients!$A$3:$C$15</definedName>
    <definedName name="_xlnm._FilterDatabase" localSheetId="2" hidden="1">Entrées!$A$3:$H$17</definedName>
    <definedName name="_xlnm._FilterDatabase" localSheetId="4" hidden="1">Fournisseurs!$A$3:$D$10</definedName>
    <definedName name="_xlnm._FilterDatabase" localSheetId="1" hidden="1">Inventaire!$A$3:$J$13</definedName>
    <definedName name="_xlnm._FilterDatabase" localSheetId="3" hidden="1">Sorties!$B$3:$E$14</definedName>
    <definedName name="Catégories">Catégories!$A$3:$C$9</definedName>
    <definedName name="Clients">Clients!$A$3:$C$16</definedName>
    <definedName name="Entrées">Entrées!$A$3:$H$17</definedName>
    <definedName name="Fournisseurs">Fournisseurs!$A$3:$D$11</definedName>
    <definedName name="Inventaire">Inventaire!$B$3:$J$13</definedName>
    <definedName name="Liste_Catégories">Catégories!$A$3:$A$9</definedName>
    <definedName name="Liste_Clients">Clients!$A$3:$A$16</definedName>
    <definedName name="Liste_Fournisseurs">Fournisseurs!$A$3:$A$11</definedName>
    <definedName name="Liste_Pièces">Inventaire!$A$3:$A$13</definedName>
    <definedName name="Pièces">Inventaire!$A$3:$J$13</definedName>
    <definedName name="Sorties">Sorties!$A$3:$E$14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25725"/>
</workbook>
</file>

<file path=xl/calcChain.xml><?xml version="1.0" encoding="utf-8"?>
<calcChain xmlns="http://schemas.openxmlformats.org/spreadsheetml/2006/main">
  <c r="B4" i="11"/>
  <c r="J4" i="10" l="1"/>
  <c r="I4"/>
  <c r="A1" i="17"/>
  <c r="B1" i="16"/>
  <c r="J9" i="10"/>
  <c r="I9"/>
  <c r="B11" i="13"/>
  <c r="B9"/>
  <c r="B8"/>
  <c r="B7"/>
  <c r="B6"/>
  <c r="B4"/>
  <c r="G9" i="14"/>
  <c r="G11"/>
  <c r="B9" i="12"/>
  <c r="C10"/>
  <c r="B10"/>
  <c r="C7"/>
  <c r="B7"/>
  <c r="B8"/>
  <c r="B6"/>
  <c r="B5"/>
  <c r="B4"/>
  <c r="J10" i="10"/>
  <c r="I10"/>
  <c r="J6"/>
  <c r="I6"/>
  <c r="D4" l="1"/>
  <c r="D9"/>
  <c r="D10"/>
  <c r="B6" i="11" s="1"/>
  <c r="D6" i="10"/>
  <c r="G15" i="14"/>
  <c r="G10"/>
  <c r="G16"/>
  <c r="G14"/>
  <c r="B5" i="13"/>
  <c r="B8" i="11" l="1"/>
  <c r="J11" i="10"/>
  <c r="I11"/>
  <c r="G13" i="14"/>
  <c r="G12"/>
  <c r="G5"/>
  <c r="G8"/>
  <c r="C8" i="12" s="1"/>
  <c r="D11" i="10" l="1"/>
  <c r="G7" i="14"/>
  <c r="C6" i="12" s="1"/>
  <c r="C9"/>
  <c r="G4" i="14"/>
  <c r="C4" i="12" s="1"/>
  <c r="G6" i="14"/>
  <c r="C5" i="12" s="1"/>
  <c r="B10" i="13"/>
  <c r="B13"/>
  <c r="B12"/>
  <c r="B15"/>
  <c r="B14"/>
  <c r="G1" i="14" l="1"/>
  <c r="C1" i="12"/>
  <c r="C1" i="10" l="1"/>
  <c r="J5"/>
  <c r="J12"/>
  <c r="J7"/>
  <c r="J8"/>
  <c r="D1" i="15"/>
  <c r="I5" i="10"/>
  <c r="I12"/>
  <c r="I7"/>
  <c r="I8"/>
  <c r="E1" i="14"/>
  <c r="D5" i="10" l="1"/>
  <c r="D12"/>
  <c r="D8"/>
  <c r="I1"/>
  <c r="D7"/>
  <c r="J1"/>
  <c r="B1" i="13"/>
  <c r="B1" i="12" l="1"/>
  <c r="B7" i="11"/>
  <c r="B5"/>
  <c r="D1" i="10"/>
  <c r="B1" i="11" l="1"/>
</calcChain>
</file>

<file path=xl/sharedStrings.xml><?xml version="1.0" encoding="utf-8"?>
<sst xmlns="http://schemas.openxmlformats.org/spreadsheetml/2006/main" count="179" uniqueCount="88">
  <si>
    <t>CONTENANCE</t>
  </si>
  <si>
    <t>LOT</t>
  </si>
  <si>
    <t>Pièce</t>
  </si>
  <si>
    <t>CARACTERISTIQUE</t>
  </si>
  <si>
    <t>Fournisseur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</si>
  <si>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</si>
  <si>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</si>
  <si>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</si>
  <si>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</si>
  <si>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</si>
  <si>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</si>
  <si>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</si>
  <si>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</si>
  <si>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</si>
  <si>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</si>
  <si>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</si>
  <si>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</si>
  <si>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</si>
  <si>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</si>
  <si>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</si>
  <si>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</si>
  <si>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Caracté- ristique 1</t>
  </si>
  <si>
    <t>Caracté- ristique 2</t>
  </si>
  <si>
    <t>Caracté- ristique 3</t>
  </si>
  <si>
    <t>Nombre de pièces sorties</t>
  </si>
  <si>
    <t>Nombre de pièces fournies</t>
  </si>
  <si>
    <t>Chiffre d'affaire HT</t>
  </si>
  <si>
    <t>Montant HT</t>
  </si>
  <si>
    <t>IN15002</t>
  </si>
  <si>
    <t>Philippe</t>
  </si>
  <si>
    <t>Rose</t>
  </si>
  <si>
    <t>Raymond</t>
  </si>
  <si>
    <t>Sylvie</t>
  </si>
  <si>
    <t>Claude</t>
  </si>
  <si>
    <t>Simon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</si>
  <si>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</si>
  <si>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</si>
  <si>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</si>
  <si>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</si>
  <si>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</si>
  <si>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</si>
  <si>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</si>
  <si>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</si>
  <si>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</si>
  <si>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</si>
  <si>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</si>
  <si>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</si>
  <si>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</si>
  <si>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Moniteurs</t>
  </si>
  <si>
    <t>Moniteur Hanns-G H198 22 pouces</t>
  </si>
  <si>
    <t>IN15003</t>
  </si>
  <si>
    <t>IN15004</t>
  </si>
  <si>
    <t>Echange standard chez CastoDépo</t>
  </si>
  <si>
    <t>Fichier des fournisseurs</t>
  </si>
  <si>
    <t>Fichier des catégories</t>
  </si>
  <si>
    <t>Belle Horizonte</t>
  </si>
  <si>
    <t>Calabraise d'Informatique</t>
  </si>
  <si>
    <t>Estoril Factory</t>
  </si>
  <si>
    <t>Honduras Computers ans Co</t>
  </si>
  <si>
    <t>Hib &amp; Hem</t>
  </si>
  <si>
    <t>Mon PC à Moi</t>
  </si>
  <si>
    <t>Les Crans Cathodiques</t>
  </si>
  <si>
    <t>Fichier des clients</t>
  </si>
  <si>
    <t>Client</t>
  </si>
  <si>
    <t>CastoDépo</t>
  </si>
  <si>
    <t>CyberFroid</t>
  </si>
  <si>
    <t>Toyoto</t>
  </si>
  <si>
    <t>Louis d'Armorique</t>
  </si>
  <si>
    <t>Plymouth Mania</t>
  </si>
  <si>
    <t>Silver Star</t>
  </si>
  <si>
    <t>Compte :</t>
  </si>
  <si>
    <t>Valeurs par défaut dans les listes déroulantes des formulaires</t>
  </si>
  <si>
    <t>Rubrique</t>
  </si>
  <si>
    <t>Carburant</t>
  </si>
  <si>
    <t>…</t>
  </si>
  <si>
    <t>Regroupement</t>
  </si>
  <si>
    <t>...</t>
  </si>
  <si>
    <t>Mode</t>
  </si>
  <si>
    <t>Carte</t>
  </si>
  <si>
    <t>Compte</t>
  </si>
  <si>
    <t>Compte chèques</t>
  </si>
  <si>
    <t>Modes</t>
  </si>
  <si>
    <t>Autre</t>
  </si>
  <si>
    <t>Chèque</t>
  </si>
  <si>
    <t>Espèces</t>
  </si>
  <si>
    <t>Prélèvement</t>
  </si>
  <si>
    <t>Virement</t>
  </si>
  <si>
    <t>SA l'Excellente - Gestion des stocks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</si>
</sst>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20"/>
      <color theme="0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2"/>
      <color theme="4" tint="-0.249977111117893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/>
    <xf numFmtId="0" fontId="2" fillId="3" borderId="0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 wrapText="1"/>
    </xf>
    <xf numFmtId="14" fontId="0" fillId="0" borderId="0" xfId="0" applyNumberFormat="1" applyFill="1" applyBorder="1" applyAlignment="1">
      <alignment horizontal="left" vertical="center"/>
    </xf>
    <xf numFmtId="44" fontId="2" fillId="3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2" fillId="3" borderId="0" xfId="1" applyFont="1" applyFill="1" applyAlignment="1">
      <alignment horizontal="center" vertical="top" wrapText="1"/>
    </xf>
    <xf numFmtId="44" fontId="0" fillId="2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164" fontId="2" fillId="3" borderId="0" xfId="2" applyNumberFormat="1" applyFont="1" applyFill="1" applyAlignment="1">
      <alignment horizontal="center" wrapText="1"/>
    </xf>
    <xf numFmtId="164" fontId="0" fillId="2" borderId="0" xfId="2" applyNumberFormat="1" applyFont="1" applyFill="1" applyAlignment="1">
      <alignment horizontal="center"/>
    </xf>
    <xf numFmtId="164" fontId="0" fillId="3" borderId="0" xfId="2" applyNumberFormat="1" applyFont="1" applyFill="1" applyBorder="1" applyAlignment="1">
      <alignment horizontal="left" vertical="center"/>
    </xf>
    <xf numFmtId="164" fontId="0" fillId="0" borderId="0" xfId="2" applyNumberFormat="1" applyFont="1" applyAlignment="1">
      <alignment horizontal="center"/>
    </xf>
    <xf numFmtId="44" fontId="0" fillId="0" borderId="0" xfId="1" applyFont="1" applyFill="1" applyBorder="1" applyAlignment="1">
      <alignment horizontal="right" vertical="center"/>
    </xf>
    <xf numFmtId="44" fontId="0" fillId="3" borderId="0" xfId="1" applyFont="1" applyFill="1" applyBorder="1" applyAlignment="1">
      <alignment horizontal="right" vertical="center"/>
    </xf>
    <xf numFmtId="7" fontId="0" fillId="0" borderId="0" xfId="1" applyNumberFormat="1" applyFont="1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3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right" vertical="center"/>
    </xf>
    <xf numFmtId="44" fontId="5" fillId="4" borderId="0" xfId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0" fillId="4" borderId="0" xfId="0" applyFill="1"/>
    <xf numFmtId="0" fontId="5" fillId="4" borderId="0" xfId="0" applyFont="1" applyFill="1" applyBorder="1" applyAlignment="1">
      <alignment horizontal="center" vertical="center"/>
    </xf>
    <xf numFmtId="0" fontId="5" fillId="4" borderId="0" xfId="0" quotePrefix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44" fontId="5" fillId="4" borderId="0" xfId="1" applyFont="1" applyFill="1" applyBorder="1" applyAlignment="1">
      <alignment horizontal="right" vertical="center"/>
    </xf>
    <xf numFmtId="0" fontId="5" fillId="4" borderId="0" xfId="0" applyFont="1" applyFill="1"/>
    <xf numFmtId="0" fontId="4" fillId="4" borderId="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14" fontId="5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/>
    <xf numFmtId="0" fontId="3" fillId="4" borderId="0" xfId="0" applyFont="1" applyFill="1" applyAlignment="1">
      <alignment horizontal="left"/>
    </xf>
    <xf numFmtId="0" fontId="4" fillId="4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Alignment="1">
      <alignment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44" fontId="4" fillId="4" borderId="0" xfId="1" applyFont="1" applyFill="1" applyAlignment="1">
      <alignment horizontal="center"/>
    </xf>
    <xf numFmtId="44" fontId="5" fillId="4" borderId="0" xfId="1" applyFont="1" applyFill="1" applyAlignment="1">
      <alignment horizontal="center"/>
    </xf>
    <xf numFmtId="164" fontId="4" fillId="4" borderId="0" xfId="2" applyNumberFormat="1" applyFont="1" applyFill="1" applyAlignment="1">
      <alignment horizontal="center"/>
    </xf>
    <xf numFmtId="164" fontId="4" fillId="4" borderId="0" xfId="2" applyNumberFormat="1" applyFont="1" applyFill="1"/>
    <xf numFmtId="164" fontId="5" fillId="4" borderId="0" xfId="2" applyNumberFormat="1" applyFont="1" applyFill="1" applyAlignment="1">
      <alignment horizontal="center"/>
    </xf>
    <xf numFmtId="0" fontId="6" fillId="4" borderId="0" xfId="3" applyFill="1" applyProtection="1"/>
    <xf numFmtId="0" fontId="8" fillId="4" borderId="0" xfId="3" applyFont="1" applyFill="1" applyAlignment="1" applyProtection="1">
      <alignment horizontal="left" vertical="top"/>
    </xf>
    <xf numFmtId="0" fontId="9" fillId="4" borderId="0" xfId="3" applyFont="1" applyFill="1" applyAlignment="1" applyProtection="1"/>
    <xf numFmtId="0" fontId="6" fillId="4" borderId="0" xfId="3" applyFill="1" applyAlignment="1" applyProtection="1">
      <alignment horizontal="center"/>
    </xf>
    <xf numFmtId="0" fontId="11" fillId="4" borderId="0" xfId="4" applyFont="1" applyFill="1" applyAlignment="1" applyProtection="1">
      <alignment horizontal="center" vertical="center"/>
    </xf>
    <xf numFmtId="0" fontId="6" fillId="4" borderId="0" xfId="3" applyFill="1" applyAlignment="1" applyProtection="1">
      <alignment vertical="center"/>
    </xf>
    <xf numFmtId="0" fontId="12" fillId="4" borderId="0" xfId="3" applyFont="1" applyFill="1" applyAlignment="1" applyProtection="1">
      <alignment vertical="center"/>
    </xf>
    <xf numFmtId="0" fontId="13" fillId="0" borderId="0" xfId="0" applyFont="1" applyAlignment="1">
      <alignment horizontal="left"/>
    </xf>
    <xf numFmtId="0" fontId="0" fillId="0" borderId="0" xfId="0" applyProtection="1">
      <protection locked="0"/>
    </xf>
    <xf numFmtId="0" fontId="2" fillId="5" borderId="0" xfId="0" applyFont="1" applyFill="1"/>
    <xf numFmtId="0" fontId="0" fillId="5" borderId="0" xfId="0" applyFill="1"/>
    <xf numFmtId="0" fontId="2" fillId="3" borderId="0" xfId="0" applyFont="1" applyFill="1"/>
    <xf numFmtId="0" fontId="0" fillId="3" borderId="0" xfId="0" applyFill="1"/>
    <xf numFmtId="0" fontId="7" fillId="4" borderId="0" xfId="3" applyFont="1" applyFill="1" applyAlignment="1" applyProtection="1">
      <alignment horizontal="center" vertical="center"/>
    </xf>
  </cellXfs>
  <cellStyles count="5">
    <cellStyle name="Lien hypertexte" xfId="4" builtinId="8"/>
    <cellStyle name="Milliers" xfId="2" builtinId="3"/>
    <cellStyle name="Monétaire" xfId="1" builtinId="4"/>
    <cellStyle name="Normal" xfId="0" builtinId="0"/>
    <cellStyle name="Normal 2" xfId="3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hyperlink" Target="#Param&#232;tres!A1"/><Relationship Id="rId7" Type="http://schemas.openxmlformats.org/officeDocument/2006/relationships/hyperlink" Target="#Cat&#233;gories!A4"/><Relationship Id="rId2" Type="http://schemas.openxmlformats.org/officeDocument/2006/relationships/hyperlink" Target="#Fournisseurs!A4"/><Relationship Id="rId1" Type="http://schemas.openxmlformats.org/officeDocument/2006/relationships/hyperlink" Target="#Inventaire!A4"/><Relationship Id="rId6" Type="http://schemas.openxmlformats.org/officeDocument/2006/relationships/hyperlink" Target="#Clients!A4"/><Relationship Id="rId5" Type="http://schemas.openxmlformats.org/officeDocument/2006/relationships/hyperlink" Target="#Entr&#233;es!A4"/><Relationship Id="rId4" Type="http://schemas.openxmlformats.org/officeDocument/2006/relationships/hyperlink" Target="#Sorties!A4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1511367</xdr:colOff>
      <xdr:row>0</xdr:row>
      <xdr:rowOff>2598684</xdr:rowOff>
    </xdr:from>
    <xdr:to>
      <xdr:col>1</xdr:col>
      <xdr:colOff>3394124</xdr:colOff>
      <xdr:row>1</xdr:row>
      <xdr:rowOff>311129</xdr:rowOff>
    </xdr:to>
    <xdr:sp macro="" textlink="">
      <xdr:nvSpPr>
        <xdr:cNvPr id="2" name="Rectangle à coins arrondis 1">
          <a:hlinkClick xmlns:r="http://schemas.openxmlformats.org/officeDocument/2006/relationships" r:id="rId1" tooltip="Ecritures"/>
        </xdr:cNvPr>
        <xdr:cNvSpPr/>
      </xdr:nvSpPr>
      <xdr:spPr>
        <a:xfrm>
          <a:off x="2063817" y="2598684"/>
          <a:ext cx="1882757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Inventaire</a:t>
          </a:r>
        </a:p>
      </xdr:txBody>
    </xdr:sp>
    <xdr:clientData/>
  </xdr:twoCellAnchor>
  <xdr:twoCellAnchor>
    <xdr:from>
      <xdr:col>1</xdr:col>
      <xdr:colOff>1511367</xdr:colOff>
      <xdr:row>1</xdr:row>
      <xdr:rowOff>546618</xdr:rowOff>
    </xdr:from>
    <xdr:to>
      <xdr:col>1</xdr:col>
      <xdr:colOff>3394124</xdr:colOff>
      <xdr:row>1</xdr:row>
      <xdr:rowOff>1173713</xdr:rowOff>
    </xdr:to>
    <xdr:sp macro="" textlink="">
      <xdr:nvSpPr>
        <xdr:cNvPr id="3" name="Rectangle à coins arrondis 2">
          <a:hlinkClick xmlns:r="http://schemas.openxmlformats.org/officeDocument/2006/relationships" r:id="rId2" tooltip="Synthèses des écritures"/>
        </xdr:cNvPr>
        <xdr:cNvSpPr/>
      </xdr:nvSpPr>
      <xdr:spPr>
        <a:xfrm>
          <a:off x="2063817" y="3461268"/>
          <a:ext cx="1882757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Fournisseurs</a:t>
          </a:r>
        </a:p>
      </xdr:txBody>
    </xdr:sp>
    <xdr:clientData/>
  </xdr:twoCellAnchor>
  <xdr:twoCellAnchor>
    <xdr:from>
      <xdr:col>2</xdr:col>
      <xdr:colOff>1484151</xdr:colOff>
      <xdr:row>0</xdr:row>
      <xdr:rowOff>2598684</xdr:rowOff>
    </xdr:from>
    <xdr:to>
      <xdr:col>2</xdr:col>
      <xdr:colOff>3387401</xdr:colOff>
      <xdr:row>1</xdr:row>
      <xdr:rowOff>311129</xdr:rowOff>
    </xdr:to>
    <xdr:sp macro="" textlink="">
      <xdr:nvSpPr>
        <xdr:cNvPr id="4" name="Rectangle à coins arrondis 3">
          <a:hlinkClick xmlns:r="http://schemas.openxmlformats.org/officeDocument/2006/relationships" r:id="rId3" tooltip="Paramètres"/>
        </xdr:cNvPr>
        <xdr:cNvSpPr/>
      </xdr:nvSpPr>
      <xdr:spPr>
        <a:xfrm>
          <a:off x="9008901" y="2598684"/>
          <a:ext cx="1903250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6143625</xdr:colOff>
      <xdr:row>0</xdr:row>
      <xdr:rowOff>2598684</xdr:rowOff>
    </xdr:from>
    <xdr:to>
      <xdr:col>2</xdr:col>
      <xdr:colOff>1071076</xdr:colOff>
      <xdr:row>1</xdr:row>
      <xdr:rowOff>311129</xdr:rowOff>
    </xdr:to>
    <xdr:sp macro="" textlink="">
      <xdr:nvSpPr>
        <xdr:cNvPr id="5" name="Rectangle à coins arrondis 4">
          <a:hlinkClick xmlns:r="http://schemas.openxmlformats.org/officeDocument/2006/relationships" r:id="rId4" tooltip="Catégories"/>
        </xdr:cNvPr>
        <xdr:cNvSpPr/>
      </xdr:nvSpPr>
      <xdr:spPr>
        <a:xfrm>
          <a:off x="6696075" y="2598684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Sorties</a:t>
          </a:r>
        </a:p>
      </xdr:txBody>
    </xdr:sp>
    <xdr:clientData/>
  </xdr:twoCellAnchor>
  <xdr:twoCellAnchor>
    <xdr:from>
      <xdr:col>1</xdr:col>
      <xdr:colOff>3801254</xdr:colOff>
      <xdr:row>0</xdr:row>
      <xdr:rowOff>2598683</xdr:rowOff>
    </xdr:from>
    <xdr:to>
      <xdr:col>1</xdr:col>
      <xdr:colOff>5701005</xdr:colOff>
      <xdr:row>1</xdr:row>
      <xdr:rowOff>311128</xdr:rowOff>
    </xdr:to>
    <xdr:sp macro="" textlink="">
      <xdr:nvSpPr>
        <xdr:cNvPr id="6" name="Rectangle à coins arrondis 5">
          <a:hlinkClick xmlns:r="http://schemas.openxmlformats.org/officeDocument/2006/relationships" r:id="rId5" tooltip="Rubriques"/>
        </xdr:cNvPr>
        <xdr:cNvSpPr/>
      </xdr:nvSpPr>
      <xdr:spPr>
        <a:xfrm>
          <a:off x="4353704" y="2598683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Entrées</a:t>
          </a:r>
        </a:p>
      </xdr:txBody>
    </xdr:sp>
    <xdr:clientData/>
  </xdr:twoCellAnchor>
  <xdr:twoCellAnchor>
    <xdr:from>
      <xdr:col>1</xdr:col>
      <xdr:colOff>3801254</xdr:colOff>
      <xdr:row>1</xdr:row>
      <xdr:rowOff>541758</xdr:rowOff>
    </xdr:from>
    <xdr:to>
      <xdr:col>1</xdr:col>
      <xdr:colOff>5701005</xdr:colOff>
      <xdr:row>1</xdr:row>
      <xdr:rowOff>1168853</xdr:rowOff>
    </xdr:to>
    <xdr:sp macro="" textlink="">
      <xdr:nvSpPr>
        <xdr:cNvPr id="7" name="Rectangle à coins arrondis 6">
          <a:hlinkClick xmlns:r="http://schemas.openxmlformats.org/officeDocument/2006/relationships" r:id="rId6" tooltip="Regroupements"/>
        </xdr:cNvPr>
        <xdr:cNvSpPr/>
      </xdr:nvSpPr>
      <xdr:spPr>
        <a:xfrm>
          <a:off x="4353704" y="34564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Clients</a:t>
          </a:r>
        </a:p>
      </xdr:txBody>
    </xdr:sp>
    <xdr:clientData/>
  </xdr:twoCellAnchor>
  <xdr:twoCellAnchor>
    <xdr:from>
      <xdr:col>1</xdr:col>
      <xdr:colOff>6148095</xdr:colOff>
      <xdr:row>1</xdr:row>
      <xdr:rowOff>545840</xdr:rowOff>
    </xdr:from>
    <xdr:to>
      <xdr:col>2</xdr:col>
      <xdr:colOff>1075546</xdr:colOff>
      <xdr:row>1</xdr:row>
      <xdr:rowOff>1172935</xdr:rowOff>
    </xdr:to>
    <xdr:sp macro="" textlink="">
      <xdr:nvSpPr>
        <xdr:cNvPr id="8" name="Rectangle à coins arrondis 7">
          <a:hlinkClick xmlns:r="http://schemas.openxmlformats.org/officeDocument/2006/relationships" r:id="rId7" tooltip="Comptes"/>
        </xdr:cNvPr>
        <xdr:cNvSpPr/>
      </xdr:nvSpPr>
      <xdr:spPr>
        <a:xfrm>
          <a:off x="6700545" y="346049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</a:t>
          </a:r>
        </a:p>
      </xdr:txBody>
    </xdr:sp>
    <xdr:clientData/>
  </xdr:twoCellAnchor>
  <xdr:twoCellAnchor>
    <xdr:from>
      <xdr:col>2</xdr:col>
      <xdr:colOff>1484151</xdr:colOff>
      <xdr:row>1</xdr:row>
      <xdr:rowOff>546618</xdr:rowOff>
    </xdr:from>
    <xdr:to>
      <xdr:col>2</xdr:col>
      <xdr:colOff>3387401</xdr:colOff>
      <xdr:row>1</xdr:row>
      <xdr:rowOff>1173713</xdr:rowOff>
    </xdr:to>
    <xdr:sp macro="[0]!quitter" textlink="">
      <xdr:nvSpPr>
        <xdr:cNvPr id="9" name="Rectangle à coins arrondis 8"/>
        <xdr:cNvSpPr/>
      </xdr:nvSpPr>
      <xdr:spPr>
        <a:xfrm>
          <a:off x="9008901" y="3461268"/>
          <a:ext cx="1903250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 editAs="absolute">
    <xdr:from>
      <xdr:col>1</xdr:col>
      <xdr:colOff>419100</xdr:colOff>
      <xdr:row>0</xdr:row>
      <xdr:rowOff>790575</xdr:rowOff>
    </xdr:from>
    <xdr:to>
      <xdr:col>1</xdr:col>
      <xdr:colOff>2391050</xdr:colOff>
      <xdr:row>0</xdr:row>
      <xdr:rowOff>1647945</xdr:rowOff>
    </xdr:to>
    <xdr:pic>
      <xdr:nvPicPr>
        <xdr:cNvPr id="10" name="Image 9" descr="Logo_SA_Excellente.png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819150" y="790575"/>
          <a:ext cx="1971950" cy="857370"/>
        </a:xfrm>
        <a:prstGeom prst="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  <a:reflection blurRad="6350" stA="50000" endA="300" endPos="90000" dist="50800" dir="5400000" sy="-100000" algn="bl" rotWithShape="0"/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1107307</xdr:colOff>
      <xdr:row>1</xdr:row>
      <xdr:rowOff>98192</xdr:rowOff>
    </xdr:from>
    <xdr:to>
      <xdr:col>0</xdr:col>
      <xdr:colOff>1476376</xdr:colOff>
      <xdr:row>1</xdr:row>
      <xdr:rowOff>458192</xdr:rowOff>
    </xdr:to>
    <xdr:sp macro="[0]!Feuil8.Trier_Pièces" textlink="">
      <xdr:nvSpPr>
        <xdr:cNvPr id="6" name="Bouton_Trier_Opération"/>
        <xdr:cNvSpPr/>
      </xdr:nvSpPr>
      <xdr:spPr>
        <a:xfrm>
          <a:off x="1107307" y="3648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1564297</xdr:colOff>
      <xdr:row>1</xdr:row>
      <xdr:rowOff>104342</xdr:rowOff>
    </xdr:from>
    <xdr:to>
      <xdr:col>0</xdr:col>
      <xdr:colOff>1933576</xdr:colOff>
      <xdr:row>1</xdr:row>
      <xdr:rowOff>464342</xdr:rowOff>
    </xdr:to>
    <xdr:sp macro="[0]!Feuil8.Supprimer_Pièce" textlink="">
      <xdr:nvSpPr>
        <xdr:cNvPr id="7" name="Bouton_Supprimer_Opération"/>
        <xdr:cNvSpPr/>
      </xdr:nvSpPr>
      <xdr:spPr>
        <a:xfrm>
          <a:off x="1564297" y="3710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133350</xdr:colOff>
      <xdr:row>1</xdr:row>
      <xdr:rowOff>85725</xdr:rowOff>
    </xdr:from>
    <xdr:to>
      <xdr:col>0</xdr:col>
      <xdr:colOff>504826</xdr:colOff>
      <xdr:row>1</xdr:row>
      <xdr:rowOff>445725</xdr:rowOff>
    </xdr:to>
    <xdr:sp macro="[0]!Feuil8.Afficher_Form_Ajout_Pièce" textlink="">
      <xdr:nvSpPr>
        <xdr:cNvPr id="8" name="Bouton_Ajouter_Opération"/>
        <xdr:cNvSpPr/>
      </xdr:nvSpPr>
      <xdr:spPr>
        <a:xfrm>
          <a:off x="133350" y="3524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596612</xdr:colOff>
      <xdr:row>1</xdr:row>
      <xdr:rowOff>85727</xdr:rowOff>
    </xdr:from>
    <xdr:to>
      <xdr:col>0</xdr:col>
      <xdr:colOff>1009651</xdr:colOff>
      <xdr:row>1</xdr:row>
      <xdr:rowOff>445727</xdr:rowOff>
    </xdr:to>
    <xdr:sp macro="[0]!Feuil8.Afficher_Form_Modif_Pièce" textlink="">
      <xdr:nvSpPr>
        <xdr:cNvPr id="9" name="Bouton_Ajouter_Opération"/>
        <xdr:cNvSpPr/>
      </xdr:nvSpPr>
      <xdr:spPr>
        <a:xfrm>
          <a:off x="596612" y="3524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2000251</xdr:colOff>
      <xdr:row>1</xdr:row>
      <xdr:rowOff>104776</xdr:rowOff>
    </xdr:from>
    <xdr:to>
      <xdr:col>0</xdr:col>
      <xdr:colOff>2369530</xdr:colOff>
      <xdr:row>1</xdr:row>
      <xdr:rowOff>464776</xdr:rowOff>
    </xdr:to>
    <xdr:sp macro="" textlink="">
      <xdr:nvSpPr>
        <xdr:cNvPr id="10" name="Bouton_Supprimer_Opération">
          <a:hlinkClick xmlns:r="http://schemas.openxmlformats.org/officeDocument/2006/relationships" r:id="rId1"/>
        </xdr:cNvPr>
        <xdr:cNvSpPr/>
      </xdr:nvSpPr>
      <xdr:spPr>
        <a:xfrm>
          <a:off x="2000251" y="3714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354832</xdr:colOff>
      <xdr:row>1</xdr:row>
      <xdr:rowOff>79142</xdr:rowOff>
    </xdr:from>
    <xdr:to>
      <xdr:col>1</xdr:col>
      <xdr:colOff>723901</xdr:colOff>
      <xdr:row>1</xdr:row>
      <xdr:rowOff>439142</xdr:rowOff>
    </xdr:to>
    <xdr:sp macro="[0]!Feuil11.Trier_Entrées" textlink="">
      <xdr:nvSpPr>
        <xdr:cNvPr id="6" name="Bouton_Trier_Opération"/>
        <xdr:cNvSpPr/>
      </xdr:nvSpPr>
      <xdr:spPr>
        <a:xfrm>
          <a:off x="1116832" y="34584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811822</xdr:colOff>
      <xdr:row>1</xdr:row>
      <xdr:rowOff>85292</xdr:rowOff>
    </xdr:from>
    <xdr:to>
      <xdr:col>2</xdr:col>
      <xdr:colOff>238126</xdr:colOff>
      <xdr:row>1</xdr:row>
      <xdr:rowOff>445292</xdr:rowOff>
    </xdr:to>
    <xdr:sp macro="[0]!Feuil11.Supprimer_Entrée" textlink="">
      <xdr:nvSpPr>
        <xdr:cNvPr id="7" name="Bouton_Supprimer_Opération"/>
        <xdr:cNvSpPr/>
      </xdr:nvSpPr>
      <xdr:spPr>
        <a:xfrm>
          <a:off x="1573822" y="35199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142875</xdr:colOff>
      <xdr:row>1</xdr:row>
      <xdr:rowOff>66675</xdr:rowOff>
    </xdr:from>
    <xdr:to>
      <xdr:col>0</xdr:col>
      <xdr:colOff>514351</xdr:colOff>
      <xdr:row>1</xdr:row>
      <xdr:rowOff>426675</xdr:rowOff>
    </xdr:to>
    <xdr:sp macro="[0]!Feuil11.Afficher_Form_Ajout_Entrée" textlink="">
      <xdr:nvSpPr>
        <xdr:cNvPr id="8" name="Bouton_Ajouter_Opération"/>
        <xdr:cNvSpPr/>
      </xdr:nvSpPr>
      <xdr:spPr>
        <a:xfrm>
          <a:off x="142875" y="33337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606137</xdr:colOff>
      <xdr:row>1</xdr:row>
      <xdr:rowOff>66677</xdr:rowOff>
    </xdr:from>
    <xdr:to>
      <xdr:col>1</xdr:col>
      <xdr:colOff>257176</xdr:colOff>
      <xdr:row>1</xdr:row>
      <xdr:rowOff>426677</xdr:rowOff>
    </xdr:to>
    <xdr:sp macro="[0]!Feuil11.Afficher_Form_Modif_Entrée" textlink="">
      <xdr:nvSpPr>
        <xdr:cNvPr id="9" name="Bouton_Ajouter_Opération"/>
        <xdr:cNvSpPr/>
      </xdr:nvSpPr>
      <xdr:spPr>
        <a:xfrm>
          <a:off x="606137" y="33337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2</xdr:col>
      <xdr:colOff>304801</xdr:colOff>
      <xdr:row>1</xdr:row>
      <xdr:rowOff>85726</xdr:rowOff>
    </xdr:from>
    <xdr:to>
      <xdr:col>2</xdr:col>
      <xdr:colOff>674080</xdr:colOff>
      <xdr:row>1</xdr:row>
      <xdr:rowOff>445726</xdr:rowOff>
    </xdr:to>
    <xdr:sp macro="" textlink="">
      <xdr:nvSpPr>
        <xdr:cNvPr id="10" name="Bouton_Supprimer_Opération">
          <a:hlinkClick xmlns:r="http://schemas.openxmlformats.org/officeDocument/2006/relationships" r:id="rId1"/>
        </xdr:cNvPr>
        <xdr:cNvSpPr/>
      </xdr:nvSpPr>
      <xdr:spPr>
        <a:xfrm>
          <a:off x="2009776" y="35242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316732</xdr:colOff>
      <xdr:row>1</xdr:row>
      <xdr:rowOff>98192</xdr:rowOff>
    </xdr:from>
    <xdr:to>
      <xdr:col>1</xdr:col>
      <xdr:colOff>685801</xdr:colOff>
      <xdr:row>1</xdr:row>
      <xdr:rowOff>458192</xdr:rowOff>
    </xdr:to>
    <xdr:sp macro="[0]!Feuil12.Trier_Sorties" textlink="">
      <xdr:nvSpPr>
        <xdr:cNvPr id="6" name="Bouton_Trier_Opération"/>
        <xdr:cNvSpPr/>
      </xdr:nvSpPr>
      <xdr:spPr>
        <a:xfrm>
          <a:off x="1078732" y="3648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773722</xdr:colOff>
      <xdr:row>1</xdr:row>
      <xdr:rowOff>104342</xdr:rowOff>
    </xdr:from>
    <xdr:to>
      <xdr:col>1</xdr:col>
      <xdr:colOff>1143001</xdr:colOff>
      <xdr:row>1</xdr:row>
      <xdr:rowOff>464342</xdr:rowOff>
    </xdr:to>
    <xdr:sp macro="[0]!Feuil12.Supprimer_Sortie" textlink="">
      <xdr:nvSpPr>
        <xdr:cNvPr id="7" name="Bouton_Supprimer_Opération"/>
        <xdr:cNvSpPr/>
      </xdr:nvSpPr>
      <xdr:spPr>
        <a:xfrm>
          <a:off x="1535722" y="3710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104775</xdr:colOff>
      <xdr:row>1</xdr:row>
      <xdr:rowOff>85725</xdr:rowOff>
    </xdr:from>
    <xdr:to>
      <xdr:col>0</xdr:col>
      <xdr:colOff>476251</xdr:colOff>
      <xdr:row>1</xdr:row>
      <xdr:rowOff>445725</xdr:rowOff>
    </xdr:to>
    <xdr:sp macro="[0]!Feuil12.Afficher_Form_Ajout_Sortie" textlink="">
      <xdr:nvSpPr>
        <xdr:cNvPr id="8" name="Bouton_Ajouter_Opération"/>
        <xdr:cNvSpPr/>
      </xdr:nvSpPr>
      <xdr:spPr>
        <a:xfrm>
          <a:off x="104775" y="3524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568037</xdr:colOff>
      <xdr:row>1</xdr:row>
      <xdr:rowOff>85727</xdr:rowOff>
    </xdr:from>
    <xdr:to>
      <xdr:col>1</xdr:col>
      <xdr:colOff>219076</xdr:colOff>
      <xdr:row>1</xdr:row>
      <xdr:rowOff>445727</xdr:rowOff>
    </xdr:to>
    <xdr:sp macro="[0]!Feuil12.Afficher_Form_Modif_Sortie" textlink="">
      <xdr:nvSpPr>
        <xdr:cNvPr id="9" name="Bouton_Ajouter_Opération"/>
        <xdr:cNvSpPr/>
      </xdr:nvSpPr>
      <xdr:spPr>
        <a:xfrm>
          <a:off x="568037" y="3524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1209676</xdr:colOff>
      <xdr:row>1</xdr:row>
      <xdr:rowOff>104776</xdr:rowOff>
    </xdr:from>
    <xdr:to>
      <xdr:col>1</xdr:col>
      <xdr:colOff>1578955</xdr:colOff>
      <xdr:row>1</xdr:row>
      <xdr:rowOff>464776</xdr:rowOff>
    </xdr:to>
    <xdr:sp macro="" textlink="">
      <xdr:nvSpPr>
        <xdr:cNvPr id="10" name="Bouton_Supprimer_Opération">
          <a:hlinkClick xmlns:r="http://schemas.openxmlformats.org/officeDocument/2006/relationships" r:id="rId1"/>
        </xdr:cNvPr>
        <xdr:cNvSpPr/>
      </xdr:nvSpPr>
      <xdr:spPr>
        <a:xfrm>
          <a:off x="1971676" y="3714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1088257</xdr:colOff>
      <xdr:row>1</xdr:row>
      <xdr:rowOff>79142</xdr:rowOff>
    </xdr:from>
    <xdr:to>
      <xdr:col>0</xdr:col>
      <xdr:colOff>1457326</xdr:colOff>
      <xdr:row>1</xdr:row>
      <xdr:rowOff>439142</xdr:rowOff>
    </xdr:to>
    <xdr:sp macro="[0]!Feuil9.Trier_Fournisseurs" textlink="">
      <xdr:nvSpPr>
        <xdr:cNvPr id="6" name="Bouton_Trier_Opération"/>
        <xdr:cNvSpPr/>
      </xdr:nvSpPr>
      <xdr:spPr>
        <a:xfrm>
          <a:off x="1088257" y="34584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1545247</xdr:colOff>
      <xdr:row>1</xdr:row>
      <xdr:rowOff>85292</xdr:rowOff>
    </xdr:from>
    <xdr:to>
      <xdr:col>0</xdr:col>
      <xdr:colOff>1914526</xdr:colOff>
      <xdr:row>1</xdr:row>
      <xdr:rowOff>445292</xdr:rowOff>
    </xdr:to>
    <xdr:sp macro="[0]!Feuil9.Supprimer_Fournisseur" textlink="">
      <xdr:nvSpPr>
        <xdr:cNvPr id="7" name="Bouton_Supprimer_Opération"/>
        <xdr:cNvSpPr/>
      </xdr:nvSpPr>
      <xdr:spPr>
        <a:xfrm>
          <a:off x="1545247" y="35199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114300</xdr:colOff>
      <xdr:row>1</xdr:row>
      <xdr:rowOff>66675</xdr:rowOff>
    </xdr:from>
    <xdr:to>
      <xdr:col>0</xdr:col>
      <xdr:colOff>485776</xdr:colOff>
      <xdr:row>1</xdr:row>
      <xdr:rowOff>426675</xdr:rowOff>
    </xdr:to>
    <xdr:sp macro="[0]!Feuil9.Afficher_Form_Ajout_Fournisseur" textlink="">
      <xdr:nvSpPr>
        <xdr:cNvPr id="8" name="Bouton_Ajouter_Opération"/>
        <xdr:cNvSpPr/>
      </xdr:nvSpPr>
      <xdr:spPr>
        <a:xfrm>
          <a:off x="114300" y="33337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577562</xdr:colOff>
      <xdr:row>1</xdr:row>
      <xdr:rowOff>66677</xdr:rowOff>
    </xdr:from>
    <xdr:to>
      <xdr:col>0</xdr:col>
      <xdr:colOff>990601</xdr:colOff>
      <xdr:row>1</xdr:row>
      <xdr:rowOff>426677</xdr:rowOff>
    </xdr:to>
    <xdr:sp macro="[0]!Feuil9.Afficher_Form_Modif_Fournisseur" textlink="">
      <xdr:nvSpPr>
        <xdr:cNvPr id="9" name="Bouton_Ajouter_Opération"/>
        <xdr:cNvSpPr/>
      </xdr:nvSpPr>
      <xdr:spPr>
        <a:xfrm>
          <a:off x="577562" y="33337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1981201</xdr:colOff>
      <xdr:row>1</xdr:row>
      <xdr:rowOff>85726</xdr:rowOff>
    </xdr:from>
    <xdr:to>
      <xdr:col>0</xdr:col>
      <xdr:colOff>2350480</xdr:colOff>
      <xdr:row>1</xdr:row>
      <xdr:rowOff>445726</xdr:rowOff>
    </xdr:to>
    <xdr:sp macro="" textlink="">
      <xdr:nvSpPr>
        <xdr:cNvPr id="10" name="Bouton_Supprimer_Opération">
          <a:hlinkClick xmlns:r="http://schemas.openxmlformats.org/officeDocument/2006/relationships" r:id="rId1"/>
        </xdr:cNvPr>
        <xdr:cNvSpPr/>
      </xdr:nvSpPr>
      <xdr:spPr>
        <a:xfrm>
          <a:off x="1981201" y="35242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1116832</xdr:colOff>
      <xdr:row>1</xdr:row>
      <xdr:rowOff>98192</xdr:rowOff>
    </xdr:from>
    <xdr:to>
      <xdr:col>0</xdr:col>
      <xdr:colOff>1485901</xdr:colOff>
      <xdr:row>1</xdr:row>
      <xdr:rowOff>458192</xdr:rowOff>
    </xdr:to>
    <xdr:sp macro="[0]!Feuil4.Trier_Clients" textlink="">
      <xdr:nvSpPr>
        <xdr:cNvPr id="6" name="Bouton_Trier_Opération"/>
        <xdr:cNvSpPr/>
      </xdr:nvSpPr>
      <xdr:spPr>
        <a:xfrm>
          <a:off x="1116832" y="3648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1573822</xdr:colOff>
      <xdr:row>1</xdr:row>
      <xdr:rowOff>104342</xdr:rowOff>
    </xdr:from>
    <xdr:to>
      <xdr:col>0</xdr:col>
      <xdr:colOff>1943101</xdr:colOff>
      <xdr:row>1</xdr:row>
      <xdr:rowOff>464342</xdr:rowOff>
    </xdr:to>
    <xdr:sp macro="[0]!Feuil4.Supprimer_Client" textlink="">
      <xdr:nvSpPr>
        <xdr:cNvPr id="7" name="Bouton_Supprimer_Opération"/>
        <xdr:cNvSpPr/>
      </xdr:nvSpPr>
      <xdr:spPr>
        <a:xfrm>
          <a:off x="1573822" y="3710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142875</xdr:colOff>
      <xdr:row>1</xdr:row>
      <xdr:rowOff>85725</xdr:rowOff>
    </xdr:from>
    <xdr:to>
      <xdr:col>0</xdr:col>
      <xdr:colOff>514351</xdr:colOff>
      <xdr:row>1</xdr:row>
      <xdr:rowOff>445725</xdr:rowOff>
    </xdr:to>
    <xdr:sp macro="[0]!Feuil4.Afficher_Form_Ajout_Client" textlink="">
      <xdr:nvSpPr>
        <xdr:cNvPr id="8" name="Bouton_Ajouter_Opération"/>
        <xdr:cNvSpPr/>
      </xdr:nvSpPr>
      <xdr:spPr>
        <a:xfrm>
          <a:off x="142875" y="3524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606137</xdr:colOff>
      <xdr:row>1</xdr:row>
      <xdr:rowOff>85727</xdr:rowOff>
    </xdr:from>
    <xdr:to>
      <xdr:col>0</xdr:col>
      <xdr:colOff>1019176</xdr:colOff>
      <xdr:row>1</xdr:row>
      <xdr:rowOff>445727</xdr:rowOff>
    </xdr:to>
    <xdr:sp macro="[0]!Feuil4.Afficher_Form_Modif_Client" textlink="">
      <xdr:nvSpPr>
        <xdr:cNvPr id="9" name="Bouton_Ajouter_Opération"/>
        <xdr:cNvSpPr/>
      </xdr:nvSpPr>
      <xdr:spPr>
        <a:xfrm>
          <a:off x="606137" y="3524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2009776</xdr:colOff>
      <xdr:row>1</xdr:row>
      <xdr:rowOff>104776</xdr:rowOff>
    </xdr:from>
    <xdr:to>
      <xdr:col>0</xdr:col>
      <xdr:colOff>2379055</xdr:colOff>
      <xdr:row>1</xdr:row>
      <xdr:rowOff>464776</xdr:rowOff>
    </xdr:to>
    <xdr:sp macro="" textlink="">
      <xdr:nvSpPr>
        <xdr:cNvPr id="10" name="Bouton_Supprimer_Opération">
          <a:hlinkClick xmlns:r="http://schemas.openxmlformats.org/officeDocument/2006/relationships" r:id="rId1"/>
        </xdr:cNvPr>
        <xdr:cNvSpPr/>
      </xdr:nvSpPr>
      <xdr:spPr>
        <a:xfrm>
          <a:off x="2009776" y="3714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1116832</xdr:colOff>
      <xdr:row>1</xdr:row>
      <xdr:rowOff>79142</xdr:rowOff>
    </xdr:from>
    <xdr:to>
      <xdr:col>0</xdr:col>
      <xdr:colOff>1485901</xdr:colOff>
      <xdr:row>1</xdr:row>
      <xdr:rowOff>439142</xdr:rowOff>
    </xdr:to>
    <xdr:sp macro="[0]!Feuil10.Trier_Catégories" textlink="">
      <xdr:nvSpPr>
        <xdr:cNvPr id="6" name="Bouton_Trier_Opération"/>
        <xdr:cNvSpPr/>
      </xdr:nvSpPr>
      <xdr:spPr>
        <a:xfrm>
          <a:off x="1116832" y="34584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1573822</xdr:colOff>
      <xdr:row>1</xdr:row>
      <xdr:rowOff>85292</xdr:rowOff>
    </xdr:from>
    <xdr:to>
      <xdr:col>0</xdr:col>
      <xdr:colOff>1943101</xdr:colOff>
      <xdr:row>1</xdr:row>
      <xdr:rowOff>445292</xdr:rowOff>
    </xdr:to>
    <xdr:sp macro="[0]!Feuil10.Supprimer_Catégorie" textlink="">
      <xdr:nvSpPr>
        <xdr:cNvPr id="7" name="Bouton_Supprimer_Opération"/>
        <xdr:cNvSpPr/>
      </xdr:nvSpPr>
      <xdr:spPr>
        <a:xfrm>
          <a:off x="1573822" y="35199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142875</xdr:colOff>
      <xdr:row>1</xdr:row>
      <xdr:rowOff>66675</xdr:rowOff>
    </xdr:from>
    <xdr:to>
      <xdr:col>0</xdr:col>
      <xdr:colOff>514351</xdr:colOff>
      <xdr:row>1</xdr:row>
      <xdr:rowOff>426675</xdr:rowOff>
    </xdr:to>
    <xdr:sp macro="[0]!Feuil10.Afficher_Form_Ajout_Catégorie" textlink="">
      <xdr:nvSpPr>
        <xdr:cNvPr id="8" name="Bouton_Ajouter_Opération"/>
        <xdr:cNvSpPr/>
      </xdr:nvSpPr>
      <xdr:spPr>
        <a:xfrm>
          <a:off x="142875" y="33337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606137</xdr:colOff>
      <xdr:row>1</xdr:row>
      <xdr:rowOff>66677</xdr:rowOff>
    </xdr:from>
    <xdr:to>
      <xdr:col>0</xdr:col>
      <xdr:colOff>1019176</xdr:colOff>
      <xdr:row>1</xdr:row>
      <xdr:rowOff>426677</xdr:rowOff>
    </xdr:to>
    <xdr:sp macro="[0]!Feuil10.Afficher_Form_Modif_Catégorie" textlink="">
      <xdr:nvSpPr>
        <xdr:cNvPr id="9" name="Bouton_Ajouter_Opération"/>
        <xdr:cNvSpPr/>
      </xdr:nvSpPr>
      <xdr:spPr>
        <a:xfrm>
          <a:off x="606137" y="33337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2009776</xdr:colOff>
      <xdr:row>1</xdr:row>
      <xdr:rowOff>85726</xdr:rowOff>
    </xdr:from>
    <xdr:to>
      <xdr:col>0</xdr:col>
      <xdr:colOff>2379055</xdr:colOff>
      <xdr:row>1</xdr:row>
      <xdr:rowOff>445726</xdr:rowOff>
    </xdr:to>
    <xdr:sp macro="" textlink="">
      <xdr:nvSpPr>
        <xdr:cNvPr id="10" name="Bouton_Supprimer_Opération">
          <a:hlinkClick xmlns:r="http://schemas.openxmlformats.org/officeDocument/2006/relationships" r:id="rId1"/>
        </xdr:cNvPr>
        <xdr:cNvSpPr/>
      </xdr:nvSpPr>
      <xdr:spPr>
        <a:xfrm>
          <a:off x="2009776" y="35242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2" name="ZoneTexte 1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absolute">
    <xdr:from>
      <xdr:col>1</xdr:col>
      <xdr:colOff>4829176</xdr:colOff>
      <xdr:row>13</xdr:row>
      <xdr:rowOff>28576</xdr:rowOff>
    </xdr:from>
    <xdr:to>
      <xdr:col>1</xdr:col>
      <xdr:colOff>5198455</xdr:colOff>
      <xdr:row>15</xdr:row>
      <xdr:rowOff>7576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6400801" y="26193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>
    <outlinePr showOutlineSymbols="0"/>
  </sheetPr>
  <dimension ref="B1:C12"/>
  <sheetViews>
    <sheetView showZeros="0" showOutlineSymbols="0" zoomScaleNormal="100" workbookViewId="0">
      <pane ySplit="3" topLeftCell="A5" activePane="bottomLeft" state="frozen"/>
      <selection pane="bottomLeft" activeCell="B2" sqref="B2"/>
    </sheetView>
  </sheetViews>
  <sheetFormatPr baseColWidth="10" defaultRowHeight="12.75"/>
  <cols>
    <col min="1" max="1" width="6" style="66" customWidth="1"/>
    <col min="2" max="2" width="104.5703125" style="69" customWidth="1"/>
    <col min="3" max="3" width="71" style="66" customWidth="1"/>
    <col min="4" max="16384" width="11.42578125" style="66"/>
  </cols>
  <sheetData>
    <row r="1" spans="2:3" ht="229.5" customHeight="1">
      <c r="B1" s="79" t="str">
        <f>Titre_Classeur</f>
        <v>SA l'Excellente - Gestion des stocks</v>
      </c>
      <c r="C1" s="79"/>
    </row>
    <row r="2" spans="2:3" ht="409.5" customHeight="1">
      <c r="B2" s="67"/>
    </row>
    <row r="3" spans="2:3" ht="150" customHeight="1">
      <c r="B3" s="66"/>
      <c r="C3" s="68"/>
    </row>
    <row r="4" spans="2:3" ht="21.75" customHeight="1"/>
    <row r="5" spans="2:3" s="71" customFormat="1" ht="21.75" customHeight="1">
      <c r="B5" s="70"/>
    </row>
    <row r="6" spans="2:3" s="71" customFormat="1" ht="21.75" customHeight="1">
      <c r="B6" s="70"/>
    </row>
    <row r="7" spans="2:3" s="71" customFormat="1" ht="21.75" customHeight="1">
      <c r="B7" s="70"/>
    </row>
    <row r="8" spans="2:3" s="71" customFormat="1" ht="21.75" customHeight="1">
      <c r="B8" s="70"/>
      <c r="C8" s="72"/>
    </row>
    <row r="9" spans="2:3" s="71" customFormat="1" ht="21.75" customHeight="1">
      <c r="B9" s="70"/>
      <c r="C9" s="72"/>
    </row>
    <row r="10" spans="2:3" ht="21.75" customHeight="1">
      <c r="B10" s="70"/>
    </row>
    <row r="11" spans="2:3" ht="21.75" customHeight="1">
      <c r="B11" s="70"/>
    </row>
    <row r="12" spans="2:3" ht="21.75" customHeight="1"/>
  </sheetData>
  <sheetProtection sheet="1" objects="1" scenarios="1" selectLockedCells="1" sort="0" autoFilter="0" pivotTables="0"/>
  <mergeCells count="1">
    <mergeCell ref="B1:C1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F68"/>
  <sheetViews>
    <sheetView workbookViewId="0">
      <pane ySplit="3" topLeftCell="A4" activePane="bottomLeft" state="frozen"/>
      <selection activeCell="D8" sqref="D8"/>
      <selection pane="bottomLeft" activeCell="A4" sqref="A4"/>
    </sheetView>
  </sheetViews>
  <sheetFormatPr baseColWidth="10" defaultRowHeight="15"/>
  <cols>
    <col min="1" max="1" width="40" style="1" customWidth="1"/>
    <col min="2" max="2" width="32" style="1" customWidth="1"/>
    <col min="3" max="3" width="10.7109375" style="2" customWidth="1"/>
    <col min="4" max="4" width="11" style="1" customWidth="1"/>
    <col min="5" max="7" width="14.5703125" style="8" customWidth="1"/>
    <col min="8" max="8" width="29.5703125" style="1" customWidth="1"/>
    <col min="9" max="10" width="12.140625" style="1" customWidth="1"/>
    <col min="11" max="15" width="54.57031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14" customFormat="1" ht="21">
      <c r="A1" s="38" t="s">
        <v>6</v>
      </c>
      <c r="B1" s="39"/>
      <c r="C1" s="39">
        <f>SUBTOTAL(9,C3:C13)</f>
        <v>71</v>
      </c>
      <c r="D1" s="39">
        <f>SUBTOTAL(9,D3:D13)</f>
        <v>165</v>
      </c>
      <c r="E1" s="51"/>
      <c r="F1" s="51"/>
      <c r="G1" s="51"/>
      <c r="H1" s="39"/>
      <c r="I1" s="39">
        <f>SUBTOTAL(9,I3:I13)</f>
        <v>132</v>
      </c>
      <c r="J1" s="39">
        <f>SUBTOTAL(9,J3:J13)</f>
        <v>38</v>
      </c>
      <c r="K1" s="39"/>
      <c r="L1" s="39"/>
      <c r="M1" s="39"/>
      <c r="N1" s="39"/>
      <c r="O1" s="39"/>
    </row>
    <row r="2" spans="1:32" s="14" customFormat="1" ht="45" customHeight="1">
      <c r="A2" s="39"/>
      <c r="B2" s="39"/>
      <c r="C2" s="40"/>
      <c r="D2" s="39"/>
      <c r="E2" s="51"/>
      <c r="F2" s="51"/>
      <c r="G2" s="51"/>
      <c r="H2" s="39"/>
      <c r="I2" s="39"/>
      <c r="J2" s="39"/>
      <c r="K2" s="39"/>
      <c r="L2" s="39"/>
      <c r="M2" s="39"/>
      <c r="N2" s="39"/>
      <c r="O2" s="39"/>
    </row>
    <row r="3" spans="1:32" s="17" customFormat="1" ht="30">
      <c r="A3" s="10" t="s">
        <v>2</v>
      </c>
      <c r="B3" s="10" t="s">
        <v>46</v>
      </c>
      <c r="C3" s="16" t="s">
        <v>12</v>
      </c>
      <c r="D3" s="11" t="s">
        <v>11</v>
      </c>
      <c r="E3" s="10" t="s">
        <v>21</v>
      </c>
      <c r="F3" s="10" t="s">
        <v>22</v>
      </c>
      <c r="G3" s="10" t="s">
        <v>23</v>
      </c>
      <c r="H3" s="11" t="s">
        <v>8</v>
      </c>
      <c r="I3" s="11" t="s">
        <v>9</v>
      </c>
      <c r="J3" s="11" t="s">
        <v>10</v>
      </c>
      <c r="K3" s="50"/>
      <c r="L3" s="50"/>
      <c r="M3" s="50"/>
      <c r="N3" s="50"/>
      <c r="O3" s="50"/>
      <c r="AC3" s="17" t="s">
        <v>1</v>
      </c>
      <c r="AF3" s="17" t="s">
        <v>0</v>
      </c>
    </row>
    <row r="4" spans="1:32">
      <c r="A4" t="s">
        <v>42</v>
      </c>
      <c r="B4" s="8" t="s">
        <v>38</v>
      </c>
      <c r="C4" s="2">
        <v>15</v>
      </c>
      <c r="D4" s="4">
        <f t="shared" ref="D4:D12" si="0">C4+I4-J4</f>
        <v>39</v>
      </c>
      <c r="H4" s="35"/>
      <c r="I4" s="3">
        <f>SUMIF(Entrées!C:C,A:A,Entrées!E:E)</f>
        <v>30</v>
      </c>
      <c r="J4" s="3">
        <f>SUMIF(Sorties!B:B,A:A,Sorties!D:D)</f>
        <v>6</v>
      </c>
      <c r="K4" s="45"/>
      <c r="L4" s="45"/>
      <c r="M4" s="45"/>
      <c r="N4" s="45"/>
      <c r="O4" s="45"/>
    </row>
    <row r="5" spans="1:32">
      <c r="A5" s="8" t="s">
        <v>37</v>
      </c>
      <c r="B5" s="8" t="s">
        <v>47</v>
      </c>
      <c r="C5" s="2">
        <v>4</v>
      </c>
      <c r="D5" s="4">
        <f t="shared" si="0"/>
        <v>12</v>
      </c>
      <c r="H5" s="35"/>
      <c r="I5" s="3">
        <f>SUMIF(Entrées!C:C,A:A,Entrées!E:E)</f>
        <v>10</v>
      </c>
      <c r="J5" s="3">
        <f>SUMIF(Sorties!B:B,A:A,Sorties!D:D)</f>
        <v>2</v>
      </c>
      <c r="K5" s="45"/>
      <c r="L5" s="45"/>
      <c r="M5" s="45"/>
      <c r="N5" s="45"/>
      <c r="O5" s="45"/>
    </row>
    <row r="6" spans="1:32">
      <c r="A6" s="8" t="s">
        <v>40</v>
      </c>
      <c r="B6" s="8" t="s">
        <v>47</v>
      </c>
      <c r="C6" s="2">
        <v>4</v>
      </c>
      <c r="D6" s="4">
        <f t="shared" si="0"/>
        <v>21</v>
      </c>
      <c r="H6" s="35"/>
      <c r="I6" s="3">
        <f>SUMIF(Entrées!C:C,A:A,Entrées!E:E)</f>
        <v>20</v>
      </c>
      <c r="J6" s="3">
        <f>SUMIF(Sorties!B:B,A:A,Sorties!D:D)</f>
        <v>3</v>
      </c>
      <c r="K6" s="45"/>
      <c r="L6" s="45"/>
      <c r="M6" s="45"/>
      <c r="N6" s="45"/>
      <c r="O6" s="45"/>
    </row>
    <row r="7" spans="1:32">
      <c r="A7" t="s">
        <v>44</v>
      </c>
      <c r="B7" s="8" t="s">
        <v>39</v>
      </c>
      <c r="C7" s="2">
        <v>4</v>
      </c>
      <c r="D7" s="4">
        <f t="shared" si="0"/>
        <v>8</v>
      </c>
      <c r="H7" s="35"/>
      <c r="I7" s="3">
        <f>SUMIF(Entrées!C:C,A:A,Entrées!E:E)</f>
        <v>12</v>
      </c>
      <c r="J7" s="3">
        <f>SUMIF(Sorties!B:B,A:A,Sorties!D:D)</f>
        <v>8</v>
      </c>
      <c r="K7" s="45"/>
      <c r="L7" s="45"/>
      <c r="M7" s="45"/>
      <c r="N7" s="45"/>
      <c r="O7" s="45"/>
    </row>
    <row r="8" spans="1:32">
      <c r="A8" t="s">
        <v>45</v>
      </c>
      <c r="B8" s="8" t="s">
        <v>39</v>
      </c>
      <c r="C8" s="2">
        <v>5</v>
      </c>
      <c r="D8" s="4">
        <f t="shared" si="0"/>
        <v>7</v>
      </c>
      <c r="H8" s="35"/>
      <c r="I8" s="3">
        <f>SUMIF(Entrées!C:C,A:A,Entrées!E:E)</f>
        <v>10</v>
      </c>
      <c r="J8" s="3">
        <f>SUMIF(Sorties!B:B,A:A,Sorties!D:D)</f>
        <v>8</v>
      </c>
      <c r="K8" s="45"/>
      <c r="L8" s="45"/>
      <c r="M8" s="45"/>
      <c r="N8" s="45"/>
      <c r="O8" s="45"/>
    </row>
    <row r="9" spans="1:32">
      <c r="A9" s="8" t="s">
        <v>49</v>
      </c>
      <c r="B9" s="8" t="s">
        <v>48</v>
      </c>
      <c r="C9" s="2">
        <v>4</v>
      </c>
      <c r="D9" s="4">
        <f t="shared" si="0"/>
        <v>14</v>
      </c>
      <c r="H9" s="35"/>
      <c r="I9" s="3">
        <f>SUMIF(Entrées!C:C,A:A,Entrées!E:E)</f>
        <v>10</v>
      </c>
      <c r="J9" s="3">
        <f>SUMIF(Sorties!B:B,A:A,Sorties!D:D)</f>
        <v>0</v>
      </c>
      <c r="K9" s="45"/>
      <c r="L9" s="45"/>
      <c r="M9" s="45"/>
      <c r="N9" s="45"/>
      <c r="O9" s="45"/>
    </row>
    <row r="10" spans="1:32">
      <c r="A10" s="8" t="s">
        <v>35</v>
      </c>
      <c r="B10" s="8" t="s">
        <v>36</v>
      </c>
      <c r="C10" s="2">
        <v>10</v>
      </c>
      <c r="D10" s="4">
        <f t="shared" si="0"/>
        <v>19</v>
      </c>
      <c r="H10" s="35"/>
      <c r="I10" s="3">
        <f>SUMIF(Entrées!C:C,A:A,Entrées!E:E)</f>
        <v>10</v>
      </c>
      <c r="J10" s="3">
        <f>SUMIF(Sorties!B:B,A:A,Sorties!D:D)</f>
        <v>1</v>
      </c>
      <c r="K10" s="45"/>
      <c r="L10" s="45"/>
      <c r="M10" s="45"/>
      <c r="N10" s="45"/>
      <c r="O10" s="45"/>
    </row>
    <row r="11" spans="1:32">
      <c r="A11" t="s">
        <v>41</v>
      </c>
      <c r="B11" s="8" t="s">
        <v>38</v>
      </c>
      <c r="C11" s="2">
        <v>18</v>
      </c>
      <c r="D11" s="4">
        <f t="shared" si="0"/>
        <v>34</v>
      </c>
      <c r="H11" s="35"/>
      <c r="I11" s="3">
        <f>SUMIF(Entrées!C:C,A:A,Entrées!E:E)</f>
        <v>20</v>
      </c>
      <c r="J11" s="3">
        <f>SUMIF(Sorties!B:B,A:A,Sorties!D:D)</f>
        <v>4</v>
      </c>
      <c r="K11" s="45"/>
      <c r="L11" s="45"/>
      <c r="M11" s="45"/>
      <c r="N11" s="45"/>
      <c r="O11" s="45"/>
    </row>
    <row r="12" spans="1:32">
      <c r="A12" t="s">
        <v>43</v>
      </c>
      <c r="B12" s="8" t="s">
        <v>47</v>
      </c>
      <c r="C12" s="2">
        <v>7</v>
      </c>
      <c r="D12" s="4">
        <f t="shared" si="0"/>
        <v>11</v>
      </c>
      <c r="H12" s="35"/>
      <c r="I12" s="3">
        <f>SUMIF(Entrées!C:C,A:A,Entrées!E:E)</f>
        <v>10</v>
      </c>
      <c r="J12" s="3">
        <f>SUMIF(Sorties!B:B,A:A,Sorties!D:D)</f>
        <v>6</v>
      </c>
      <c r="K12" s="45"/>
      <c r="L12" s="45"/>
      <c r="M12" s="45"/>
      <c r="N12" s="45"/>
      <c r="O12" s="45"/>
    </row>
    <row r="13" spans="1:32">
      <c r="A13" s="7"/>
      <c r="B13" s="7"/>
      <c r="C13" s="6"/>
      <c r="D13" s="6"/>
      <c r="E13" s="7" t="s">
        <v>5</v>
      </c>
      <c r="F13" s="7" t="s">
        <v>5</v>
      </c>
      <c r="G13" s="7" t="s">
        <v>5</v>
      </c>
      <c r="H13" s="5" t="s">
        <v>5</v>
      </c>
      <c r="I13" s="5" t="s">
        <v>5</v>
      </c>
      <c r="J13" s="5" t="s">
        <v>5</v>
      </c>
      <c r="K13" s="45"/>
      <c r="L13" s="45"/>
      <c r="M13" s="45"/>
      <c r="N13" s="45"/>
      <c r="O13" s="45"/>
    </row>
    <row r="14" spans="1:32" ht="115.5" customHeight="1">
      <c r="A14" s="46"/>
      <c r="B14" s="45"/>
      <c r="C14" s="47"/>
      <c r="D14" s="45"/>
      <c r="E14" s="52"/>
      <c r="F14" s="52"/>
      <c r="G14" s="52"/>
      <c r="H14" s="45"/>
      <c r="I14" s="45"/>
      <c r="J14" s="45"/>
      <c r="K14" s="45"/>
      <c r="L14" s="45"/>
      <c r="M14" s="45"/>
      <c r="N14" s="45"/>
      <c r="O14" s="45"/>
    </row>
    <row r="15" spans="1:32" ht="115.5" customHeight="1">
      <c r="A15" s="45"/>
      <c r="B15" s="45"/>
      <c r="C15" s="47"/>
      <c r="D15" s="45"/>
      <c r="E15" s="52"/>
      <c r="F15" s="52"/>
      <c r="G15" s="52"/>
      <c r="H15" s="45"/>
      <c r="I15" s="45"/>
      <c r="J15" s="45"/>
      <c r="K15" s="45"/>
      <c r="L15" s="45"/>
      <c r="M15" s="45"/>
      <c r="N15" s="45"/>
      <c r="O15" s="45"/>
    </row>
    <row r="16" spans="1:32" ht="115.5" customHeight="1">
      <c r="A16" s="45"/>
      <c r="B16" s="45"/>
      <c r="C16" s="47"/>
      <c r="D16" s="45"/>
      <c r="E16" s="52"/>
      <c r="F16" s="52"/>
      <c r="G16" s="52"/>
      <c r="H16" s="45"/>
      <c r="I16" s="45"/>
      <c r="J16" s="45"/>
      <c r="K16" s="45"/>
      <c r="L16" s="45"/>
      <c r="M16" s="45"/>
      <c r="N16" s="45"/>
      <c r="O16" s="45"/>
    </row>
    <row r="17" spans="1:32" ht="115.5" customHeight="1">
      <c r="A17" s="45"/>
      <c r="B17" s="45"/>
      <c r="C17" s="47"/>
      <c r="D17" s="45"/>
      <c r="E17" s="52"/>
      <c r="F17" s="52"/>
      <c r="G17" s="52"/>
      <c r="H17" s="45"/>
      <c r="I17" s="45"/>
      <c r="J17" s="45"/>
      <c r="K17" s="45"/>
      <c r="L17" s="45"/>
      <c r="M17" s="45"/>
      <c r="N17" s="45"/>
      <c r="O17" s="45"/>
    </row>
    <row r="18" spans="1:32" ht="115.5" customHeight="1">
      <c r="A18" s="49"/>
      <c r="B18" s="45"/>
      <c r="C18" s="47"/>
      <c r="D18" s="45"/>
      <c r="E18" s="52"/>
      <c r="F18" s="52"/>
      <c r="G18" s="52"/>
      <c r="H18" s="45"/>
      <c r="I18" s="45"/>
      <c r="J18" s="45"/>
      <c r="K18" s="45"/>
      <c r="L18" s="45"/>
      <c r="M18" s="45"/>
      <c r="N18" s="45"/>
      <c r="O18" s="45"/>
    </row>
    <row r="19" spans="1:32" s="2" customFormat="1" ht="115.5" customHeight="1">
      <c r="A19" s="49"/>
      <c r="B19" s="45"/>
      <c r="C19" s="47"/>
      <c r="D19" s="45"/>
      <c r="E19" s="52"/>
      <c r="F19" s="52"/>
      <c r="G19" s="52"/>
      <c r="H19" s="45"/>
      <c r="I19" s="45"/>
      <c r="J19" s="45"/>
      <c r="K19" s="45"/>
      <c r="L19" s="45"/>
      <c r="M19" s="45"/>
      <c r="N19" s="45"/>
      <c r="O19" s="45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ht="115.5" customHeight="1">
      <c r="A20" s="49"/>
      <c r="B20" s="45"/>
      <c r="C20" s="47"/>
      <c r="D20" s="45"/>
      <c r="E20" s="52"/>
      <c r="F20" s="52"/>
      <c r="G20" s="52"/>
      <c r="H20" s="45"/>
      <c r="I20" s="45"/>
      <c r="J20" s="45"/>
      <c r="K20" s="45"/>
      <c r="L20" s="45"/>
      <c r="M20" s="45"/>
      <c r="N20" s="45"/>
      <c r="O20" s="45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ht="115.5" customHeight="1">
      <c r="A21" s="49"/>
      <c r="B21" s="45"/>
      <c r="C21" s="47"/>
      <c r="D21" s="45"/>
      <c r="E21" s="52"/>
      <c r="F21" s="52"/>
      <c r="G21" s="52"/>
      <c r="H21" s="45"/>
      <c r="I21" s="45"/>
      <c r="J21" s="45"/>
      <c r="K21" s="45"/>
      <c r="L21" s="45"/>
      <c r="M21" s="45"/>
      <c r="N21" s="45"/>
      <c r="O21" s="45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ht="115.5" customHeight="1">
      <c r="A22" s="49"/>
      <c r="B22" s="45"/>
      <c r="C22" s="47"/>
      <c r="D22" s="45"/>
      <c r="E22" s="52"/>
      <c r="F22" s="52"/>
      <c r="G22" s="52"/>
      <c r="H22" s="45"/>
      <c r="I22" s="45"/>
      <c r="J22" s="45"/>
      <c r="K22" s="45"/>
      <c r="L22" s="45"/>
      <c r="M22" s="45"/>
      <c r="N22" s="45"/>
      <c r="O22" s="45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ht="115.5" customHeight="1">
      <c r="A23" s="49"/>
      <c r="B23" s="45"/>
      <c r="C23" s="47"/>
      <c r="D23" s="45"/>
      <c r="E23" s="52"/>
      <c r="F23" s="52"/>
      <c r="G23" s="52"/>
      <c r="H23" s="45"/>
      <c r="I23" s="45"/>
      <c r="J23" s="45"/>
      <c r="K23" s="45"/>
      <c r="L23" s="45"/>
      <c r="M23" s="45"/>
      <c r="N23" s="45"/>
      <c r="O23" s="45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ht="115.5" customHeight="1">
      <c r="A24" s="49"/>
      <c r="B24" s="45"/>
      <c r="C24" s="47"/>
      <c r="D24" s="45"/>
      <c r="E24" s="52"/>
      <c r="F24" s="52"/>
      <c r="G24" s="52"/>
      <c r="H24" s="45"/>
      <c r="I24" s="45"/>
      <c r="J24" s="45"/>
      <c r="K24" s="45"/>
      <c r="L24" s="45"/>
      <c r="M24" s="45"/>
      <c r="N24" s="45"/>
      <c r="O24" s="45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>
      <c r="A25" s="49"/>
      <c r="B25" s="45"/>
      <c r="C25" s="47"/>
      <c r="D25" s="45"/>
      <c r="E25" s="52"/>
      <c r="F25" s="52"/>
      <c r="G25" s="52"/>
      <c r="H25" s="45"/>
      <c r="I25" s="45"/>
      <c r="J25" s="45"/>
      <c r="K25" s="45"/>
      <c r="L25" s="45"/>
      <c r="M25" s="45"/>
      <c r="N25" s="45"/>
      <c r="O25" s="45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>
      <c r="A26" s="45"/>
      <c r="B26" s="45"/>
      <c r="C26" s="47"/>
      <c r="D26" s="45"/>
      <c r="E26" s="52"/>
      <c r="F26" s="52"/>
      <c r="G26" s="52"/>
      <c r="H26" s="45"/>
      <c r="I26" s="45"/>
      <c r="J26" s="45"/>
      <c r="K26" s="45"/>
      <c r="L26" s="45"/>
      <c r="M26" s="45"/>
      <c r="N26" s="45"/>
      <c r="O26" s="45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>
      <c r="A27" s="45"/>
      <c r="B27" s="45"/>
      <c r="C27" s="47"/>
      <c r="D27" s="45"/>
      <c r="E27" s="52"/>
      <c r="F27" s="52"/>
      <c r="G27" s="52"/>
      <c r="H27" s="45"/>
      <c r="I27" s="45"/>
      <c r="J27" s="45"/>
      <c r="K27" s="45"/>
      <c r="L27" s="45"/>
      <c r="M27" s="45"/>
      <c r="N27" s="45"/>
      <c r="O27" s="45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>
      <c r="A28" s="45"/>
      <c r="B28" s="45"/>
      <c r="C28" s="47"/>
      <c r="D28" s="45"/>
      <c r="E28" s="52"/>
      <c r="F28" s="52"/>
      <c r="G28" s="52"/>
      <c r="H28" s="45"/>
      <c r="I28" s="45"/>
      <c r="J28" s="45"/>
      <c r="K28" s="45"/>
      <c r="L28" s="45"/>
      <c r="M28" s="45"/>
      <c r="N28" s="45"/>
      <c r="O28" s="45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>
      <c r="A29" s="45"/>
      <c r="B29" s="45"/>
      <c r="C29" s="47"/>
      <c r="D29" s="45"/>
      <c r="E29" s="52"/>
      <c r="F29" s="52"/>
      <c r="G29" s="52"/>
      <c r="H29" s="45"/>
      <c r="I29" s="45"/>
      <c r="J29" s="45"/>
      <c r="K29" s="45"/>
      <c r="L29" s="45"/>
      <c r="M29" s="45"/>
      <c r="N29" s="45"/>
      <c r="O29" s="45"/>
    </row>
    <row r="30" spans="1:32">
      <c r="A30" s="45"/>
      <c r="B30" s="45"/>
      <c r="C30" s="47"/>
      <c r="D30" s="45"/>
      <c r="E30" s="52"/>
      <c r="F30" s="52"/>
      <c r="G30" s="52"/>
      <c r="H30" s="45"/>
      <c r="I30" s="45"/>
      <c r="J30" s="45"/>
      <c r="K30" s="45"/>
      <c r="L30" s="45"/>
      <c r="M30" s="45"/>
      <c r="N30" s="45"/>
      <c r="O30" s="45"/>
    </row>
    <row r="31" spans="1:32">
      <c r="A31" s="45"/>
      <c r="B31" s="45"/>
      <c r="C31" s="47"/>
      <c r="D31" s="45"/>
      <c r="E31" s="52"/>
      <c r="F31" s="52"/>
      <c r="G31" s="52"/>
      <c r="H31" s="45"/>
      <c r="I31" s="45"/>
      <c r="J31" s="45"/>
      <c r="K31" s="45"/>
      <c r="L31" s="45"/>
      <c r="M31" s="45"/>
      <c r="N31" s="45"/>
      <c r="O31" s="45"/>
    </row>
    <row r="32" spans="1:32">
      <c r="A32" s="45"/>
      <c r="B32" s="45"/>
      <c r="C32" s="47"/>
      <c r="D32" s="45"/>
      <c r="E32" s="52"/>
      <c r="F32" s="52"/>
      <c r="G32" s="52"/>
      <c r="H32" s="45"/>
      <c r="I32" s="45"/>
      <c r="J32" s="45"/>
      <c r="K32" s="45"/>
      <c r="L32" s="45"/>
      <c r="M32" s="45"/>
      <c r="N32" s="45"/>
      <c r="O32" s="45"/>
    </row>
    <row r="33" spans="1:15">
      <c r="A33" s="45"/>
      <c r="B33" s="45"/>
      <c r="C33" s="47"/>
      <c r="D33" s="45"/>
      <c r="E33" s="52"/>
      <c r="F33" s="52"/>
      <c r="G33" s="52"/>
      <c r="H33" s="45"/>
      <c r="I33" s="45"/>
      <c r="J33" s="45"/>
      <c r="K33" s="45"/>
      <c r="L33" s="45"/>
      <c r="M33" s="45"/>
      <c r="N33" s="45"/>
      <c r="O33" s="45"/>
    </row>
    <row r="34" spans="1:15">
      <c r="A34" s="45"/>
      <c r="B34" s="45"/>
      <c r="C34" s="47"/>
      <c r="D34" s="45"/>
      <c r="E34" s="52"/>
      <c r="F34" s="52"/>
      <c r="G34" s="52"/>
      <c r="H34" s="45"/>
      <c r="I34" s="45"/>
      <c r="J34" s="45"/>
      <c r="K34" s="45"/>
      <c r="L34" s="45"/>
      <c r="M34" s="45"/>
      <c r="N34" s="45"/>
      <c r="O34" s="45"/>
    </row>
    <row r="35" spans="1:15">
      <c r="A35" s="45"/>
      <c r="B35" s="45"/>
      <c r="C35" s="47"/>
      <c r="D35" s="45"/>
      <c r="E35" s="52"/>
      <c r="F35" s="52"/>
      <c r="G35" s="52"/>
      <c r="H35" s="45"/>
      <c r="I35" s="45"/>
      <c r="J35" s="45"/>
      <c r="K35" s="45"/>
      <c r="L35" s="45"/>
      <c r="M35" s="45"/>
      <c r="N35" s="45"/>
      <c r="O35" s="45"/>
    </row>
    <row r="36" spans="1:15">
      <c r="A36" s="45"/>
      <c r="B36" s="45"/>
      <c r="C36" s="47"/>
      <c r="D36" s="45"/>
      <c r="E36" s="52"/>
      <c r="F36" s="52"/>
      <c r="G36" s="52"/>
      <c r="H36" s="45"/>
      <c r="I36" s="45"/>
      <c r="J36" s="45"/>
      <c r="K36" s="45"/>
      <c r="L36" s="45"/>
      <c r="M36" s="45"/>
      <c r="N36" s="45"/>
      <c r="O36" s="45"/>
    </row>
    <row r="37" spans="1:15">
      <c r="A37" s="45"/>
      <c r="B37" s="45"/>
      <c r="C37" s="47"/>
      <c r="D37" s="45"/>
      <c r="E37" s="52"/>
      <c r="F37" s="52"/>
      <c r="G37" s="52"/>
      <c r="H37" s="45"/>
      <c r="I37" s="45"/>
      <c r="J37" s="45"/>
      <c r="K37" s="45"/>
      <c r="L37" s="45"/>
      <c r="M37" s="45"/>
      <c r="N37" s="45"/>
      <c r="O37" s="45"/>
    </row>
    <row r="38" spans="1:15">
      <c r="A38" s="45"/>
      <c r="B38" s="45"/>
      <c r="C38" s="47"/>
      <c r="D38" s="45"/>
      <c r="E38" s="52"/>
      <c r="F38" s="52"/>
      <c r="G38" s="52"/>
      <c r="H38" s="45"/>
      <c r="I38" s="45"/>
      <c r="J38" s="45"/>
      <c r="K38" s="45"/>
      <c r="L38" s="45"/>
      <c r="M38" s="45"/>
      <c r="N38" s="45"/>
      <c r="O38" s="45"/>
    </row>
    <row r="39" spans="1:15">
      <c r="A39" s="45"/>
      <c r="B39" s="45"/>
      <c r="C39" s="47"/>
      <c r="D39" s="45"/>
      <c r="E39" s="52"/>
      <c r="F39" s="52"/>
      <c r="G39" s="52"/>
      <c r="H39" s="45"/>
      <c r="I39" s="45"/>
      <c r="J39" s="45"/>
      <c r="K39" s="45"/>
      <c r="L39" s="45"/>
      <c r="M39" s="45"/>
      <c r="N39" s="45"/>
      <c r="O39" s="45"/>
    </row>
    <row r="40" spans="1:15">
      <c r="A40" s="45"/>
      <c r="B40" s="45"/>
      <c r="C40" s="47"/>
      <c r="D40" s="45"/>
      <c r="E40" s="52"/>
      <c r="F40" s="52"/>
      <c r="G40" s="52"/>
      <c r="H40" s="45"/>
      <c r="I40" s="45"/>
      <c r="J40" s="45"/>
      <c r="K40" s="45"/>
      <c r="L40" s="45"/>
      <c r="M40" s="45"/>
      <c r="N40" s="45"/>
      <c r="O40" s="45"/>
    </row>
    <row r="41" spans="1:15">
      <c r="A41" s="45"/>
      <c r="B41" s="45"/>
      <c r="C41" s="47"/>
      <c r="D41" s="45"/>
      <c r="E41" s="52"/>
      <c r="F41" s="52"/>
      <c r="G41" s="52"/>
      <c r="H41" s="45"/>
      <c r="I41" s="45"/>
      <c r="J41" s="45"/>
      <c r="K41" s="45"/>
      <c r="L41" s="45"/>
      <c r="M41" s="45"/>
      <c r="N41" s="45"/>
      <c r="O41" s="45"/>
    </row>
    <row r="42" spans="1:15">
      <c r="A42" s="45"/>
      <c r="B42" s="45"/>
      <c r="C42" s="47"/>
      <c r="D42" s="45"/>
      <c r="E42" s="52"/>
      <c r="F42" s="52"/>
      <c r="G42" s="52"/>
      <c r="H42" s="45"/>
      <c r="I42" s="45"/>
      <c r="J42" s="45"/>
      <c r="K42" s="45"/>
      <c r="L42" s="45"/>
      <c r="M42" s="45"/>
      <c r="N42" s="45"/>
      <c r="O42" s="45"/>
    </row>
    <row r="43" spans="1:15">
      <c r="A43" s="45"/>
      <c r="B43" s="45"/>
      <c r="C43" s="47"/>
      <c r="D43" s="45"/>
      <c r="E43" s="52"/>
      <c r="F43" s="52"/>
      <c r="G43" s="52"/>
      <c r="H43" s="45"/>
      <c r="I43" s="45"/>
      <c r="J43" s="45"/>
      <c r="K43" s="45"/>
      <c r="L43" s="45"/>
      <c r="M43" s="45"/>
      <c r="N43" s="45"/>
      <c r="O43" s="45"/>
    </row>
    <row r="44" spans="1:15">
      <c r="A44" s="45"/>
      <c r="B44" s="45"/>
      <c r="C44" s="47"/>
      <c r="D44" s="45"/>
      <c r="E44" s="52"/>
      <c r="F44" s="52"/>
      <c r="G44" s="52"/>
      <c r="H44" s="45"/>
      <c r="I44" s="45"/>
      <c r="J44" s="45"/>
      <c r="K44" s="45"/>
      <c r="L44" s="45"/>
      <c r="M44" s="45"/>
      <c r="N44" s="45"/>
      <c r="O44" s="45"/>
    </row>
    <row r="45" spans="1:15">
      <c r="A45" s="45"/>
      <c r="B45" s="45"/>
      <c r="C45" s="47"/>
      <c r="D45" s="45"/>
      <c r="E45" s="52"/>
      <c r="F45" s="52"/>
      <c r="G45" s="52"/>
      <c r="H45" s="45"/>
      <c r="I45" s="45"/>
      <c r="J45" s="45"/>
      <c r="K45" s="45"/>
      <c r="L45" s="45"/>
      <c r="M45" s="45"/>
      <c r="N45" s="45"/>
      <c r="O45" s="45"/>
    </row>
    <row r="46" spans="1:15">
      <c r="A46" s="45"/>
      <c r="B46" s="45"/>
      <c r="C46" s="47"/>
      <c r="D46" s="45"/>
      <c r="E46" s="52"/>
      <c r="F46" s="52"/>
      <c r="G46" s="52"/>
      <c r="H46" s="45"/>
      <c r="I46" s="45"/>
      <c r="J46" s="45"/>
      <c r="K46" s="45"/>
      <c r="L46" s="45"/>
      <c r="M46" s="45"/>
      <c r="N46" s="45"/>
      <c r="O46" s="45"/>
    </row>
    <row r="47" spans="1:15">
      <c r="A47" s="45"/>
      <c r="B47" s="45"/>
      <c r="C47" s="47"/>
      <c r="D47" s="45"/>
      <c r="E47" s="52"/>
      <c r="F47" s="52"/>
      <c r="G47" s="52"/>
      <c r="H47" s="45"/>
      <c r="I47" s="45"/>
      <c r="J47" s="45"/>
      <c r="K47" s="45"/>
      <c r="L47" s="45"/>
      <c r="M47" s="45"/>
      <c r="N47" s="45"/>
      <c r="O47" s="45"/>
    </row>
    <row r="48" spans="1:15">
      <c r="A48" s="45"/>
      <c r="B48" s="45"/>
      <c r="C48" s="47"/>
      <c r="D48" s="45"/>
      <c r="E48" s="52"/>
      <c r="F48" s="52"/>
      <c r="G48" s="52"/>
      <c r="H48" s="45"/>
      <c r="I48" s="45"/>
      <c r="J48" s="45"/>
      <c r="K48" s="45"/>
      <c r="L48" s="45"/>
      <c r="M48" s="45"/>
      <c r="N48" s="45"/>
      <c r="O48" s="45"/>
    </row>
    <row r="49" spans="1:15">
      <c r="A49" s="45"/>
      <c r="B49" s="45"/>
      <c r="C49" s="47"/>
      <c r="D49" s="45"/>
      <c r="E49" s="52"/>
      <c r="F49" s="52"/>
      <c r="G49" s="52"/>
      <c r="H49" s="45"/>
      <c r="I49" s="45"/>
      <c r="J49" s="45"/>
      <c r="K49" s="45"/>
      <c r="L49" s="45"/>
      <c r="M49" s="45"/>
      <c r="N49" s="45"/>
      <c r="O49" s="45"/>
    </row>
    <row r="50" spans="1:15">
      <c r="A50" s="45"/>
      <c r="B50" s="45"/>
      <c r="C50" s="47"/>
      <c r="D50" s="45"/>
      <c r="E50" s="52"/>
      <c r="F50" s="52"/>
      <c r="G50" s="52"/>
      <c r="H50" s="45"/>
      <c r="I50" s="45"/>
      <c r="J50" s="45"/>
      <c r="K50" s="45"/>
      <c r="L50" s="45"/>
      <c r="M50" s="45"/>
      <c r="N50" s="45"/>
      <c r="O50" s="45"/>
    </row>
    <row r="51" spans="1:15">
      <c r="A51" s="45"/>
      <c r="B51" s="45"/>
      <c r="C51" s="47"/>
      <c r="D51" s="45"/>
      <c r="E51" s="52"/>
      <c r="F51" s="52"/>
      <c r="G51" s="52"/>
      <c r="H51" s="45"/>
      <c r="I51" s="45"/>
      <c r="J51" s="45"/>
      <c r="K51" s="45"/>
      <c r="L51" s="45"/>
      <c r="M51" s="45"/>
      <c r="N51" s="45"/>
      <c r="O51" s="45"/>
    </row>
    <row r="52" spans="1:15">
      <c r="A52" s="45"/>
      <c r="B52" s="45"/>
      <c r="C52" s="47"/>
      <c r="D52" s="45"/>
      <c r="E52" s="52"/>
      <c r="F52" s="52"/>
      <c r="G52" s="52"/>
      <c r="H52" s="45"/>
      <c r="I52" s="45"/>
      <c r="J52" s="45"/>
      <c r="K52" s="45"/>
      <c r="L52" s="45"/>
      <c r="M52" s="45"/>
      <c r="N52" s="45"/>
      <c r="O52" s="45"/>
    </row>
    <row r="53" spans="1:15">
      <c r="A53" s="45"/>
      <c r="B53" s="45"/>
      <c r="C53" s="47"/>
      <c r="D53" s="45"/>
      <c r="E53" s="52"/>
      <c r="F53" s="52"/>
      <c r="G53" s="52"/>
      <c r="H53" s="45"/>
      <c r="I53" s="45"/>
      <c r="J53" s="45"/>
      <c r="K53" s="45"/>
      <c r="L53" s="45"/>
      <c r="M53" s="45"/>
      <c r="N53" s="45"/>
      <c r="O53" s="45"/>
    </row>
    <row r="54" spans="1:15">
      <c r="A54" s="45"/>
      <c r="B54" s="45"/>
      <c r="C54" s="47"/>
      <c r="D54" s="45"/>
      <c r="E54" s="52"/>
      <c r="F54" s="52"/>
      <c r="G54" s="52"/>
      <c r="H54" s="45"/>
      <c r="I54" s="45"/>
      <c r="J54" s="45"/>
      <c r="K54" s="45"/>
      <c r="L54" s="45"/>
      <c r="M54" s="45"/>
      <c r="N54" s="45"/>
      <c r="O54" s="45"/>
    </row>
    <row r="55" spans="1:15">
      <c r="A55" s="45"/>
      <c r="B55" s="45"/>
      <c r="C55" s="47"/>
      <c r="D55" s="45"/>
      <c r="E55" s="52"/>
      <c r="F55" s="52"/>
      <c r="G55" s="52"/>
      <c r="H55" s="45"/>
      <c r="I55" s="45"/>
      <c r="J55" s="45"/>
      <c r="K55" s="45"/>
      <c r="L55" s="45"/>
      <c r="M55" s="45"/>
      <c r="N55" s="45"/>
      <c r="O55" s="45"/>
    </row>
    <row r="56" spans="1:15">
      <c r="A56" s="45"/>
      <c r="B56" s="45"/>
      <c r="C56" s="47"/>
      <c r="D56" s="45"/>
      <c r="E56" s="52"/>
      <c r="F56" s="52"/>
      <c r="G56" s="52"/>
      <c r="H56" s="45"/>
      <c r="I56" s="45"/>
      <c r="J56" s="45"/>
      <c r="K56" s="45"/>
      <c r="L56" s="45"/>
      <c r="M56" s="45"/>
      <c r="N56" s="45"/>
      <c r="O56" s="45"/>
    </row>
    <row r="57" spans="1:15">
      <c r="A57" s="45"/>
      <c r="B57" s="45"/>
      <c r="C57" s="47"/>
      <c r="D57" s="45"/>
      <c r="E57" s="52"/>
      <c r="F57" s="52"/>
      <c r="G57" s="52"/>
      <c r="H57" s="45"/>
      <c r="I57" s="45"/>
      <c r="J57" s="45"/>
      <c r="K57" s="45"/>
      <c r="L57" s="45"/>
      <c r="M57" s="45"/>
      <c r="N57" s="45"/>
      <c r="O57" s="45"/>
    </row>
    <row r="58" spans="1:15">
      <c r="A58" s="45"/>
      <c r="B58" s="45"/>
      <c r="C58" s="47"/>
      <c r="D58" s="45"/>
      <c r="E58" s="52"/>
      <c r="F58" s="52"/>
      <c r="G58" s="52"/>
      <c r="H58" s="45"/>
      <c r="I58" s="45"/>
      <c r="J58" s="45"/>
      <c r="K58" s="45"/>
      <c r="L58" s="45"/>
      <c r="M58" s="45"/>
      <c r="N58" s="45"/>
      <c r="O58" s="45"/>
    </row>
    <row r="59" spans="1:15">
      <c r="A59" s="45"/>
      <c r="B59" s="45"/>
      <c r="C59" s="47"/>
      <c r="D59" s="45"/>
      <c r="E59" s="52"/>
      <c r="F59" s="52"/>
      <c r="G59" s="52"/>
      <c r="H59" s="45"/>
      <c r="I59" s="45"/>
      <c r="J59" s="45"/>
      <c r="K59" s="45"/>
      <c r="L59" s="45"/>
      <c r="M59" s="45"/>
      <c r="N59" s="45"/>
      <c r="O59" s="45"/>
    </row>
    <row r="60" spans="1:15">
      <c r="A60" s="45"/>
      <c r="B60" s="45"/>
      <c r="C60" s="47"/>
      <c r="D60" s="45"/>
      <c r="E60" s="52"/>
      <c r="F60" s="52"/>
      <c r="G60" s="52"/>
      <c r="H60" s="45"/>
      <c r="I60" s="45"/>
      <c r="J60" s="45"/>
      <c r="K60" s="45"/>
      <c r="L60" s="45"/>
      <c r="M60" s="45"/>
      <c r="N60" s="45"/>
      <c r="O60" s="45"/>
    </row>
    <row r="61" spans="1:15">
      <c r="A61" s="45"/>
      <c r="B61" s="45"/>
      <c r="C61" s="47"/>
      <c r="D61" s="45"/>
      <c r="E61" s="52"/>
      <c r="F61" s="52"/>
      <c r="G61" s="52"/>
      <c r="H61" s="45"/>
      <c r="I61" s="45"/>
      <c r="J61" s="45"/>
      <c r="K61" s="45"/>
      <c r="L61" s="45"/>
      <c r="M61" s="45"/>
      <c r="N61" s="45"/>
      <c r="O61" s="45"/>
    </row>
    <row r="62" spans="1:15">
      <c r="A62" s="45"/>
      <c r="B62" s="45"/>
      <c r="C62" s="47"/>
      <c r="D62" s="45"/>
      <c r="E62" s="52"/>
      <c r="F62" s="52"/>
      <c r="G62" s="52"/>
      <c r="H62" s="45"/>
      <c r="I62" s="45"/>
      <c r="J62" s="45"/>
      <c r="K62" s="45"/>
      <c r="L62" s="45"/>
      <c r="M62" s="45"/>
      <c r="N62" s="45"/>
      <c r="O62" s="45"/>
    </row>
    <row r="63" spans="1:15">
      <c r="A63" s="45"/>
      <c r="B63" s="45"/>
      <c r="C63" s="47"/>
      <c r="D63" s="45"/>
      <c r="E63" s="52"/>
      <c r="F63" s="52"/>
      <c r="G63" s="52"/>
      <c r="H63" s="45"/>
      <c r="I63" s="45"/>
      <c r="J63" s="45"/>
      <c r="K63" s="45"/>
      <c r="L63" s="45"/>
      <c r="M63" s="45"/>
      <c r="N63" s="45"/>
      <c r="O63" s="45"/>
    </row>
    <row r="64" spans="1:15">
      <c r="A64" s="45"/>
      <c r="B64" s="45"/>
      <c r="C64" s="47"/>
      <c r="D64" s="45"/>
      <c r="E64" s="52"/>
      <c r="F64" s="52"/>
      <c r="G64" s="52"/>
      <c r="H64" s="45"/>
      <c r="I64" s="45"/>
      <c r="J64" s="45"/>
      <c r="K64" s="45"/>
      <c r="L64" s="45"/>
      <c r="M64" s="45"/>
      <c r="N64" s="45"/>
      <c r="O64" s="45"/>
    </row>
    <row r="65" spans="1:15">
      <c r="A65" s="45"/>
      <c r="B65" s="45"/>
      <c r="C65" s="47"/>
      <c r="D65" s="45"/>
      <c r="E65" s="52"/>
      <c r="F65" s="52"/>
      <c r="G65" s="52"/>
      <c r="H65" s="45"/>
      <c r="I65" s="45"/>
      <c r="J65" s="45"/>
      <c r="K65" s="45"/>
      <c r="L65" s="45"/>
      <c r="M65" s="45"/>
      <c r="N65" s="45"/>
      <c r="O65" s="45"/>
    </row>
    <row r="66" spans="1:15">
      <c r="A66" s="45"/>
      <c r="B66" s="45"/>
      <c r="C66" s="47"/>
      <c r="D66" s="45"/>
      <c r="E66" s="52"/>
      <c r="F66" s="52"/>
      <c r="G66" s="52"/>
      <c r="H66" s="45"/>
      <c r="I66" s="45"/>
      <c r="J66" s="45"/>
      <c r="K66" s="45"/>
      <c r="L66" s="45"/>
      <c r="M66" s="45"/>
      <c r="N66" s="45"/>
      <c r="O66" s="45"/>
    </row>
    <row r="67" spans="1:15">
      <c r="A67" s="45"/>
      <c r="B67" s="45"/>
      <c r="C67" s="47"/>
      <c r="D67" s="45"/>
      <c r="E67" s="52"/>
      <c r="F67" s="52"/>
      <c r="G67" s="52"/>
      <c r="H67" s="45"/>
      <c r="I67" s="45"/>
      <c r="J67" s="45"/>
      <c r="K67" s="45"/>
      <c r="L67" s="45"/>
      <c r="M67" s="45"/>
      <c r="N67" s="45"/>
      <c r="O67" s="45"/>
    </row>
    <row r="68" spans="1:15">
      <c r="A68" s="45"/>
      <c r="B68" s="45"/>
      <c r="C68" s="47"/>
      <c r="D68" s="45"/>
      <c r="E68" s="52"/>
      <c r="F68" s="52"/>
      <c r="G68" s="52"/>
      <c r="H68" s="45"/>
      <c r="I68" s="45"/>
      <c r="J68" s="45"/>
      <c r="K68" s="45"/>
      <c r="L68" s="45"/>
      <c r="M68" s="45"/>
      <c r="N68" s="45"/>
      <c r="O68" s="45"/>
    </row>
  </sheetData>
  <sheetProtection sheet="1" objects="1" sort="0" autoFilter="0" pivotTables="0"/>
  <autoFilter ref="A3:J13"/>
  <sortState ref="A4:J13">
    <sortCondition ref="A10"/>
  </sortState>
  <conditionalFormatting sqref="B3:B13">
    <cfRule type="expression" dxfId="4" priority="1">
      <formula>AND(ISERROR(VLOOKUP(B3,Liste_Catégories,1,FALSE)),LEN(B3)&gt;0,B3&lt;&gt;"Catégorie")</formula>
    </cfRule>
  </conditionalFormatting>
  <dataValidations count="1">
    <dataValidation type="list" allowBlank="1" showInputMessage="1" showErrorMessage="1" errorTitle="Choisir dans la liste" error="Choisir dans la liste !" sqref="B3:B13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AD33"/>
  <sheetViews>
    <sheetView workbookViewId="0">
      <pane ySplit="3" topLeftCell="A4" activePane="bottomLeft" state="frozen"/>
      <selection activeCell="A3" sqref="A3"/>
      <selection pane="bottomLeft" activeCell="C6" sqref="C6"/>
    </sheetView>
  </sheetViews>
  <sheetFormatPr baseColWidth="10" defaultRowHeight="15"/>
  <cols>
    <col min="1" max="1" width="11.42578125" style="1"/>
    <col min="2" max="2" width="14.140625" style="1" customWidth="1"/>
    <col min="3" max="3" width="40.140625" style="1" customWidth="1"/>
    <col min="4" max="4" width="32.85546875" style="1" customWidth="1"/>
    <col min="5" max="5" width="10.7109375" style="2" customWidth="1"/>
    <col min="6" max="6" width="10.7109375" style="32" customWidth="1"/>
    <col min="7" max="7" width="13.28515625" style="22" customWidth="1"/>
    <col min="8" max="8" width="51.5703125" style="1" customWidth="1"/>
    <col min="9" max="10" width="65" style="1" customWidth="1"/>
    <col min="11" max="13" width="21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14" customFormat="1" ht="21">
      <c r="A1" s="38" t="s">
        <v>15</v>
      </c>
      <c r="B1" s="38"/>
      <c r="C1" s="39"/>
      <c r="D1" s="39"/>
      <c r="E1" s="40">
        <f>SUBTOTAL(9,E3:E17)</f>
        <v>132</v>
      </c>
      <c r="F1" s="41"/>
      <c r="G1" s="42">
        <f t="shared" ref="G1" si="0">SUBTOTAL(9,G3:G17)</f>
        <v>2360</v>
      </c>
      <c r="H1" s="39"/>
      <c r="I1" s="39"/>
      <c r="J1" s="39"/>
      <c r="K1" s="39"/>
      <c r="L1" s="39"/>
      <c r="M1" s="39"/>
    </row>
    <row r="2" spans="1:30" s="14" customFormat="1" ht="42.75" customHeight="1">
      <c r="A2" s="39"/>
      <c r="B2" s="39"/>
      <c r="C2" s="39"/>
      <c r="D2" s="39"/>
      <c r="E2" s="40"/>
      <c r="F2" s="41"/>
      <c r="G2" s="43"/>
      <c r="H2" s="39"/>
      <c r="I2" s="39"/>
      <c r="J2" s="39"/>
      <c r="K2" s="39"/>
      <c r="L2" s="39"/>
      <c r="M2" s="39"/>
    </row>
    <row r="3" spans="1:30" s="17" customFormat="1" ht="30">
      <c r="A3" s="10" t="s">
        <v>16</v>
      </c>
      <c r="B3" s="10" t="s">
        <v>17</v>
      </c>
      <c r="C3" s="10" t="s">
        <v>2</v>
      </c>
      <c r="D3" s="10" t="s">
        <v>4</v>
      </c>
      <c r="E3" s="16" t="s">
        <v>7</v>
      </c>
      <c r="F3" s="21" t="s">
        <v>19</v>
      </c>
      <c r="G3" s="21" t="s">
        <v>27</v>
      </c>
      <c r="H3" s="10" t="s">
        <v>8</v>
      </c>
      <c r="I3" s="50"/>
      <c r="J3" s="50"/>
      <c r="K3" s="50"/>
      <c r="L3" s="50"/>
      <c r="M3" s="50"/>
      <c r="AA3" s="17" t="s">
        <v>1</v>
      </c>
      <c r="AD3" s="17" t="s">
        <v>0</v>
      </c>
    </row>
    <row r="4" spans="1:30">
      <c r="A4" s="20">
        <v>42229</v>
      </c>
      <c r="B4" s="8" t="s">
        <v>18</v>
      </c>
      <c r="C4" t="s">
        <v>41</v>
      </c>
      <c r="D4" s="8" t="s">
        <v>55</v>
      </c>
      <c r="E4" s="2">
        <v>10</v>
      </c>
      <c r="F4" s="32">
        <v>2.8</v>
      </c>
      <c r="G4" s="24">
        <f t="shared" ref="G4:G16" si="1">E4*F4</f>
        <v>28</v>
      </c>
      <c r="H4" s="37"/>
      <c r="I4" s="45"/>
      <c r="J4" s="45"/>
      <c r="K4" s="45"/>
      <c r="L4" s="45"/>
      <c r="M4" s="45"/>
    </row>
    <row r="5" spans="1:30">
      <c r="A5" s="20">
        <v>42229</v>
      </c>
      <c r="B5" s="8" t="s">
        <v>28</v>
      </c>
      <c r="C5" t="s">
        <v>41</v>
      </c>
      <c r="D5" s="8" t="s">
        <v>55</v>
      </c>
      <c r="E5" s="2">
        <v>10</v>
      </c>
      <c r="F5" s="32">
        <v>22</v>
      </c>
      <c r="G5" s="24">
        <f t="shared" si="1"/>
        <v>220</v>
      </c>
      <c r="H5" s="37"/>
      <c r="I5" s="45"/>
      <c r="J5" s="45"/>
      <c r="K5" s="45"/>
      <c r="L5" s="45"/>
      <c r="M5" s="45"/>
    </row>
    <row r="6" spans="1:30">
      <c r="A6" s="20">
        <v>42229</v>
      </c>
      <c r="B6" s="8" t="s">
        <v>18</v>
      </c>
      <c r="C6" t="s">
        <v>43</v>
      </c>
      <c r="D6" s="8" t="s">
        <v>56</v>
      </c>
      <c r="E6" s="2">
        <v>10</v>
      </c>
      <c r="F6" s="32">
        <v>3</v>
      </c>
      <c r="G6" s="24">
        <f t="shared" si="1"/>
        <v>30</v>
      </c>
      <c r="H6" s="37"/>
      <c r="I6" s="45"/>
      <c r="J6" s="45"/>
      <c r="K6" s="45"/>
      <c r="L6" s="45"/>
      <c r="M6" s="45"/>
    </row>
    <row r="7" spans="1:30">
      <c r="A7" s="20">
        <v>42229</v>
      </c>
      <c r="B7" s="8" t="s">
        <v>18</v>
      </c>
      <c r="C7" s="8" t="s">
        <v>35</v>
      </c>
      <c r="D7" s="8" t="s">
        <v>57</v>
      </c>
      <c r="E7" s="2">
        <v>10</v>
      </c>
      <c r="F7" s="32">
        <v>2.6</v>
      </c>
      <c r="G7" s="24">
        <f t="shared" si="1"/>
        <v>26</v>
      </c>
      <c r="H7" s="37"/>
      <c r="I7" s="45"/>
      <c r="J7" s="45"/>
      <c r="K7" s="45"/>
      <c r="L7" s="45"/>
      <c r="M7" s="45"/>
    </row>
    <row r="8" spans="1:30">
      <c r="A8" s="20">
        <v>42229</v>
      </c>
      <c r="B8" s="8" t="s">
        <v>18</v>
      </c>
      <c r="C8" s="8" t="s">
        <v>37</v>
      </c>
      <c r="D8" s="8" t="s">
        <v>58</v>
      </c>
      <c r="E8" s="2">
        <v>10</v>
      </c>
      <c r="F8" s="32">
        <v>2.5</v>
      </c>
      <c r="G8" s="24">
        <f t="shared" si="1"/>
        <v>25</v>
      </c>
      <c r="H8" s="37" t="s">
        <v>5</v>
      </c>
      <c r="I8" s="45"/>
      <c r="J8" s="45"/>
      <c r="K8" s="45"/>
      <c r="L8" s="45"/>
      <c r="M8" s="45"/>
    </row>
    <row r="9" spans="1:30">
      <c r="A9" s="20">
        <v>42229</v>
      </c>
      <c r="B9" s="8" t="s">
        <v>18</v>
      </c>
      <c r="C9" s="8" t="s">
        <v>40</v>
      </c>
      <c r="D9" s="8" t="s">
        <v>61</v>
      </c>
      <c r="E9" s="2">
        <v>10</v>
      </c>
      <c r="F9" s="34">
        <v>2.7</v>
      </c>
      <c r="G9" s="24">
        <f t="shared" si="1"/>
        <v>27</v>
      </c>
      <c r="H9" s="37"/>
      <c r="I9" s="45"/>
      <c r="J9" s="45"/>
      <c r="K9" s="45"/>
      <c r="L9" s="45"/>
      <c r="M9" s="45"/>
    </row>
    <row r="10" spans="1:30">
      <c r="A10" s="20">
        <v>42229</v>
      </c>
      <c r="B10" s="8" t="s">
        <v>18</v>
      </c>
      <c r="C10" t="s">
        <v>42</v>
      </c>
      <c r="D10" s="8" t="s">
        <v>58</v>
      </c>
      <c r="E10" s="2">
        <v>10</v>
      </c>
      <c r="F10" s="34">
        <v>3.9</v>
      </c>
      <c r="G10" s="24">
        <f t="shared" si="1"/>
        <v>39</v>
      </c>
      <c r="H10" s="37"/>
      <c r="I10" s="45"/>
      <c r="J10" s="45"/>
      <c r="K10" s="45"/>
      <c r="L10" s="45"/>
      <c r="M10" s="45"/>
    </row>
    <row r="11" spans="1:30">
      <c r="A11" s="20">
        <v>42229</v>
      </c>
      <c r="B11" s="8" t="s">
        <v>18</v>
      </c>
      <c r="C11" t="s">
        <v>45</v>
      </c>
      <c r="D11" s="8" t="s">
        <v>61</v>
      </c>
      <c r="E11" s="2">
        <v>10</v>
      </c>
      <c r="F11" s="34">
        <v>3.2</v>
      </c>
      <c r="G11" s="24">
        <f t="shared" si="1"/>
        <v>32</v>
      </c>
      <c r="H11" s="37"/>
      <c r="I11" s="45"/>
      <c r="J11" s="45"/>
      <c r="K11" s="45"/>
      <c r="L11" s="45"/>
      <c r="M11" s="45"/>
    </row>
    <row r="12" spans="1:30">
      <c r="A12" s="20">
        <v>42229</v>
      </c>
      <c r="B12" s="8" t="s">
        <v>28</v>
      </c>
      <c r="C12" s="8" t="s">
        <v>40</v>
      </c>
      <c r="D12" s="8" t="s">
        <v>58</v>
      </c>
      <c r="E12" s="2">
        <v>10</v>
      </c>
      <c r="F12" s="32">
        <v>35</v>
      </c>
      <c r="G12" s="24">
        <f t="shared" si="1"/>
        <v>350</v>
      </c>
      <c r="H12" s="37"/>
      <c r="I12" s="45"/>
      <c r="J12" s="45"/>
      <c r="K12" s="45"/>
      <c r="L12" s="45"/>
      <c r="M12" s="45"/>
    </row>
    <row r="13" spans="1:30">
      <c r="A13" s="20">
        <v>42229</v>
      </c>
      <c r="B13" s="8" t="s">
        <v>28</v>
      </c>
      <c r="C13" t="s">
        <v>42</v>
      </c>
      <c r="D13" s="8" t="s">
        <v>58</v>
      </c>
      <c r="E13" s="2">
        <v>10</v>
      </c>
      <c r="F13" s="34">
        <v>2</v>
      </c>
      <c r="G13" s="24">
        <f t="shared" si="1"/>
        <v>20</v>
      </c>
      <c r="H13" s="37"/>
      <c r="I13" s="45"/>
      <c r="J13" s="45"/>
      <c r="K13" s="45"/>
      <c r="L13" s="45"/>
      <c r="M13" s="45"/>
    </row>
    <row r="14" spans="1:30">
      <c r="A14" s="20">
        <v>42237</v>
      </c>
      <c r="B14" s="8" t="s">
        <v>50</v>
      </c>
      <c r="C14" s="8" t="s">
        <v>49</v>
      </c>
      <c r="D14" s="8" t="s">
        <v>55</v>
      </c>
      <c r="E14" s="2">
        <v>10</v>
      </c>
      <c r="F14" s="34">
        <v>132</v>
      </c>
      <c r="G14" s="24">
        <f t="shared" si="1"/>
        <v>1320</v>
      </c>
      <c r="H14" s="37"/>
      <c r="I14" s="45"/>
      <c r="J14" s="45"/>
      <c r="K14" s="45"/>
      <c r="L14" s="45"/>
      <c r="M14" s="45"/>
    </row>
    <row r="15" spans="1:30">
      <c r="A15" s="20">
        <v>42240</v>
      </c>
      <c r="B15" s="8" t="s">
        <v>18</v>
      </c>
      <c r="C15" t="s">
        <v>42</v>
      </c>
      <c r="D15" s="8" t="s">
        <v>58</v>
      </c>
      <c r="E15" s="2">
        <v>10</v>
      </c>
      <c r="F15" s="34">
        <v>3.9</v>
      </c>
      <c r="G15" s="24">
        <f t="shared" si="1"/>
        <v>39</v>
      </c>
      <c r="H15" s="37"/>
      <c r="I15" s="45"/>
      <c r="J15" s="45"/>
      <c r="K15" s="45"/>
      <c r="L15" s="45"/>
      <c r="M15" s="45"/>
    </row>
    <row r="16" spans="1:30">
      <c r="A16" s="20">
        <v>42242</v>
      </c>
      <c r="B16" s="8" t="s">
        <v>51</v>
      </c>
      <c r="C16" t="s">
        <v>44</v>
      </c>
      <c r="D16" s="8" t="s">
        <v>57</v>
      </c>
      <c r="E16" s="2">
        <v>12</v>
      </c>
      <c r="F16" s="34">
        <v>17</v>
      </c>
      <c r="G16" s="24">
        <f t="shared" si="1"/>
        <v>204</v>
      </c>
      <c r="H16" s="37"/>
      <c r="I16" s="45"/>
      <c r="J16" s="45"/>
      <c r="K16" s="45"/>
      <c r="L16" s="45"/>
      <c r="M16" s="45"/>
    </row>
    <row r="17" spans="1:30">
      <c r="A17" s="7"/>
      <c r="B17" s="7"/>
      <c r="C17" s="7"/>
      <c r="D17" s="7"/>
      <c r="E17" s="6"/>
      <c r="F17" s="33"/>
      <c r="G17" s="23"/>
      <c r="H17" s="7" t="s">
        <v>5</v>
      </c>
      <c r="I17" s="45"/>
      <c r="J17" s="45"/>
      <c r="K17" s="45"/>
      <c r="L17" s="45"/>
      <c r="M17" s="45"/>
    </row>
    <row r="18" spans="1:30" ht="123" customHeight="1">
      <c r="A18" s="45"/>
      <c r="B18" s="45"/>
      <c r="C18" s="46"/>
      <c r="D18" s="45"/>
      <c r="E18" s="47"/>
      <c r="F18" s="48"/>
      <c r="G18" s="42"/>
      <c r="H18" s="45"/>
      <c r="I18" s="45"/>
      <c r="J18" s="45"/>
      <c r="K18" s="45"/>
      <c r="L18" s="45"/>
      <c r="M18" s="45"/>
    </row>
    <row r="19" spans="1:30" ht="123" customHeight="1">
      <c r="A19" s="45"/>
      <c r="B19" s="45"/>
      <c r="C19" s="45"/>
      <c r="D19" s="45"/>
      <c r="E19" s="47"/>
      <c r="F19" s="48"/>
      <c r="G19" s="42"/>
      <c r="H19" s="45"/>
      <c r="I19" s="45"/>
      <c r="J19" s="45"/>
      <c r="K19" s="45"/>
      <c r="L19" s="45"/>
      <c r="M19" s="45"/>
    </row>
    <row r="20" spans="1:30" ht="123" customHeight="1">
      <c r="A20" s="45"/>
      <c r="B20" s="45"/>
      <c r="C20" s="45"/>
      <c r="D20" s="45"/>
      <c r="E20" s="47"/>
      <c r="F20" s="48"/>
      <c r="G20" s="42"/>
      <c r="H20" s="45"/>
      <c r="I20" s="45"/>
      <c r="J20" s="45"/>
      <c r="K20" s="45"/>
      <c r="L20" s="45"/>
      <c r="M20" s="45"/>
    </row>
    <row r="21" spans="1:30" ht="123" customHeight="1">
      <c r="A21" s="45"/>
      <c r="B21" s="45"/>
      <c r="C21" s="45"/>
      <c r="D21" s="45"/>
      <c r="E21" s="47"/>
      <c r="F21" s="48"/>
      <c r="G21" s="42"/>
      <c r="H21" s="45"/>
      <c r="I21" s="45"/>
      <c r="J21" s="45"/>
      <c r="K21" s="45"/>
      <c r="L21" s="45"/>
      <c r="M21" s="45"/>
    </row>
    <row r="22" spans="1:30" ht="123" customHeight="1">
      <c r="A22" s="45"/>
      <c r="B22" s="45"/>
      <c r="C22" s="49"/>
      <c r="D22" s="45"/>
      <c r="E22" s="47"/>
      <c r="F22" s="48"/>
      <c r="G22" s="42"/>
      <c r="H22" s="45"/>
      <c r="I22" s="45"/>
      <c r="J22" s="45"/>
      <c r="K22" s="45"/>
      <c r="L22" s="45"/>
      <c r="M22" s="45"/>
    </row>
    <row r="23" spans="1:30" s="2" customFormat="1" ht="123" customHeight="1">
      <c r="A23" s="47"/>
      <c r="B23" s="47"/>
      <c r="C23" s="49"/>
      <c r="D23" s="45"/>
      <c r="E23" s="47"/>
      <c r="F23" s="48"/>
      <c r="G23" s="42"/>
      <c r="H23" s="45"/>
      <c r="I23" s="45"/>
      <c r="J23" s="45"/>
      <c r="K23" s="45"/>
      <c r="L23" s="45"/>
      <c r="M23" s="45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s="2" customFormat="1" ht="123" customHeight="1">
      <c r="A24" s="47"/>
      <c r="B24" s="47"/>
      <c r="C24" s="49"/>
      <c r="D24" s="45"/>
      <c r="E24" s="47"/>
      <c r="F24" s="48"/>
      <c r="G24" s="42"/>
      <c r="H24" s="45"/>
      <c r="I24" s="45"/>
      <c r="J24" s="45"/>
      <c r="K24" s="45"/>
      <c r="L24" s="45"/>
      <c r="M24" s="45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s="2" customFormat="1" ht="123" customHeight="1">
      <c r="A25" s="47"/>
      <c r="B25" s="47"/>
      <c r="C25" s="49"/>
      <c r="D25" s="45"/>
      <c r="E25" s="47"/>
      <c r="F25" s="48"/>
      <c r="G25" s="42"/>
      <c r="H25" s="45"/>
      <c r="I25" s="45"/>
      <c r="J25" s="45"/>
      <c r="K25" s="45"/>
      <c r="L25" s="45"/>
      <c r="M25" s="45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s="2" customFormat="1" ht="123" customHeight="1">
      <c r="A26" s="47"/>
      <c r="B26" s="47"/>
      <c r="C26" s="49"/>
      <c r="D26" s="45"/>
      <c r="E26" s="47"/>
      <c r="F26" s="48"/>
      <c r="G26" s="42"/>
      <c r="H26" s="45"/>
      <c r="I26" s="45"/>
      <c r="J26" s="45"/>
      <c r="K26" s="45"/>
      <c r="L26" s="45"/>
      <c r="M26" s="45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s="2" customFormat="1" ht="123" customHeight="1">
      <c r="A27" s="47"/>
      <c r="B27" s="47"/>
      <c r="C27" s="49"/>
      <c r="D27" s="45"/>
      <c r="E27" s="47"/>
      <c r="F27" s="48"/>
      <c r="G27" s="42"/>
      <c r="H27" s="45"/>
      <c r="I27" s="45"/>
      <c r="J27" s="45"/>
      <c r="K27" s="45"/>
      <c r="L27" s="45"/>
      <c r="M27" s="45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s="2" customFormat="1" ht="123" customHeight="1">
      <c r="A28" s="47"/>
      <c r="B28" s="47"/>
      <c r="C28" s="49"/>
      <c r="D28" s="45"/>
      <c r="E28" s="47"/>
      <c r="F28" s="48"/>
      <c r="G28" s="42"/>
      <c r="H28" s="45"/>
      <c r="I28" s="45"/>
      <c r="J28" s="45"/>
      <c r="K28" s="45"/>
      <c r="L28" s="45"/>
      <c r="M28" s="45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s="2" customFormat="1" ht="123" customHeight="1">
      <c r="A29" s="47"/>
      <c r="B29" s="47"/>
      <c r="C29" s="49"/>
      <c r="D29" s="45"/>
      <c r="E29" s="47"/>
      <c r="F29" s="48"/>
      <c r="G29" s="42"/>
      <c r="H29" s="45"/>
      <c r="I29" s="45"/>
      <c r="J29" s="45"/>
      <c r="K29" s="45"/>
      <c r="L29" s="45"/>
      <c r="M29" s="45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s="2" customFormat="1" ht="123" customHeight="1">
      <c r="A30" s="47"/>
      <c r="B30" s="47"/>
      <c r="C30" s="45"/>
      <c r="D30" s="45"/>
      <c r="E30" s="47"/>
      <c r="F30" s="48"/>
      <c r="G30" s="42"/>
      <c r="H30" s="45"/>
      <c r="I30" s="45"/>
      <c r="J30" s="45"/>
      <c r="K30" s="45"/>
      <c r="L30" s="45"/>
      <c r="M30" s="45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s="2" customFormat="1" ht="123" customHeight="1">
      <c r="A31" s="47"/>
      <c r="B31" s="47"/>
      <c r="C31" s="45"/>
      <c r="D31" s="45"/>
      <c r="E31" s="47"/>
      <c r="F31" s="48"/>
      <c r="G31" s="42"/>
      <c r="H31" s="45"/>
      <c r="I31" s="45"/>
      <c r="J31" s="45"/>
      <c r="K31" s="45"/>
      <c r="L31" s="45"/>
      <c r="M31" s="45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s="2" customFormat="1">
      <c r="A32" s="47"/>
      <c r="B32" s="47"/>
      <c r="C32" s="45"/>
      <c r="D32" s="45"/>
      <c r="E32" s="47"/>
      <c r="F32" s="48"/>
      <c r="G32" s="42"/>
      <c r="H32" s="45"/>
      <c r="I32" s="45"/>
      <c r="J32" s="45"/>
      <c r="K32" s="45"/>
      <c r="L32" s="45"/>
      <c r="M32" s="45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1:13">
      <c r="A33" s="45"/>
      <c r="B33" s="45"/>
      <c r="C33" s="45"/>
      <c r="D33" s="45"/>
      <c r="E33" s="47"/>
      <c r="F33" s="48"/>
      <c r="G33" s="42"/>
      <c r="H33" s="45"/>
      <c r="I33" s="45"/>
      <c r="J33" s="45"/>
      <c r="K33" s="45"/>
      <c r="L33" s="45"/>
      <c r="M33" s="45"/>
    </row>
  </sheetData>
  <sheetProtection sheet="1" objects="1" scenarios="1" sort="0" autoFilter="0" pivotTables="0"/>
  <sortState ref="A4:H17">
    <sortCondition ref="A4"/>
  </sortState>
  <conditionalFormatting sqref="C3:C17">
    <cfRule type="expression" dxfId="3" priority="2">
      <formula>AND(ISERROR(VLOOKUP(C3,Liste_Pièces,1,FALSE)),LEN(C3)&gt;0,C3&lt;&gt;"Pièce")</formula>
    </cfRule>
  </conditionalFormatting>
  <conditionalFormatting sqref="D3:D17">
    <cfRule type="expression" dxfId="2" priority="1">
      <formula>AND(ISERROR(VLOOKUP(D3,Liste_Fournisseurs,1,FALSE)),LEN(D3)&gt;0,D3&lt;&gt;"Fournisseur")</formula>
    </cfRule>
  </conditionalFormatting>
  <dataValidations count="3">
    <dataValidation type="list" allowBlank="1" showInputMessage="1" showErrorMessage="1" errorTitle="Choisir dans la liste" error="Choisir dans la liste !" sqref="D3:D17">
      <formula1>Liste_Fournisseurs</formula1>
    </dataValidation>
    <dataValidation type="list" allowBlank="1" showInputMessage="1" showErrorMessage="1" errorTitle="Choisir dans la lise" error="Choisir dans la liste !" sqref="C3:C17">
      <formula1>Liste_Pièces</formula1>
    </dataValidation>
    <dataValidation type="date" allowBlank="1" showInputMessage="1" showErrorMessage="1" errorTitle="Choisir une date valide" error="Choisir une date valide !" sqref="A3:A17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AA30"/>
  <sheetViews>
    <sheetView workbookViewId="0">
      <pane ySplit="3" topLeftCell="A4" activePane="bottomLeft" state="frozen"/>
      <selection activeCell="D8" sqref="D8"/>
      <selection pane="bottomLeft" activeCell="A4" sqref="A4"/>
    </sheetView>
  </sheetViews>
  <sheetFormatPr baseColWidth="10" defaultRowHeight="15"/>
  <cols>
    <col min="1" max="1" width="11.42578125" style="1"/>
    <col min="2" max="2" width="31.42578125" style="1" customWidth="1"/>
    <col min="3" max="3" width="27.42578125" style="1" customWidth="1"/>
    <col min="4" max="4" width="10.7109375" style="2" customWidth="1"/>
    <col min="5" max="5" width="72.42578125" style="1" customWidth="1"/>
    <col min="6" max="7" width="73.14062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14" customFormat="1" ht="21">
      <c r="A1" s="38" t="s">
        <v>20</v>
      </c>
      <c r="B1" s="39"/>
      <c r="C1" s="39"/>
      <c r="D1" s="40">
        <f>SUBTOTAL(9,D3:D14)</f>
        <v>38</v>
      </c>
      <c r="E1" s="39"/>
      <c r="F1" s="39"/>
      <c r="G1" s="39"/>
      <c r="H1" s="15"/>
      <c r="I1" s="15"/>
    </row>
    <row r="2" spans="1:27" s="14" customFormat="1" ht="42.75" customHeight="1">
      <c r="A2" s="39"/>
      <c r="B2" s="39"/>
      <c r="C2" s="39"/>
      <c r="D2" s="40"/>
      <c r="E2" s="39"/>
      <c r="F2" s="39"/>
      <c r="G2" s="39"/>
      <c r="H2" s="15"/>
      <c r="I2" s="15"/>
    </row>
    <row r="3" spans="1:27" s="17" customFormat="1" ht="30">
      <c r="A3" s="10" t="s">
        <v>16</v>
      </c>
      <c r="B3" s="10" t="s">
        <v>2</v>
      </c>
      <c r="C3" s="10" t="s">
        <v>63</v>
      </c>
      <c r="D3" s="16" t="s">
        <v>7</v>
      </c>
      <c r="E3" s="10" t="s">
        <v>8</v>
      </c>
      <c r="F3" s="50"/>
      <c r="G3" s="50"/>
      <c r="H3" s="17" t="s">
        <v>3</v>
      </c>
      <c r="I3" s="17" t="s">
        <v>3</v>
      </c>
      <c r="X3" s="17" t="s">
        <v>1</v>
      </c>
      <c r="AA3" s="17" t="s">
        <v>0</v>
      </c>
    </row>
    <row r="4" spans="1:27">
      <c r="A4" s="20">
        <v>42229</v>
      </c>
      <c r="B4" t="s">
        <v>42</v>
      </c>
      <c r="C4" s="8" t="s">
        <v>67</v>
      </c>
      <c r="D4" s="2">
        <v>5</v>
      </c>
      <c r="E4" s="37"/>
      <c r="F4" s="45"/>
      <c r="G4" s="53"/>
    </row>
    <row r="5" spans="1:27">
      <c r="A5" s="20">
        <v>42229</v>
      </c>
      <c r="B5" s="8" t="s">
        <v>37</v>
      </c>
      <c r="C5" s="8" t="s">
        <v>64</v>
      </c>
      <c r="D5" s="2">
        <v>2</v>
      </c>
      <c r="E5" s="37"/>
      <c r="F5" s="45"/>
      <c r="G5" s="53"/>
    </row>
    <row r="6" spans="1:27">
      <c r="A6" s="20">
        <v>42229</v>
      </c>
      <c r="B6" s="8" t="s">
        <v>40</v>
      </c>
      <c r="C6" s="8" t="s">
        <v>69</v>
      </c>
      <c r="D6" s="2">
        <v>3</v>
      </c>
      <c r="E6" s="37"/>
      <c r="F6" s="45"/>
      <c r="G6" s="53"/>
    </row>
    <row r="7" spans="1:27">
      <c r="A7" s="20">
        <v>42229</v>
      </c>
      <c r="B7" t="s">
        <v>44</v>
      </c>
      <c r="C7" s="8" t="s">
        <v>68</v>
      </c>
      <c r="D7" s="2">
        <v>7</v>
      </c>
      <c r="E7" s="37"/>
      <c r="F7" s="45"/>
      <c r="G7" s="53"/>
    </row>
    <row r="8" spans="1:27">
      <c r="A8" s="20">
        <v>42229</v>
      </c>
      <c r="B8" t="s">
        <v>45</v>
      </c>
      <c r="C8" s="8" t="s">
        <v>69</v>
      </c>
      <c r="D8" s="2">
        <v>8</v>
      </c>
      <c r="E8" s="37"/>
      <c r="F8" s="45"/>
      <c r="G8" s="53"/>
    </row>
    <row r="9" spans="1:27">
      <c r="A9" s="20">
        <v>42229</v>
      </c>
      <c r="B9" s="8" t="s">
        <v>35</v>
      </c>
      <c r="C9" s="8" t="s">
        <v>66</v>
      </c>
      <c r="D9" s="2">
        <v>1</v>
      </c>
      <c r="E9" s="37" t="s">
        <v>5</v>
      </c>
      <c r="F9" s="45"/>
      <c r="G9" s="53"/>
    </row>
    <row r="10" spans="1:27">
      <c r="A10" s="20">
        <v>42229</v>
      </c>
      <c r="B10" t="s">
        <v>41</v>
      </c>
      <c r="C10" s="8" t="s">
        <v>69</v>
      </c>
      <c r="D10" s="2">
        <v>4</v>
      </c>
      <c r="E10" s="37"/>
      <c r="F10" s="45"/>
      <c r="G10" s="53"/>
    </row>
    <row r="11" spans="1:27">
      <c r="A11" s="20">
        <v>42229</v>
      </c>
      <c r="B11" t="s">
        <v>43</v>
      </c>
      <c r="C11" s="8" t="s">
        <v>68</v>
      </c>
      <c r="D11" s="2">
        <v>6</v>
      </c>
      <c r="E11" s="37"/>
      <c r="F11" s="45"/>
      <c r="G11" s="53"/>
    </row>
    <row r="12" spans="1:27">
      <c r="A12" s="20">
        <v>42237</v>
      </c>
      <c r="B12" s="8" t="s">
        <v>42</v>
      </c>
      <c r="C12" s="8" t="s">
        <v>68</v>
      </c>
      <c r="D12" s="2">
        <v>1</v>
      </c>
      <c r="E12" s="37"/>
      <c r="F12" s="45"/>
      <c r="G12" s="53"/>
    </row>
    <row r="13" spans="1:27">
      <c r="A13" s="20">
        <v>42240</v>
      </c>
      <c r="B13" t="s">
        <v>44</v>
      </c>
      <c r="C13" s="8" t="s">
        <v>65</v>
      </c>
      <c r="D13" s="2">
        <v>1</v>
      </c>
      <c r="E13" s="37" t="s">
        <v>52</v>
      </c>
      <c r="F13" s="45"/>
      <c r="G13" s="53"/>
    </row>
    <row r="14" spans="1:27">
      <c r="A14" s="7"/>
      <c r="B14" s="7"/>
      <c r="C14" s="7"/>
      <c r="D14" s="6"/>
      <c r="E14" s="7" t="s">
        <v>5</v>
      </c>
      <c r="F14" s="45"/>
      <c r="G14" s="53"/>
    </row>
    <row r="15" spans="1:27" ht="122.25" customHeight="1">
      <c r="A15" s="45"/>
      <c r="B15" s="46"/>
      <c r="C15" s="45"/>
      <c r="D15" s="47"/>
      <c r="E15" s="45"/>
      <c r="F15" s="45"/>
      <c r="G15" s="53"/>
    </row>
    <row r="16" spans="1:27" ht="122.25" customHeight="1">
      <c r="A16" s="45"/>
      <c r="B16" s="45"/>
      <c r="C16" s="45"/>
      <c r="D16" s="47"/>
      <c r="E16" s="45"/>
      <c r="F16" s="45"/>
      <c r="G16" s="53"/>
    </row>
    <row r="17" spans="1:27" ht="122.25" customHeight="1">
      <c r="A17" s="45"/>
      <c r="B17" s="45"/>
      <c r="C17" s="45"/>
      <c r="D17" s="47"/>
      <c r="E17" s="45"/>
      <c r="F17" s="45"/>
      <c r="G17" s="53"/>
    </row>
    <row r="18" spans="1:27" ht="122.25" customHeight="1">
      <c r="A18" s="45"/>
      <c r="B18" s="45"/>
      <c r="C18" s="45"/>
      <c r="D18" s="47"/>
      <c r="E18" s="45"/>
      <c r="F18" s="45"/>
      <c r="G18" s="53"/>
    </row>
    <row r="19" spans="1:27" ht="122.25" customHeight="1">
      <c r="A19" s="45"/>
      <c r="B19" s="49"/>
      <c r="C19" s="45"/>
      <c r="D19" s="47"/>
      <c r="E19" s="45"/>
      <c r="F19" s="45"/>
      <c r="G19" s="53"/>
    </row>
    <row r="20" spans="1:27" s="2" customFormat="1" ht="122.25" customHeight="1">
      <c r="A20" s="47"/>
      <c r="B20" s="49"/>
      <c r="C20" s="45"/>
      <c r="D20" s="47"/>
      <c r="E20" s="45"/>
      <c r="F20" s="45"/>
      <c r="G20" s="5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s="2" customFormat="1" ht="122.25" customHeight="1">
      <c r="A21" s="47"/>
      <c r="B21" s="49"/>
      <c r="C21" s="45"/>
      <c r="D21" s="47"/>
      <c r="E21" s="45"/>
      <c r="F21" s="45"/>
      <c r="G21" s="5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s="2" customFormat="1" ht="122.25" customHeight="1">
      <c r="A22" s="47"/>
      <c r="B22" s="49"/>
      <c r="C22" s="45"/>
      <c r="D22" s="47"/>
      <c r="E22" s="45"/>
      <c r="F22" s="45"/>
      <c r="G22" s="5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s="2" customFormat="1" ht="122.25" customHeight="1">
      <c r="A23" s="47"/>
      <c r="B23" s="49"/>
      <c r="C23" s="45"/>
      <c r="D23" s="47"/>
      <c r="E23" s="45"/>
      <c r="F23" s="45"/>
      <c r="G23" s="5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s="2" customFormat="1" ht="122.25" customHeight="1">
      <c r="A24" s="47"/>
      <c r="B24" s="49"/>
      <c r="C24" s="45"/>
      <c r="D24" s="47"/>
      <c r="E24" s="45"/>
      <c r="F24" s="45"/>
      <c r="G24" s="5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s="2" customFormat="1" ht="122.25" customHeight="1">
      <c r="A25" s="47"/>
      <c r="B25" s="49"/>
      <c r="C25" s="45"/>
      <c r="D25" s="47"/>
      <c r="E25" s="45"/>
      <c r="F25" s="45"/>
      <c r="G25" s="5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s="2" customFormat="1" ht="122.25" customHeight="1">
      <c r="A26" s="47"/>
      <c r="B26" s="49"/>
      <c r="C26" s="45"/>
      <c r="D26" s="47"/>
      <c r="E26" s="45"/>
      <c r="F26" s="45"/>
      <c r="G26" s="5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s="2" customFormat="1" ht="122.25" customHeight="1">
      <c r="A27" s="47"/>
      <c r="B27" s="45"/>
      <c r="C27" s="45"/>
      <c r="D27" s="47"/>
      <c r="E27" s="45"/>
      <c r="F27" s="45"/>
      <c r="G27" s="5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s="2" customFormat="1">
      <c r="A28" s="47"/>
      <c r="B28" s="45"/>
      <c r="C28" s="45"/>
      <c r="D28" s="47"/>
      <c r="E28" s="45"/>
      <c r="F28" s="45"/>
      <c r="G28" s="5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2" customFormat="1">
      <c r="A29" s="47"/>
      <c r="B29" s="45"/>
      <c r="C29" s="45"/>
      <c r="D29" s="47"/>
      <c r="E29" s="45"/>
      <c r="F29" s="45"/>
      <c r="G29" s="5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>
      <c r="A30" s="45"/>
      <c r="B30" s="45"/>
      <c r="C30" s="45"/>
      <c r="D30" s="47"/>
      <c r="E30" s="45"/>
      <c r="F30" s="45"/>
      <c r="G30" s="45"/>
    </row>
  </sheetData>
  <sheetProtection sheet="1" objects="1" scenarios="1" sort="0" autoFilter="0" pivotTables="0"/>
  <autoFilter ref="B3:E14"/>
  <sortState ref="A4:E14">
    <sortCondition ref="A8"/>
  </sortState>
  <conditionalFormatting sqref="B3:B14">
    <cfRule type="expression" dxfId="1" priority="2">
      <formula>AND(ISERROR(VLOOKUP(B3,Liste_Pièces,1,FALSE)),LEN(B3)&gt;0,B3&lt;&gt;"Pièce")</formula>
    </cfRule>
  </conditionalFormatting>
  <conditionalFormatting sqref="C3:C14">
    <cfRule type="expression" dxfId="0" priority="1">
      <formula>AND(ISERROR(VLOOKUP(C3,Liste_Clients,1,FALSE)),LEN(C3)&gt;0,C3&lt;&gt;"Client")</formula>
    </cfRule>
  </conditionalFormatting>
  <dataValidations count="3">
    <dataValidation type="list" allowBlank="1" showInputMessage="1" showErrorMessage="1" errorTitle="Choisir dans la liste" error="Choisir dans la liste !" sqref="B3:B14">
      <formula1>Liste_Pièces</formula1>
    </dataValidation>
    <dataValidation type="list" allowBlank="1" showInputMessage="1" showErrorMessage="1" errorTitle="Choisir dans la liste" error="Choisir dans la liste !" sqref="C3:C14">
      <formula1>Liste_Clients</formula1>
    </dataValidation>
    <dataValidation type="date" allowBlank="1" showInputMessage="1" showErrorMessage="1" errorTitle="Choisir une date valide" error="Choisir une date valide !" sqref="A3:A1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F32"/>
  <sheetViews>
    <sheetView workbookViewId="0">
      <pane ySplit="3" topLeftCell="A4" activePane="bottomLeft" state="frozen"/>
      <selection activeCell="D8" sqref="D8"/>
      <selection pane="bottomLeft" activeCell="A4" sqref="A4"/>
    </sheetView>
  </sheetViews>
  <sheetFormatPr baseColWidth="10" defaultRowHeight="15"/>
  <cols>
    <col min="1" max="1" width="46.5703125" customWidth="1"/>
    <col min="2" max="2" width="11.42578125" style="12"/>
    <col min="3" max="3" width="14.42578125" style="27" customWidth="1"/>
    <col min="4" max="4" width="61.5703125" customWidth="1"/>
    <col min="5" max="6" width="76" customWidth="1"/>
  </cols>
  <sheetData>
    <row r="1" spans="1:6" s="9" customFormat="1" ht="21">
      <c r="A1" s="55" t="s">
        <v>53</v>
      </c>
      <c r="B1" s="56">
        <f>SUBTOTAL(9,B3:B11)</f>
        <v>132</v>
      </c>
      <c r="C1" s="61">
        <f>SUBTOTAL(9,C3:C11)</f>
        <v>2360</v>
      </c>
      <c r="D1" s="57"/>
      <c r="E1" s="57"/>
      <c r="F1" s="57"/>
    </row>
    <row r="2" spans="1:6" s="9" customFormat="1" ht="43.5" customHeight="1">
      <c r="A2" s="57"/>
      <c r="B2" s="57"/>
      <c r="C2" s="61"/>
      <c r="D2" s="57"/>
      <c r="E2" s="57"/>
      <c r="F2" s="57"/>
    </row>
    <row r="3" spans="1:6" s="9" customFormat="1" ht="45">
      <c r="A3" s="10" t="s">
        <v>13</v>
      </c>
      <c r="B3" s="19" t="s">
        <v>25</v>
      </c>
      <c r="C3" s="25" t="s">
        <v>26</v>
      </c>
      <c r="D3" s="10" t="s">
        <v>8</v>
      </c>
      <c r="E3" s="57"/>
      <c r="F3" s="57"/>
    </row>
    <row r="4" spans="1:6">
      <c r="A4" s="8" t="s">
        <v>55</v>
      </c>
      <c r="B4" s="13">
        <f>SUMIF(Entrées!D:D,A:A,Entrées!E:E)</f>
        <v>30</v>
      </c>
      <c r="C4" s="26">
        <f>SUMIF(Entrées!D:D,A:A,Entrées!G:G)</f>
        <v>1568</v>
      </c>
      <c r="D4" s="36"/>
      <c r="E4" s="49"/>
      <c r="F4" s="49"/>
    </row>
    <row r="5" spans="1:6">
      <c r="A5" s="8" t="s">
        <v>56</v>
      </c>
      <c r="B5" s="13">
        <f>SUMIF(Entrées!D:D,A:A,Entrées!E:E)</f>
        <v>10</v>
      </c>
      <c r="C5" s="26">
        <f>SUMIF(Entrées!D:D,A:A,Entrées!G:G)</f>
        <v>30</v>
      </c>
      <c r="D5" s="36"/>
      <c r="E5" s="49"/>
      <c r="F5" s="49"/>
    </row>
    <row r="6" spans="1:6">
      <c r="A6" s="8" t="s">
        <v>57</v>
      </c>
      <c r="B6" s="13">
        <f>SUMIF(Entrées!D:D,A:A,Entrées!E:E)</f>
        <v>22</v>
      </c>
      <c r="C6" s="26">
        <f>SUMIF(Entrées!D:D,A:A,Entrées!G:G)</f>
        <v>230</v>
      </c>
      <c r="D6" s="36"/>
      <c r="E6" s="49"/>
      <c r="F6" s="49"/>
    </row>
    <row r="7" spans="1:6">
      <c r="A7" s="8" t="s">
        <v>59</v>
      </c>
      <c r="B7" s="13">
        <f>SUMIF(Entrées!D:D,A:A,Entrées!E:E)</f>
        <v>0</v>
      </c>
      <c r="C7" s="26">
        <f>SUMIF(Entrées!D:D,A:A,Entrées!G:G)</f>
        <v>0</v>
      </c>
      <c r="D7" s="36"/>
      <c r="E7" s="49"/>
      <c r="F7" s="49"/>
    </row>
    <row r="8" spans="1:6">
      <c r="A8" s="8" t="s">
        <v>58</v>
      </c>
      <c r="B8" s="13">
        <f>SUMIF(Entrées!D:D,A:A,Entrées!E:E)</f>
        <v>50</v>
      </c>
      <c r="C8" s="26">
        <f>SUMIF(Entrées!D:D,A:A,Entrées!G:G)</f>
        <v>473</v>
      </c>
      <c r="D8" s="36"/>
      <c r="E8" s="49"/>
      <c r="F8" s="49"/>
    </row>
    <row r="9" spans="1:6">
      <c r="A9" s="8" t="s">
        <v>61</v>
      </c>
      <c r="B9" s="13">
        <f>SUMIF(Entrées!D:D,A:A,Entrées!E:E)</f>
        <v>20</v>
      </c>
      <c r="C9" s="26">
        <f>SUMIF(Entrées!D:D,A:A,Entrées!G:G)</f>
        <v>59</v>
      </c>
      <c r="D9" s="36"/>
      <c r="E9" s="49"/>
      <c r="F9" s="49"/>
    </row>
    <row r="10" spans="1:6">
      <c r="A10" s="8" t="s">
        <v>60</v>
      </c>
      <c r="B10" s="13">
        <f>SUMIF(Entrées!D:D,A:A,Entrées!E:E)</f>
        <v>0</v>
      </c>
      <c r="C10" s="26">
        <f>SUMIF(Entrées!D:D,A:A,Entrées!G:G)</f>
        <v>0</v>
      </c>
      <c r="D10" s="36"/>
      <c r="E10" s="49"/>
      <c r="F10" s="49"/>
    </row>
    <row r="11" spans="1:6">
      <c r="A11" s="7"/>
      <c r="B11" s="7"/>
      <c r="C11" s="23"/>
      <c r="D11" s="7"/>
      <c r="E11" s="49"/>
      <c r="F11" s="49"/>
    </row>
    <row r="12" spans="1:6" ht="126.75" customHeight="1">
      <c r="A12" s="49"/>
      <c r="B12" s="60"/>
      <c r="C12" s="62"/>
      <c r="D12" s="49"/>
      <c r="E12" s="49"/>
      <c r="F12" s="49"/>
    </row>
    <row r="13" spans="1:6" ht="126.75" customHeight="1">
      <c r="A13" s="49"/>
      <c r="B13" s="60"/>
      <c r="C13" s="62"/>
      <c r="D13" s="49"/>
      <c r="E13" s="49"/>
      <c r="F13" s="49"/>
    </row>
    <row r="14" spans="1:6" ht="126.75" customHeight="1">
      <c r="A14" s="49"/>
      <c r="B14" s="60"/>
      <c r="C14" s="62"/>
      <c r="D14" s="49"/>
      <c r="E14" s="49"/>
      <c r="F14" s="49"/>
    </row>
    <row r="15" spans="1:6" ht="126.75" customHeight="1">
      <c r="A15" s="49"/>
      <c r="B15" s="60"/>
      <c r="C15" s="62"/>
      <c r="D15" s="49"/>
      <c r="E15" s="49"/>
      <c r="F15" s="49"/>
    </row>
    <row r="16" spans="1:6" ht="126.75" customHeight="1">
      <c r="A16" s="49"/>
      <c r="B16" s="60"/>
      <c r="C16" s="62"/>
      <c r="D16" s="49"/>
      <c r="E16" s="49"/>
      <c r="F16" s="49"/>
    </row>
    <row r="17" spans="1:6" ht="126.75" customHeight="1">
      <c r="A17" s="49"/>
      <c r="B17" s="60"/>
      <c r="C17" s="62"/>
      <c r="D17" s="49"/>
      <c r="E17" s="49"/>
      <c r="F17" s="49"/>
    </row>
    <row r="18" spans="1:6" ht="126.75" customHeight="1">
      <c r="A18" s="49"/>
      <c r="B18" s="60"/>
      <c r="C18" s="62"/>
      <c r="D18" s="49"/>
      <c r="E18" s="49"/>
      <c r="F18" s="49"/>
    </row>
    <row r="19" spans="1:6" ht="126.75" customHeight="1">
      <c r="A19" s="49"/>
      <c r="B19" s="60"/>
      <c r="C19" s="62"/>
      <c r="D19" s="49"/>
      <c r="E19" s="49"/>
      <c r="F19" s="49"/>
    </row>
    <row r="20" spans="1:6" ht="126.75" customHeight="1">
      <c r="A20" s="49"/>
      <c r="B20" s="60"/>
      <c r="C20" s="62"/>
      <c r="D20" s="49"/>
      <c r="E20" s="49"/>
      <c r="F20" s="49"/>
    </row>
    <row r="21" spans="1:6" ht="126.75" customHeight="1">
      <c r="A21" s="49"/>
      <c r="B21" s="60"/>
      <c r="C21" s="62"/>
      <c r="D21" s="49"/>
      <c r="E21" s="49"/>
      <c r="F21" s="49"/>
    </row>
    <row r="22" spans="1:6" ht="126.75" customHeight="1">
      <c r="A22" s="49"/>
      <c r="B22" s="60"/>
      <c r="C22" s="62"/>
      <c r="D22" s="49"/>
      <c r="E22" s="49"/>
      <c r="F22" s="49"/>
    </row>
    <row r="23" spans="1:6" ht="126.75" customHeight="1">
      <c r="A23" s="49"/>
      <c r="B23" s="60"/>
      <c r="C23" s="62"/>
      <c r="D23" s="49"/>
      <c r="E23" s="49"/>
      <c r="F23" s="49"/>
    </row>
    <row r="24" spans="1:6" ht="126.75" customHeight="1">
      <c r="A24" s="49"/>
      <c r="B24" s="60"/>
      <c r="C24" s="62"/>
      <c r="D24" s="49"/>
      <c r="E24" s="49"/>
      <c r="F24" s="49"/>
    </row>
    <row r="25" spans="1:6" ht="126.75" customHeight="1">
      <c r="A25" s="49"/>
      <c r="B25" s="60"/>
      <c r="C25" s="62"/>
      <c r="D25" s="49"/>
      <c r="E25" s="49"/>
      <c r="F25" s="49"/>
    </row>
    <row r="26" spans="1:6">
      <c r="A26" s="49"/>
      <c r="B26" s="60"/>
      <c r="C26" s="62"/>
      <c r="D26" s="49"/>
      <c r="E26" s="49"/>
      <c r="F26" s="49"/>
    </row>
    <row r="27" spans="1:6">
      <c r="A27" s="49"/>
      <c r="B27" s="60"/>
      <c r="C27" s="62"/>
      <c r="D27" s="49"/>
      <c r="E27" s="49"/>
      <c r="F27" s="49"/>
    </row>
    <row r="28" spans="1:6">
      <c r="A28" s="49"/>
      <c r="B28" s="60"/>
      <c r="C28" s="62"/>
      <c r="D28" s="49"/>
      <c r="E28" s="49"/>
      <c r="F28" s="49"/>
    </row>
    <row r="29" spans="1:6">
      <c r="A29" s="49"/>
      <c r="B29" s="60"/>
      <c r="C29" s="62"/>
      <c r="D29" s="49"/>
      <c r="E29" s="49"/>
      <c r="F29" s="49"/>
    </row>
    <row r="30" spans="1:6">
      <c r="A30" s="49"/>
      <c r="B30" s="60"/>
      <c r="C30" s="62"/>
      <c r="D30" s="49"/>
      <c r="E30" s="49"/>
      <c r="F30" s="49"/>
    </row>
    <row r="31" spans="1:6">
      <c r="A31" s="49"/>
      <c r="B31" s="60"/>
      <c r="C31" s="62"/>
      <c r="D31" s="49"/>
      <c r="E31" s="49"/>
      <c r="F31" s="49"/>
    </row>
    <row r="32" spans="1:6">
      <c r="A32" s="49"/>
      <c r="B32" s="60"/>
      <c r="C32" s="62"/>
      <c r="D32" s="49"/>
      <c r="E32" s="49"/>
      <c r="F32" s="49"/>
    </row>
  </sheetData>
  <sheetProtection sheet="1" objects="1" scenarios="1" sort="0" autoFilter="0" pivotTables="0"/>
  <autoFilter ref="A3:D10">
    <filterColumn colId="2"/>
    <sortState ref="A4:D11">
      <sortCondition ref="A9"/>
    </sortState>
  </autoFilter>
  <sortState ref="A4:D11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E39"/>
  <sheetViews>
    <sheetView workbookViewId="0">
      <pane ySplit="3" topLeftCell="A4" activePane="bottomLeft" state="frozen"/>
      <selection activeCell="D8" sqref="D8"/>
      <selection pane="bottomLeft" activeCell="A4" sqref="A4"/>
    </sheetView>
  </sheetViews>
  <sheetFormatPr baseColWidth="10" defaultRowHeight="15"/>
  <cols>
    <col min="1" max="1" width="46.5703125" customWidth="1"/>
    <col min="2" max="2" width="11.42578125" style="12"/>
    <col min="3" max="3" width="77.7109375" customWidth="1"/>
    <col min="4" max="5" width="55.42578125" customWidth="1"/>
  </cols>
  <sheetData>
    <row r="1" spans="1:5" s="9" customFormat="1" ht="21">
      <c r="A1" s="55" t="s">
        <v>62</v>
      </c>
      <c r="B1" s="56">
        <f>SUBTOTAL(9,B3:B16)</f>
        <v>38</v>
      </c>
      <c r="C1" s="57"/>
      <c r="D1" s="57"/>
      <c r="E1" s="54"/>
    </row>
    <row r="2" spans="1:5" s="9" customFormat="1" ht="51.75" customHeight="1">
      <c r="A2" s="55"/>
      <c r="B2" s="55"/>
      <c r="C2" s="57"/>
      <c r="D2" s="57"/>
      <c r="E2" s="54"/>
    </row>
    <row r="3" spans="1:5" s="18" customFormat="1" ht="45">
      <c r="A3" s="10" t="s">
        <v>13</v>
      </c>
      <c r="B3" s="19" t="s">
        <v>24</v>
      </c>
      <c r="C3" s="10" t="s">
        <v>8</v>
      </c>
      <c r="D3" s="58"/>
      <c r="E3" s="58"/>
    </row>
    <row r="4" spans="1:5">
      <c r="A4" t="s">
        <v>64</v>
      </c>
      <c r="B4" s="13">
        <f>SUMIF(Sorties!C:C,A:A,Sorties!D:D)</f>
        <v>2</v>
      </c>
      <c r="C4" s="36"/>
      <c r="D4" s="49"/>
      <c r="E4" s="49"/>
    </row>
    <row r="5" spans="1:5">
      <c r="A5" t="s">
        <v>33</v>
      </c>
      <c r="B5" s="13">
        <f>SUMIF(Sorties!C:C,A:A,Sorties!D:D)</f>
        <v>0</v>
      </c>
      <c r="C5" s="36"/>
      <c r="D5" s="49"/>
      <c r="E5" s="49"/>
    </row>
    <row r="6" spans="1:5">
      <c r="A6" t="s">
        <v>65</v>
      </c>
      <c r="B6" s="13">
        <f>SUMIF(Sorties!C:C,A:A,Sorties!D:D)</f>
        <v>1</v>
      </c>
      <c r="C6" s="36"/>
      <c r="D6" s="49"/>
      <c r="E6" s="49"/>
    </row>
    <row r="7" spans="1:5">
      <c r="A7" t="s">
        <v>66</v>
      </c>
      <c r="B7" s="13">
        <f>SUMIF(Sorties!C:C,A:A,Sorties!D:D)</f>
        <v>1</v>
      </c>
      <c r="C7" s="36"/>
      <c r="D7" s="49"/>
      <c r="E7" s="49"/>
    </row>
    <row r="8" spans="1:5">
      <c r="A8" t="s">
        <v>67</v>
      </c>
      <c r="B8" s="13">
        <f>SUMIF(Sorties!C:C,A:A,Sorties!D:D)</f>
        <v>5</v>
      </c>
      <c r="C8" s="36"/>
      <c r="D8" s="49"/>
      <c r="E8" s="49"/>
    </row>
    <row r="9" spans="1:5">
      <c r="A9" t="s">
        <v>68</v>
      </c>
      <c r="B9" s="13">
        <f>SUMIF(Sorties!C:C,A:A,Sorties!D:D)</f>
        <v>14</v>
      </c>
      <c r="C9" s="36"/>
      <c r="D9" s="49"/>
      <c r="E9" s="49"/>
    </row>
    <row r="10" spans="1:5">
      <c r="A10" t="s">
        <v>29</v>
      </c>
      <c r="B10" s="13">
        <f>SUMIF(Sorties!C:C,Clients!A:A,Sorties!D:D)</f>
        <v>0</v>
      </c>
      <c r="C10" s="36"/>
      <c r="D10" s="49"/>
      <c r="E10" s="49"/>
    </row>
    <row r="11" spans="1:5">
      <c r="A11" t="s">
        <v>69</v>
      </c>
      <c r="B11" s="13">
        <f>SUMIF(Sorties!C:C,A:A,Sorties!D:D)</f>
        <v>15</v>
      </c>
      <c r="C11" s="36"/>
      <c r="D11" s="49"/>
      <c r="E11" s="49"/>
    </row>
    <row r="12" spans="1:5">
      <c r="A12" t="s">
        <v>31</v>
      </c>
      <c r="B12" s="13">
        <f>SUMIF(Sorties!C:C,Clients!A:A,Sorties!D:D)</f>
        <v>0</v>
      </c>
      <c r="C12" s="36"/>
      <c r="D12" s="49"/>
      <c r="E12" s="49"/>
    </row>
    <row r="13" spans="1:5">
      <c r="A13" t="s">
        <v>30</v>
      </c>
      <c r="B13" s="13">
        <f>SUMIF(Sorties!C:C,Clients!A:A,Sorties!D:D)</f>
        <v>0</v>
      </c>
      <c r="C13" s="36"/>
      <c r="D13" s="49"/>
      <c r="E13" s="49"/>
    </row>
    <row r="14" spans="1:5">
      <c r="A14" t="s">
        <v>34</v>
      </c>
      <c r="B14" s="13">
        <f>SUMIF(Sorties!C:C,Clients!A:A,Sorties!D:D)</f>
        <v>0</v>
      </c>
      <c r="C14" s="36"/>
      <c r="D14" s="49"/>
      <c r="E14" s="49"/>
    </row>
    <row r="15" spans="1:5">
      <c r="A15" t="s">
        <v>32</v>
      </c>
      <c r="B15" s="13">
        <f>SUMIF(Sorties!C:C,Clients!A:A,Sorties!D:D)</f>
        <v>0</v>
      </c>
      <c r="C15" s="36"/>
      <c r="D15" s="49"/>
      <c r="E15" s="49"/>
    </row>
    <row r="16" spans="1:5">
      <c r="A16" s="7"/>
      <c r="B16" s="7"/>
      <c r="C16" s="7"/>
      <c r="D16" s="49"/>
      <c r="E16" s="49"/>
    </row>
    <row r="17" spans="1:5" ht="105" customHeight="1">
      <c r="A17" s="44"/>
      <c r="B17" s="59"/>
      <c r="C17" s="44"/>
      <c r="D17" s="49"/>
      <c r="E17" s="49"/>
    </row>
    <row r="18" spans="1:5" ht="105" customHeight="1">
      <c r="A18" s="49"/>
      <c r="B18" s="60"/>
      <c r="C18" s="49"/>
      <c r="D18" s="49"/>
      <c r="E18" s="49"/>
    </row>
    <row r="19" spans="1:5" ht="105" customHeight="1">
      <c r="A19" s="49"/>
      <c r="B19" s="60"/>
      <c r="C19" s="49"/>
      <c r="D19" s="49"/>
      <c r="E19" s="49"/>
    </row>
    <row r="20" spans="1:5" ht="105" customHeight="1">
      <c r="A20" s="49"/>
      <c r="B20" s="60"/>
      <c r="C20" s="49"/>
      <c r="D20" s="49"/>
      <c r="E20" s="49"/>
    </row>
    <row r="21" spans="1:5" ht="105" customHeight="1">
      <c r="A21" s="49"/>
      <c r="B21" s="60"/>
      <c r="C21" s="49"/>
      <c r="D21" s="49"/>
      <c r="E21" s="49"/>
    </row>
    <row r="22" spans="1:5" ht="105" customHeight="1">
      <c r="A22" s="49"/>
      <c r="B22" s="60"/>
      <c r="C22" s="49"/>
      <c r="D22" s="49"/>
      <c r="E22" s="49"/>
    </row>
    <row r="23" spans="1:5" ht="105" customHeight="1">
      <c r="A23" s="49"/>
      <c r="B23" s="60"/>
      <c r="C23" s="49"/>
      <c r="D23" s="49"/>
      <c r="E23" s="49"/>
    </row>
    <row r="24" spans="1:5" ht="105" customHeight="1">
      <c r="A24" s="49"/>
      <c r="B24" s="60"/>
      <c r="C24" s="49"/>
      <c r="D24" s="49"/>
      <c r="E24" s="49"/>
    </row>
    <row r="25" spans="1:5" ht="105" customHeight="1">
      <c r="A25" s="49"/>
      <c r="B25" s="60"/>
      <c r="C25" s="49"/>
      <c r="D25" s="49"/>
      <c r="E25" s="49"/>
    </row>
    <row r="26" spans="1:5" ht="105" customHeight="1">
      <c r="A26" s="49"/>
      <c r="B26" s="60"/>
      <c r="C26" s="49"/>
      <c r="D26" s="49"/>
      <c r="E26" s="49"/>
    </row>
    <row r="27" spans="1:5">
      <c r="A27" s="49"/>
      <c r="B27" s="60"/>
      <c r="C27" s="49"/>
      <c r="D27" s="49"/>
      <c r="E27" s="49"/>
    </row>
    <row r="28" spans="1:5">
      <c r="A28" s="49"/>
      <c r="B28" s="60"/>
      <c r="C28" s="49"/>
      <c r="D28" s="49"/>
      <c r="E28" s="49"/>
    </row>
    <row r="29" spans="1:5">
      <c r="A29" s="49"/>
      <c r="B29" s="60"/>
      <c r="C29" s="49"/>
      <c r="D29" s="49"/>
      <c r="E29" s="49"/>
    </row>
    <row r="30" spans="1:5">
      <c r="A30" s="49"/>
      <c r="B30" s="60"/>
      <c r="C30" s="49"/>
      <c r="D30" s="49"/>
      <c r="E30" s="49"/>
    </row>
    <row r="31" spans="1:5">
      <c r="A31" s="49"/>
      <c r="B31" s="60"/>
      <c r="C31" s="49"/>
      <c r="D31" s="49"/>
      <c r="E31" s="49"/>
    </row>
    <row r="32" spans="1:5">
      <c r="A32" s="49"/>
      <c r="B32" s="60"/>
      <c r="C32" s="49"/>
      <c r="D32" s="49"/>
      <c r="E32" s="49"/>
    </row>
    <row r="33" spans="1:5">
      <c r="A33" s="49"/>
      <c r="B33" s="60"/>
      <c r="C33" s="49"/>
      <c r="D33" s="49"/>
      <c r="E33" s="49"/>
    </row>
    <row r="34" spans="1:5">
      <c r="A34" s="49"/>
      <c r="B34" s="60"/>
      <c r="C34" s="49"/>
      <c r="D34" s="49"/>
      <c r="E34" s="49"/>
    </row>
    <row r="35" spans="1:5">
      <c r="A35" s="49"/>
      <c r="B35" s="60"/>
      <c r="C35" s="49"/>
      <c r="D35" s="49"/>
      <c r="E35" s="49"/>
    </row>
    <row r="36" spans="1:5">
      <c r="A36" s="49"/>
      <c r="B36" s="60"/>
      <c r="C36" s="49"/>
      <c r="D36" s="49"/>
      <c r="E36" s="49"/>
    </row>
    <row r="37" spans="1:5">
      <c r="A37" s="49"/>
      <c r="B37" s="60"/>
      <c r="C37" s="49"/>
      <c r="D37" s="49"/>
      <c r="E37" s="49"/>
    </row>
    <row r="38" spans="1:5">
      <c r="A38" s="49"/>
      <c r="B38" s="60"/>
      <c r="C38" s="49"/>
      <c r="D38" s="49"/>
      <c r="E38" s="49"/>
    </row>
    <row r="39" spans="1:5">
      <c r="A39" s="49"/>
      <c r="B39" s="60"/>
      <c r="C39" s="49"/>
      <c r="D39" s="49"/>
      <c r="E39" s="49"/>
    </row>
  </sheetData>
  <sheetProtection sheet="1" objects="1" scenarios="1" sort="0" autoFilter="0" pivotTables="0"/>
  <autoFilter ref="A3:C15">
    <sortState ref="A4:C15">
      <sortCondition ref="A12"/>
    </sortState>
  </autoFilter>
  <sortState ref="A4:C16">
    <sortCondition ref="A9"/>
  </sortState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/>
  <dimension ref="A1:E31"/>
  <sheetViews>
    <sheetView tabSelected="1" workbookViewId="0">
      <pane ySplit="3" topLeftCell="A4" activePane="bottomLeft" state="frozen"/>
      <selection activeCell="D8" sqref="D8"/>
      <selection pane="bottomLeft" activeCell="A4" sqref="A4"/>
    </sheetView>
  </sheetViews>
  <sheetFormatPr baseColWidth="10" defaultRowHeight="15"/>
  <cols>
    <col min="1" max="1" width="46.5703125" customWidth="1"/>
    <col min="2" max="2" width="11.42578125" style="31"/>
    <col min="3" max="3" width="81.42578125" customWidth="1"/>
    <col min="4" max="5" width="49.7109375" customWidth="1"/>
  </cols>
  <sheetData>
    <row r="1" spans="1:5" s="9" customFormat="1" ht="21">
      <c r="A1" s="55" t="s">
        <v>54</v>
      </c>
      <c r="B1" s="63">
        <f>SUBTOTAL(9,B3:B9)</f>
        <v>165</v>
      </c>
      <c r="C1" s="57"/>
      <c r="D1" s="57"/>
      <c r="E1" s="57"/>
    </row>
    <row r="2" spans="1:5" s="9" customFormat="1" ht="51.75" customHeight="1">
      <c r="A2" s="57"/>
      <c r="B2" s="64"/>
      <c r="C2" s="57"/>
      <c r="D2" s="57"/>
      <c r="E2" s="57"/>
    </row>
    <row r="3" spans="1:5" s="9" customFormat="1" ht="30">
      <c r="A3" s="10" t="s">
        <v>13</v>
      </c>
      <c r="B3" s="28" t="s">
        <v>14</v>
      </c>
      <c r="C3" s="10" t="s">
        <v>8</v>
      </c>
      <c r="D3" s="57"/>
      <c r="E3" s="57"/>
    </row>
    <row r="4" spans="1:5">
      <c r="A4" s="8" t="s">
        <v>38</v>
      </c>
      <c r="B4" s="29">
        <f>SUMIF(Inventaire!B:B,A:A,Inventaire!D:D)</f>
        <v>73</v>
      </c>
      <c r="C4" s="36"/>
      <c r="D4" s="49"/>
      <c r="E4" s="49"/>
    </row>
    <row r="5" spans="1:5">
      <c r="A5" s="8" t="s">
        <v>47</v>
      </c>
      <c r="B5" s="29">
        <f>SUMIF(Inventaire!B:B,A:A,Inventaire!D:D)</f>
        <v>44</v>
      </c>
      <c r="C5" s="36"/>
      <c r="D5" s="49"/>
      <c r="E5" s="49"/>
    </row>
    <row r="6" spans="1:5">
      <c r="A6" s="8" t="s">
        <v>36</v>
      </c>
      <c r="B6" s="29">
        <f>SUMIF(Inventaire!B:B,A:A,Inventaire!D:D)</f>
        <v>19</v>
      </c>
      <c r="C6" s="36"/>
      <c r="D6" s="49"/>
      <c r="E6" s="49"/>
    </row>
    <row r="7" spans="1:5">
      <c r="A7" s="8" t="s">
        <v>39</v>
      </c>
      <c r="B7" s="29">
        <f>SUMIF(Inventaire!B:B,A:A,Inventaire!D:D)</f>
        <v>15</v>
      </c>
      <c r="C7" s="36"/>
      <c r="D7" s="49"/>
      <c r="E7" s="49"/>
    </row>
    <row r="8" spans="1:5">
      <c r="A8" s="8" t="s">
        <v>48</v>
      </c>
      <c r="B8" s="29">
        <f>SUMIF(Inventaire!B:B,A:A,Inventaire!D:D)</f>
        <v>14</v>
      </c>
      <c r="C8" s="36"/>
      <c r="D8" s="49"/>
      <c r="E8" s="49"/>
    </row>
    <row r="9" spans="1:5">
      <c r="A9" s="7"/>
      <c r="B9" s="30"/>
      <c r="C9" s="7"/>
      <c r="D9" s="49"/>
      <c r="E9" s="49"/>
    </row>
    <row r="10" spans="1:5" ht="143.25" customHeight="1">
      <c r="A10" s="49"/>
      <c r="B10" s="65"/>
      <c r="C10" s="49"/>
      <c r="D10" s="49"/>
      <c r="E10" s="49"/>
    </row>
    <row r="11" spans="1:5" ht="143.25" customHeight="1">
      <c r="A11" s="49"/>
      <c r="B11" s="65"/>
      <c r="C11" s="49"/>
      <c r="D11" s="49"/>
      <c r="E11" s="49"/>
    </row>
    <row r="12" spans="1:5" ht="143.25" customHeight="1">
      <c r="A12" s="49"/>
      <c r="B12" s="65"/>
      <c r="C12" s="49"/>
      <c r="D12" s="49"/>
      <c r="E12" s="49"/>
    </row>
    <row r="13" spans="1:5" ht="143.25" customHeight="1">
      <c r="A13" s="49"/>
      <c r="B13" s="65"/>
      <c r="C13" s="49"/>
      <c r="D13" s="49"/>
      <c r="E13" s="49"/>
    </row>
    <row r="14" spans="1:5" ht="143.25" customHeight="1">
      <c r="A14" s="49"/>
      <c r="B14" s="65"/>
      <c r="C14" s="49"/>
      <c r="D14" s="49"/>
      <c r="E14" s="49"/>
    </row>
    <row r="15" spans="1:5" ht="143.25" customHeight="1">
      <c r="A15" s="49"/>
      <c r="B15" s="65"/>
      <c r="C15" s="49"/>
      <c r="D15" s="49"/>
      <c r="E15" s="49"/>
    </row>
    <row r="16" spans="1:5" ht="143.25" customHeight="1">
      <c r="A16" s="49"/>
      <c r="B16" s="65"/>
      <c r="C16" s="49"/>
      <c r="D16" s="49"/>
      <c r="E16" s="49"/>
    </row>
    <row r="17" spans="1:5" ht="143.25" customHeight="1">
      <c r="A17" s="49"/>
      <c r="B17" s="65"/>
      <c r="C17" s="49"/>
      <c r="D17" s="49"/>
      <c r="E17" s="49"/>
    </row>
    <row r="18" spans="1:5" ht="143.25" customHeight="1">
      <c r="A18" s="49"/>
      <c r="B18" s="65"/>
      <c r="C18" s="49"/>
      <c r="D18" s="49"/>
      <c r="E18" s="49"/>
    </row>
    <row r="19" spans="1:5" ht="143.25" customHeight="1">
      <c r="A19" s="49"/>
      <c r="B19" s="65"/>
      <c r="C19" s="49"/>
      <c r="D19" s="49"/>
      <c r="E19" s="49"/>
    </row>
    <row r="20" spans="1:5" ht="143.25" customHeight="1">
      <c r="A20" s="49"/>
      <c r="B20" s="65"/>
      <c r="C20" s="49"/>
      <c r="D20" s="49"/>
      <c r="E20" s="49"/>
    </row>
    <row r="21" spans="1:5" ht="143.25" customHeight="1">
      <c r="A21" s="49"/>
      <c r="B21" s="65"/>
      <c r="C21" s="49"/>
      <c r="D21" s="49"/>
      <c r="E21" s="49"/>
    </row>
    <row r="22" spans="1:5" ht="143.25" customHeight="1">
      <c r="A22" s="49"/>
      <c r="B22" s="65"/>
      <c r="C22" s="49"/>
      <c r="D22" s="49"/>
      <c r="E22" s="49"/>
    </row>
    <row r="23" spans="1:5" ht="143.25" customHeight="1">
      <c r="A23" s="49"/>
      <c r="B23" s="65"/>
      <c r="C23" s="49"/>
      <c r="D23" s="49"/>
      <c r="E23" s="49"/>
    </row>
    <row r="24" spans="1:5" ht="143.25" customHeight="1">
      <c r="A24" s="49"/>
      <c r="B24" s="65"/>
      <c r="C24" s="49"/>
      <c r="D24" s="49"/>
      <c r="E24" s="49"/>
    </row>
    <row r="25" spans="1:5" ht="143.25" customHeight="1">
      <c r="A25" s="49"/>
      <c r="B25" s="65"/>
      <c r="C25" s="49"/>
      <c r="D25" s="49"/>
      <c r="E25" s="49"/>
    </row>
    <row r="26" spans="1:5" ht="143.25" customHeight="1">
      <c r="A26" s="49"/>
      <c r="B26" s="65"/>
      <c r="C26" s="49"/>
      <c r="D26" s="49"/>
      <c r="E26" s="49"/>
    </row>
    <row r="27" spans="1:5" ht="143.25" customHeight="1">
      <c r="A27" s="49"/>
      <c r="B27" s="65"/>
      <c r="C27" s="49"/>
      <c r="D27" s="49"/>
      <c r="E27" s="49"/>
    </row>
    <row r="28" spans="1:5">
      <c r="A28" s="49"/>
      <c r="B28" s="65"/>
      <c r="C28" s="49"/>
      <c r="D28" s="49"/>
      <c r="E28" s="49"/>
    </row>
    <row r="29" spans="1:5">
      <c r="A29" s="49"/>
      <c r="B29" s="65"/>
      <c r="C29" s="49"/>
      <c r="D29" s="49"/>
      <c r="E29" s="49"/>
    </row>
    <row r="30" spans="1:5">
      <c r="A30" s="49"/>
      <c r="B30" s="65"/>
      <c r="C30" s="49"/>
      <c r="D30" s="49"/>
      <c r="E30" s="49"/>
    </row>
    <row r="31" spans="1:5">
      <c r="A31" s="49"/>
      <c r="B31" s="65"/>
      <c r="C31" s="49"/>
      <c r="D31" s="49"/>
      <c r="E31" s="49"/>
    </row>
  </sheetData>
  <sheetProtection sort="0" autoFilter="0" pivotTables="0"/>
  <sortState ref="A4:C9">
    <sortCondition ref="A6"/>
  </sortState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B20"/>
  <sheetViews>
    <sheetView workbookViewId="0">
      <selection activeCell="D18" sqref="D18"/>
    </sheetView>
  </sheetViews>
  <sheetFormatPr baseColWidth="10" defaultRowHeight="15"/>
  <cols>
    <col min="1" max="1" width="23.5703125" customWidth="1"/>
    <col min="2" max="2" width="85.28515625" customWidth="1"/>
  </cols>
  <sheetData>
    <row r="1" spans="1:2" ht="19.5">
      <c r="A1" s="73" t="str">
        <f>Titre_Classeur&amp;" - Fichier des paramètres"</f>
        <v>SA l'Excellente - Gestion des stocks - Fichier des paramètres</v>
      </c>
    </row>
    <row r="2" spans="1:2" ht="19.5">
      <c r="A2" s="73"/>
    </row>
    <row r="3" spans="1:2">
      <c r="A3" s="9" t="s">
        <v>70</v>
      </c>
      <c r="B3" s="74" t="s">
        <v>87</v>
      </c>
    </row>
    <row r="5" spans="1:2">
      <c r="A5" s="75" t="s">
        <v>71</v>
      </c>
      <c r="B5" s="75"/>
    </row>
    <row r="6" spans="1:2">
      <c r="A6" t="s">
        <v>72</v>
      </c>
      <c r="B6" s="74" t="s">
        <v>73</v>
      </c>
    </row>
    <row r="7" spans="1:2">
      <c r="A7" t="s">
        <v>46</v>
      </c>
      <c r="B7" s="74" t="s">
        <v>74</v>
      </c>
    </row>
    <row r="8" spans="1:2">
      <c r="A8" t="s">
        <v>75</v>
      </c>
      <c r="B8" s="74" t="s">
        <v>76</v>
      </c>
    </row>
    <row r="9" spans="1:2">
      <c r="A9" t="s">
        <v>77</v>
      </c>
      <c r="B9" s="74" t="s">
        <v>78</v>
      </c>
    </row>
    <row r="10" spans="1:2">
      <c r="A10" t="s">
        <v>79</v>
      </c>
      <c r="B10" s="74" t="s">
        <v>80</v>
      </c>
    </row>
    <row r="11" spans="1:2">
      <c r="A11" s="76"/>
      <c r="B11" s="76"/>
    </row>
    <row r="13" spans="1:2">
      <c r="A13" s="77" t="s">
        <v>81</v>
      </c>
    </row>
    <row r="14" spans="1:2">
      <c r="A14" s="74" t="s">
        <v>82</v>
      </c>
    </row>
    <row r="15" spans="1:2">
      <c r="A15" s="74" t="s">
        <v>78</v>
      </c>
    </row>
    <row r="16" spans="1:2">
      <c r="A16" s="74" t="s">
        <v>83</v>
      </c>
    </row>
    <row r="17" spans="1:1">
      <c r="A17" s="74" t="s">
        <v>84</v>
      </c>
    </row>
    <row r="18" spans="1:1">
      <c r="A18" s="74" t="s">
        <v>85</v>
      </c>
    </row>
    <row r="19" spans="1:1">
      <c r="A19" s="74" t="s">
        <v>86</v>
      </c>
    </row>
    <row r="20" spans="1:1">
      <c r="A20" s="78"/>
    </row>
  </sheetData>
  <dataValidations count="5">
    <dataValidation type="list" allowBlank="1" showInputMessage="1" showErrorMessage="1" errorTitle="Choisir dans la liste" error="Choisir dans la liste !" sqref="B10">
      <formula1>Liste_Comptes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6">
      <formula1>Liste_Rubriques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17</vt:i4>
      </vt:variant>
    </vt:vector>
  </HeadingPairs>
  <TitlesOfParts>
    <vt:vector size="25" baseType="lpstr">
      <vt:lpstr>Accueil</vt:lpstr>
      <vt:lpstr>Inventaire</vt:lpstr>
      <vt:lpstr>Entrées</vt:lpstr>
      <vt:lpstr>Sorties</vt:lpstr>
      <vt:lpstr>Fournisseurs</vt:lpstr>
      <vt:lpstr>Clients</vt:lpstr>
      <vt:lpstr>Catégories</vt:lpstr>
      <vt:lpstr>Paramètres</vt:lpstr>
      <vt:lpstr>Catégories</vt:lpstr>
      <vt:lpstr>Clients</vt:lpstr>
      <vt:lpstr>Entrées</vt:lpstr>
      <vt:lpstr>Fournisseurs</vt:lpstr>
      <vt:lpstr>Inventaire</vt:lpstr>
      <vt:lpstr>Liste_Catégories</vt:lpstr>
      <vt:lpstr>Liste_Clients</vt:lpstr>
      <vt:lpstr>Liste_Fournisseurs</vt:lpstr>
      <vt:lpstr>Liste_Pièces</vt:lpstr>
      <vt:lpstr>Pièces</vt:lpstr>
      <vt:lpstr>Sorties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dd</cp:lastModifiedBy>
  <dcterms:created xsi:type="dcterms:W3CDTF">2013-02-01T10:35:05Z</dcterms:created>
  <dcterms:modified xsi:type="dcterms:W3CDTF">2015-11-11T16:13:40Z</dcterms:modified>
</cp:coreProperties>
</file>