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ate1904="1"/>
  <bookViews>
    <workbookView xWindow="0" yWindow="0" windowWidth="24000" windowHeight="9885"/>
  </bookViews>
  <sheets>
    <sheet name="Feuil1" sheetId="1" r:id="rId1"/>
  </sheets>
  <definedNames>
    <definedName name="_xlnm.Print_Area" localSheetId="0">Feuil1!$B$2:$N$78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8" i="1"/>
  <c r="M55"/>
  <c r="M42"/>
  <c r="M29"/>
  <c r="M16"/>
  <c r="M3"/>
  <c r="K77"/>
  <c r="J77"/>
  <c r="I77"/>
  <c r="H77"/>
  <c r="G77"/>
  <c r="F77"/>
  <c r="E77"/>
  <c r="K72"/>
  <c r="J72"/>
  <c r="I72"/>
  <c r="H72"/>
  <c r="G72"/>
  <c r="F72"/>
  <c r="E72"/>
  <c r="K68"/>
  <c r="J68"/>
  <c r="I68"/>
  <c r="H68"/>
  <c r="G68"/>
  <c r="F68"/>
  <c r="K64"/>
  <c r="J64"/>
  <c r="I64"/>
  <c r="H64"/>
  <c r="G64"/>
  <c r="F64"/>
  <c r="E64"/>
  <c r="K59"/>
  <c r="J59"/>
  <c r="I59"/>
  <c r="H59"/>
  <c r="G59"/>
  <c r="F59"/>
  <c r="E59"/>
  <c r="K55"/>
  <c r="J55"/>
  <c r="I55"/>
  <c r="H55"/>
  <c r="G55"/>
  <c r="F55"/>
  <c r="K51"/>
  <c r="J51"/>
  <c r="I51"/>
  <c r="H51"/>
  <c r="G51"/>
  <c r="F51"/>
  <c r="E51"/>
  <c r="K46"/>
  <c r="J46"/>
  <c r="I46"/>
  <c r="H46"/>
  <c r="G46"/>
  <c r="F46"/>
  <c r="E46"/>
  <c r="K42"/>
  <c r="J42"/>
  <c r="I42"/>
  <c r="H42"/>
  <c r="G42"/>
  <c r="F42"/>
  <c r="K38"/>
  <c r="J38"/>
  <c r="I38"/>
  <c r="H38"/>
  <c r="G38"/>
  <c r="F38"/>
  <c r="E38"/>
  <c r="K33"/>
  <c r="J33"/>
  <c r="I33"/>
  <c r="H33"/>
  <c r="G33"/>
  <c r="F33"/>
  <c r="E33"/>
  <c r="K29"/>
  <c r="J29"/>
  <c r="I29"/>
  <c r="H29"/>
  <c r="G29"/>
  <c r="F29"/>
  <c r="K25"/>
  <c r="J25"/>
  <c r="I25"/>
  <c r="H25"/>
  <c r="G25"/>
  <c r="F25"/>
  <c r="E25"/>
  <c r="K20"/>
  <c r="J20"/>
  <c r="I20"/>
  <c r="H20"/>
  <c r="G20"/>
  <c r="F20"/>
  <c r="E20"/>
  <c r="K16"/>
  <c r="J16"/>
  <c r="I16"/>
  <c r="H16"/>
  <c r="G16"/>
  <c r="F16"/>
  <c r="K3"/>
  <c r="J3"/>
  <c r="I3"/>
  <c r="H3"/>
  <c r="G3"/>
  <c r="F3"/>
  <c r="M73" l="1"/>
  <c r="M76" s="1"/>
  <c r="M60"/>
  <c r="M63" s="1"/>
  <c r="M47"/>
  <c r="M50" s="1"/>
  <c r="M34"/>
  <c r="M37" s="1"/>
  <c r="M21"/>
  <c r="M24" s="1"/>
  <c r="K12"/>
  <c r="J12"/>
  <c r="I12"/>
  <c r="H12"/>
  <c r="G12"/>
  <c r="F12"/>
  <c r="E12"/>
  <c r="F7"/>
  <c r="G7"/>
  <c r="H7"/>
  <c r="I7"/>
  <c r="J7"/>
  <c r="K7"/>
  <c r="E7"/>
  <c r="M8" l="1"/>
  <c r="M11" s="1"/>
</calcChain>
</file>

<file path=xl/sharedStrings.xml><?xml version="1.0" encoding="utf-8"?>
<sst xmlns="http://schemas.openxmlformats.org/spreadsheetml/2006/main" count="84" uniqueCount="15">
  <si>
    <t>DEBUT</t>
  </si>
  <si>
    <t>FIN</t>
  </si>
  <si>
    <t>TEMPS DE PAUSE</t>
  </si>
  <si>
    <t>TOTAL</t>
  </si>
  <si>
    <t>Midi</t>
  </si>
  <si>
    <t>Soir</t>
  </si>
  <si>
    <t>Contrat</t>
  </si>
  <si>
    <t>Différentiel</t>
  </si>
  <si>
    <t>H.hebdomadaire</t>
  </si>
  <si>
    <t>PIERRE DE RYCKE</t>
  </si>
  <si>
    <t>CADINOT NADEGE</t>
  </si>
  <si>
    <t>DUREGHELLO CHARLOOTE</t>
  </si>
  <si>
    <t>SAADI MOHAMED</t>
  </si>
  <si>
    <t>MAIRIE</t>
  </si>
  <si>
    <t>ABDALAH</t>
  </si>
</sst>
</file>

<file path=xl/styles.xml><?xml version="1.0" encoding="utf-8"?>
<styleSheet xmlns="http://schemas.openxmlformats.org/spreadsheetml/2006/main">
  <numFmts count="3">
    <numFmt numFmtId="164" formatCode="dddd\ dd\ mmm\ yyyy"/>
    <numFmt numFmtId="165" formatCode="[h]:mm;@"/>
    <numFmt numFmtId="166" formatCode="ddd\ dd\ mmm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/>
    <xf numFmtId="20" fontId="1" fillId="0" borderId="1" xfId="0" applyNumberFormat="1" applyFont="1" applyBorder="1"/>
    <xf numFmtId="0" fontId="2" fillId="2" borderId="1" xfId="0" applyFont="1" applyFill="1" applyBorder="1"/>
    <xf numFmtId="20" fontId="1" fillId="2" borderId="1" xfId="0" applyNumberFormat="1" applyFont="1" applyFill="1" applyBorder="1"/>
    <xf numFmtId="0" fontId="0" fillId="0" borderId="0" xfId="0" applyFill="1"/>
    <xf numFmtId="0" fontId="0" fillId="0" borderId="0" xfId="0" applyFill="1" applyBorder="1"/>
    <xf numFmtId="20" fontId="2" fillId="0" borderId="1" xfId="0" applyNumberFormat="1" applyFont="1" applyBorder="1" applyProtection="1">
      <protection locked="0"/>
    </xf>
    <xf numFmtId="0" fontId="0" fillId="3" borderId="0" xfId="0" applyFill="1" applyBorder="1"/>
    <xf numFmtId="0" fontId="2" fillId="3" borderId="0" xfId="0" applyFont="1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11" xfId="0" applyFill="1" applyBorder="1"/>
    <xf numFmtId="0" fontId="1" fillId="3" borderId="9" xfId="0" applyFont="1" applyFill="1" applyBorder="1" applyAlignment="1">
      <alignment horizontal="center" vertical="center" textRotation="90"/>
    </xf>
    <xf numFmtId="0" fontId="2" fillId="3" borderId="9" xfId="0" applyFont="1" applyFill="1" applyBorder="1"/>
    <xf numFmtId="20" fontId="1" fillId="3" borderId="9" xfId="0" applyNumberFormat="1" applyFont="1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/>
    <xf numFmtId="164" fontId="0" fillId="3" borderId="0" xfId="0" applyNumberFormat="1" applyFill="1" applyBorder="1"/>
    <xf numFmtId="20" fontId="2" fillId="3" borderId="0" xfId="0" applyNumberFormat="1" applyFont="1" applyFill="1" applyBorder="1"/>
    <xf numFmtId="20" fontId="1" fillId="3" borderId="0" xfId="0" applyNumberFormat="1" applyFont="1" applyFill="1" applyBorder="1"/>
    <xf numFmtId="0" fontId="3" fillId="3" borderId="0" xfId="0" applyFont="1" applyFill="1" applyBorder="1" applyAlignment="1" applyProtection="1">
      <alignment vertical="center"/>
      <protection locked="0"/>
    </xf>
    <xf numFmtId="0" fontId="4" fillId="3" borderId="0" xfId="0" applyFont="1" applyFill="1" applyBorder="1" applyAlignment="1">
      <alignment shrinkToFit="1"/>
    </xf>
    <xf numFmtId="0" fontId="0" fillId="2" borderId="2" xfId="0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left" shrinkToFit="1"/>
    </xf>
    <xf numFmtId="165" fontId="5" fillId="2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1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9"/>
  <sheetViews>
    <sheetView showGridLines="0" tabSelected="1" workbookViewId="0">
      <selection activeCell="C3" sqref="C3"/>
    </sheetView>
  </sheetViews>
  <sheetFormatPr baseColWidth="10" defaultRowHeight="15"/>
  <cols>
    <col min="1" max="1" width="3.140625" style="5" customWidth="1"/>
    <col min="2" max="2" width="1.42578125" customWidth="1"/>
    <col min="3" max="3" width="4.140625" customWidth="1"/>
    <col min="4" max="4" width="16.85546875" customWidth="1"/>
    <col min="5" max="11" width="14.140625" customWidth="1"/>
    <col min="12" max="12" width="1.42578125" style="6" customWidth="1"/>
    <col min="13" max="13" width="16.7109375" customWidth="1"/>
    <col min="14" max="14" width="1.42578125" customWidth="1"/>
  </cols>
  <sheetData>
    <row r="1" spans="2:14" ht="6.75" customHeight="1" thickBot="1"/>
    <row r="2" spans="2:14" ht="6.75" customHeight="1" thickTop="1">
      <c r="B2" s="1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</row>
    <row r="3" spans="2:14">
      <c r="B3" s="11"/>
      <c r="C3" s="24" t="s">
        <v>9</v>
      </c>
      <c r="D3" s="8"/>
      <c r="E3" s="28">
        <v>40687</v>
      </c>
      <c r="F3" s="28">
        <f>E3+1</f>
        <v>40688</v>
      </c>
      <c r="G3" s="28">
        <f>E3+2</f>
        <v>40689</v>
      </c>
      <c r="H3" s="28">
        <f>E3+3</f>
        <v>40690</v>
      </c>
      <c r="I3" s="28">
        <f>E3+4</f>
        <v>40691</v>
      </c>
      <c r="J3" s="28">
        <f>E3+5</f>
        <v>40692</v>
      </c>
      <c r="K3" s="28">
        <f>E3+6</f>
        <v>40693</v>
      </c>
      <c r="L3" s="21"/>
      <c r="M3" s="25" t="str">
        <f>C3</f>
        <v>PIERRE DE RYCKE</v>
      </c>
      <c r="N3" s="19"/>
    </row>
    <row r="4" spans="2:14">
      <c r="B4" s="11"/>
      <c r="C4" s="30" t="s">
        <v>4</v>
      </c>
      <c r="D4" s="1" t="s">
        <v>0</v>
      </c>
      <c r="E4" s="7">
        <v>0.42708333333333331</v>
      </c>
      <c r="F4" s="7">
        <v>0.42708333333333331</v>
      </c>
      <c r="G4" s="7">
        <v>0.42708333333333331</v>
      </c>
      <c r="H4" s="7">
        <v>0.42708333333333331</v>
      </c>
      <c r="I4" s="7">
        <v>0.42708333333333331</v>
      </c>
      <c r="J4" s="7">
        <v>0.42708333333333331</v>
      </c>
      <c r="K4" s="7">
        <v>0.42708333333333331</v>
      </c>
      <c r="L4" s="22"/>
      <c r="M4" s="26" t="s">
        <v>6</v>
      </c>
      <c r="N4" s="19"/>
    </row>
    <row r="5" spans="2:14" ht="15.75">
      <c r="B5" s="11"/>
      <c r="C5" s="30"/>
      <c r="D5" s="1" t="s">
        <v>1</v>
      </c>
      <c r="E5" s="7">
        <v>0.60416666666666663</v>
      </c>
      <c r="F5" s="7">
        <v>0.60416666666666663</v>
      </c>
      <c r="G5" s="7">
        <v>0.60416666666666663</v>
      </c>
      <c r="H5" s="7">
        <v>0.60416666666666663</v>
      </c>
      <c r="I5" s="7">
        <v>0.60416666666666663</v>
      </c>
      <c r="J5" s="7">
        <v>0.60416666666666663</v>
      </c>
      <c r="K5" s="7">
        <v>0.60416666666666663</v>
      </c>
      <c r="L5" s="22"/>
      <c r="M5" s="29">
        <v>1.625</v>
      </c>
      <c r="N5" s="19"/>
    </row>
    <row r="6" spans="2:14">
      <c r="B6" s="11"/>
      <c r="C6" s="30"/>
      <c r="D6" s="1" t="s">
        <v>2</v>
      </c>
      <c r="E6" s="7">
        <v>3.125E-2</v>
      </c>
      <c r="F6" s="7">
        <v>3.125E-2</v>
      </c>
      <c r="G6" s="7">
        <v>3.125E-2</v>
      </c>
      <c r="H6" s="7">
        <v>3.125E-2</v>
      </c>
      <c r="I6" s="7">
        <v>3.125E-2</v>
      </c>
      <c r="J6" s="7">
        <v>3.125E-2</v>
      </c>
      <c r="K6" s="7">
        <v>3.125E-2</v>
      </c>
      <c r="L6" s="22"/>
      <c r="M6" s="8"/>
      <c r="N6" s="19"/>
    </row>
    <row r="7" spans="2:14">
      <c r="B7" s="11"/>
      <c r="C7" s="30"/>
      <c r="D7" s="1" t="s">
        <v>3</v>
      </c>
      <c r="E7" s="2">
        <f>IF(COUNTA(E4:E5)&lt;2,"",E5-E4-E6)</f>
        <v>0.14583333333333331</v>
      </c>
      <c r="F7" s="2">
        <f t="shared" ref="F7:K7" si="0">IF(COUNTA(F4:F5)&lt;2,"",F5-F4-F6)</f>
        <v>0.14583333333333331</v>
      </c>
      <c r="G7" s="2">
        <f t="shared" si="0"/>
        <v>0.14583333333333331</v>
      </c>
      <c r="H7" s="2">
        <f t="shared" si="0"/>
        <v>0.14583333333333331</v>
      </c>
      <c r="I7" s="2">
        <f t="shared" si="0"/>
        <v>0.14583333333333331</v>
      </c>
      <c r="J7" s="2">
        <f t="shared" si="0"/>
        <v>0.14583333333333331</v>
      </c>
      <c r="K7" s="2">
        <f t="shared" si="0"/>
        <v>0.14583333333333331</v>
      </c>
      <c r="L7" s="23"/>
      <c r="M7" s="26" t="s">
        <v>8</v>
      </c>
      <c r="N7" s="19"/>
    </row>
    <row r="8" spans="2:14" ht="12.95" customHeight="1">
      <c r="B8" s="11"/>
      <c r="C8" s="8"/>
      <c r="D8" s="9"/>
      <c r="E8" s="8"/>
      <c r="F8" s="8"/>
      <c r="G8" s="8"/>
      <c r="H8" s="8"/>
      <c r="I8" s="8"/>
      <c r="J8" s="8"/>
      <c r="K8" s="8"/>
      <c r="L8" s="8"/>
      <c r="M8" s="27">
        <f>SUM(E7:K7)+SUM(E12:K12)</f>
        <v>2.0416666666666665</v>
      </c>
      <c r="N8" s="19"/>
    </row>
    <row r="9" spans="2:14">
      <c r="B9" s="11"/>
      <c r="C9" s="30" t="s">
        <v>5</v>
      </c>
      <c r="D9" s="1" t="s">
        <v>0</v>
      </c>
      <c r="E9" s="7">
        <v>0.76041666666666663</v>
      </c>
      <c r="F9" s="7">
        <v>0.76041666666666663</v>
      </c>
      <c r="G9" s="7">
        <v>0.76041666666666663</v>
      </c>
      <c r="H9" s="7">
        <v>0.76041666666666663</v>
      </c>
      <c r="I9" s="7">
        <v>0.76041666666666663</v>
      </c>
      <c r="J9" s="7">
        <v>0.76041666666666663</v>
      </c>
      <c r="K9" s="7">
        <v>0.76041666666666663</v>
      </c>
      <c r="L9" s="22"/>
      <c r="M9" s="8"/>
      <c r="N9" s="19"/>
    </row>
    <row r="10" spans="2:14">
      <c r="B10" s="11"/>
      <c r="C10" s="30"/>
      <c r="D10" s="1" t="s">
        <v>1</v>
      </c>
      <c r="E10" s="7">
        <v>0.9375</v>
      </c>
      <c r="F10" s="7">
        <v>0.9375</v>
      </c>
      <c r="G10" s="7">
        <v>0.9375</v>
      </c>
      <c r="H10" s="7">
        <v>0.9375</v>
      </c>
      <c r="I10" s="7">
        <v>0.9375</v>
      </c>
      <c r="J10" s="7">
        <v>0.9375</v>
      </c>
      <c r="K10" s="7">
        <v>0.9375</v>
      </c>
      <c r="L10" s="22"/>
      <c r="M10" s="26" t="s">
        <v>7</v>
      </c>
      <c r="N10" s="19"/>
    </row>
    <row r="11" spans="2:14">
      <c r="B11" s="11"/>
      <c r="C11" s="30"/>
      <c r="D11" s="1" t="s">
        <v>2</v>
      </c>
      <c r="E11" s="7">
        <v>3.125E-2</v>
      </c>
      <c r="F11" s="7">
        <v>3.125E-2</v>
      </c>
      <c r="G11" s="7">
        <v>3.125E-2</v>
      </c>
      <c r="H11" s="7">
        <v>3.125E-2</v>
      </c>
      <c r="I11" s="7">
        <v>3.125E-2</v>
      </c>
      <c r="J11" s="7">
        <v>3.125E-2</v>
      </c>
      <c r="K11" s="7">
        <v>3.125E-2</v>
      </c>
      <c r="L11" s="22"/>
      <c r="M11" s="27">
        <f>M8-M5</f>
        <v>0.41666666666666652</v>
      </c>
      <c r="N11" s="19"/>
    </row>
    <row r="12" spans="2:14">
      <c r="B12" s="11"/>
      <c r="C12" s="30"/>
      <c r="D12" s="3" t="s">
        <v>3</v>
      </c>
      <c r="E12" s="4">
        <f>IF(COUNTA(E9:E10)&lt;2,"",E10-E9-E11)</f>
        <v>0.14583333333333337</v>
      </c>
      <c r="F12" s="4">
        <f t="shared" ref="F12" si="1">IF(COUNTA(F9:F10)&lt;2,"",F10-F9-F11)</f>
        <v>0.14583333333333337</v>
      </c>
      <c r="G12" s="4">
        <f t="shared" ref="G12" si="2">IF(COUNTA(G9:G10)&lt;2,"",G10-G9-G11)</f>
        <v>0.14583333333333337</v>
      </c>
      <c r="H12" s="4">
        <f t="shared" ref="H12" si="3">IF(COUNTA(H9:H10)&lt;2,"",H10-H9-H11)</f>
        <v>0.14583333333333337</v>
      </c>
      <c r="I12" s="4">
        <f t="shared" ref="I12" si="4">IF(COUNTA(I9:I10)&lt;2,"",I10-I9-I11)</f>
        <v>0.14583333333333337</v>
      </c>
      <c r="J12" s="4">
        <f t="shared" ref="J12" si="5">IF(COUNTA(J9:J10)&lt;2,"",J10-J9-J11)</f>
        <v>0.14583333333333337</v>
      </c>
      <c r="K12" s="4">
        <f t="shared" ref="K12" si="6">IF(COUNTA(K9:K10)&lt;2,"",K10-K9-K11)</f>
        <v>0.14583333333333337</v>
      </c>
      <c r="L12" s="23"/>
      <c r="M12" s="8"/>
      <c r="N12" s="19"/>
    </row>
    <row r="13" spans="2:14" ht="6.75" customHeight="1" thickBot="1">
      <c r="B13" s="12"/>
      <c r="C13" s="13"/>
      <c r="D13" s="14"/>
      <c r="E13" s="15"/>
      <c r="F13" s="15"/>
      <c r="G13" s="15"/>
      <c r="H13" s="15"/>
      <c r="I13" s="15"/>
      <c r="J13" s="15"/>
      <c r="K13" s="15"/>
      <c r="L13" s="15"/>
      <c r="M13" s="16"/>
      <c r="N13" s="17"/>
    </row>
    <row r="14" spans="2:14" ht="6" customHeight="1" thickTop="1" thickBot="1"/>
    <row r="15" spans="2:14" ht="6.75" customHeight="1" thickTop="1">
      <c r="B15" s="1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8"/>
    </row>
    <row r="16" spans="2:14">
      <c r="B16" s="11"/>
      <c r="C16" s="24" t="s">
        <v>10</v>
      </c>
      <c r="D16" s="8"/>
      <c r="E16" s="28">
        <v>40687</v>
      </c>
      <c r="F16" s="28">
        <f>E16+1</f>
        <v>40688</v>
      </c>
      <c r="G16" s="28">
        <f>E16+2</f>
        <v>40689</v>
      </c>
      <c r="H16" s="28">
        <f>E16+3</f>
        <v>40690</v>
      </c>
      <c r="I16" s="28">
        <f>E16+4</f>
        <v>40691</v>
      </c>
      <c r="J16" s="28">
        <f>E16+5</f>
        <v>40692</v>
      </c>
      <c r="K16" s="28">
        <f>E16+6</f>
        <v>40693</v>
      </c>
      <c r="L16" s="21"/>
      <c r="M16" s="25" t="str">
        <f>C16</f>
        <v>CADINOT NADEGE</v>
      </c>
      <c r="N16" s="19"/>
    </row>
    <row r="17" spans="2:14" ht="15" customHeight="1">
      <c r="B17" s="11"/>
      <c r="C17" s="30" t="s">
        <v>4</v>
      </c>
      <c r="D17" s="1" t="s">
        <v>0</v>
      </c>
      <c r="E17" s="7">
        <v>0.42708333333333331</v>
      </c>
      <c r="F17" s="7">
        <v>0.42708333333333331</v>
      </c>
      <c r="G17" s="7">
        <v>0.42708333333333331</v>
      </c>
      <c r="H17" s="7">
        <v>0.42708333333333331</v>
      </c>
      <c r="I17" s="7">
        <v>0.42708333333333331</v>
      </c>
      <c r="J17" s="7">
        <v>0.42708333333333331</v>
      </c>
      <c r="K17" s="7">
        <v>0.42708333333333331</v>
      </c>
      <c r="L17" s="22"/>
      <c r="M17" s="26" t="s">
        <v>6</v>
      </c>
      <c r="N17" s="19"/>
    </row>
    <row r="18" spans="2:14" ht="15.75">
      <c r="B18" s="11"/>
      <c r="C18" s="30"/>
      <c r="D18" s="1" t="s">
        <v>1</v>
      </c>
      <c r="E18" s="7">
        <v>0.60416666666666663</v>
      </c>
      <c r="F18" s="7">
        <v>0.60416666666666663</v>
      </c>
      <c r="G18" s="7">
        <v>0.60416666666666663</v>
      </c>
      <c r="H18" s="7">
        <v>0.60416666666666663</v>
      </c>
      <c r="I18" s="7">
        <v>0.60416666666666663</v>
      </c>
      <c r="J18" s="7">
        <v>0.60416666666666663</v>
      </c>
      <c r="K18" s="7">
        <v>0.60416666666666663</v>
      </c>
      <c r="L18" s="22"/>
      <c r="M18" s="29">
        <v>1.625</v>
      </c>
      <c r="N18" s="19"/>
    </row>
    <row r="19" spans="2:14">
      <c r="B19" s="11"/>
      <c r="C19" s="30"/>
      <c r="D19" s="1" t="s">
        <v>2</v>
      </c>
      <c r="E19" s="7">
        <v>3.125E-2</v>
      </c>
      <c r="F19" s="7">
        <v>3.125E-2</v>
      </c>
      <c r="G19" s="7">
        <v>3.125E-2</v>
      </c>
      <c r="H19" s="7">
        <v>3.125E-2</v>
      </c>
      <c r="I19" s="7">
        <v>3.125E-2</v>
      </c>
      <c r="J19" s="7">
        <v>3.125E-2</v>
      </c>
      <c r="K19" s="7">
        <v>3.125E-2</v>
      </c>
      <c r="L19" s="22"/>
      <c r="M19" s="8"/>
      <c r="N19" s="19"/>
    </row>
    <row r="20" spans="2:14">
      <c r="B20" s="11"/>
      <c r="C20" s="30"/>
      <c r="D20" s="1" t="s">
        <v>3</v>
      </c>
      <c r="E20" s="2">
        <f>IF(COUNTA(E17:E18)&lt;2,"",E18-E17-E19)</f>
        <v>0.14583333333333331</v>
      </c>
      <c r="F20" s="2">
        <f t="shared" ref="F20:K20" si="7">IF(COUNTA(F17:F18)&lt;2,"",F18-F17-F19)</f>
        <v>0.14583333333333331</v>
      </c>
      <c r="G20" s="2">
        <f t="shared" si="7"/>
        <v>0.14583333333333331</v>
      </c>
      <c r="H20" s="2">
        <f t="shared" si="7"/>
        <v>0.14583333333333331</v>
      </c>
      <c r="I20" s="2">
        <f t="shared" si="7"/>
        <v>0.14583333333333331</v>
      </c>
      <c r="J20" s="2">
        <f t="shared" si="7"/>
        <v>0.14583333333333331</v>
      </c>
      <c r="K20" s="2">
        <f t="shared" si="7"/>
        <v>0.14583333333333331</v>
      </c>
      <c r="L20" s="23"/>
      <c r="M20" s="26" t="s">
        <v>8</v>
      </c>
      <c r="N20" s="19"/>
    </row>
    <row r="21" spans="2:14" ht="12.95" customHeight="1">
      <c r="B21" s="11"/>
      <c r="C21" s="8"/>
      <c r="D21" s="9"/>
      <c r="E21" s="8"/>
      <c r="F21" s="8"/>
      <c r="G21" s="8"/>
      <c r="H21" s="8"/>
      <c r="I21" s="8"/>
      <c r="J21" s="8"/>
      <c r="K21" s="8"/>
      <c r="L21" s="8"/>
      <c r="M21" s="27">
        <f>SUM(E20:K20)+SUM(E25:K25)</f>
        <v>2.0416666666666665</v>
      </c>
      <c r="N21" s="19"/>
    </row>
    <row r="22" spans="2:14" ht="15" customHeight="1">
      <c r="B22" s="11"/>
      <c r="C22" s="30" t="s">
        <v>5</v>
      </c>
      <c r="D22" s="1" t="s">
        <v>0</v>
      </c>
      <c r="E22" s="7">
        <v>0.76041666666666663</v>
      </c>
      <c r="F22" s="7">
        <v>0.76041666666666663</v>
      </c>
      <c r="G22" s="7">
        <v>0.76041666666666663</v>
      </c>
      <c r="H22" s="7">
        <v>0.76041666666666663</v>
      </c>
      <c r="I22" s="7">
        <v>0.76041666666666663</v>
      </c>
      <c r="J22" s="7">
        <v>0.76041666666666663</v>
      </c>
      <c r="K22" s="7">
        <v>0.76041666666666663</v>
      </c>
      <c r="L22" s="22"/>
      <c r="M22" s="8"/>
      <c r="N22" s="19"/>
    </row>
    <row r="23" spans="2:14">
      <c r="B23" s="11"/>
      <c r="C23" s="30"/>
      <c r="D23" s="1" t="s">
        <v>1</v>
      </c>
      <c r="E23" s="7">
        <v>0.9375</v>
      </c>
      <c r="F23" s="7">
        <v>0.9375</v>
      </c>
      <c r="G23" s="7">
        <v>0.9375</v>
      </c>
      <c r="H23" s="7">
        <v>0.9375</v>
      </c>
      <c r="I23" s="7">
        <v>0.9375</v>
      </c>
      <c r="J23" s="7">
        <v>0.9375</v>
      </c>
      <c r="K23" s="7">
        <v>0.9375</v>
      </c>
      <c r="L23" s="22"/>
      <c r="M23" s="26" t="s">
        <v>7</v>
      </c>
      <c r="N23" s="19"/>
    </row>
    <row r="24" spans="2:14">
      <c r="B24" s="11"/>
      <c r="C24" s="30"/>
      <c r="D24" s="1" t="s">
        <v>2</v>
      </c>
      <c r="E24" s="7">
        <v>3.125E-2</v>
      </c>
      <c r="F24" s="7">
        <v>3.125E-2</v>
      </c>
      <c r="G24" s="7">
        <v>3.125E-2</v>
      </c>
      <c r="H24" s="7">
        <v>3.125E-2</v>
      </c>
      <c r="I24" s="7">
        <v>3.125E-2</v>
      </c>
      <c r="J24" s="7">
        <v>3.125E-2</v>
      </c>
      <c r="K24" s="7">
        <v>3.125E-2</v>
      </c>
      <c r="L24" s="22"/>
      <c r="M24" s="27">
        <f>M21-M18</f>
        <v>0.41666666666666652</v>
      </c>
      <c r="N24" s="19"/>
    </row>
    <row r="25" spans="2:14">
      <c r="B25" s="11"/>
      <c r="C25" s="30"/>
      <c r="D25" s="3" t="s">
        <v>3</v>
      </c>
      <c r="E25" s="4">
        <f>IF(COUNTA(E22:E23)&lt;2,"",E23-E22-E24)</f>
        <v>0.14583333333333337</v>
      </c>
      <c r="F25" s="4">
        <f t="shared" ref="F25:K25" si="8">IF(COUNTA(F22:F23)&lt;2,"",F23-F22-F24)</f>
        <v>0.14583333333333337</v>
      </c>
      <c r="G25" s="4">
        <f t="shared" si="8"/>
        <v>0.14583333333333337</v>
      </c>
      <c r="H25" s="4">
        <f t="shared" si="8"/>
        <v>0.14583333333333337</v>
      </c>
      <c r="I25" s="4">
        <f t="shared" si="8"/>
        <v>0.14583333333333337</v>
      </c>
      <c r="J25" s="4">
        <f t="shared" si="8"/>
        <v>0.14583333333333337</v>
      </c>
      <c r="K25" s="4">
        <f t="shared" si="8"/>
        <v>0.14583333333333337</v>
      </c>
      <c r="L25" s="23"/>
      <c r="M25" s="8"/>
      <c r="N25" s="19"/>
    </row>
    <row r="26" spans="2:14" ht="6.75" customHeight="1" thickBot="1">
      <c r="B26" s="12"/>
      <c r="C26" s="13"/>
      <c r="D26" s="14"/>
      <c r="E26" s="15"/>
      <c r="F26" s="15"/>
      <c r="G26" s="15"/>
      <c r="H26" s="15"/>
      <c r="I26" s="15"/>
      <c r="J26" s="15"/>
      <c r="K26" s="15"/>
      <c r="L26" s="15"/>
      <c r="M26" s="16"/>
      <c r="N26" s="17"/>
    </row>
    <row r="27" spans="2:14" ht="6.75" customHeight="1" thickTop="1" thickBot="1"/>
    <row r="28" spans="2:14" ht="6.75" customHeight="1" thickTop="1">
      <c r="B28" s="1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8"/>
    </row>
    <row r="29" spans="2:14">
      <c r="B29" s="11"/>
      <c r="C29" s="24" t="s">
        <v>11</v>
      </c>
      <c r="D29" s="8"/>
      <c r="E29" s="28">
        <v>40687</v>
      </c>
      <c r="F29" s="28">
        <f>E29+1</f>
        <v>40688</v>
      </c>
      <c r="G29" s="28">
        <f>E29+2</f>
        <v>40689</v>
      </c>
      <c r="H29" s="28">
        <f>E29+3</f>
        <v>40690</v>
      </c>
      <c r="I29" s="28">
        <f>E29+4</f>
        <v>40691</v>
      </c>
      <c r="J29" s="28">
        <f>E29+5</f>
        <v>40692</v>
      </c>
      <c r="K29" s="28">
        <f>E29+6</f>
        <v>40693</v>
      </c>
      <c r="L29" s="21"/>
      <c r="M29" s="25" t="str">
        <f>C29</f>
        <v>DUREGHELLO CHARLOOTE</v>
      </c>
      <c r="N29" s="19"/>
    </row>
    <row r="30" spans="2:14" ht="15" customHeight="1">
      <c r="B30" s="11"/>
      <c r="C30" s="30" t="s">
        <v>4</v>
      </c>
      <c r="D30" s="1" t="s">
        <v>0</v>
      </c>
      <c r="E30" s="7">
        <v>0.42708333333333331</v>
      </c>
      <c r="F30" s="7">
        <v>0.42708333333333331</v>
      </c>
      <c r="G30" s="7">
        <v>0.42708333333333331</v>
      </c>
      <c r="H30" s="7">
        <v>0.42708333333333331</v>
      </c>
      <c r="I30" s="7">
        <v>0.42708333333333331</v>
      </c>
      <c r="J30" s="7">
        <v>0.42708333333333331</v>
      </c>
      <c r="K30" s="7">
        <v>0.42708333333333331</v>
      </c>
      <c r="L30" s="22"/>
      <c r="M30" s="26" t="s">
        <v>6</v>
      </c>
      <c r="N30" s="19"/>
    </row>
    <row r="31" spans="2:14" ht="15.75">
      <c r="B31" s="11"/>
      <c r="C31" s="30"/>
      <c r="D31" s="1" t="s">
        <v>1</v>
      </c>
      <c r="E31" s="7">
        <v>0.60416666666666663</v>
      </c>
      <c r="F31" s="7">
        <v>0.60416666666666663</v>
      </c>
      <c r="G31" s="7">
        <v>0.60416666666666663</v>
      </c>
      <c r="H31" s="7">
        <v>0.60416666666666663</v>
      </c>
      <c r="I31" s="7">
        <v>0.60416666666666663</v>
      </c>
      <c r="J31" s="7">
        <v>0.60416666666666663</v>
      </c>
      <c r="K31" s="7">
        <v>0.60416666666666663</v>
      </c>
      <c r="L31" s="22"/>
      <c r="M31" s="29">
        <v>1.625</v>
      </c>
      <c r="N31" s="19"/>
    </row>
    <row r="32" spans="2:14">
      <c r="B32" s="11"/>
      <c r="C32" s="30"/>
      <c r="D32" s="1" t="s">
        <v>2</v>
      </c>
      <c r="E32" s="7">
        <v>3.125E-2</v>
      </c>
      <c r="F32" s="7">
        <v>3.125E-2</v>
      </c>
      <c r="G32" s="7">
        <v>3.125E-2</v>
      </c>
      <c r="H32" s="7">
        <v>3.125E-2</v>
      </c>
      <c r="I32" s="7">
        <v>3.125E-2</v>
      </c>
      <c r="J32" s="7">
        <v>3.125E-2</v>
      </c>
      <c r="K32" s="7">
        <v>3.125E-2</v>
      </c>
      <c r="L32" s="22"/>
      <c r="M32" s="8"/>
      <c r="N32" s="19"/>
    </row>
    <row r="33" spans="2:14">
      <c r="B33" s="11"/>
      <c r="C33" s="30"/>
      <c r="D33" s="1" t="s">
        <v>3</v>
      </c>
      <c r="E33" s="2">
        <f>IF(COUNTA(E30:E31)&lt;2,"",E31-E30-E32)</f>
        <v>0.14583333333333331</v>
      </c>
      <c r="F33" s="2">
        <f t="shared" ref="F33:K33" si="9">IF(COUNTA(F30:F31)&lt;2,"",F31-F30-F32)</f>
        <v>0.14583333333333331</v>
      </c>
      <c r="G33" s="2">
        <f t="shared" si="9"/>
        <v>0.14583333333333331</v>
      </c>
      <c r="H33" s="2">
        <f t="shared" si="9"/>
        <v>0.14583333333333331</v>
      </c>
      <c r="I33" s="2">
        <f t="shared" si="9"/>
        <v>0.14583333333333331</v>
      </c>
      <c r="J33" s="2">
        <f t="shared" si="9"/>
        <v>0.14583333333333331</v>
      </c>
      <c r="K33" s="2">
        <f t="shared" si="9"/>
        <v>0.14583333333333331</v>
      </c>
      <c r="L33" s="23"/>
      <c r="M33" s="26" t="s">
        <v>8</v>
      </c>
      <c r="N33" s="19"/>
    </row>
    <row r="34" spans="2:14" ht="12.95" customHeight="1">
      <c r="B34" s="11"/>
      <c r="C34" s="8"/>
      <c r="D34" s="9"/>
      <c r="E34" s="8"/>
      <c r="F34" s="8"/>
      <c r="G34" s="8"/>
      <c r="H34" s="8"/>
      <c r="I34" s="8"/>
      <c r="J34" s="8"/>
      <c r="K34" s="8"/>
      <c r="L34" s="8"/>
      <c r="M34" s="27">
        <f>SUM(E33:K33)+SUM(E38:K38)</f>
        <v>2.0416666666666665</v>
      </c>
      <c r="N34" s="19"/>
    </row>
    <row r="35" spans="2:14" ht="15" customHeight="1">
      <c r="B35" s="11"/>
      <c r="C35" s="30" t="s">
        <v>5</v>
      </c>
      <c r="D35" s="1" t="s">
        <v>0</v>
      </c>
      <c r="E35" s="7">
        <v>0.76041666666666663</v>
      </c>
      <c r="F35" s="7">
        <v>0.76041666666666663</v>
      </c>
      <c r="G35" s="7">
        <v>0.76041666666666663</v>
      </c>
      <c r="H35" s="7">
        <v>0.76041666666666663</v>
      </c>
      <c r="I35" s="7">
        <v>0.76041666666666663</v>
      </c>
      <c r="J35" s="7">
        <v>0.76041666666666663</v>
      </c>
      <c r="K35" s="7">
        <v>0.76041666666666663</v>
      </c>
      <c r="L35" s="22"/>
      <c r="M35" s="8"/>
      <c r="N35" s="19"/>
    </row>
    <row r="36" spans="2:14">
      <c r="B36" s="11"/>
      <c r="C36" s="30"/>
      <c r="D36" s="1" t="s">
        <v>1</v>
      </c>
      <c r="E36" s="7">
        <v>0.9375</v>
      </c>
      <c r="F36" s="7">
        <v>0.9375</v>
      </c>
      <c r="G36" s="7">
        <v>0.9375</v>
      </c>
      <c r="H36" s="7">
        <v>0.9375</v>
      </c>
      <c r="I36" s="7">
        <v>0.9375</v>
      </c>
      <c r="J36" s="7">
        <v>0.9375</v>
      </c>
      <c r="K36" s="7">
        <v>0.9375</v>
      </c>
      <c r="L36" s="22"/>
      <c r="M36" s="26" t="s">
        <v>7</v>
      </c>
      <c r="N36" s="19"/>
    </row>
    <row r="37" spans="2:14">
      <c r="B37" s="11"/>
      <c r="C37" s="30"/>
      <c r="D37" s="1" t="s">
        <v>2</v>
      </c>
      <c r="E37" s="7">
        <v>3.125E-2</v>
      </c>
      <c r="F37" s="7">
        <v>3.125E-2</v>
      </c>
      <c r="G37" s="7">
        <v>3.125E-2</v>
      </c>
      <c r="H37" s="7">
        <v>3.125E-2</v>
      </c>
      <c r="I37" s="7">
        <v>3.125E-2</v>
      </c>
      <c r="J37" s="7">
        <v>3.125E-2</v>
      </c>
      <c r="K37" s="7">
        <v>3.125E-2</v>
      </c>
      <c r="L37" s="22"/>
      <c r="M37" s="27">
        <f>M34-M31</f>
        <v>0.41666666666666652</v>
      </c>
      <c r="N37" s="19"/>
    </row>
    <row r="38" spans="2:14">
      <c r="B38" s="11"/>
      <c r="C38" s="30"/>
      <c r="D38" s="3" t="s">
        <v>3</v>
      </c>
      <c r="E38" s="4">
        <f>IF(COUNTA(E35:E36)&lt;2,"",E36-E35-E37)</f>
        <v>0.14583333333333337</v>
      </c>
      <c r="F38" s="4">
        <f t="shared" ref="F38:K38" si="10">IF(COUNTA(F35:F36)&lt;2,"",F36-F35-F37)</f>
        <v>0.14583333333333337</v>
      </c>
      <c r="G38" s="4">
        <f t="shared" si="10"/>
        <v>0.14583333333333337</v>
      </c>
      <c r="H38" s="4">
        <f t="shared" si="10"/>
        <v>0.14583333333333337</v>
      </c>
      <c r="I38" s="4">
        <f t="shared" si="10"/>
        <v>0.14583333333333337</v>
      </c>
      <c r="J38" s="4">
        <f t="shared" si="10"/>
        <v>0.14583333333333337</v>
      </c>
      <c r="K38" s="4">
        <f t="shared" si="10"/>
        <v>0.14583333333333337</v>
      </c>
      <c r="L38" s="23"/>
      <c r="M38" s="8"/>
      <c r="N38" s="19"/>
    </row>
    <row r="39" spans="2:14" ht="6.75" customHeight="1" thickBot="1">
      <c r="B39" s="12"/>
      <c r="C39" s="13"/>
      <c r="D39" s="14"/>
      <c r="E39" s="15"/>
      <c r="F39" s="15"/>
      <c r="G39" s="15"/>
      <c r="H39" s="15"/>
      <c r="I39" s="15"/>
      <c r="J39" s="15"/>
      <c r="K39" s="15"/>
      <c r="L39" s="15"/>
      <c r="M39" s="16"/>
      <c r="N39" s="17"/>
    </row>
    <row r="40" spans="2:14" ht="6.75" customHeight="1" thickTop="1" thickBot="1"/>
    <row r="41" spans="2:14" ht="6.75" customHeight="1" thickTop="1">
      <c r="B41" s="1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18"/>
    </row>
    <row r="42" spans="2:14">
      <c r="B42" s="11"/>
      <c r="C42" s="24" t="s">
        <v>12</v>
      </c>
      <c r="D42" s="8"/>
      <c r="E42" s="28">
        <v>40687</v>
      </c>
      <c r="F42" s="28">
        <f>E42+1</f>
        <v>40688</v>
      </c>
      <c r="G42" s="28">
        <f>E42+2</f>
        <v>40689</v>
      </c>
      <c r="H42" s="28">
        <f>E42+3</f>
        <v>40690</v>
      </c>
      <c r="I42" s="28">
        <f>E42+4</f>
        <v>40691</v>
      </c>
      <c r="J42" s="28">
        <f>E42+5</f>
        <v>40692</v>
      </c>
      <c r="K42" s="28">
        <f>E42+6</f>
        <v>40693</v>
      </c>
      <c r="L42" s="21"/>
      <c r="M42" s="25" t="str">
        <f>C42</f>
        <v>SAADI MOHAMED</v>
      </c>
      <c r="N42" s="19"/>
    </row>
    <row r="43" spans="2:14" ht="15" customHeight="1">
      <c r="B43" s="11"/>
      <c r="C43" s="30" t="s">
        <v>4</v>
      </c>
      <c r="D43" s="1" t="s">
        <v>0</v>
      </c>
      <c r="E43" s="7">
        <v>0.42708333333333331</v>
      </c>
      <c r="F43" s="7">
        <v>0.42708333333333331</v>
      </c>
      <c r="G43" s="7">
        <v>0.42708333333333331</v>
      </c>
      <c r="H43" s="7">
        <v>0.42708333333333331</v>
      </c>
      <c r="I43" s="7">
        <v>0.42708333333333331</v>
      </c>
      <c r="J43" s="7">
        <v>0.42708333333333331</v>
      </c>
      <c r="K43" s="7">
        <v>0.42708333333333331</v>
      </c>
      <c r="L43" s="22"/>
      <c r="M43" s="26" t="s">
        <v>6</v>
      </c>
      <c r="N43" s="19"/>
    </row>
    <row r="44" spans="2:14" ht="15.75">
      <c r="B44" s="11"/>
      <c r="C44" s="30"/>
      <c r="D44" s="1" t="s">
        <v>1</v>
      </c>
      <c r="E44" s="7">
        <v>0.60416666666666663</v>
      </c>
      <c r="F44" s="7">
        <v>0.60416666666666663</v>
      </c>
      <c r="G44" s="7">
        <v>0.60416666666666663</v>
      </c>
      <c r="H44" s="7">
        <v>0.60416666666666663</v>
      </c>
      <c r="I44" s="7">
        <v>0.60416666666666663</v>
      </c>
      <c r="J44" s="7">
        <v>0.60416666666666663</v>
      </c>
      <c r="K44" s="7">
        <v>0.60416666666666663</v>
      </c>
      <c r="L44" s="22"/>
      <c r="M44" s="29">
        <v>1.625</v>
      </c>
      <c r="N44" s="19"/>
    </row>
    <row r="45" spans="2:14">
      <c r="B45" s="11"/>
      <c r="C45" s="30"/>
      <c r="D45" s="1" t="s">
        <v>2</v>
      </c>
      <c r="E45" s="7">
        <v>3.125E-2</v>
      </c>
      <c r="F45" s="7">
        <v>3.125E-2</v>
      </c>
      <c r="G45" s="7">
        <v>3.125E-2</v>
      </c>
      <c r="H45" s="7">
        <v>3.125E-2</v>
      </c>
      <c r="I45" s="7">
        <v>3.125E-2</v>
      </c>
      <c r="J45" s="7">
        <v>3.125E-2</v>
      </c>
      <c r="K45" s="7">
        <v>3.125E-2</v>
      </c>
      <c r="L45" s="22"/>
      <c r="M45" s="8"/>
      <c r="N45" s="19"/>
    </row>
    <row r="46" spans="2:14">
      <c r="B46" s="11"/>
      <c r="C46" s="30"/>
      <c r="D46" s="1" t="s">
        <v>3</v>
      </c>
      <c r="E46" s="2">
        <f>IF(COUNTA(E43:E44)&lt;2,"",E44-E43-E45)</f>
        <v>0.14583333333333331</v>
      </c>
      <c r="F46" s="2">
        <f t="shared" ref="F46:K46" si="11">IF(COUNTA(F43:F44)&lt;2,"",F44-F43-F45)</f>
        <v>0.14583333333333331</v>
      </c>
      <c r="G46" s="2">
        <f t="shared" si="11"/>
        <v>0.14583333333333331</v>
      </c>
      <c r="H46" s="2">
        <f t="shared" si="11"/>
        <v>0.14583333333333331</v>
      </c>
      <c r="I46" s="2">
        <f t="shared" si="11"/>
        <v>0.14583333333333331</v>
      </c>
      <c r="J46" s="2">
        <f t="shared" si="11"/>
        <v>0.14583333333333331</v>
      </c>
      <c r="K46" s="2">
        <f t="shared" si="11"/>
        <v>0.14583333333333331</v>
      </c>
      <c r="L46" s="23"/>
      <c r="M46" s="26" t="s">
        <v>8</v>
      </c>
      <c r="N46" s="19"/>
    </row>
    <row r="47" spans="2:14" ht="12.95" customHeight="1">
      <c r="B47" s="11"/>
      <c r="C47" s="8"/>
      <c r="D47" s="9"/>
      <c r="E47" s="8"/>
      <c r="F47" s="8"/>
      <c r="G47" s="8"/>
      <c r="H47" s="8"/>
      <c r="I47" s="8"/>
      <c r="J47" s="8"/>
      <c r="K47" s="8"/>
      <c r="L47" s="8"/>
      <c r="M47" s="27">
        <f>SUM(E46:K46)+SUM(E51:K51)</f>
        <v>2.0416666666666665</v>
      </c>
      <c r="N47" s="19"/>
    </row>
    <row r="48" spans="2:14" ht="15" customHeight="1">
      <c r="B48" s="11"/>
      <c r="C48" s="30" t="s">
        <v>5</v>
      </c>
      <c r="D48" s="1" t="s">
        <v>0</v>
      </c>
      <c r="E48" s="7">
        <v>0.76041666666666663</v>
      </c>
      <c r="F48" s="7">
        <v>0.76041666666666663</v>
      </c>
      <c r="G48" s="7">
        <v>0.76041666666666663</v>
      </c>
      <c r="H48" s="7">
        <v>0.76041666666666663</v>
      </c>
      <c r="I48" s="7">
        <v>0.76041666666666663</v>
      </c>
      <c r="J48" s="7">
        <v>0.76041666666666663</v>
      </c>
      <c r="K48" s="7">
        <v>0.76041666666666663</v>
      </c>
      <c r="L48" s="22"/>
      <c r="M48" s="8"/>
      <c r="N48" s="19"/>
    </row>
    <row r="49" spans="2:14">
      <c r="B49" s="11"/>
      <c r="C49" s="30"/>
      <c r="D49" s="1" t="s">
        <v>1</v>
      </c>
      <c r="E49" s="7">
        <v>0.9375</v>
      </c>
      <c r="F49" s="7">
        <v>0.9375</v>
      </c>
      <c r="G49" s="7">
        <v>0.9375</v>
      </c>
      <c r="H49" s="7">
        <v>0.9375</v>
      </c>
      <c r="I49" s="7">
        <v>0.9375</v>
      </c>
      <c r="J49" s="7">
        <v>0.9375</v>
      </c>
      <c r="K49" s="7">
        <v>0.9375</v>
      </c>
      <c r="L49" s="22"/>
      <c r="M49" s="26" t="s">
        <v>7</v>
      </c>
      <c r="N49" s="19"/>
    </row>
    <row r="50" spans="2:14">
      <c r="B50" s="11"/>
      <c r="C50" s="30"/>
      <c r="D50" s="1" t="s">
        <v>2</v>
      </c>
      <c r="E50" s="7">
        <v>3.125E-2</v>
      </c>
      <c r="F50" s="7">
        <v>3.125E-2</v>
      </c>
      <c r="G50" s="7">
        <v>3.125E-2</v>
      </c>
      <c r="H50" s="7">
        <v>3.125E-2</v>
      </c>
      <c r="I50" s="7">
        <v>3.125E-2</v>
      </c>
      <c r="J50" s="7">
        <v>3.125E-2</v>
      </c>
      <c r="K50" s="7">
        <v>3.125E-2</v>
      </c>
      <c r="L50" s="22"/>
      <c r="M50" s="27">
        <f>M47-M44</f>
        <v>0.41666666666666652</v>
      </c>
      <c r="N50" s="19"/>
    </row>
    <row r="51" spans="2:14">
      <c r="B51" s="11"/>
      <c r="C51" s="30"/>
      <c r="D51" s="3" t="s">
        <v>3</v>
      </c>
      <c r="E51" s="4">
        <f>IF(COUNTA(E48:E49)&lt;2,"",E49-E48-E50)</f>
        <v>0.14583333333333337</v>
      </c>
      <c r="F51" s="4">
        <f t="shared" ref="F51:K51" si="12">IF(COUNTA(F48:F49)&lt;2,"",F49-F48-F50)</f>
        <v>0.14583333333333337</v>
      </c>
      <c r="G51" s="4">
        <f t="shared" si="12"/>
        <v>0.14583333333333337</v>
      </c>
      <c r="H51" s="4">
        <f t="shared" si="12"/>
        <v>0.14583333333333337</v>
      </c>
      <c r="I51" s="4">
        <f t="shared" si="12"/>
        <v>0.14583333333333337</v>
      </c>
      <c r="J51" s="4">
        <f t="shared" si="12"/>
        <v>0.14583333333333337</v>
      </c>
      <c r="K51" s="4">
        <f t="shared" si="12"/>
        <v>0.14583333333333337</v>
      </c>
      <c r="L51" s="23"/>
      <c r="M51" s="8"/>
      <c r="N51" s="19"/>
    </row>
    <row r="52" spans="2:14" ht="6.75" customHeight="1" thickBot="1">
      <c r="B52" s="12"/>
      <c r="C52" s="13"/>
      <c r="D52" s="14"/>
      <c r="E52" s="15"/>
      <c r="F52" s="15"/>
      <c r="G52" s="15"/>
      <c r="H52" s="15"/>
      <c r="I52" s="15"/>
      <c r="J52" s="15"/>
      <c r="K52" s="15"/>
      <c r="L52" s="15"/>
      <c r="M52" s="16"/>
      <c r="N52" s="17"/>
    </row>
    <row r="53" spans="2:14" ht="6.75" customHeight="1" thickTop="1" thickBot="1"/>
    <row r="54" spans="2:14" ht="6.75" customHeight="1" thickTop="1">
      <c r="B54" s="1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18"/>
    </row>
    <row r="55" spans="2:14">
      <c r="B55" s="11"/>
      <c r="C55" s="24" t="s">
        <v>13</v>
      </c>
      <c r="D55" s="8"/>
      <c r="E55" s="28">
        <v>40687</v>
      </c>
      <c r="F55" s="28">
        <f>E55+1</f>
        <v>40688</v>
      </c>
      <c r="G55" s="28">
        <f>E55+2</f>
        <v>40689</v>
      </c>
      <c r="H55" s="28">
        <f>E55+3</f>
        <v>40690</v>
      </c>
      <c r="I55" s="28">
        <f>E55+4</f>
        <v>40691</v>
      </c>
      <c r="J55" s="28">
        <f>E55+5</f>
        <v>40692</v>
      </c>
      <c r="K55" s="28">
        <f>E55+6</f>
        <v>40693</v>
      </c>
      <c r="L55" s="21"/>
      <c r="M55" s="25" t="str">
        <f>C55</f>
        <v>MAIRIE</v>
      </c>
      <c r="N55" s="19"/>
    </row>
    <row r="56" spans="2:14" ht="15" customHeight="1">
      <c r="B56" s="11"/>
      <c r="C56" s="30" t="s">
        <v>4</v>
      </c>
      <c r="D56" s="1" t="s">
        <v>0</v>
      </c>
      <c r="E56" s="7">
        <v>0.42708333333333331</v>
      </c>
      <c r="F56" s="7">
        <v>0.42708333333333331</v>
      </c>
      <c r="G56" s="7">
        <v>0.42708333333333331</v>
      </c>
      <c r="H56" s="7">
        <v>0.42708333333333331</v>
      </c>
      <c r="I56" s="7">
        <v>0.42708333333333331</v>
      </c>
      <c r="J56" s="7">
        <v>0.42708333333333331</v>
      </c>
      <c r="K56" s="7">
        <v>0.42708333333333331</v>
      </c>
      <c r="L56" s="22"/>
      <c r="M56" s="26" t="s">
        <v>6</v>
      </c>
      <c r="N56" s="19"/>
    </row>
    <row r="57" spans="2:14" ht="15.75">
      <c r="B57" s="11"/>
      <c r="C57" s="30"/>
      <c r="D57" s="1" t="s">
        <v>1</v>
      </c>
      <c r="E57" s="7">
        <v>0.60416666666666663</v>
      </c>
      <c r="F57" s="7">
        <v>0.60416666666666663</v>
      </c>
      <c r="G57" s="7">
        <v>0.60416666666666663</v>
      </c>
      <c r="H57" s="7">
        <v>0.60416666666666663</v>
      </c>
      <c r="I57" s="7">
        <v>0.60416666666666663</v>
      </c>
      <c r="J57" s="7">
        <v>0.60416666666666663</v>
      </c>
      <c r="K57" s="7">
        <v>0.60416666666666663</v>
      </c>
      <c r="L57" s="22"/>
      <c r="M57" s="29">
        <v>1.625</v>
      </c>
      <c r="N57" s="19"/>
    </row>
    <row r="58" spans="2:14">
      <c r="B58" s="11"/>
      <c r="C58" s="30"/>
      <c r="D58" s="1" t="s">
        <v>2</v>
      </c>
      <c r="E58" s="7">
        <v>3.125E-2</v>
      </c>
      <c r="F58" s="7">
        <v>3.125E-2</v>
      </c>
      <c r="G58" s="7">
        <v>3.125E-2</v>
      </c>
      <c r="H58" s="7">
        <v>3.125E-2</v>
      </c>
      <c r="I58" s="7">
        <v>3.125E-2</v>
      </c>
      <c r="J58" s="7">
        <v>3.125E-2</v>
      </c>
      <c r="K58" s="7">
        <v>3.125E-2</v>
      </c>
      <c r="L58" s="22"/>
      <c r="M58" s="8"/>
      <c r="N58" s="19"/>
    </row>
    <row r="59" spans="2:14">
      <c r="B59" s="11"/>
      <c r="C59" s="30"/>
      <c r="D59" s="1" t="s">
        <v>3</v>
      </c>
      <c r="E59" s="2">
        <f>IF(COUNTA(E56:E57)&lt;2,"",E57-E56-E58)</f>
        <v>0.14583333333333331</v>
      </c>
      <c r="F59" s="2">
        <f t="shared" ref="F59:K59" si="13">IF(COUNTA(F56:F57)&lt;2,"",F57-F56-F58)</f>
        <v>0.14583333333333331</v>
      </c>
      <c r="G59" s="2">
        <f t="shared" si="13"/>
        <v>0.14583333333333331</v>
      </c>
      <c r="H59" s="2">
        <f t="shared" si="13"/>
        <v>0.14583333333333331</v>
      </c>
      <c r="I59" s="2">
        <f t="shared" si="13"/>
        <v>0.14583333333333331</v>
      </c>
      <c r="J59" s="2">
        <f t="shared" si="13"/>
        <v>0.14583333333333331</v>
      </c>
      <c r="K59" s="2">
        <f t="shared" si="13"/>
        <v>0.14583333333333331</v>
      </c>
      <c r="L59" s="23"/>
      <c r="M59" s="26" t="s">
        <v>8</v>
      </c>
      <c r="N59" s="19"/>
    </row>
    <row r="60" spans="2:14" ht="12.95" customHeight="1">
      <c r="B60" s="11"/>
      <c r="C60" s="8"/>
      <c r="D60" s="9"/>
      <c r="E60" s="8"/>
      <c r="F60" s="8"/>
      <c r="G60" s="8"/>
      <c r="H60" s="8"/>
      <c r="I60" s="8"/>
      <c r="J60" s="8"/>
      <c r="K60" s="8"/>
      <c r="L60" s="8"/>
      <c r="M60" s="27">
        <f>SUM(E59:K59)+SUM(E64:K64)</f>
        <v>2.0416666666666665</v>
      </c>
      <c r="N60" s="19"/>
    </row>
    <row r="61" spans="2:14" ht="15" customHeight="1">
      <c r="B61" s="11"/>
      <c r="C61" s="30" t="s">
        <v>5</v>
      </c>
      <c r="D61" s="1" t="s">
        <v>0</v>
      </c>
      <c r="E61" s="7">
        <v>0.76041666666666663</v>
      </c>
      <c r="F61" s="7">
        <v>0.76041666666666663</v>
      </c>
      <c r="G61" s="7">
        <v>0.76041666666666663</v>
      </c>
      <c r="H61" s="7">
        <v>0.76041666666666663</v>
      </c>
      <c r="I61" s="7">
        <v>0.76041666666666663</v>
      </c>
      <c r="J61" s="7">
        <v>0.76041666666666663</v>
      </c>
      <c r="K61" s="7">
        <v>0.76041666666666663</v>
      </c>
      <c r="L61" s="22"/>
      <c r="M61" s="8"/>
      <c r="N61" s="19"/>
    </row>
    <row r="62" spans="2:14">
      <c r="B62" s="11"/>
      <c r="C62" s="30"/>
      <c r="D62" s="1" t="s">
        <v>1</v>
      </c>
      <c r="E62" s="7">
        <v>0.9375</v>
      </c>
      <c r="F62" s="7">
        <v>0.9375</v>
      </c>
      <c r="G62" s="7">
        <v>0.9375</v>
      </c>
      <c r="H62" s="7">
        <v>0.9375</v>
      </c>
      <c r="I62" s="7">
        <v>0.9375</v>
      </c>
      <c r="J62" s="7">
        <v>0.9375</v>
      </c>
      <c r="K62" s="7">
        <v>0.9375</v>
      </c>
      <c r="L62" s="22"/>
      <c r="M62" s="26" t="s">
        <v>7</v>
      </c>
      <c r="N62" s="19"/>
    </row>
    <row r="63" spans="2:14">
      <c r="B63" s="11"/>
      <c r="C63" s="30"/>
      <c r="D63" s="1" t="s">
        <v>2</v>
      </c>
      <c r="E63" s="7">
        <v>3.125E-2</v>
      </c>
      <c r="F63" s="7">
        <v>3.125E-2</v>
      </c>
      <c r="G63" s="7">
        <v>3.125E-2</v>
      </c>
      <c r="H63" s="7">
        <v>3.125E-2</v>
      </c>
      <c r="I63" s="7">
        <v>3.125E-2</v>
      </c>
      <c r="J63" s="7">
        <v>3.125E-2</v>
      </c>
      <c r="K63" s="7">
        <v>3.125E-2</v>
      </c>
      <c r="L63" s="22"/>
      <c r="M63" s="27">
        <f>M60-M57</f>
        <v>0.41666666666666652</v>
      </c>
      <c r="N63" s="19"/>
    </row>
    <row r="64" spans="2:14">
      <c r="B64" s="11"/>
      <c r="C64" s="30"/>
      <c r="D64" s="3" t="s">
        <v>3</v>
      </c>
      <c r="E64" s="4">
        <f>IF(COUNTA(E61:E62)&lt;2,"",E62-E61-E63)</f>
        <v>0.14583333333333337</v>
      </c>
      <c r="F64" s="4">
        <f t="shared" ref="F64:K64" si="14">IF(COUNTA(F61:F62)&lt;2,"",F62-F61-F63)</f>
        <v>0.14583333333333337</v>
      </c>
      <c r="G64" s="4">
        <f t="shared" si="14"/>
        <v>0.14583333333333337</v>
      </c>
      <c r="H64" s="4">
        <f t="shared" si="14"/>
        <v>0.14583333333333337</v>
      </c>
      <c r="I64" s="4">
        <f t="shared" si="14"/>
        <v>0.14583333333333337</v>
      </c>
      <c r="J64" s="4">
        <f t="shared" si="14"/>
        <v>0.14583333333333337</v>
      </c>
      <c r="K64" s="4">
        <f t="shared" si="14"/>
        <v>0.14583333333333337</v>
      </c>
      <c r="L64" s="23"/>
      <c r="M64" s="8"/>
      <c r="N64" s="19"/>
    </row>
    <row r="65" spans="2:14" ht="6.75" customHeight="1" thickBot="1">
      <c r="B65" s="12"/>
      <c r="C65" s="13"/>
      <c r="D65" s="14"/>
      <c r="E65" s="15"/>
      <c r="F65" s="15"/>
      <c r="G65" s="15"/>
      <c r="H65" s="15"/>
      <c r="I65" s="15"/>
      <c r="J65" s="15"/>
      <c r="K65" s="15"/>
      <c r="L65" s="15"/>
      <c r="M65" s="16"/>
      <c r="N65" s="17"/>
    </row>
    <row r="66" spans="2:14" ht="6.75" customHeight="1" thickTop="1" thickBot="1"/>
    <row r="67" spans="2:14" ht="6.75" customHeight="1" thickTop="1">
      <c r="B67" s="1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18"/>
    </row>
    <row r="68" spans="2:14">
      <c r="B68" s="11"/>
      <c r="C68" s="24" t="s">
        <v>14</v>
      </c>
      <c r="D68" s="8"/>
      <c r="E68" s="28">
        <v>40687</v>
      </c>
      <c r="F68" s="28">
        <f>E68+1</f>
        <v>40688</v>
      </c>
      <c r="G68" s="28">
        <f>E68+2</f>
        <v>40689</v>
      </c>
      <c r="H68" s="28">
        <f>E68+3</f>
        <v>40690</v>
      </c>
      <c r="I68" s="28">
        <f>E68+4</f>
        <v>40691</v>
      </c>
      <c r="J68" s="28">
        <f>E68+5</f>
        <v>40692</v>
      </c>
      <c r="K68" s="28">
        <f>E68+6</f>
        <v>40693</v>
      </c>
      <c r="L68" s="21"/>
      <c r="M68" s="25" t="str">
        <f>C68</f>
        <v>ABDALAH</v>
      </c>
      <c r="N68" s="19"/>
    </row>
    <row r="69" spans="2:14" ht="15" customHeight="1">
      <c r="B69" s="11"/>
      <c r="C69" s="30" t="s">
        <v>4</v>
      </c>
      <c r="D69" s="1" t="s">
        <v>0</v>
      </c>
      <c r="E69" s="7">
        <v>0.42708333333333331</v>
      </c>
      <c r="F69" s="7">
        <v>0.42708333333333331</v>
      </c>
      <c r="G69" s="7">
        <v>0.42708333333333331</v>
      </c>
      <c r="H69" s="7">
        <v>0.42708333333333331</v>
      </c>
      <c r="I69" s="7">
        <v>0.42708333333333331</v>
      </c>
      <c r="J69" s="7">
        <v>0.42708333333333331</v>
      </c>
      <c r="K69" s="7">
        <v>0.42708333333333331</v>
      </c>
      <c r="L69" s="22"/>
      <c r="M69" s="26" t="s">
        <v>6</v>
      </c>
      <c r="N69" s="19"/>
    </row>
    <row r="70" spans="2:14" ht="15.75">
      <c r="B70" s="11"/>
      <c r="C70" s="30"/>
      <c r="D70" s="1" t="s">
        <v>1</v>
      </c>
      <c r="E70" s="7">
        <v>0.60416666666666663</v>
      </c>
      <c r="F70" s="7">
        <v>0.60416666666666663</v>
      </c>
      <c r="G70" s="7">
        <v>0.60416666666666663</v>
      </c>
      <c r="H70" s="7">
        <v>0.60416666666666663</v>
      </c>
      <c r="I70" s="7">
        <v>0.60416666666666663</v>
      </c>
      <c r="J70" s="7">
        <v>0.60416666666666663</v>
      </c>
      <c r="K70" s="7">
        <v>0.60416666666666663</v>
      </c>
      <c r="L70" s="22"/>
      <c r="M70" s="29">
        <v>1.625</v>
      </c>
      <c r="N70" s="19"/>
    </row>
    <row r="71" spans="2:14">
      <c r="B71" s="11"/>
      <c r="C71" s="30"/>
      <c r="D71" s="1" t="s">
        <v>2</v>
      </c>
      <c r="E71" s="7">
        <v>3.125E-2</v>
      </c>
      <c r="F71" s="7">
        <v>3.125E-2</v>
      </c>
      <c r="G71" s="7">
        <v>3.125E-2</v>
      </c>
      <c r="H71" s="7">
        <v>3.125E-2</v>
      </c>
      <c r="I71" s="7">
        <v>3.125E-2</v>
      </c>
      <c r="J71" s="7">
        <v>3.125E-2</v>
      </c>
      <c r="K71" s="7">
        <v>3.125E-2</v>
      </c>
      <c r="L71" s="22"/>
      <c r="M71" s="8"/>
      <c r="N71" s="19"/>
    </row>
    <row r="72" spans="2:14">
      <c r="B72" s="11"/>
      <c r="C72" s="30"/>
      <c r="D72" s="1" t="s">
        <v>3</v>
      </c>
      <c r="E72" s="2">
        <f>IF(COUNTA(E69:E70)&lt;2,"",E70-E69-E71)</f>
        <v>0.14583333333333331</v>
      </c>
      <c r="F72" s="2">
        <f t="shared" ref="F72:K72" si="15">IF(COUNTA(F69:F70)&lt;2,"",F70-F69-F71)</f>
        <v>0.14583333333333331</v>
      </c>
      <c r="G72" s="2">
        <f t="shared" si="15"/>
        <v>0.14583333333333331</v>
      </c>
      <c r="H72" s="2">
        <f t="shared" si="15"/>
        <v>0.14583333333333331</v>
      </c>
      <c r="I72" s="2">
        <f t="shared" si="15"/>
        <v>0.14583333333333331</v>
      </c>
      <c r="J72" s="2">
        <f t="shared" si="15"/>
        <v>0.14583333333333331</v>
      </c>
      <c r="K72" s="2">
        <f t="shared" si="15"/>
        <v>0.14583333333333331</v>
      </c>
      <c r="L72" s="23"/>
      <c r="M72" s="26" t="s">
        <v>8</v>
      </c>
      <c r="N72" s="19"/>
    </row>
    <row r="73" spans="2:14" ht="12.95" customHeight="1">
      <c r="B73" s="11"/>
      <c r="C73" s="8"/>
      <c r="D73" s="9"/>
      <c r="E73" s="8"/>
      <c r="F73" s="8"/>
      <c r="G73" s="8"/>
      <c r="H73" s="8"/>
      <c r="I73" s="8"/>
      <c r="J73" s="8"/>
      <c r="K73" s="8"/>
      <c r="L73" s="8"/>
      <c r="M73" s="27">
        <f>SUM(E72:K72)+SUM(E77:K77)</f>
        <v>2.0416666666666665</v>
      </c>
      <c r="N73" s="19"/>
    </row>
    <row r="74" spans="2:14" ht="15" customHeight="1">
      <c r="B74" s="11"/>
      <c r="C74" s="30" t="s">
        <v>5</v>
      </c>
      <c r="D74" s="1" t="s">
        <v>0</v>
      </c>
      <c r="E74" s="7">
        <v>0.76041666666666663</v>
      </c>
      <c r="F74" s="7">
        <v>0.76041666666666663</v>
      </c>
      <c r="G74" s="7">
        <v>0.76041666666666663</v>
      </c>
      <c r="H74" s="7">
        <v>0.76041666666666663</v>
      </c>
      <c r="I74" s="7">
        <v>0.76041666666666663</v>
      </c>
      <c r="J74" s="7">
        <v>0.76041666666666663</v>
      </c>
      <c r="K74" s="7">
        <v>0.76041666666666663</v>
      </c>
      <c r="L74" s="22"/>
      <c r="M74" s="8"/>
      <c r="N74" s="19"/>
    </row>
    <row r="75" spans="2:14">
      <c r="B75" s="11"/>
      <c r="C75" s="30"/>
      <c r="D75" s="1" t="s">
        <v>1</v>
      </c>
      <c r="E75" s="7">
        <v>0.9375</v>
      </c>
      <c r="F75" s="7">
        <v>0.9375</v>
      </c>
      <c r="G75" s="7">
        <v>0.9375</v>
      </c>
      <c r="H75" s="7">
        <v>0.9375</v>
      </c>
      <c r="I75" s="7">
        <v>0.9375</v>
      </c>
      <c r="J75" s="7">
        <v>0.9375</v>
      </c>
      <c r="K75" s="7">
        <v>0.9375</v>
      </c>
      <c r="L75" s="22"/>
      <c r="M75" s="26" t="s">
        <v>7</v>
      </c>
      <c r="N75" s="19"/>
    </row>
    <row r="76" spans="2:14">
      <c r="B76" s="11"/>
      <c r="C76" s="30"/>
      <c r="D76" s="1" t="s">
        <v>2</v>
      </c>
      <c r="E76" s="7">
        <v>3.125E-2</v>
      </c>
      <c r="F76" s="7">
        <v>3.125E-2</v>
      </c>
      <c r="G76" s="7">
        <v>3.125E-2</v>
      </c>
      <c r="H76" s="7">
        <v>3.125E-2</v>
      </c>
      <c r="I76" s="7">
        <v>3.125E-2</v>
      </c>
      <c r="J76" s="7">
        <v>3.125E-2</v>
      </c>
      <c r="K76" s="7">
        <v>3.125E-2</v>
      </c>
      <c r="L76" s="22"/>
      <c r="M76" s="27">
        <f>M73-M70</f>
        <v>0.41666666666666652</v>
      </c>
      <c r="N76" s="19"/>
    </row>
    <row r="77" spans="2:14">
      <c r="B77" s="11"/>
      <c r="C77" s="30"/>
      <c r="D77" s="3" t="s">
        <v>3</v>
      </c>
      <c r="E77" s="4">
        <f>IF(COUNTA(E74:E75)&lt;2,"",E75-E74-E76)</f>
        <v>0.14583333333333337</v>
      </c>
      <c r="F77" s="4">
        <f t="shared" ref="F77:K77" si="16">IF(COUNTA(F74:F75)&lt;2,"",F75-F74-F76)</f>
        <v>0.14583333333333337</v>
      </c>
      <c r="G77" s="4">
        <f t="shared" si="16"/>
        <v>0.14583333333333337</v>
      </c>
      <c r="H77" s="4">
        <f t="shared" si="16"/>
        <v>0.14583333333333337</v>
      </c>
      <c r="I77" s="4">
        <f t="shared" si="16"/>
        <v>0.14583333333333337</v>
      </c>
      <c r="J77" s="4">
        <f t="shared" si="16"/>
        <v>0.14583333333333337</v>
      </c>
      <c r="K77" s="4">
        <f t="shared" si="16"/>
        <v>0.14583333333333337</v>
      </c>
      <c r="L77" s="23"/>
      <c r="M77" s="8"/>
      <c r="N77" s="19"/>
    </row>
    <row r="78" spans="2:14" ht="6.75" customHeight="1" thickBot="1">
      <c r="B78" s="12"/>
      <c r="C78" s="13"/>
      <c r="D78" s="14"/>
      <c r="E78" s="15"/>
      <c r="F78" s="15"/>
      <c r="G78" s="15"/>
      <c r="H78" s="15"/>
      <c r="I78" s="15"/>
      <c r="J78" s="15"/>
      <c r="K78" s="15"/>
      <c r="L78" s="15"/>
      <c r="M78" s="16"/>
      <c r="N78" s="17"/>
    </row>
    <row r="79" spans="2:14" ht="6.75" customHeight="1" thickTop="1"/>
  </sheetData>
  <sheetProtection sheet="1" objects="1" scenarios="1" selectLockedCells="1"/>
  <mergeCells count="12">
    <mergeCell ref="C4:C7"/>
    <mergeCell ref="C9:C12"/>
    <mergeCell ref="C43:C46"/>
    <mergeCell ref="C61:C64"/>
    <mergeCell ref="C69:C72"/>
    <mergeCell ref="C74:C77"/>
    <mergeCell ref="C17:C20"/>
    <mergeCell ref="C22:C25"/>
    <mergeCell ref="C30:C33"/>
    <mergeCell ref="C35:C38"/>
    <mergeCell ref="C48:C51"/>
    <mergeCell ref="C56:C59"/>
  </mergeCells>
  <conditionalFormatting sqref="M11">
    <cfRule type="expression" dxfId="11" priority="31">
      <formula>M11&gt;0</formula>
    </cfRule>
    <cfRule type="expression" dxfId="10" priority="52">
      <formula>M11&lt;0</formula>
    </cfRule>
  </conditionalFormatting>
  <conditionalFormatting sqref="M24">
    <cfRule type="expression" dxfId="9" priority="9">
      <formula>M24&gt;0</formula>
    </cfRule>
    <cfRule type="expression" dxfId="8" priority="10">
      <formula>M24&lt;0</formula>
    </cfRule>
  </conditionalFormatting>
  <conditionalFormatting sqref="M37">
    <cfRule type="expression" dxfId="7" priority="7">
      <formula>M37&gt;0</formula>
    </cfRule>
    <cfRule type="expression" dxfId="6" priority="8">
      <formula>M37&lt;0</formula>
    </cfRule>
  </conditionalFormatting>
  <conditionalFormatting sqref="M50">
    <cfRule type="expression" dxfId="5" priority="5">
      <formula>M50&gt;0</formula>
    </cfRule>
    <cfRule type="expression" dxfId="4" priority="6">
      <formula>M50&lt;0</formula>
    </cfRule>
  </conditionalFormatting>
  <conditionalFormatting sqref="M63">
    <cfRule type="expression" dxfId="3" priority="3">
      <formula>M63&gt;0</formula>
    </cfRule>
    <cfRule type="expression" dxfId="2" priority="4">
      <formula>M63&lt;0</formula>
    </cfRule>
  </conditionalFormatting>
  <conditionalFormatting sqref="M76">
    <cfRule type="expression" dxfId="1" priority="1">
      <formula>M76&gt;0</formula>
    </cfRule>
    <cfRule type="expression" dxfId="0" priority="2">
      <formula>M76&lt;0</formula>
    </cfRule>
  </conditionalFormatting>
  <pageMargins left="0.23622047244094491" right="0.23622047244094491" top="0.65" bottom="0.74803149606299213" header="0.31496062992125984" footer="0.31496062992125984"/>
  <pageSetup paperSize="9" scale="7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dominique cadinot</cp:lastModifiedBy>
  <cp:lastPrinted>2015-05-30T09:45:45Z</cp:lastPrinted>
  <dcterms:created xsi:type="dcterms:W3CDTF">2015-05-29T19:11:15Z</dcterms:created>
  <dcterms:modified xsi:type="dcterms:W3CDTF">2015-05-30T18:20:32Z</dcterms:modified>
</cp:coreProperties>
</file>