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80" windowWidth="24915" windowHeight="12525"/>
  </bookViews>
  <sheets>
    <sheet name="Feuil1" sheetId="1" r:id="rId1"/>
    <sheet name="Feuil2" sheetId="2" r:id="rId2"/>
    <sheet name="Feuil3" sheetId="3" r:id="rId3"/>
  </sheets>
  <definedNames>
    <definedName name="Etendudemesure">Feuil2!$D$8:$D$12</definedName>
    <definedName name="note">Feuil2!$F$19:$F$28</definedName>
    <definedName name="note1">Feuil2!$F$20:$F$28</definedName>
  </definedNames>
  <calcPr calcId="145621"/>
</workbook>
</file>

<file path=xl/calcChain.xml><?xml version="1.0" encoding="utf-8"?>
<calcChain xmlns="http://schemas.openxmlformats.org/spreadsheetml/2006/main">
  <c r="O47" i="1" l="1"/>
  <c r="B21" i="1"/>
  <c r="I21" i="1"/>
  <c r="B23" i="1"/>
  <c r="I31" i="1"/>
  <c r="H31" i="1"/>
  <c r="G31" i="1"/>
  <c r="F31" i="1"/>
  <c r="E31" i="1"/>
  <c r="D31" i="1"/>
  <c r="C31" i="1"/>
  <c r="B31" i="1"/>
  <c r="C21" i="1"/>
  <c r="C23" i="1"/>
  <c r="I23" i="1"/>
  <c r="H23" i="1"/>
  <c r="G23" i="1"/>
  <c r="F23" i="1"/>
  <c r="E23" i="1"/>
  <c r="D23" i="1"/>
  <c r="B30" i="1" l="1"/>
  <c r="C30" i="1"/>
  <c r="D30" i="1"/>
  <c r="E30" i="1"/>
  <c r="F30" i="1"/>
  <c r="G30" i="1"/>
  <c r="H30" i="1"/>
  <c r="I30" i="1"/>
  <c r="I22" i="1" l="1"/>
  <c r="H21" i="1"/>
  <c r="H22" i="1" s="1"/>
  <c r="G21" i="1"/>
  <c r="G22" i="1" s="1"/>
  <c r="F21" i="1"/>
  <c r="F22" i="1" s="1"/>
  <c r="E21" i="1"/>
  <c r="E22" i="1" s="1"/>
  <c r="D21" i="1"/>
  <c r="D22" i="1" s="1"/>
  <c r="C22" i="1"/>
  <c r="B22" i="1"/>
</calcChain>
</file>

<file path=xl/sharedStrings.xml><?xml version="1.0" encoding="utf-8"?>
<sst xmlns="http://schemas.openxmlformats.org/spreadsheetml/2006/main" count="76" uniqueCount="50">
  <si>
    <t>Equipement de contrôle</t>
  </si>
  <si>
    <t>Etendu de mesure :</t>
  </si>
  <si>
    <t>Date de vérification :</t>
  </si>
  <si>
    <t>Référence étalon :</t>
  </si>
  <si>
    <t>Nettoyage sommaire avec chiffon doux</t>
  </si>
  <si>
    <t>Contrôle visuel(affichage, numero d'identification)</t>
  </si>
  <si>
    <t>Preparation et contrôle</t>
  </si>
  <si>
    <t>Contrôle de l'erreur de justesse</t>
  </si>
  <si>
    <t>Mesure</t>
  </si>
  <si>
    <t>Zéro</t>
  </si>
  <si>
    <r>
      <t xml:space="preserve">Zéro </t>
    </r>
    <r>
      <rPr>
        <sz val="9"/>
        <color theme="1"/>
        <rFont val="Calibri"/>
        <family val="2"/>
        <scheme val="minor"/>
      </rPr>
      <t>(Bec joints)</t>
    </r>
  </si>
  <si>
    <t>Tête de bec</t>
  </si>
  <si>
    <t>Plat de bec</t>
  </si>
  <si>
    <t>Bout de tige</t>
  </si>
  <si>
    <t>Moyenne</t>
  </si>
  <si>
    <t>Bec de mesure exterieur                Cale 10 mm</t>
  </si>
  <si>
    <t>Bec de mesure extérieur                      Cale 90 mm</t>
  </si>
  <si>
    <t>Voir si dessus</t>
  </si>
  <si>
    <t>Erreur de justesse</t>
  </si>
  <si>
    <t>Contrôle fonctionnel ( serrage vis, fonctionnement bouton, jeu,sortie des données sur PC)                                                                                                  Mesure du zéro : Appliquer une force constante avec le pouce, faire une RAZ, relacher la pression --&gt; la variation ne doit pas dépasser 0.01</t>
  </si>
  <si>
    <t>Contrôle de la fidelité</t>
  </si>
  <si>
    <t>Bec de mesure intérieur                 Bague 40mm</t>
  </si>
  <si>
    <t>Bec ext (10 mm)</t>
  </si>
  <si>
    <t>Bec exter (90mm)</t>
  </si>
  <si>
    <t>Tige 10mm</t>
  </si>
  <si>
    <t>Bec inter (40mm)</t>
  </si>
  <si>
    <t>Fidélité ±</t>
  </si>
  <si>
    <t>0-150</t>
  </si>
  <si>
    <t>0-200</t>
  </si>
  <si>
    <t>0-300</t>
  </si>
  <si>
    <t>Erreur admissible pour la justesse</t>
  </si>
  <si>
    <t xml:space="preserve">          /           /</t>
  </si>
  <si>
    <t>Erreur admissible fidélité</t>
  </si>
  <si>
    <t>0-500/1000</t>
  </si>
  <si>
    <t>Erreur admissible</t>
  </si>
  <si>
    <t>BILAN</t>
  </si>
  <si>
    <t>La fidélité est l'aptitude d'un appareil de mesure à donner des mesures exemptes d'erreurs accidentelles. Si la majeure parti des valeurs sont correctes, on peut généraliser en certifiant que l'outil de mesure a une bonne fidélité.</t>
  </si>
  <si>
    <t>L'erreur de justesse est l'erreur globale résultant de toutes les causes pour chacun des résultats de mesure pris isolément. C'est donc l'aptitude de l'appareil à donner des résultats qui ne sont pas entachés d'erreur</t>
  </si>
  <si>
    <t>CONCLUSION</t>
  </si>
  <si>
    <t>Justesse</t>
  </si>
  <si>
    <t>Fidelité</t>
  </si>
  <si>
    <t>Note</t>
  </si>
  <si>
    <r>
      <t>Note sur 8</t>
    </r>
    <r>
      <rPr>
        <sz val="10"/>
        <color theme="1"/>
        <rFont val="Calibri"/>
        <family val="2"/>
        <scheme val="minor"/>
      </rPr>
      <t xml:space="preserve"> (nbr de case verte)</t>
    </r>
  </si>
  <si>
    <t>Jauge de profondeur Cale 10 mm</t>
  </si>
  <si>
    <t>Bout de jauge</t>
  </si>
  <si>
    <t>Bout de bec</t>
  </si>
  <si>
    <r>
      <rPr>
        <b/>
        <sz val="14"/>
        <color theme="1"/>
        <rFont val="Calibri"/>
        <family val="2"/>
        <scheme val="minor"/>
      </rPr>
      <t xml:space="preserve"> _</t>
    </r>
    <r>
      <rPr>
        <sz val="11"/>
        <color theme="1"/>
        <rFont val="Calibri"/>
        <family val="2"/>
        <scheme val="minor"/>
      </rPr>
      <t xml:space="preserve">   La note est conforme, l'outil de mesure est donc conforme à la normes DIN 862 et peu être utilisé.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>_</t>
    </r>
    <r>
      <rPr>
        <sz val="11"/>
        <color theme="1"/>
        <rFont val="Calibri"/>
        <family val="2"/>
        <scheme val="minor"/>
      </rPr>
      <t xml:space="preserve">    Si l'instrument n'est pas conforme aux spécifications d'étalonnage, il sera soit réparé et étalonné à nouveau, soit déclassé ou recyclé.</t>
    </r>
  </si>
  <si>
    <t>Classe</t>
  </si>
  <si>
    <t>Erreur de fidélité</t>
  </si>
  <si>
    <t xml:space="preserve">j'aimerais qu'il y ai ici le nombre de cellule rouge qui s'affiche en fonction des valeurs que je pourrais rentrer dans le futur a droite des mesure 1 2 3 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</si>
</sst>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1DBFB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39997558519241921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1" xfId="0" applyBorder="1"/>
    <xf numFmtId="0" fontId="0" fillId="0" borderId="13" xfId="0" applyBorder="1"/>
    <xf numFmtId="0" fontId="3" fillId="0" borderId="14" xfId="0" applyFont="1" applyBorder="1"/>
    <xf numFmtId="0" fontId="0" fillId="0" borderId="15" xfId="0" applyBorder="1"/>
    <xf numFmtId="0" fontId="0" fillId="0" borderId="7" xfId="0" applyBorder="1"/>
    <xf numFmtId="0" fontId="0" fillId="0" borderId="8" xfId="0" applyBorder="1"/>
    <xf numFmtId="0" fontId="3" fillId="0" borderId="12" xfId="0" applyFont="1" applyBorder="1" applyAlignment="1">
      <alignment vertical="top"/>
    </xf>
    <xf numFmtId="0" fontId="4" fillId="0" borderId="16" xfId="0" applyFont="1" applyBorder="1" applyAlignment="1">
      <alignment horizontal="left" vertical="top" wrapText="1"/>
    </xf>
    <xf numFmtId="0" fontId="4" fillId="0" borderId="16" xfId="0" applyFont="1" applyBorder="1" applyAlignment="1">
      <alignment vertical="top" wrapText="1"/>
    </xf>
    <xf numFmtId="0" fontId="4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24" xfId="0" applyBorder="1"/>
    <xf numFmtId="0" fontId="0" fillId="0" borderId="21" xfId="0" applyBorder="1"/>
    <xf numFmtId="0" fontId="0" fillId="0" borderId="25" xfId="0" applyBorder="1"/>
    <xf numFmtId="0" fontId="3" fillId="0" borderId="18" xfId="0" applyFont="1" applyBorder="1" applyAlignment="1">
      <alignment horizontal="left" vertical="top" wrapText="1"/>
    </xf>
    <xf numFmtId="2" fontId="0" fillId="0" borderId="23" xfId="0" applyNumberFormat="1" applyBorder="1"/>
    <xf numFmtId="2" fontId="0" fillId="0" borderId="16" xfId="0" applyNumberFormat="1" applyBorder="1"/>
    <xf numFmtId="2" fontId="0" fillId="0" borderId="24" xfId="0" applyNumberFormat="1" applyBorder="1"/>
    <xf numFmtId="2" fontId="0" fillId="0" borderId="26" xfId="0" applyNumberFormat="1" applyBorder="1"/>
    <xf numFmtId="2" fontId="0" fillId="0" borderId="17" xfId="0" applyNumberFormat="1" applyBorder="1"/>
    <xf numFmtId="0" fontId="3" fillId="0" borderId="16" xfId="0" applyFont="1" applyBorder="1"/>
    <xf numFmtId="0" fontId="4" fillId="0" borderId="28" xfId="0" applyFont="1" applyBorder="1" applyAlignment="1">
      <alignment wrapText="1"/>
    </xf>
    <xf numFmtId="0" fontId="4" fillId="0" borderId="28" xfId="0" applyFont="1" applyBorder="1" applyAlignment="1">
      <alignment vertical="top" wrapText="1"/>
    </xf>
    <xf numFmtId="0" fontId="4" fillId="0" borderId="28" xfId="0" applyFont="1" applyBorder="1" applyAlignment="1">
      <alignment horizontal="left" vertical="top" wrapText="1"/>
    </xf>
    <xf numFmtId="0" fontId="4" fillId="0" borderId="29" xfId="0" applyFont="1" applyBorder="1" applyAlignment="1">
      <alignment vertical="top" wrapText="1"/>
    </xf>
    <xf numFmtId="2" fontId="2" fillId="0" borderId="18" xfId="0" applyNumberFormat="1" applyFont="1" applyBorder="1"/>
    <xf numFmtId="0" fontId="0" fillId="0" borderId="16" xfId="0" applyFont="1" applyBorder="1"/>
    <xf numFmtId="0" fontId="0" fillId="0" borderId="28" xfId="0" applyFont="1" applyBorder="1" applyAlignment="1">
      <alignment wrapText="1"/>
    </xf>
    <xf numFmtId="0" fontId="0" fillId="0" borderId="28" xfId="0" applyFont="1" applyBorder="1" applyAlignment="1">
      <alignment vertical="top" wrapText="1"/>
    </xf>
    <xf numFmtId="0" fontId="0" fillId="0" borderId="28" xfId="0" applyFont="1" applyBorder="1" applyAlignment="1">
      <alignment horizontal="left" vertical="top" wrapText="1"/>
    </xf>
    <xf numFmtId="0" fontId="0" fillId="0" borderId="29" xfId="0" applyFont="1" applyBorder="1" applyAlignment="1">
      <alignment vertical="top" wrapText="1"/>
    </xf>
    <xf numFmtId="0" fontId="2" fillId="0" borderId="19" xfId="0" applyFont="1" applyBorder="1"/>
    <xf numFmtId="0" fontId="0" fillId="0" borderId="20" xfId="0" applyBorder="1"/>
    <xf numFmtId="0" fontId="2" fillId="0" borderId="30" xfId="0" applyFont="1" applyBorder="1"/>
    <xf numFmtId="0" fontId="2" fillId="0" borderId="22" xfId="0" applyFont="1" applyBorder="1"/>
    <xf numFmtId="0" fontId="0" fillId="0" borderId="16" xfId="0" applyBorder="1"/>
    <xf numFmtId="0" fontId="0" fillId="0" borderId="17" xfId="0" applyBorder="1"/>
    <xf numFmtId="0" fontId="3" fillId="0" borderId="18" xfId="0" applyFont="1" applyBorder="1" applyAlignment="1">
      <alignment wrapText="1"/>
    </xf>
    <xf numFmtId="0" fontId="6" fillId="0" borderId="18" xfId="0" applyFont="1" applyBorder="1" applyAlignment="1">
      <alignment horizontal="center" vertical="center"/>
    </xf>
    <xf numFmtId="0" fontId="5" fillId="0" borderId="0" xfId="0" applyFont="1" applyFill="1" applyAlignment="1"/>
    <xf numFmtId="0" fontId="0" fillId="0" borderId="0" xfId="0" applyBorder="1"/>
    <xf numFmtId="0" fontId="0" fillId="0" borderId="0" xfId="0" applyFont="1" applyBorder="1"/>
    <xf numFmtId="0" fontId="0" fillId="0" borderId="0" xfId="0" applyFont="1" applyBorder="1" applyAlignment="1">
      <alignment wrapText="1"/>
    </xf>
    <xf numFmtId="0" fontId="0" fillId="0" borderId="0" xfId="0" applyFont="1" applyBorder="1" applyAlignment="1">
      <alignment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/>
    <xf numFmtId="16" fontId="0" fillId="0" borderId="0" xfId="0" applyNumberFormat="1"/>
    <xf numFmtId="12" fontId="0" fillId="0" borderId="13" xfId="0" applyNumberFormat="1" applyFont="1" applyBorder="1" applyAlignment="1">
      <alignment wrapText="1"/>
    </xf>
    <xf numFmtId="12" fontId="0" fillId="0" borderId="15" xfId="0" applyNumberFormat="1" applyFont="1" applyBorder="1" applyAlignment="1">
      <alignment wrapText="1"/>
    </xf>
    <xf numFmtId="0" fontId="1" fillId="0" borderId="12" xfId="0" applyFont="1" applyBorder="1" applyAlignment="1">
      <alignment horizontal="center" vertical="center"/>
    </xf>
    <xf numFmtId="12" fontId="0" fillId="0" borderId="36" xfId="0" applyNumberFormat="1" applyFont="1" applyBorder="1" applyAlignment="1">
      <alignment wrapText="1"/>
    </xf>
    <xf numFmtId="12" fontId="0" fillId="0" borderId="31" xfId="0" applyNumberFormat="1" applyFont="1" applyBorder="1" applyAlignment="1">
      <alignment wrapText="1"/>
    </xf>
    <xf numFmtId="0" fontId="0" fillId="0" borderId="37" xfId="0" applyBorder="1"/>
    <xf numFmtId="0" fontId="0" fillId="0" borderId="38" xfId="0" applyBorder="1"/>
    <xf numFmtId="0" fontId="6" fillId="0" borderId="32" xfId="0" applyFont="1" applyBorder="1" applyAlignment="1">
      <alignment horizontal="center" vertical="center"/>
    </xf>
    <xf numFmtId="0" fontId="0" fillId="0" borderId="0" xfId="0" applyFill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14" fontId="0" fillId="0" borderId="44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45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top" wrapText="1"/>
    </xf>
    <xf numFmtId="0" fontId="4" fillId="0" borderId="33" xfId="0" applyFont="1" applyBorder="1" applyAlignment="1">
      <alignment horizontal="center" vertical="top" wrapText="1"/>
    </xf>
    <xf numFmtId="0" fontId="4" fillId="0" borderId="34" xfId="0" applyFont="1" applyBorder="1" applyAlignment="1">
      <alignment horizontal="center" vertical="top" wrapText="1"/>
    </xf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7" xfId="0" applyBorder="1" applyAlignment="1">
      <alignment horizontal="center" wrapText="1"/>
    </xf>
    <xf numFmtId="0" fontId="0" fillId="0" borderId="43" xfId="0" applyBorder="1" applyAlignment="1">
      <alignment horizontal="center" wrapText="1"/>
    </xf>
    <xf numFmtId="0" fontId="0" fillId="0" borderId="3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" xfId="0" applyBorder="1" applyAlignment="1">
      <alignment horizontal="center"/>
    </xf>
    <xf numFmtId="164" fontId="5" fillId="0" borderId="41" xfId="0" applyNumberFormat="1" applyFont="1" applyBorder="1" applyAlignment="1">
      <alignment horizontal="center"/>
    </xf>
    <xf numFmtId="164" fontId="5" fillId="0" borderId="42" xfId="0" applyNumberFormat="1" applyFont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4" borderId="0" xfId="0" applyFont="1" applyFill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39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D1DBFB"/>
      <color rgb="FF7A81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52"/>
  <sheetViews>
    <sheetView tabSelected="1" zoomScaleNormal="100" workbookViewId="0">
      <selection activeCell="H40" sqref="H40"/>
    </sheetView>
  </sheetViews>
  <sheetFormatPr baseColWidth="10" defaultRowHeight="15" x14ac:dyDescent="0.25"/>
  <cols>
    <col min="1" max="1" width="9.5703125" customWidth="1"/>
    <col min="2" max="3" width="10.5703125" customWidth="1"/>
    <col min="4" max="4" width="7.85546875" customWidth="1"/>
    <col min="5" max="5" width="10.140625" customWidth="1"/>
    <col min="6" max="6" width="9.7109375" customWidth="1"/>
    <col min="7" max="7" width="9.42578125" customWidth="1"/>
    <col min="8" max="9" width="8.5703125" customWidth="1"/>
    <col min="10" max="10" width="2" customWidth="1"/>
    <col min="11" max="11" width="7.7109375" customWidth="1"/>
  </cols>
  <sheetData>
    <row r="1" spans="1:9" ht="12.75" customHeight="1" x14ac:dyDescent="0.25">
      <c r="A1" s="63"/>
      <c r="B1" s="63"/>
      <c r="C1" s="62"/>
      <c r="D1" s="62"/>
      <c r="E1" s="62"/>
      <c r="F1" s="67"/>
      <c r="G1" s="68"/>
      <c r="H1" s="68"/>
      <c r="I1" s="69"/>
    </row>
    <row r="2" spans="1:9" ht="12" customHeight="1" x14ac:dyDescent="0.25">
      <c r="A2" s="63"/>
      <c r="B2" s="63"/>
      <c r="C2" s="62"/>
      <c r="D2" s="62"/>
      <c r="E2" s="62"/>
      <c r="F2" s="64"/>
      <c r="G2" s="65"/>
      <c r="H2" s="65"/>
      <c r="I2" s="66"/>
    </row>
    <row r="3" spans="1:9" ht="11.25" customHeight="1" x14ac:dyDescent="0.25">
      <c r="A3" s="63"/>
      <c r="B3" s="63"/>
      <c r="C3" s="62"/>
      <c r="D3" s="62"/>
      <c r="E3" s="62"/>
      <c r="F3" s="70"/>
      <c r="G3" s="71"/>
      <c r="H3" s="71"/>
      <c r="I3" s="72"/>
    </row>
    <row r="4" spans="1:9" ht="4.5" customHeight="1" x14ac:dyDescent="0.25"/>
    <row r="5" spans="1:9" ht="15.75" x14ac:dyDescent="0.25">
      <c r="A5" s="73" t="s">
        <v>0</v>
      </c>
      <c r="B5" s="74"/>
      <c r="C5" s="74"/>
      <c r="D5" s="74"/>
      <c r="E5" s="74"/>
      <c r="F5" s="74"/>
      <c r="G5" s="74"/>
      <c r="H5" s="74"/>
      <c r="I5" s="75"/>
    </row>
    <row r="6" spans="1:9" x14ac:dyDescent="0.25">
      <c r="A6" s="81"/>
      <c r="B6" s="81"/>
      <c r="C6" s="83"/>
      <c r="D6" s="83"/>
      <c r="E6" s="76" t="s">
        <v>2</v>
      </c>
      <c r="F6" s="76"/>
      <c r="G6" s="83"/>
      <c r="H6" s="83"/>
    </row>
    <row r="7" spans="1:9" x14ac:dyDescent="0.25">
      <c r="A7" s="76" t="s">
        <v>1</v>
      </c>
      <c r="B7" s="76"/>
      <c r="C7" s="84" t="s">
        <v>28</v>
      </c>
      <c r="D7" s="84"/>
      <c r="E7" s="76" t="s">
        <v>3</v>
      </c>
      <c r="F7" s="76"/>
      <c r="G7" s="82" t="s">
        <v>31</v>
      </c>
      <c r="H7" s="82"/>
    </row>
    <row r="8" spans="1:9" ht="9" customHeight="1" x14ac:dyDescent="0.25"/>
    <row r="9" spans="1:9" ht="15.75" x14ac:dyDescent="0.25">
      <c r="A9" s="78" t="s">
        <v>6</v>
      </c>
      <c r="B9" s="79"/>
      <c r="C9" s="79"/>
      <c r="D9" s="79"/>
      <c r="E9" s="79"/>
      <c r="F9" s="79"/>
      <c r="G9" s="79"/>
      <c r="H9" s="79"/>
      <c r="I9" s="80"/>
    </row>
    <row r="10" spans="1:9" ht="21" customHeight="1" x14ac:dyDescent="0.25">
      <c r="A10" s="77" t="s">
        <v>4</v>
      </c>
      <c r="B10" s="77"/>
      <c r="C10" s="77"/>
      <c r="D10" s="85" t="s">
        <v>19</v>
      </c>
      <c r="E10" s="85"/>
      <c r="F10" s="85"/>
      <c r="G10" s="85"/>
      <c r="H10" s="85"/>
      <c r="I10" s="85"/>
    </row>
    <row r="11" spans="1:9" ht="11.25" customHeight="1" x14ac:dyDescent="0.25">
      <c r="A11" s="90" t="s">
        <v>5</v>
      </c>
      <c r="B11" s="90"/>
      <c r="C11" s="90"/>
      <c r="D11" s="86"/>
      <c r="E11" s="86"/>
      <c r="F11" s="86"/>
      <c r="G11" s="86"/>
      <c r="H11" s="86"/>
      <c r="I11" s="86"/>
    </row>
    <row r="12" spans="1:9" ht="40.5" customHeight="1" x14ac:dyDescent="0.25">
      <c r="A12" s="91"/>
      <c r="B12" s="91"/>
      <c r="C12" s="91"/>
      <c r="D12" s="87"/>
      <c r="E12" s="87"/>
      <c r="F12" s="87"/>
      <c r="G12" s="87"/>
      <c r="H12" s="87"/>
      <c r="I12" s="87"/>
    </row>
    <row r="13" spans="1:9" ht="15.75" x14ac:dyDescent="0.25">
      <c r="A13" s="78" t="s">
        <v>7</v>
      </c>
      <c r="B13" s="79"/>
      <c r="C13" s="79"/>
      <c r="D13" s="79"/>
      <c r="E13" s="79"/>
      <c r="F13" s="79"/>
      <c r="G13" s="79"/>
      <c r="H13" s="79"/>
      <c r="I13" s="80"/>
    </row>
    <row r="14" spans="1:9" ht="12" customHeight="1" thickBot="1" x14ac:dyDescent="0.3"/>
    <row r="15" spans="1:9" ht="39.75" customHeight="1" thickBot="1" x14ac:dyDescent="0.3">
      <c r="B15" s="13" t="s">
        <v>17</v>
      </c>
      <c r="C15" s="88" t="s">
        <v>15</v>
      </c>
      <c r="D15" s="88"/>
      <c r="E15" s="88" t="s">
        <v>16</v>
      </c>
      <c r="F15" s="88"/>
      <c r="G15" s="14" t="s">
        <v>43</v>
      </c>
      <c r="H15" s="88" t="s">
        <v>21</v>
      </c>
      <c r="I15" s="89"/>
    </row>
    <row r="16" spans="1:9" ht="27.75" thickBot="1" x14ac:dyDescent="0.3">
      <c r="A16" s="9" t="s">
        <v>8</v>
      </c>
      <c r="B16" s="15" t="s">
        <v>10</v>
      </c>
      <c r="C16" s="10" t="s">
        <v>45</v>
      </c>
      <c r="D16" s="10" t="s">
        <v>12</v>
      </c>
      <c r="E16" s="10" t="s">
        <v>45</v>
      </c>
      <c r="F16" s="11" t="s">
        <v>12</v>
      </c>
      <c r="G16" s="10" t="s">
        <v>44</v>
      </c>
      <c r="H16" s="10" t="s">
        <v>45</v>
      </c>
      <c r="I16" s="12" t="s">
        <v>12</v>
      </c>
    </row>
    <row r="17" spans="1:9" ht="15.75" customHeight="1" x14ac:dyDescent="0.25">
      <c r="A17" s="6">
        <v>1</v>
      </c>
      <c r="B17" s="7">
        <v>0.01</v>
      </c>
      <c r="C17" s="8">
        <v>10.02</v>
      </c>
      <c r="D17" s="8">
        <v>10.029999999999999</v>
      </c>
      <c r="E17" s="8">
        <v>90.01</v>
      </c>
      <c r="F17" s="8">
        <v>90.01</v>
      </c>
      <c r="G17" s="8">
        <v>10.029999999999999</v>
      </c>
      <c r="H17" s="8">
        <v>40.01</v>
      </c>
      <c r="I17" s="17">
        <v>40.03</v>
      </c>
    </row>
    <row r="18" spans="1:9" x14ac:dyDescent="0.25">
      <c r="A18" s="4">
        <v>2</v>
      </c>
      <c r="B18" s="3">
        <v>0.01</v>
      </c>
      <c r="C18" s="1">
        <v>10.01</v>
      </c>
      <c r="D18" s="1">
        <v>10.02</v>
      </c>
      <c r="E18" s="1">
        <v>90.03</v>
      </c>
      <c r="F18" s="1">
        <v>90.02</v>
      </c>
      <c r="G18" s="1">
        <v>10.02</v>
      </c>
      <c r="H18" s="1">
        <v>40.020000000000003</v>
      </c>
      <c r="I18" s="18">
        <v>40.03</v>
      </c>
    </row>
    <row r="19" spans="1:9" x14ac:dyDescent="0.25">
      <c r="A19" s="4">
        <v>3</v>
      </c>
      <c r="B19" s="3">
        <v>0.01</v>
      </c>
      <c r="C19" s="1">
        <v>9.99</v>
      </c>
      <c r="D19" s="2">
        <v>9.98</v>
      </c>
      <c r="E19" s="1">
        <v>90.01</v>
      </c>
      <c r="F19" s="1">
        <v>90.03</v>
      </c>
      <c r="G19" s="1">
        <v>9.99</v>
      </c>
      <c r="H19" s="1">
        <v>40.01</v>
      </c>
      <c r="I19" s="18">
        <v>40</v>
      </c>
    </row>
    <row r="20" spans="1:9" x14ac:dyDescent="0.25">
      <c r="A20" s="4">
        <v>4</v>
      </c>
      <c r="B20" s="3">
        <v>0</v>
      </c>
      <c r="C20" s="1">
        <v>10.01</v>
      </c>
      <c r="D20" s="1">
        <v>9.99</v>
      </c>
      <c r="E20" s="1">
        <v>89.98</v>
      </c>
      <c r="F20" s="1">
        <v>89.97</v>
      </c>
      <c r="G20" s="1">
        <v>9.92</v>
      </c>
      <c r="H20" s="1">
        <v>40.03</v>
      </c>
      <c r="I20" s="18">
        <v>40.01</v>
      </c>
    </row>
    <row r="21" spans="1:9" ht="15.75" thickBot="1" x14ac:dyDescent="0.3">
      <c r="A21" s="5" t="s">
        <v>14</v>
      </c>
      <c r="B21" s="20">
        <f>AVERAGE(B17:B20)</f>
        <v>7.4999999999999997E-3</v>
      </c>
      <c r="C21" s="22">
        <f t="shared" ref="C21:H21" si="0">AVERAGE(C17:C20)</f>
        <v>10.0075</v>
      </c>
      <c r="D21" s="22">
        <f t="shared" si="0"/>
        <v>10.004999999999999</v>
      </c>
      <c r="E21" s="22">
        <f t="shared" si="0"/>
        <v>90.007500000000007</v>
      </c>
      <c r="F21" s="22">
        <f t="shared" si="0"/>
        <v>90.007499999999993</v>
      </c>
      <c r="G21" s="22">
        <f t="shared" si="0"/>
        <v>9.99</v>
      </c>
      <c r="H21" s="22">
        <f t="shared" si="0"/>
        <v>40.017499999999998</v>
      </c>
      <c r="I21" s="23">
        <f>AVERAGE(I17:I20)</f>
        <v>40.017499999999998</v>
      </c>
    </row>
    <row r="22" spans="1:9" ht="26.25" customHeight="1" thickBot="1" x14ac:dyDescent="0.3">
      <c r="A22" s="19" t="s">
        <v>18</v>
      </c>
      <c r="B22" s="21">
        <f>B21-0</f>
        <v>7.4999999999999997E-3</v>
      </c>
      <c r="C22" s="21">
        <f>C21-10</f>
        <v>7.5000000000002842E-3</v>
      </c>
      <c r="D22" s="21">
        <f>D21-10</f>
        <v>4.9999999999990052E-3</v>
      </c>
      <c r="E22" s="21">
        <f>E21-90</f>
        <v>7.5000000000073896E-3</v>
      </c>
      <c r="F22" s="21">
        <f>F21-90</f>
        <v>7.4999999999931788E-3</v>
      </c>
      <c r="G22" s="21">
        <f>G21-10</f>
        <v>-9.9999999999997868E-3</v>
      </c>
      <c r="H22" s="21">
        <f>H21-40</f>
        <v>1.7499999999998295E-2</v>
      </c>
      <c r="I22" s="24">
        <f>I21-40</f>
        <v>1.7499999999998295E-2</v>
      </c>
    </row>
    <row r="23" spans="1:9" ht="30" customHeight="1" thickBot="1" x14ac:dyDescent="0.3">
      <c r="A23" s="42" t="s">
        <v>34</v>
      </c>
      <c r="B23" s="40">
        <f>VLOOKUP(C7,Feuil2!D8:E12,2)</f>
        <v>0.01</v>
      </c>
      <c r="C23" s="40">
        <f>VLOOKUP(C7,Feuil2!D8:F12,3)</f>
        <v>0.02</v>
      </c>
      <c r="D23" s="40">
        <f>VLOOKUP(C7,Feuil2!D8:G12,4)</f>
        <v>0.02</v>
      </c>
      <c r="E23" s="40">
        <f>VLOOKUP(C7,Feuil2!D8:H12,5)</f>
        <v>0.02</v>
      </c>
      <c r="F23" s="40">
        <f>VLOOKUP(C7,Feuil2!D8:I12,6)</f>
        <v>0.02</v>
      </c>
      <c r="G23" s="40">
        <f>VLOOKUP(C7,Feuil2!D8:J12,7)</f>
        <v>0.02</v>
      </c>
      <c r="H23" s="40">
        <f>VLOOKUP(C7,Feuil2!D8:K12,8)</f>
        <v>0.02</v>
      </c>
      <c r="I23" s="41">
        <f>VLOOKUP(C7,Feuil2!D8:L12,9)</f>
        <v>0.02</v>
      </c>
    </row>
    <row r="24" spans="1:9" ht="36" customHeight="1" thickBot="1" x14ac:dyDescent="0.3">
      <c r="A24" s="43" t="s">
        <v>35</v>
      </c>
      <c r="B24" s="92" t="s">
        <v>37</v>
      </c>
      <c r="C24" s="93"/>
      <c r="D24" s="93"/>
      <c r="E24" s="93"/>
      <c r="F24" s="93"/>
      <c r="G24" s="93"/>
      <c r="H24" s="93"/>
      <c r="I24" s="94"/>
    </row>
    <row r="25" spans="1:9" ht="9" customHeight="1" x14ac:dyDescent="0.25"/>
    <row r="26" spans="1:9" ht="15.75" x14ac:dyDescent="0.25">
      <c r="A26" s="114" t="s">
        <v>20</v>
      </c>
      <c r="B26" s="115"/>
      <c r="C26" s="115"/>
      <c r="D26" s="115"/>
      <c r="E26" s="115"/>
      <c r="F26" s="115"/>
      <c r="G26" s="115"/>
      <c r="H26" s="115"/>
      <c r="I26" s="116"/>
    </row>
    <row r="27" spans="1:9" ht="15.75" thickBot="1" x14ac:dyDescent="0.3"/>
    <row r="28" spans="1:9" ht="15.75" thickBot="1" x14ac:dyDescent="0.3">
      <c r="B28" s="119" t="s">
        <v>9</v>
      </c>
      <c r="C28" s="117" t="s">
        <v>22</v>
      </c>
      <c r="D28" s="117"/>
      <c r="E28" s="117" t="s">
        <v>23</v>
      </c>
      <c r="F28" s="117"/>
      <c r="G28" s="25" t="s">
        <v>24</v>
      </c>
      <c r="H28" s="117" t="s">
        <v>25</v>
      </c>
      <c r="I28" s="118"/>
    </row>
    <row r="29" spans="1:9" ht="25.5" thickBot="1" x14ac:dyDescent="0.3">
      <c r="B29" s="120"/>
      <c r="C29" s="26" t="s">
        <v>11</v>
      </c>
      <c r="D29" s="26" t="s">
        <v>12</v>
      </c>
      <c r="E29" s="27" t="s">
        <v>11</v>
      </c>
      <c r="F29" s="27" t="s">
        <v>12</v>
      </c>
      <c r="G29" s="28" t="s">
        <v>13</v>
      </c>
      <c r="H29" s="26" t="s">
        <v>11</v>
      </c>
      <c r="I29" s="29" t="s">
        <v>12</v>
      </c>
    </row>
    <row r="30" spans="1:9" ht="16.5" thickBot="1" x14ac:dyDescent="0.3">
      <c r="A30" s="30" t="s">
        <v>26</v>
      </c>
      <c r="B30" s="21">
        <f>(MAX(B17:B20)-MIN(B17:B20))/2</f>
        <v>5.0000000000000001E-3</v>
      </c>
      <c r="C30" s="21">
        <f t="shared" ref="C30:I30" si="1">(MAX(C17:C20)-MIN(C17:C20))/2</f>
        <v>1.499999999999968E-2</v>
      </c>
      <c r="D30" s="21">
        <f t="shared" si="1"/>
        <v>2.4999999999999467E-2</v>
      </c>
      <c r="E30" s="21">
        <f t="shared" si="1"/>
        <v>2.4999999999998579E-2</v>
      </c>
      <c r="F30" s="21">
        <f t="shared" si="1"/>
        <v>3.0000000000001137E-2</v>
      </c>
      <c r="G30" s="21">
        <f t="shared" si="1"/>
        <v>5.4999999999999716E-2</v>
      </c>
      <c r="H30" s="21">
        <f t="shared" si="1"/>
        <v>1.0000000000001563E-2</v>
      </c>
      <c r="I30" s="24">
        <f t="shared" si="1"/>
        <v>1.5000000000000568E-2</v>
      </c>
    </row>
    <row r="31" spans="1:9" ht="30" customHeight="1" thickBot="1" x14ac:dyDescent="0.3">
      <c r="A31" s="42" t="s">
        <v>34</v>
      </c>
      <c r="B31" s="40">
        <f>VLOOKUP(C7,Feuil2!D8:E12,2)</f>
        <v>0.01</v>
      </c>
      <c r="C31" s="40">
        <f>VLOOKUP(C7,Feuil2!D8:F12,3)</f>
        <v>0.02</v>
      </c>
      <c r="D31" s="40">
        <f>VLOOKUP(C7,Feuil2!D8:G12,4)</f>
        <v>0.02</v>
      </c>
      <c r="E31" s="40">
        <f>VLOOKUP(C7,Feuil2!D8:H12,5)</f>
        <v>0.02</v>
      </c>
      <c r="F31" s="40">
        <f>VLOOKUP(C7,Feuil2!D8:I12,6)</f>
        <v>0.02</v>
      </c>
      <c r="G31" s="40">
        <f>VLOOKUP(C7,Feuil2!D8:J12,7)</f>
        <v>0.02</v>
      </c>
      <c r="H31" s="40">
        <f>VLOOKUP(C7,Feuil2!D8:K12,8)</f>
        <v>0.02</v>
      </c>
      <c r="I31" s="41">
        <f>VLOOKUP(C7,Feuil2!D8:L12,9)</f>
        <v>0.02</v>
      </c>
    </row>
    <row r="32" spans="1:9" ht="36" customHeight="1" thickBot="1" x14ac:dyDescent="0.3">
      <c r="A32" s="43" t="s">
        <v>35</v>
      </c>
      <c r="B32" s="92" t="s">
        <v>36</v>
      </c>
      <c r="C32" s="93"/>
      <c r="D32" s="93"/>
      <c r="E32" s="93"/>
      <c r="F32" s="93"/>
      <c r="G32" s="93"/>
      <c r="H32" s="93"/>
      <c r="I32" s="94"/>
    </row>
    <row r="33" spans="1:16" ht="6.75" customHeight="1" x14ac:dyDescent="0.25"/>
    <row r="34" spans="1:16" ht="3.75" customHeight="1" x14ac:dyDescent="0.25"/>
    <row r="35" spans="1:16" ht="18.75" x14ac:dyDescent="0.3">
      <c r="A35" s="95" t="s">
        <v>38</v>
      </c>
      <c r="B35" s="96"/>
      <c r="C35" s="96"/>
      <c r="D35" s="96"/>
      <c r="E35" s="96"/>
      <c r="F35" s="96"/>
      <c r="G35" s="96"/>
      <c r="H35" s="96"/>
      <c r="I35" s="97"/>
      <c r="J35" s="44"/>
    </row>
    <row r="37" spans="1:16" x14ac:dyDescent="0.25">
      <c r="C37" t="s">
        <v>47</v>
      </c>
      <c r="O37" s="61"/>
    </row>
    <row r="38" spans="1:16" ht="15" customHeight="1" x14ac:dyDescent="0.25">
      <c r="A38" s="121" t="s">
        <v>18</v>
      </c>
      <c r="B38" s="121"/>
      <c r="D38" s="127" t="s">
        <v>49</v>
      </c>
      <c r="E38" s="127"/>
      <c r="F38" s="127"/>
    </row>
    <row r="39" spans="1:16" x14ac:dyDescent="0.25">
      <c r="A39" s="121" t="s">
        <v>48</v>
      </c>
      <c r="B39" s="121"/>
      <c r="D39" s="127"/>
      <c r="E39" s="127"/>
      <c r="F39" s="127"/>
    </row>
    <row r="40" spans="1:16" x14ac:dyDescent="0.25">
      <c r="D40" s="127"/>
      <c r="E40" s="127"/>
      <c r="F40" s="127"/>
    </row>
    <row r="41" spans="1:16" x14ac:dyDescent="0.25">
      <c r="D41" s="127"/>
      <c r="E41" s="127"/>
      <c r="F41" s="127"/>
    </row>
    <row r="42" spans="1:16" x14ac:dyDescent="0.25">
      <c r="D42" s="127"/>
      <c r="E42" s="127"/>
      <c r="F42" s="127"/>
    </row>
    <row r="43" spans="1:16" ht="15.75" thickBot="1" x14ac:dyDescent="0.3">
      <c r="D43" s="127"/>
      <c r="E43" s="127"/>
      <c r="F43" s="127"/>
    </row>
    <row r="44" spans="1:16" ht="15.75" thickBot="1" x14ac:dyDescent="0.3">
      <c r="D44" s="127"/>
      <c r="E44" s="127"/>
      <c r="F44" s="127"/>
      <c r="O44" s="106" t="s">
        <v>42</v>
      </c>
      <c r="P44" s="107"/>
    </row>
    <row r="45" spans="1:16" x14ac:dyDescent="0.25">
      <c r="D45" s="127"/>
      <c r="E45" s="127"/>
      <c r="F45" s="127"/>
      <c r="N45" s="58" t="s">
        <v>39</v>
      </c>
      <c r="O45" s="108">
        <v>3</v>
      </c>
      <c r="P45" s="109"/>
    </row>
    <row r="46" spans="1:16" ht="15.75" thickBot="1" x14ac:dyDescent="0.3">
      <c r="D46" s="127"/>
      <c r="E46" s="127"/>
      <c r="F46" s="127"/>
      <c r="N46" s="59" t="s">
        <v>40</v>
      </c>
      <c r="O46" s="110">
        <v>4</v>
      </c>
      <c r="P46" s="111"/>
    </row>
    <row r="47" spans="1:16" ht="20.25" thickTop="1" thickBot="1" x14ac:dyDescent="0.35">
      <c r="N47" s="60" t="s">
        <v>35</v>
      </c>
      <c r="O47" s="112">
        <f>((O46+O45)*20)/16</f>
        <v>8.75</v>
      </c>
      <c r="P47" s="113"/>
    </row>
    <row r="49" spans="12:17" x14ac:dyDescent="0.25">
      <c r="L49" s="98" t="s">
        <v>46</v>
      </c>
      <c r="M49" s="99"/>
      <c r="N49" s="99"/>
      <c r="O49" s="99"/>
      <c r="P49" s="99"/>
      <c r="Q49" s="100"/>
    </row>
    <row r="50" spans="12:17" x14ac:dyDescent="0.25">
      <c r="L50" s="101"/>
      <c r="M50" s="102"/>
      <c r="N50" s="102"/>
      <c r="O50" s="102"/>
      <c r="P50" s="102"/>
      <c r="Q50" s="103"/>
    </row>
    <row r="51" spans="12:17" x14ac:dyDescent="0.25">
      <c r="L51" s="101"/>
      <c r="M51" s="102"/>
      <c r="N51" s="102"/>
      <c r="O51" s="102"/>
      <c r="P51" s="102"/>
      <c r="Q51" s="103"/>
    </row>
    <row r="52" spans="12:17" x14ac:dyDescent="0.25">
      <c r="L52" s="104"/>
      <c r="M52" s="104"/>
      <c r="N52" s="104"/>
      <c r="O52" s="104"/>
      <c r="P52" s="104"/>
      <c r="Q52" s="105"/>
    </row>
  </sheetData>
  <mergeCells count="38">
    <mergeCell ref="D38:F46"/>
    <mergeCell ref="B24:I24"/>
    <mergeCell ref="B32:I32"/>
    <mergeCell ref="A35:I35"/>
    <mergeCell ref="L49:Q52"/>
    <mergeCell ref="O44:P44"/>
    <mergeCell ref="O45:P45"/>
    <mergeCell ref="O46:P46"/>
    <mergeCell ref="O47:P47"/>
    <mergeCell ref="A26:I26"/>
    <mergeCell ref="C28:D28"/>
    <mergeCell ref="E28:F28"/>
    <mergeCell ref="H28:I28"/>
    <mergeCell ref="B28:B29"/>
    <mergeCell ref="A38:B38"/>
    <mergeCell ref="A39:B39"/>
    <mergeCell ref="A13:I13"/>
    <mergeCell ref="D10:I12"/>
    <mergeCell ref="C15:D15"/>
    <mergeCell ref="E15:F15"/>
    <mergeCell ref="H15:I15"/>
    <mergeCell ref="A11:C12"/>
    <mergeCell ref="A5:I5"/>
    <mergeCell ref="E6:F6"/>
    <mergeCell ref="E7:F7"/>
    <mergeCell ref="A10:C10"/>
    <mergeCell ref="A9:I9"/>
    <mergeCell ref="A6:B6"/>
    <mergeCell ref="A7:B7"/>
    <mergeCell ref="G7:H7"/>
    <mergeCell ref="G6:H6"/>
    <mergeCell ref="C7:D7"/>
    <mergeCell ref="C6:D6"/>
    <mergeCell ref="C1:E3"/>
    <mergeCell ref="A1:B3"/>
    <mergeCell ref="F2:I2"/>
    <mergeCell ref="F1:I1"/>
    <mergeCell ref="F3:I3"/>
  </mergeCells>
  <conditionalFormatting sqref="L16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">
    <cfRule type="cellIs" dxfId="38" priority="26" operator="between">
      <formula>$B$23</formula>
      <formula>-$B$23</formula>
    </cfRule>
    <cfRule type="cellIs" dxfId="37" priority="44" operator="notBetween">
      <formula>$B$23</formula>
      <formula>-$B$23</formula>
    </cfRule>
  </conditionalFormatting>
  <conditionalFormatting sqref="C22">
    <cfRule type="cellIs" dxfId="36" priority="42" operator="notBetween">
      <formula>$C$23</formula>
      <formula>-$C$23</formula>
    </cfRule>
    <cfRule type="cellIs" dxfId="35" priority="43" operator="between">
      <formula>$C$23</formula>
      <formula>-$C$23</formula>
    </cfRule>
  </conditionalFormatting>
  <conditionalFormatting sqref="D22">
    <cfRule type="cellIs" dxfId="34" priority="40" operator="notBetween">
      <formula>$D$23</formula>
      <formula>-$D$23</formula>
    </cfRule>
    <cfRule type="cellIs" dxfId="33" priority="41" operator="between">
      <formula>$D$23</formula>
      <formula>-$D$23</formula>
    </cfRule>
  </conditionalFormatting>
  <conditionalFormatting sqref="E22">
    <cfRule type="cellIs" dxfId="32" priority="38" operator="notBetween">
      <formula>$E$23</formula>
      <formula>-$E$23</formula>
    </cfRule>
    <cfRule type="cellIs" dxfId="31" priority="39" operator="between">
      <formula>$E$23</formula>
      <formula>-$E$23</formula>
    </cfRule>
  </conditionalFormatting>
  <conditionalFormatting sqref="F22">
    <cfRule type="cellIs" dxfId="30" priority="36" operator="notBetween">
      <formula>$F$23</formula>
      <formula>-$F$23</formula>
    </cfRule>
    <cfRule type="cellIs" dxfId="29" priority="37" operator="between">
      <formula>$F$23</formula>
      <formula>-$F$23</formula>
    </cfRule>
  </conditionalFormatting>
  <conditionalFormatting sqref="G22">
    <cfRule type="cellIs" dxfId="28" priority="34" operator="notBetween">
      <formula>$G$23</formula>
      <formula>-$G$23</formula>
    </cfRule>
    <cfRule type="cellIs" dxfId="27" priority="35" operator="between">
      <formula>$G$23</formula>
      <formula>-$G$23</formula>
    </cfRule>
  </conditionalFormatting>
  <conditionalFormatting sqref="H22">
    <cfRule type="cellIs" dxfId="26" priority="32" operator="notBetween">
      <formula>$H$23</formula>
      <formula>-$H$23</formula>
    </cfRule>
    <cfRule type="cellIs" dxfId="25" priority="33" operator="between">
      <formula>$H$23</formula>
      <formula>-$H$23</formula>
    </cfRule>
  </conditionalFormatting>
  <conditionalFormatting sqref="I22">
    <cfRule type="cellIs" dxfId="24" priority="27" operator="notBetween">
      <formula>$I$23</formula>
      <formula>-$I$23</formula>
    </cfRule>
    <cfRule type="cellIs" dxfId="23" priority="28" operator="between">
      <formula>$I$23</formula>
      <formula>-$I$23</formula>
    </cfRule>
  </conditionalFormatting>
  <conditionalFormatting sqref="B30">
    <cfRule type="cellIs" priority="24" operator="notBetween">
      <formula>$B$31</formula>
      <formula>-$B$31</formula>
    </cfRule>
    <cfRule type="cellIs" dxfId="22" priority="25" operator="between">
      <formula>$B$31</formula>
      <formula>-$B$31</formula>
    </cfRule>
  </conditionalFormatting>
  <conditionalFormatting sqref="C30">
    <cfRule type="cellIs" dxfId="21" priority="23" operator="between">
      <formula>$C$31</formula>
      <formula>-$C$31</formula>
    </cfRule>
  </conditionalFormatting>
  <conditionalFormatting sqref="D30">
    <cfRule type="cellIs" dxfId="20" priority="21" operator="notBetween">
      <formula>$D$31</formula>
      <formula>-$D$31</formula>
    </cfRule>
    <cfRule type="cellIs" dxfId="19" priority="22" operator="between">
      <formula>$D$31</formula>
      <formula>-$D$31</formula>
    </cfRule>
  </conditionalFormatting>
  <conditionalFormatting sqref="E30">
    <cfRule type="cellIs" dxfId="18" priority="19" operator="notBetween">
      <formula>$E$31</formula>
      <formula>-$E$31</formula>
    </cfRule>
    <cfRule type="cellIs" dxfId="17" priority="20" operator="between">
      <formula>$E$31</formula>
      <formula>-$E$31</formula>
    </cfRule>
  </conditionalFormatting>
  <conditionalFormatting sqref="F30">
    <cfRule type="cellIs" dxfId="16" priority="17" operator="notBetween">
      <formula>$F$31</formula>
      <formula>-$F$31</formula>
    </cfRule>
    <cfRule type="cellIs" dxfId="15" priority="18" operator="between">
      <formula>$F$31</formula>
      <formula>-$F$31</formula>
    </cfRule>
  </conditionalFormatting>
  <conditionalFormatting sqref="G30">
    <cfRule type="cellIs" dxfId="14" priority="15" operator="notBetween">
      <formula>$G$31</formula>
      <formula>-$G$31</formula>
    </cfRule>
    <cfRule type="cellIs" dxfId="13" priority="16" operator="between">
      <formula>$G$31</formula>
      <formula>-$G$31</formula>
    </cfRule>
  </conditionalFormatting>
  <conditionalFormatting sqref="H30">
    <cfRule type="cellIs" dxfId="12" priority="13" operator="notBetween">
      <formula>$H$31</formula>
      <formula>-$H$31</formula>
    </cfRule>
    <cfRule type="cellIs" dxfId="11" priority="14" operator="between">
      <formula>$H$31</formula>
      <formula>-$H$31</formula>
    </cfRule>
  </conditionalFormatting>
  <conditionalFormatting sqref="I30">
    <cfRule type="cellIs" dxfId="10" priority="11" operator="notBetween">
      <formula>$I$31</formula>
      <formula>-$I$31</formula>
    </cfRule>
    <cfRule type="cellIs" dxfId="9" priority="12" operator="between">
      <formula>$I$31</formula>
      <formula>-$I$31</formula>
    </cfRule>
  </conditionalFormatting>
  <conditionalFormatting sqref="O45">
    <cfRule type="cellIs" dxfId="8" priority="7" operator="equal">
      <formula>6</formula>
    </cfRule>
    <cfRule type="cellIs" dxfId="7" priority="9" operator="lessThan">
      <formula>6</formula>
    </cfRule>
    <cfRule type="cellIs" dxfId="6" priority="10" operator="greaterThan">
      <formula>6</formula>
    </cfRule>
  </conditionalFormatting>
  <conditionalFormatting sqref="O46">
    <cfRule type="cellIs" dxfId="5" priority="4" operator="equal">
      <formula>6</formula>
    </cfRule>
    <cfRule type="cellIs" dxfId="4" priority="5" operator="lessThan">
      <formula>6</formula>
    </cfRule>
    <cfRule type="cellIs" dxfId="3" priority="6" operator="greaterThan">
      <formula>6</formula>
    </cfRule>
  </conditionalFormatting>
  <conditionalFormatting sqref="O47:P47">
    <cfRule type="cellIs" dxfId="2" priority="1" operator="equal">
      <formula>12</formula>
    </cfRule>
    <cfRule type="cellIs" dxfId="1" priority="2" operator="lessThan">
      <formula>12</formula>
    </cfRule>
    <cfRule type="cellIs" dxfId="0" priority="3" operator="greaterThan">
      <formula>12</formula>
    </cfRule>
  </conditionalFormatting>
  <dataValidations count="2">
    <dataValidation type="list" allowBlank="1" showInputMessage="1" showErrorMessage="1" sqref="C7">
      <formula1>Etendudemesure</formula1>
    </dataValidation>
    <dataValidation type="list" allowBlank="1" showInputMessage="1" showErrorMessage="1" sqref="O45 O46">
      <formula1>note1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O31"/>
  <sheetViews>
    <sheetView workbookViewId="0">
      <selection activeCell="K31" sqref="K31"/>
    </sheetView>
  </sheetViews>
  <sheetFormatPr baseColWidth="10" defaultRowHeight="15" x14ac:dyDescent="0.25"/>
  <sheetData>
    <row r="3" spans="4:12" ht="2.25" customHeight="1" x14ac:dyDescent="0.25"/>
    <row r="4" spans="4:12" ht="23.25" customHeight="1" x14ac:dyDescent="0.25"/>
    <row r="5" spans="4:12" ht="19.5" thickBot="1" x14ac:dyDescent="0.3">
      <c r="F5" s="122" t="s">
        <v>30</v>
      </c>
      <c r="G5" s="122"/>
      <c r="H5" s="122"/>
      <c r="I5" s="122"/>
      <c r="J5" s="122"/>
      <c r="K5" s="122"/>
    </row>
    <row r="6" spans="4:12" ht="21.75" customHeight="1" thickBot="1" x14ac:dyDescent="0.3">
      <c r="E6" s="123" t="s">
        <v>9</v>
      </c>
      <c r="F6" s="125" t="s">
        <v>22</v>
      </c>
      <c r="G6" s="125"/>
      <c r="H6" s="125" t="s">
        <v>23</v>
      </c>
      <c r="I6" s="125"/>
      <c r="J6" s="31" t="s">
        <v>24</v>
      </c>
      <c r="K6" s="125" t="s">
        <v>25</v>
      </c>
      <c r="L6" s="126"/>
    </row>
    <row r="7" spans="4:12" ht="15.75" customHeight="1" thickBot="1" x14ac:dyDescent="0.3">
      <c r="E7" s="124"/>
      <c r="F7" s="32" t="s">
        <v>11</v>
      </c>
      <c r="G7" s="32" t="s">
        <v>12</v>
      </c>
      <c r="H7" s="33" t="s">
        <v>11</v>
      </c>
      <c r="I7" s="33" t="s">
        <v>12</v>
      </c>
      <c r="J7" s="34" t="s">
        <v>13</v>
      </c>
      <c r="K7" s="32" t="s">
        <v>11</v>
      </c>
      <c r="L7" s="35" t="s">
        <v>12</v>
      </c>
    </row>
    <row r="8" spans="4:12" ht="16.5" thickBot="1" x14ac:dyDescent="0.3">
      <c r="D8" s="36" t="s">
        <v>27</v>
      </c>
      <c r="E8" s="37">
        <v>0.01</v>
      </c>
      <c r="F8" s="37">
        <v>0.02</v>
      </c>
      <c r="G8" s="37">
        <v>0.02</v>
      </c>
      <c r="H8" s="37">
        <v>0.02</v>
      </c>
      <c r="I8" s="37">
        <v>0.02</v>
      </c>
      <c r="J8" s="37">
        <v>0.02</v>
      </c>
      <c r="K8" s="37">
        <v>0.02</v>
      </c>
      <c r="L8" s="37">
        <v>0.02</v>
      </c>
    </row>
    <row r="9" spans="4:12" ht="15.75" x14ac:dyDescent="0.25">
      <c r="D9" s="38" t="s">
        <v>28</v>
      </c>
      <c r="E9" s="1">
        <v>0.01</v>
      </c>
      <c r="F9" s="1">
        <v>0.02</v>
      </c>
      <c r="G9" s="1">
        <v>0.02</v>
      </c>
      <c r="H9" s="1">
        <v>0.02</v>
      </c>
      <c r="I9" s="1">
        <v>0.02</v>
      </c>
      <c r="J9" s="1">
        <v>0.02</v>
      </c>
      <c r="K9" s="37">
        <v>0.02</v>
      </c>
      <c r="L9" s="37">
        <v>0.02</v>
      </c>
    </row>
    <row r="10" spans="4:12" ht="15.75" x14ac:dyDescent="0.25">
      <c r="D10" s="38" t="s">
        <v>29</v>
      </c>
      <c r="E10" s="1">
        <v>0.01</v>
      </c>
      <c r="F10" s="1">
        <v>0.03</v>
      </c>
      <c r="G10" s="1">
        <v>0.03</v>
      </c>
      <c r="H10" s="1">
        <v>0.03</v>
      </c>
      <c r="I10" s="1">
        <v>0.03</v>
      </c>
      <c r="J10" s="1">
        <v>0.02</v>
      </c>
      <c r="K10" s="1">
        <v>0.03</v>
      </c>
      <c r="L10" s="1">
        <v>0.03</v>
      </c>
    </row>
    <row r="11" spans="4:12" ht="15.75" x14ac:dyDescent="0.25">
      <c r="D11" s="38" t="s">
        <v>33</v>
      </c>
      <c r="E11" s="1">
        <v>0.01</v>
      </c>
      <c r="F11" s="1">
        <v>0.04</v>
      </c>
      <c r="G11" s="1">
        <v>0.04</v>
      </c>
      <c r="H11" s="1">
        <v>0.04</v>
      </c>
      <c r="I11" s="1">
        <v>0.04</v>
      </c>
      <c r="J11" s="1">
        <v>0.03</v>
      </c>
      <c r="K11" s="1">
        <v>0.04</v>
      </c>
      <c r="L11" s="1">
        <v>0.04</v>
      </c>
    </row>
    <row r="12" spans="4:12" ht="16.5" thickBot="1" x14ac:dyDescent="0.3">
      <c r="D12" s="39"/>
      <c r="E12" s="16">
        <v>0.01</v>
      </c>
      <c r="F12" s="16">
        <v>0.05</v>
      </c>
      <c r="G12" s="16">
        <v>0.05</v>
      </c>
      <c r="H12" s="16">
        <v>0.05</v>
      </c>
      <c r="I12" s="16">
        <v>0.05</v>
      </c>
      <c r="J12" s="16">
        <v>0.03</v>
      </c>
      <c r="K12" s="16">
        <v>0.05</v>
      </c>
      <c r="L12" s="16">
        <v>0.05</v>
      </c>
    </row>
    <row r="13" spans="4:12" ht="18.75" x14ac:dyDescent="0.3">
      <c r="F13" s="95" t="s">
        <v>32</v>
      </c>
      <c r="G13" s="96"/>
      <c r="H13" s="96"/>
      <c r="I13" s="96"/>
      <c r="J13" s="96"/>
      <c r="K13" s="97"/>
    </row>
    <row r="16" spans="4:12" ht="20.25" customHeight="1" x14ac:dyDescent="0.25"/>
    <row r="18" spans="3:15" ht="15.75" thickBot="1" x14ac:dyDescent="0.3"/>
    <row r="19" spans="3:15" ht="16.5" thickBot="1" x14ac:dyDescent="0.3">
      <c r="C19" s="45"/>
      <c r="D19" s="45"/>
      <c r="E19" s="50"/>
      <c r="F19" s="55" t="s">
        <v>41</v>
      </c>
      <c r="G19" s="51"/>
      <c r="H19" s="51"/>
      <c r="I19" s="51"/>
      <c r="J19" s="46"/>
      <c r="K19" s="51"/>
      <c r="L19" s="51"/>
      <c r="M19" s="45"/>
      <c r="N19" s="45"/>
      <c r="O19" s="45"/>
    </row>
    <row r="20" spans="3:15" x14ac:dyDescent="0.25">
      <c r="C20" s="45"/>
      <c r="D20" s="45"/>
      <c r="E20" s="50"/>
      <c r="F20" s="54">
        <v>1</v>
      </c>
      <c r="G20" s="47"/>
      <c r="H20" s="48"/>
      <c r="I20" s="48"/>
      <c r="J20" s="49"/>
      <c r="K20" s="47"/>
      <c r="L20" s="48"/>
      <c r="M20" s="45"/>
      <c r="N20" s="45"/>
      <c r="O20" s="45"/>
    </row>
    <row r="21" spans="3:15" x14ac:dyDescent="0.25">
      <c r="C21" s="45"/>
      <c r="D21" s="45"/>
      <c r="E21" s="45"/>
      <c r="F21" s="53">
        <v>2</v>
      </c>
      <c r="G21" s="45"/>
      <c r="H21" s="45"/>
      <c r="I21" s="45"/>
      <c r="J21" s="45"/>
      <c r="K21" s="45"/>
      <c r="L21" s="45"/>
      <c r="M21" s="45"/>
      <c r="N21" s="45"/>
      <c r="O21" s="45"/>
    </row>
    <row r="22" spans="3:15" x14ac:dyDescent="0.25">
      <c r="C22" s="45"/>
      <c r="D22" s="45"/>
      <c r="E22" s="45"/>
      <c r="F22" s="53">
        <v>3</v>
      </c>
      <c r="G22" s="45"/>
      <c r="H22" s="45"/>
      <c r="I22" s="45"/>
      <c r="J22" s="45"/>
      <c r="K22" s="45"/>
      <c r="L22" s="45"/>
      <c r="M22" s="45"/>
      <c r="N22" s="45"/>
      <c r="O22" s="45"/>
    </row>
    <row r="23" spans="3:15" x14ac:dyDescent="0.25">
      <c r="C23" s="45"/>
      <c r="D23" s="45"/>
      <c r="E23" s="45"/>
      <c r="F23" s="53">
        <v>4</v>
      </c>
      <c r="G23" s="45"/>
      <c r="H23" s="45"/>
      <c r="I23" s="45"/>
      <c r="J23" s="45"/>
      <c r="K23" s="45"/>
      <c r="L23" s="45"/>
      <c r="M23" s="45"/>
      <c r="N23" s="45"/>
      <c r="O23" s="45"/>
    </row>
    <row r="24" spans="3:15" x14ac:dyDescent="0.25">
      <c r="C24" s="45"/>
      <c r="D24" s="45"/>
      <c r="E24" s="45"/>
      <c r="F24" s="53">
        <v>5</v>
      </c>
      <c r="G24" s="45"/>
      <c r="H24" s="45"/>
      <c r="I24" s="45"/>
      <c r="J24" s="45"/>
      <c r="K24" s="45"/>
      <c r="L24" s="45"/>
      <c r="M24" s="45"/>
      <c r="N24" s="45"/>
      <c r="O24" s="45"/>
    </row>
    <row r="25" spans="3:15" x14ac:dyDescent="0.25">
      <c r="C25" s="45"/>
      <c r="D25" s="45"/>
      <c r="E25" s="45"/>
      <c r="F25" s="53">
        <v>6</v>
      </c>
      <c r="G25" s="45"/>
      <c r="H25" s="45"/>
      <c r="I25" s="45"/>
      <c r="J25" s="45"/>
      <c r="K25" s="45"/>
      <c r="L25" s="45"/>
      <c r="M25" s="45"/>
      <c r="N25" s="45"/>
      <c r="O25" s="45"/>
    </row>
    <row r="26" spans="3:15" x14ac:dyDescent="0.25">
      <c r="C26" s="45"/>
      <c r="D26" s="45"/>
      <c r="E26" s="45"/>
      <c r="F26" s="53">
        <v>7</v>
      </c>
      <c r="G26" s="45"/>
      <c r="H26" s="45"/>
      <c r="I26" s="45"/>
      <c r="J26" s="45"/>
      <c r="K26" s="45"/>
      <c r="L26" s="45"/>
      <c r="M26" s="45"/>
      <c r="N26" s="45"/>
      <c r="O26" s="45"/>
    </row>
    <row r="27" spans="3:15" ht="15.75" thickBot="1" x14ac:dyDescent="0.3">
      <c r="C27" s="45"/>
      <c r="D27" s="45"/>
      <c r="E27" s="45"/>
      <c r="F27" s="56">
        <v>8</v>
      </c>
      <c r="G27" s="45"/>
      <c r="H27" s="45"/>
      <c r="I27" s="45"/>
      <c r="J27" s="45"/>
      <c r="K27" s="45"/>
      <c r="L27" s="45"/>
      <c r="M27" s="45"/>
      <c r="N27" s="45"/>
      <c r="O27" s="45"/>
    </row>
    <row r="28" spans="3:15" x14ac:dyDescent="0.25">
      <c r="E28" s="45"/>
      <c r="F28" s="57"/>
      <c r="G28" s="45"/>
    </row>
    <row r="31" spans="3:15" x14ac:dyDescent="0.25">
      <c r="F31" s="52"/>
    </row>
  </sheetData>
  <mergeCells count="6">
    <mergeCell ref="F5:K5"/>
    <mergeCell ref="F13:K13"/>
    <mergeCell ref="E6:E7"/>
    <mergeCell ref="F6:G6"/>
    <mergeCell ref="H6:I6"/>
    <mergeCell ref="K6:L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Etendudemesure</vt:lpstr>
      <vt:lpstr>note</vt:lpstr>
      <vt:lpstr>note1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TALOS</dc:creator>
  <cp:lastModifiedBy>zeiss</cp:lastModifiedBy>
  <dcterms:created xsi:type="dcterms:W3CDTF">2015-05-26T11:31:26Z</dcterms:created>
  <dcterms:modified xsi:type="dcterms:W3CDTF">2015-05-27T11:14:12Z</dcterms:modified>
</cp:coreProperties>
</file>