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macro_feuille" defaultThemeVersion="124226"/>
  <bookViews>
    <workbookView xWindow="240" yWindow="105" windowWidth="15480" windowHeight="10965"/>
  </bookViews>
  <sheets>
    <sheet name="LISTING" sheetId="3" r:id="rId1"/>
    <sheet name="DOSSIER-ACTIVITE" sheetId="1" r:id="rId2"/>
    <sheet name="EFFECTIF" sheetId="2" r:id="rId3"/>
    <sheet name="Feuil1" sheetId="4" r:id="rId4"/>
  </sheets>
  <definedNames>
    <definedName name="_xlnm._FilterDatabase" localSheetId="0" hidden="1">LISTING!$A$13:$D$198</definedName>
    <definedName name="_xlnm.Print_Area" localSheetId="0">LISTING!$A$12:$IM$44</definedName>
  </definedNames>
  <calcPr calcId="145621"/>
</workbook>
</file>

<file path=xl/calcChain.xml><?xml version="1.0" encoding="utf-8"?>
<calcChain xmlns="http://schemas.openxmlformats.org/spreadsheetml/2006/main">
  <c r="A2" i="4" l="1"/>
  <c r="A12" i="4" s="1"/>
  <c r="A5" i="4" l="1"/>
  <c r="A6" i="4"/>
  <c r="A7" i="4"/>
  <c r="A3" i="4"/>
  <c r="A8" i="4"/>
  <c r="A9" i="4"/>
  <c r="A10" i="4"/>
  <c r="A11" i="4"/>
  <c r="A4" i="4"/>
  <c r="K32" i="4" l="1"/>
  <c r="M32" i="4" s="1"/>
  <c r="E32" i="4"/>
  <c r="G32" i="4" s="1"/>
  <c r="K31" i="4"/>
  <c r="E31" i="4"/>
  <c r="G31" i="4" s="1"/>
  <c r="K30" i="4"/>
  <c r="E30" i="4"/>
  <c r="G30" i="4" s="1"/>
  <c r="K29" i="4"/>
  <c r="E29" i="4"/>
  <c r="G29" i="4" s="1"/>
  <c r="K28" i="4"/>
  <c r="E28" i="4"/>
  <c r="G28" i="4" s="1"/>
  <c r="K27" i="4"/>
  <c r="E27" i="4"/>
  <c r="G27" i="4" s="1"/>
  <c r="K26" i="4"/>
  <c r="E26" i="4"/>
  <c r="G26" i="4" s="1"/>
  <c r="K25" i="4"/>
  <c r="E25" i="4"/>
  <c r="G25" i="4" s="1"/>
  <c r="K24" i="4"/>
  <c r="E24" i="4"/>
  <c r="G24" i="4" s="1"/>
  <c r="K23" i="4"/>
  <c r="E23" i="4"/>
  <c r="G23" i="4" s="1"/>
  <c r="K22" i="4"/>
  <c r="G22" i="4"/>
  <c r="E22" i="4"/>
  <c r="K21" i="4"/>
  <c r="E21" i="4"/>
  <c r="G21" i="4" s="1"/>
  <c r="K20" i="4"/>
  <c r="G20" i="4"/>
  <c r="E20" i="4"/>
  <c r="K19" i="4"/>
  <c r="E19" i="4"/>
  <c r="K18" i="4"/>
  <c r="E18" i="4"/>
  <c r="K17" i="4"/>
  <c r="E17" i="4"/>
  <c r="K16" i="4"/>
  <c r="E16" i="4"/>
  <c r="K15" i="4"/>
  <c r="E15" i="4"/>
  <c r="K14" i="4"/>
  <c r="E14" i="4"/>
  <c r="K13" i="4"/>
  <c r="E13" i="4"/>
  <c r="K12" i="4"/>
  <c r="E12" i="4"/>
  <c r="K11" i="4"/>
  <c r="E11" i="4"/>
  <c r="K10" i="4"/>
  <c r="E10" i="4"/>
  <c r="K9" i="4"/>
  <c r="E9" i="4"/>
  <c r="K8" i="4"/>
  <c r="E8" i="4"/>
  <c r="K7" i="4"/>
  <c r="E7" i="4"/>
  <c r="K6" i="4"/>
  <c r="E6" i="4"/>
  <c r="K5" i="4"/>
  <c r="E5" i="4"/>
  <c r="K4" i="4"/>
  <c r="E4" i="4"/>
  <c r="K3" i="4"/>
  <c r="E3" i="4"/>
  <c r="H56" i="3"/>
  <c r="L56" i="3"/>
  <c r="P56" i="3"/>
  <c r="T56" i="3"/>
  <c r="X56" i="3"/>
  <c r="AB56" i="3"/>
  <c r="AF56" i="3"/>
  <c r="AG56" i="3"/>
  <c r="H57" i="3"/>
  <c r="L57" i="3"/>
  <c r="P57" i="3"/>
  <c r="T57" i="3"/>
  <c r="X57" i="3"/>
  <c r="AB57" i="3"/>
  <c r="AF57" i="3"/>
  <c r="AG57" i="3"/>
  <c r="H58" i="3"/>
  <c r="L58" i="3"/>
  <c r="P58" i="3"/>
  <c r="T58" i="3"/>
  <c r="X58" i="3"/>
  <c r="AB58" i="3"/>
  <c r="AF58" i="3"/>
  <c r="AG58" i="3"/>
  <c r="H59" i="3"/>
  <c r="L59" i="3"/>
  <c r="P59" i="3"/>
  <c r="T59" i="3"/>
  <c r="X59" i="3"/>
  <c r="AB59" i="3"/>
  <c r="AF59" i="3"/>
  <c r="AG59" i="3"/>
  <c r="IT44" i="3"/>
  <c r="IV44" i="3" s="1"/>
  <c r="IT43" i="3"/>
  <c r="IV43" i="3" s="1"/>
  <c r="IT42" i="3"/>
  <c r="IV42" i="3" s="1"/>
  <c r="IT41" i="3"/>
  <c r="IV41" i="3" s="1"/>
  <c r="IT40" i="3"/>
  <c r="IV40" i="3" s="1"/>
  <c r="IT39" i="3"/>
  <c r="IV39" i="3" s="1"/>
  <c r="IT38" i="3"/>
  <c r="IV38" i="3" s="1"/>
  <c r="IT37" i="3"/>
  <c r="IV37" i="3" s="1"/>
  <c r="IT36" i="3"/>
  <c r="IV36" i="3" s="1"/>
  <c r="IT35" i="3"/>
  <c r="IV35" i="3" s="1"/>
  <c r="IT34" i="3"/>
  <c r="IV34" i="3" s="1"/>
  <c r="IT33" i="3"/>
  <c r="IV33" i="3" s="1"/>
  <c r="IT32" i="3"/>
  <c r="IV32" i="3" s="1"/>
  <c r="IT31" i="3"/>
  <c r="IV31" i="3" s="1"/>
  <c r="IT30" i="3"/>
  <c r="IV30" i="3" s="1"/>
  <c r="IT29" i="3"/>
  <c r="IV29" i="3" s="1"/>
  <c r="IT28" i="3"/>
  <c r="IV28" i="3" s="1"/>
  <c r="IT27" i="3"/>
  <c r="IV27" i="3" s="1"/>
  <c r="IV26" i="3"/>
  <c r="IT26" i="3"/>
  <c r="IT25" i="3"/>
  <c r="IV25" i="3" s="1"/>
  <c r="IT24" i="3"/>
  <c r="IV24" i="3" s="1"/>
  <c r="IT23" i="3"/>
  <c r="IV23" i="3" s="1"/>
  <c r="IT22" i="3"/>
  <c r="IV22" i="3" s="1"/>
  <c r="IT21" i="3"/>
  <c r="IV21" i="3" s="1"/>
  <c r="IT20" i="3"/>
  <c r="IV20" i="3" s="1"/>
  <c r="IT19" i="3"/>
  <c r="IV19" i="3" s="1"/>
  <c r="IT18" i="3"/>
  <c r="IV18" i="3" s="1"/>
  <c r="IT17" i="3"/>
  <c r="IV17" i="3" s="1"/>
  <c r="IT16" i="3"/>
  <c r="IV16" i="3" s="1"/>
  <c r="IT15" i="3"/>
  <c r="IV15" i="3" s="1"/>
  <c r="IT14" i="3"/>
  <c r="IV14" i="3" s="1"/>
  <c r="D1" i="2"/>
  <c r="H1" i="2"/>
  <c r="H42" i="2" s="1"/>
  <c r="P1" i="2"/>
  <c r="X1" i="2"/>
  <c r="X43" i="2" s="1"/>
  <c r="AB1" i="2"/>
  <c r="AB44" i="2" s="1"/>
  <c r="AE44" i="2" s="1"/>
  <c r="AB43" i="2"/>
  <c r="AE43" i="2" s="1"/>
  <c r="AF1" i="2"/>
  <c r="AJ1" i="2"/>
  <c r="AN1" i="2"/>
  <c r="C3" i="2"/>
  <c r="W3" i="2"/>
  <c r="AA3" i="2"/>
  <c r="AI3" i="2"/>
  <c r="AM3" i="2"/>
  <c r="AQ3" i="2"/>
  <c r="C4" i="2"/>
  <c r="W4" i="2"/>
  <c r="AA4" i="2"/>
  <c r="AI4" i="2"/>
  <c r="AM4" i="2"/>
  <c r="AQ4" i="2"/>
  <c r="C5" i="2"/>
  <c r="W5" i="2"/>
  <c r="AA5" i="2"/>
  <c r="AI5" i="2"/>
  <c r="AM5" i="2"/>
  <c r="AQ5" i="2"/>
  <c r="C6" i="2"/>
  <c r="K6" i="2"/>
  <c r="W6" i="2"/>
  <c r="AA6" i="2"/>
  <c r="AI6" i="2"/>
  <c r="AM6" i="2"/>
  <c r="AQ6" i="2"/>
  <c r="C7" i="2"/>
  <c r="K7" i="2"/>
  <c r="W7" i="2"/>
  <c r="AA7" i="2"/>
  <c r="AI7" i="2"/>
  <c r="AM7" i="2"/>
  <c r="AQ7" i="2"/>
  <c r="C8" i="2"/>
  <c r="K8" i="2"/>
  <c r="W8" i="2"/>
  <c r="AA8" i="2"/>
  <c r="AI8" i="2"/>
  <c r="AM8" i="2"/>
  <c r="AQ8" i="2"/>
  <c r="C9" i="2"/>
  <c r="K9" i="2"/>
  <c r="W9" i="2"/>
  <c r="AA9" i="2"/>
  <c r="AI9" i="2"/>
  <c r="AM9" i="2"/>
  <c r="AQ9" i="2"/>
  <c r="C10" i="2"/>
  <c r="K10" i="2"/>
  <c r="W10" i="2"/>
  <c r="AA10" i="2"/>
  <c r="AI10" i="2"/>
  <c r="AM10" i="2"/>
  <c r="AQ10" i="2"/>
  <c r="C11" i="2"/>
  <c r="K11" i="2"/>
  <c r="W11" i="2"/>
  <c r="AA11" i="2"/>
  <c r="AI11" i="2"/>
  <c r="AM11" i="2"/>
  <c r="AQ11" i="2"/>
  <c r="C12" i="2"/>
  <c r="K12" i="2"/>
  <c r="W12" i="2"/>
  <c r="AA12" i="2"/>
  <c r="AI12" i="2"/>
  <c r="AM12" i="2"/>
  <c r="AQ12" i="2"/>
  <c r="K13" i="2"/>
  <c r="W13" i="2"/>
  <c r="AA13" i="2"/>
  <c r="AI13" i="2"/>
  <c r="AM13" i="2"/>
  <c r="AQ13" i="2"/>
  <c r="K14" i="2"/>
  <c r="W14" i="2"/>
  <c r="AA14" i="2"/>
  <c r="AI14" i="2"/>
  <c r="AM14" i="2"/>
  <c r="AQ14" i="2"/>
  <c r="K15" i="2"/>
  <c r="W15" i="2"/>
  <c r="AA15" i="2"/>
  <c r="AI15" i="2"/>
  <c r="AM15" i="2"/>
  <c r="AQ15" i="2"/>
  <c r="K16" i="2"/>
  <c r="W16" i="2"/>
  <c r="AA16" i="2"/>
  <c r="AI16" i="2"/>
  <c r="AM16" i="2"/>
  <c r="AQ16" i="2"/>
  <c r="K17" i="2"/>
  <c r="W17" i="2"/>
  <c r="AA17" i="2"/>
  <c r="AE17" i="2"/>
  <c r="AI17" i="2"/>
  <c r="AM17" i="2"/>
  <c r="AQ17" i="2"/>
  <c r="K18" i="2"/>
  <c r="S18" i="2"/>
  <c r="W18" i="2"/>
  <c r="AA18" i="2"/>
  <c r="AE18" i="2"/>
  <c r="AI18" i="2"/>
  <c r="AM18" i="2"/>
  <c r="AQ18" i="2"/>
  <c r="K19" i="2"/>
  <c r="S19" i="2"/>
  <c r="W19" i="2"/>
  <c r="AA19" i="2"/>
  <c r="AE19" i="2"/>
  <c r="AI19" i="2"/>
  <c r="AM19" i="2"/>
  <c r="AQ19" i="2"/>
  <c r="K20" i="2"/>
  <c r="S20" i="2"/>
  <c r="W20" i="2"/>
  <c r="AA20" i="2"/>
  <c r="AE20" i="2"/>
  <c r="AI20" i="2"/>
  <c r="AM20" i="2"/>
  <c r="AQ20" i="2"/>
  <c r="K21" i="2"/>
  <c r="S21" i="2"/>
  <c r="W21" i="2"/>
  <c r="AA21" i="2"/>
  <c r="AE21" i="2"/>
  <c r="AI21" i="2"/>
  <c r="AM21" i="2"/>
  <c r="AQ21" i="2"/>
  <c r="K22" i="2"/>
  <c r="S22" i="2"/>
  <c r="W22" i="2"/>
  <c r="AA22" i="2"/>
  <c r="AE22" i="2"/>
  <c r="AI22" i="2"/>
  <c r="AM22" i="2"/>
  <c r="AQ22" i="2"/>
  <c r="K23" i="2"/>
  <c r="S23" i="2"/>
  <c r="W23" i="2"/>
  <c r="AA23" i="2"/>
  <c r="AE23" i="2"/>
  <c r="AI23" i="2"/>
  <c r="AM23" i="2"/>
  <c r="AQ23" i="2"/>
  <c r="K24" i="2"/>
  <c r="S24" i="2"/>
  <c r="W24" i="2"/>
  <c r="AA24" i="2"/>
  <c r="AE24" i="2"/>
  <c r="AI24" i="2"/>
  <c r="AM24" i="2"/>
  <c r="AQ24" i="2"/>
  <c r="K25" i="2"/>
  <c r="S25" i="2"/>
  <c r="W25" i="2"/>
  <c r="AA25" i="2"/>
  <c r="AE25" i="2"/>
  <c r="AI25" i="2"/>
  <c r="AM25" i="2"/>
  <c r="AQ25" i="2"/>
  <c r="K26" i="2"/>
  <c r="S26" i="2"/>
  <c r="W26" i="2"/>
  <c r="AA26" i="2"/>
  <c r="AE26" i="2"/>
  <c r="AI26" i="2"/>
  <c r="AM26" i="2"/>
  <c r="AQ26" i="2"/>
  <c r="K27" i="2"/>
  <c r="S27" i="2"/>
  <c r="W27" i="2"/>
  <c r="AA27" i="2"/>
  <c r="AE27" i="2"/>
  <c r="AI27" i="2"/>
  <c r="AM27" i="2"/>
  <c r="AQ27" i="2"/>
  <c r="K28" i="2"/>
  <c r="S28" i="2"/>
  <c r="W28" i="2"/>
  <c r="AA28" i="2"/>
  <c r="AE28" i="2"/>
  <c r="AI28" i="2"/>
  <c r="AM28" i="2"/>
  <c r="AQ28" i="2"/>
  <c r="K29" i="2"/>
  <c r="S29" i="2"/>
  <c r="W29" i="2"/>
  <c r="AA29" i="2"/>
  <c r="AE29" i="2"/>
  <c r="AI29" i="2"/>
  <c r="AM29" i="2"/>
  <c r="AQ29" i="2"/>
  <c r="K30" i="2"/>
  <c r="S30" i="2"/>
  <c r="W30" i="2"/>
  <c r="AA30" i="2"/>
  <c r="AE30" i="2"/>
  <c r="AI30" i="2"/>
  <c r="AM30" i="2"/>
  <c r="AQ30" i="2"/>
  <c r="K31" i="2"/>
  <c r="S31" i="2"/>
  <c r="W31" i="2"/>
  <c r="AA31" i="2"/>
  <c r="AE31" i="2"/>
  <c r="AI31" i="2"/>
  <c r="AM31" i="2"/>
  <c r="AQ31" i="2"/>
  <c r="K32" i="2"/>
  <c r="S32" i="2"/>
  <c r="W32" i="2"/>
  <c r="AA32" i="2"/>
  <c r="AE32" i="2"/>
  <c r="AI32" i="2"/>
  <c r="AM32" i="2"/>
  <c r="AQ32" i="2"/>
  <c r="K33" i="2"/>
  <c r="O33" i="2"/>
  <c r="S33" i="2"/>
  <c r="W33" i="2"/>
  <c r="AA33" i="2"/>
  <c r="AE33" i="2"/>
  <c r="AI33" i="2"/>
  <c r="AM33" i="2"/>
  <c r="AQ33" i="2"/>
  <c r="G34" i="2"/>
  <c r="K34" i="2"/>
  <c r="O34" i="2"/>
  <c r="S34" i="2"/>
  <c r="W34" i="2"/>
  <c r="AA34" i="2"/>
  <c r="AE34" i="2"/>
  <c r="AI34" i="2"/>
  <c r="AM34" i="2"/>
  <c r="AQ34" i="2"/>
  <c r="G35" i="2"/>
  <c r="K35" i="2"/>
  <c r="O35" i="2"/>
  <c r="S35" i="2"/>
  <c r="W35" i="2"/>
  <c r="AA35" i="2"/>
  <c r="AE35" i="2"/>
  <c r="AI35" i="2"/>
  <c r="AM35" i="2"/>
  <c r="AQ35" i="2"/>
  <c r="G36" i="2"/>
  <c r="K36" i="2"/>
  <c r="O36" i="2"/>
  <c r="S36" i="2"/>
  <c r="W36" i="2"/>
  <c r="AA36" i="2"/>
  <c r="AE36" i="2"/>
  <c r="AI36" i="2"/>
  <c r="AM36" i="2"/>
  <c r="AQ36" i="2"/>
  <c r="G37" i="2"/>
  <c r="K37" i="2"/>
  <c r="O37" i="2"/>
  <c r="S37" i="2"/>
  <c r="W37" i="2"/>
  <c r="AA37" i="2"/>
  <c r="AE37" i="2"/>
  <c r="AI37" i="2"/>
  <c r="AM37" i="2"/>
  <c r="AQ37" i="2"/>
  <c r="G38" i="2"/>
  <c r="K38" i="2"/>
  <c r="O38" i="2"/>
  <c r="S38" i="2"/>
  <c r="W38" i="2"/>
  <c r="AA38" i="2"/>
  <c r="AE38" i="2"/>
  <c r="AI38" i="2"/>
  <c r="AM38" i="2"/>
  <c r="AQ38" i="2"/>
  <c r="G39" i="2"/>
  <c r="K39" i="2"/>
  <c r="O39" i="2"/>
  <c r="S39" i="2"/>
  <c r="W39" i="2"/>
  <c r="AA39" i="2"/>
  <c r="AE39" i="2"/>
  <c r="AI39" i="2"/>
  <c r="AM39" i="2"/>
  <c r="AQ39" i="2"/>
  <c r="G40" i="2"/>
  <c r="K40" i="2"/>
  <c r="O40" i="2"/>
  <c r="S40" i="2"/>
  <c r="W40" i="2"/>
  <c r="AA40" i="2"/>
  <c r="AE40" i="2"/>
  <c r="AI40" i="2"/>
  <c r="AM40" i="2"/>
  <c r="AQ40" i="2"/>
  <c r="G41" i="2"/>
  <c r="L41" i="2"/>
  <c r="P41" i="2"/>
  <c r="T41" i="2"/>
  <c r="W41" i="2" s="1"/>
  <c r="X41" i="2"/>
  <c r="AA41" i="2" s="1"/>
  <c r="AI41" i="2"/>
  <c r="AM41" i="2"/>
  <c r="AQ41" i="2"/>
  <c r="G42" i="2"/>
  <c r="L42" i="2"/>
  <c r="P42" i="2"/>
  <c r="T42" i="2"/>
  <c r="AB42" i="2"/>
  <c r="AE42" i="2" s="1"/>
  <c r="AI42" i="2"/>
  <c r="AM42" i="2"/>
  <c r="AQ42" i="2"/>
  <c r="G43" i="2"/>
  <c r="H43" i="2"/>
  <c r="L43" i="2"/>
  <c r="O43" i="2" s="1"/>
  <c r="P43" i="2"/>
  <c r="S43" i="2" s="1"/>
  <c r="T43" i="2"/>
  <c r="W43" i="2" s="1"/>
  <c r="AI43" i="2"/>
  <c r="AM43" i="2"/>
  <c r="AQ43" i="2"/>
  <c r="G44" i="2"/>
  <c r="H44" i="2"/>
  <c r="L44" i="2"/>
  <c r="O44" i="2" s="1"/>
  <c r="P44" i="2"/>
  <c r="T44" i="2"/>
  <c r="W44" i="2" s="1"/>
  <c r="AI44" i="2"/>
  <c r="AM44" i="2"/>
  <c r="AQ44" i="2"/>
  <c r="G45" i="2"/>
  <c r="H45" i="2"/>
  <c r="L45" i="2"/>
  <c r="O45" i="2" s="1"/>
  <c r="P45" i="2"/>
  <c r="T45" i="2"/>
  <c r="X45" i="2"/>
  <c r="AI45" i="2"/>
  <c r="AM45" i="2"/>
  <c r="AQ45" i="2"/>
  <c r="G46" i="2"/>
  <c r="H46" i="2"/>
  <c r="K46" i="2" s="1"/>
  <c r="L46" i="2"/>
  <c r="P46" i="2"/>
  <c r="T46" i="2"/>
  <c r="X46" i="2"/>
  <c r="AI46" i="2"/>
  <c r="AM46" i="2"/>
  <c r="AQ46" i="2"/>
  <c r="G47" i="2"/>
  <c r="H47" i="2"/>
  <c r="L47" i="2"/>
  <c r="P47" i="2"/>
  <c r="T47" i="2"/>
  <c r="X47" i="2"/>
  <c r="AA47" i="2" s="1"/>
  <c r="AB47" i="2"/>
  <c r="AE47" i="2" s="1"/>
  <c r="AI47" i="2"/>
  <c r="AM47" i="2"/>
  <c r="AQ47" i="2"/>
  <c r="G48" i="2"/>
  <c r="H48" i="2"/>
  <c r="L48" i="2"/>
  <c r="P48" i="2"/>
  <c r="T48" i="2"/>
  <c r="W48" i="2" s="1"/>
  <c r="X48" i="2"/>
  <c r="AI48" i="2"/>
  <c r="AM48" i="2"/>
  <c r="AQ48" i="2"/>
  <c r="G49" i="2"/>
  <c r="H49" i="2"/>
  <c r="L49" i="2"/>
  <c r="O49" i="2" s="1"/>
  <c r="P49" i="2"/>
  <c r="T49" i="2"/>
  <c r="X49" i="2"/>
  <c r="AI49" i="2"/>
  <c r="AM49" i="2"/>
  <c r="AQ49" i="2"/>
  <c r="G50" i="2"/>
  <c r="H50" i="2"/>
  <c r="K50" i="2" s="1"/>
  <c r="L50" i="2"/>
  <c r="P50" i="2"/>
  <c r="T50" i="2"/>
  <c r="X50" i="2"/>
  <c r="AI50" i="2"/>
  <c r="AM50" i="2"/>
  <c r="AQ50" i="2"/>
  <c r="A2" i="1"/>
  <c r="A4" i="1" s="1"/>
  <c r="A6" i="1"/>
  <c r="A3" i="1"/>
  <c r="E3" i="1"/>
  <c r="K3" i="1"/>
  <c r="E4" i="1"/>
  <c r="K4" i="1"/>
  <c r="E5" i="1"/>
  <c r="K5" i="1"/>
  <c r="E6" i="1"/>
  <c r="K6" i="1"/>
  <c r="A7" i="1"/>
  <c r="E7" i="1"/>
  <c r="K7" i="1"/>
  <c r="A8" i="1"/>
  <c r="E8" i="1"/>
  <c r="K8" i="1"/>
  <c r="Q8" i="1" s="1"/>
  <c r="A9" i="1"/>
  <c r="E9" i="1"/>
  <c r="K9" i="1"/>
  <c r="E10" i="1"/>
  <c r="K10" i="1"/>
  <c r="A11" i="1"/>
  <c r="E11" i="1"/>
  <c r="K11" i="1"/>
  <c r="A12" i="1"/>
  <c r="E12" i="1"/>
  <c r="K12" i="1"/>
  <c r="E13" i="1"/>
  <c r="G13" i="1" s="1"/>
  <c r="K13" i="1"/>
  <c r="E14" i="1"/>
  <c r="G14" i="1" s="1"/>
  <c r="K14" i="1"/>
  <c r="E15" i="1"/>
  <c r="G15" i="1"/>
  <c r="K15" i="1"/>
  <c r="E16" i="1"/>
  <c r="G16" i="1" s="1"/>
  <c r="K16" i="1"/>
  <c r="E17" i="1"/>
  <c r="G17" i="1" s="1"/>
  <c r="K17" i="1"/>
  <c r="E18" i="1"/>
  <c r="G18" i="1" s="1"/>
  <c r="K18" i="1"/>
  <c r="E19" i="1"/>
  <c r="G19" i="1"/>
  <c r="K19" i="1"/>
  <c r="E20" i="1"/>
  <c r="G20" i="1" s="1"/>
  <c r="K20" i="1"/>
  <c r="E21" i="1"/>
  <c r="G21" i="1" s="1"/>
  <c r="K21" i="1"/>
  <c r="E22" i="1"/>
  <c r="G22" i="1" s="1"/>
  <c r="K22" i="1"/>
  <c r="Q22" i="1"/>
  <c r="E23" i="1"/>
  <c r="G23" i="1" s="1"/>
  <c r="K23" i="1"/>
  <c r="Q23" i="1" s="1"/>
  <c r="E24" i="1"/>
  <c r="G24" i="1" s="1"/>
  <c r="K24" i="1"/>
  <c r="Q24" i="1" s="1"/>
  <c r="E25" i="1"/>
  <c r="G25" i="1" s="1"/>
  <c r="K25" i="1"/>
  <c r="Q25" i="1" s="1"/>
  <c r="E26" i="1"/>
  <c r="G26" i="1" s="1"/>
  <c r="K26" i="1"/>
  <c r="Q26" i="1" s="1"/>
  <c r="E27" i="1"/>
  <c r="G27" i="1" s="1"/>
  <c r="K27" i="1"/>
  <c r="Q27" i="1" s="1"/>
  <c r="M27" i="1"/>
  <c r="E28" i="1"/>
  <c r="G28" i="1" s="1"/>
  <c r="K28" i="1"/>
  <c r="M28" i="1" s="1"/>
  <c r="E29" i="1"/>
  <c r="G29" i="1" s="1"/>
  <c r="K29" i="1"/>
  <c r="M29" i="1" s="1"/>
  <c r="E30" i="1"/>
  <c r="G30" i="1" s="1"/>
  <c r="K30" i="1"/>
  <c r="Q30" i="1" s="1"/>
  <c r="A31" i="1"/>
  <c r="A33" i="1" s="1"/>
  <c r="E31" i="1"/>
  <c r="G31" i="1" s="1"/>
  <c r="K31" i="1"/>
  <c r="Q31" i="1" s="1"/>
  <c r="E32" i="1"/>
  <c r="G32" i="1"/>
  <c r="K32" i="1"/>
  <c r="Q32" i="1" s="1"/>
  <c r="AE1" i="3"/>
  <c r="AE3" i="3"/>
  <c r="C9" i="3"/>
  <c r="I12" i="3" s="1"/>
  <c r="AI12" i="3" s="1"/>
  <c r="A12" i="3"/>
  <c r="A13" i="3"/>
  <c r="B13" i="3"/>
  <c r="O50" i="2" s="1"/>
  <c r="C13" i="3"/>
  <c r="D13" i="3"/>
  <c r="H14" i="3"/>
  <c r="L14" i="3"/>
  <c r="P14" i="3"/>
  <c r="T14" i="3"/>
  <c r="X14" i="3"/>
  <c r="AB14" i="3"/>
  <c r="AF14" i="3"/>
  <c r="H15" i="3"/>
  <c r="L15" i="3"/>
  <c r="P15" i="3"/>
  <c r="T15" i="3"/>
  <c r="X15" i="3"/>
  <c r="AB15" i="3"/>
  <c r="AF15" i="3"/>
  <c r="H16" i="3"/>
  <c r="L16" i="3"/>
  <c r="P16" i="3"/>
  <c r="T16" i="3"/>
  <c r="X16" i="3"/>
  <c r="AB16" i="3"/>
  <c r="AF16" i="3"/>
  <c r="H17" i="3"/>
  <c r="L17" i="3"/>
  <c r="P17" i="3"/>
  <c r="T17" i="3"/>
  <c r="X17" i="3"/>
  <c r="AB17" i="3"/>
  <c r="AF17" i="3"/>
  <c r="H18" i="3"/>
  <c r="L18" i="3"/>
  <c r="P18" i="3"/>
  <c r="T18" i="3"/>
  <c r="X18" i="3"/>
  <c r="AB18" i="3"/>
  <c r="AF18" i="3"/>
  <c r="H19" i="3"/>
  <c r="L19" i="3"/>
  <c r="P19" i="3"/>
  <c r="T19" i="3"/>
  <c r="X19" i="3"/>
  <c r="AB19" i="3"/>
  <c r="AF19" i="3"/>
  <c r="H20" i="3"/>
  <c r="L20" i="3"/>
  <c r="P20" i="3"/>
  <c r="T20" i="3"/>
  <c r="X20" i="3"/>
  <c r="AB20" i="3"/>
  <c r="AF20" i="3"/>
  <c r="H21" i="3"/>
  <c r="L21" i="3"/>
  <c r="P21" i="3"/>
  <c r="T21" i="3"/>
  <c r="X21" i="3"/>
  <c r="AB21" i="3"/>
  <c r="AF21" i="3"/>
  <c r="H22" i="3"/>
  <c r="L22" i="3"/>
  <c r="P22" i="3"/>
  <c r="T22" i="3"/>
  <c r="X22" i="3"/>
  <c r="AB22" i="3"/>
  <c r="AF22" i="3"/>
  <c r="H23" i="3"/>
  <c r="L23" i="3"/>
  <c r="P23" i="3"/>
  <c r="T23" i="3"/>
  <c r="X23" i="3"/>
  <c r="AB23" i="3"/>
  <c r="AF23" i="3"/>
  <c r="H24" i="3"/>
  <c r="L24" i="3"/>
  <c r="P24" i="3"/>
  <c r="T24" i="3"/>
  <c r="X24" i="3"/>
  <c r="AB24" i="3"/>
  <c r="AF24" i="3"/>
  <c r="H25" i="3"/>
  <c r="L25" i="3"/>
  <c r="P25" i="3"/>
  <c r="T25" i="3"/>
  <c r="X25" i="3"/>
  <c r="AB25" i="3"/>
  <c r="AF25" i="3"/>
  <c r="H26" i="3"/>
  <c r="L26" i="3"/>
  <c r="P26" i="3"/>
  <c r="T26" i="3"/>
  <c r="X26" i="3"/>
  <c r="AB26" i="3"/>
  <c r="AF26" i="3"/>
  <c r="H27" i="3"/>
  <c r="L27" i="3"/>
  <c r="P27" i="3"/>
  <c r="T27" i="3"/>
  <c r="X27" i="3"/>
  <c r="AB27" i="3"/>
  <c r="AF27" i="3"/>
  <c r="H28" i="3"/>
  <c r="L28" i="3"/>
  <c r="P28" i="3"/>
  <c r="T28" i="3"/>
  <c r="X28" i="3"/>
  <c r="AB28" i="3"/>
  <c r="AF28" i="3"/>
  <c r="H29" i="3"/>
  <c r="L29" i="3"/>
  <c r="P29" i="3"/>
  <c r="T29" i="3"/>
  <c r="X29" i="3"/>
  <c r="AB29" i="3"/>
  <c r="AF29" i="3"/>
  <c r="H30" i="3"/>
  <c r="L30" i="3"/>
  <c r="P30" i="3"/>
  <c r="T30" i="3"/>
  <c r="X30" i="3"/>
  <c r="AB30" i="3"/>
  <c r="AF30" i="3"/>
  <c r="H31" i="3"/>
  <c r="L31" i="3"/>
  <c r="P31" i="3"/>
  <c r="T31" i="3"/>
  <c r="X31" i="3"/>
  <c r="AB31" i="3"/>
  <c r="AF31" i="3"/>
  <c r="H32" i="3"/>
  <c r="L32" i="3"/>
  <c r="P32" i="3"/>
  <c r="T32" i="3"/>
  <c r="X32" i="3"/>
  <c r="AB32" i="3"/>
  <c r="AF32" i="3"/>
  <c r="H33" i="3"/>
  <c r="L33" i="3"/>
  <c r="P33" i="3"/>
  <c r="T33" i="3"/>
  <c r="X33" i="3"/>
  <c r="AB33" i="3"/>
  <c r="AF33" i="3"/>
  <c r="H34" i="3"/>
  <c r="L34" i="3"/>
  <c r="P34" i="3"/>
  <c r="T34" i="3"/>
  <c r="X34" i="3"/>
  <c r="AB34" i="3"/>
  <c r="AF34" i="3"/>
  <c r="H35" i="3"/>
  <c r="L35" i="3"/>
  <c r="P35" i="3"/>
  <c r="T35" i="3"/>
  <c r="X35" i="3"/>
  <c r="AB35" i="3"/>
  <c r="AF35" i="3"/>
  <c r="H36" i="3"/>
  <c r="L36" i="3"/>
  <c r="P36" i="3"/>
  <c r="T36" i="3"/>
  <c r="X36" i="3"/>
  <c r="AB36" i="3"/>
  <c r="AF36" i="3"/>
  <c r="H37" i="3"/>
  <c r="L37" i="3"/>
  <c r="P37" i="3"/>
  <c r="T37" i="3"/>
  <c r="X37" i="3"/>
  <c r="AB37" i="3"/>
  <c r="AF37" i="3"/>
  <c r="H38" i="3"/>
  <c r="L38" i="3"/>
  <c r="P38" i="3"/>
  <c r="T38" i="3"/>
  <c r="X38" i="3"/>
  <c r="AB38" i="3"/>
  <c r="AF38" i="3"/>
  <c r="H39" i="3"/>
  <c r="L39" i="3"/>
  <c r="P39" i="3"/>
  <c r="T39" i="3"/>
  <c r="X39" i="3"/>
  <c r="AB39" i="3"/>
  <c r="AF39" i="3"/>
  <c r="H40" i="3"/>
  <c r="L40" i="3"/>
  <c r="P40" i="3"/>
  <c r="T40" i="3"/>
  <c r="X40" i="3"/>
  <c r="AB40" i="3"/>
  <c r="AF40" i="3"/>
  <c r="H41" i="3"/>
  <c r="L41" i="3"/>
  <c r="P41" i="3"/>
  <c r="T41" i="3"/>
  <c r="X41" i="3"/>
  <c r="AB41" i="3"/>
  <c r="AF41" i="3"/>
  <c r="H42" i="3"/>
  <c r="L42" i="3"/>
  <c r="P42" i="3"/>
  <c r="T42" i="3"/>
  <c r="X42" i="3"/>
  <c r="AB42" i="3"/>
  <c r="AF42" i="3"/>
  <c r="H43" i="3"/>
  <c r="L43" i="3"/>
  <c r="P43" i="3"/>
  <c r="T43" i="3"/>
  <c r="X43" i="3"/>
  <c r="AB43" i="3"/>
  <c r="AF43" i="3"/>
  <c r="H44" i="3"/>
  <c r="L44" i="3"/>
  <c r="P44" i="3"/>
  <c r="T44" i="3"/>
  <c r="X44" i="3"/>
  <c r="AB44" i="3"/>
  <c r="AF44" i="3"/>
  <c r="H45" i="3"/>
  <c r="L45" i="3"/>
  <c r="P45" i="3"/>
  <c r="T45" i="3"/>
  <c r="X45" i="3"/>
  <c r="AB45" i="3"/>
  <c r="AF45" i="3"/>
  <c r="H46" i="3"/>
  <c r="L46" i="3"/>
  <c r="P46" i="3"/>
  <c r="T46" i="3"/>
  <c r="X46" i="3"/>
  <c r="AB46" i="3"/>
  <c r="AF46" i="3"/>
  <c r="H47" i="3"/>
  <c r="L47" i="3"/>
  <c r="P47" i="3"/>
  <c r="T47" i="3"/>
  <c r="X47" i="3"/>
  <c r="AB47" i="3"/>
  <c r="AF47" i="3"/>
  <c r="H48" i="3"/>
  <c r="L48" i="3"/>
  <c r="P48" i="3"/>
  <c r="T48" i="3"/>
  <c r="X48" i="3"/>
  <c r="AB48" i="3"/>
  <c r="AF48" i="3"/>
  <c r="H49" i="3"/>
  <c r="L49" i="3"/>
  <c r="P49" i="3"/>
  <c r="T49" i="3"/>
  <c r="X49" i="3"/>
  <c r="AB49" i="3"/>
  <c r="AF49" i="3"/>
  <c r="H50" i="3"/>
  <c r="L50" i="3"/>
  <c r="P50" i="3"/>
  <c r="T50" i="3"/>
  <c r="X50" i="3"/>
  <c r="AB50" i="3"/>
  <c r="AF50" i="3"/>
  <c r="H51" i="3"/>
  <c r="L51" i="3"/>
  <c r="P51" i="3"/>
  <c r="T51" i="3"/>
  <c r="X51" i="3"/>
  <c r="AB51" i="3"/>
  <c r="AF51" i="3"/>
  <c r="H52" i="3"/>
  <c r="L52" i="3"/>
  <c r="P52" i="3"/>
  <c r="T52" i="3"/>
  <c r="X52" i="3"/>
  <c r="AB52" i="3"/>
  <c r="AF52" i="3"/>
  <c r="H53" i="3"/>
  <c r="L53" i="3"/>
  <c r="P53" i="3"/>
  <c r="T53" i="3"/>
  <c r="X53" i="3"/>
  <c r="AB53" i="3"/>
  <c r="AF53" i="3"/>
  <c r="H54" i="3"/>
  <c r="L54" i="3"/>
  <c r="P54" i="3"/>
  <c r="T54" i="3"/>
  <c r="X54" i="3"/>
  <c r="AB54" i="3"/>
  <c r="AF54" i="3"/>
  <c r="H55" i="3"/>
  <c r="L55" i="3"/>
  <c r="P55" i="3"/>
  <c r="T55" i="3"/>
  <c r="X55" i="3"/>
  <c r="AB55" i="3"/>
  <c r="AF55" i="3"/>
  <c r="H60" i="3"/>
  <c r="L60" i="3"/>
  <c r="P60" i="3"/>
  <c r="T60" i="3"/>
  <c r="X60" i="3"/>
  <c r="AB60" i="3"/>
  <c r="AF60" i="3"/>
  <c r="H61" i="3"/>
  <c r="L61" i="3"/>
  <c r="P61" i="3"/>
  <c r="T61" i="3"/>
  <c r="X61" i="3"/>
  <c r="AB61" i="3"/>
  <c r="AF61" i="3"/>
  <c r="H62" i="3"/>
  <c r="L62" i="3"/>
  <c r="P62" i="3"/>
  <c r="T62" i="3"/>
  <c r="X62" i="3"/>
  <c r="AB62" i="3"/>
  <c r="AF62" i="3"/>
  <c r="H63" i="3"/>
  <c r="L63" i="3"/>
  <c r="P63" i="3"/>
  <c r="T63" i="3"/>
  <c r="X63" i="3"/>
  <c r="AB63" i="3"/>
  <c r="AF63" i="3"/>
  <c r="H64" i="3"/>
  <c r="L64" i="3"/>
  <c r="P64" i="3"/>
  <c r="T64" i="3"/>
  <c r="X64" i="3"/>
  <c r="AB64" i="3"/>
  <c r="AF64" i="3"/>
  <c r="H65" i="3"/>
  <c r="L65" i="3"/>
  <c r="P65" i="3"/>
  <c r="T65" i="3"/>
  <c r="X65" i="3"/>
  <c r="AB65" i="3"/>
  <c r="AF65" i="3"/>
  <c r="H66" i="3"/>
  <c r="L66" i="3"/>
  <c r="P66" i="3"/>
  <c r="T66" i="3"/>
  <c r="X66" i="3"/>
  <c r="AB66" i="3"/>
  <c r="AF66" i="3"/>
  <c r="H67" i="3"/>
  <c r="L67" i="3"/>
  <c r="P67" i="3"/>
  <c r="T67" i="3"/>
  <c r="X67" i="3"/>
  <c r="AB67" i="3"/>
  <c r="AF67" i="3"/>
  <c r="H68" i="3"/>
  <c r="L68" i="3"/>
  <c r="P68" i="3"/>
  <c r="T68" i="3"/>
  <c r="X68" i="3"/>
  <c r="AB68" i="3"/>
  <c r="AF68" i="3"/>
  <c r="H69" i="3"/>
  <c r="L69" i="3"/>
  <c r="P69" i="3"/>
  <c r="T69" i="3"/>
  <c r="X69" i="3"/>
  <c r="AB69" i="3"/>
  <c r="AF69" i="3"/>
  <c r="H70" i="3"/>
  <c r="L70" i="3"/>
  <c r="P70" i="3"/>
  <c r="T70" i="3"/>
  <c r="X70" i="3"/>
  <c r="AB70" i="3"/>
  <c r="AF70" i="3"/>
  <c r="H71" i="3"/>
  <c r="L71" i="3"/>
  <c r="P71" i="3"/>
  <c r="T71" i="3"/>
  <c r="X71" i="3"/>
  <c r="AB71" i="3"/>
  <c r="AF71" i="3"/>
  <c r="H72" i="3"/>
  <c r="L72" i="3"/>
  <c r="P72" i="3"/>
  <c r="T72" i="3"/>
  <c r="X72" i="3"/>
  <c r="AB72" i="3"/>
  <c r="AF72" i="3"/>
  <c r="H73" i="3"/>
  <c r="L73" i="3"/>
  <c r="P73" i="3"/>
  <c r="T73" i="3"/>
  <c r="X73" i="3"/>
  <c r="AB73" i="3"/>
  <c r="AF73" i="3"/>
  <c r="H74" i="3"/>
  <c r="L74" i="3"/>
  <c r="P74" i="3"/>
  <c r="T74" i="3"/>
  <c r="X74" i="3"/>
  <c r="AB74" i="3"/>
  <c r="AF74" i="3"/>
  <c r="AG74" i="3" s="1"/>
  <c r="H75" i="3"/>
  <c r="L75" i="3"/>
  <c r="P75" i="3"/>
  <c r="T75" i="3"/>
  <c r="X75" i="3"/>
  <c r="AB75" i="3"/>
  <c r="AF75" i="3"/>
  <c r="H76" i="3"/>
  <c r="L76" i="3"/>
  <c r="P76" i="3"/>
  <c r="T76" i="3"/>
  <c r="X76" i="3"/>
  <c r="AB76" i="3"/>
  <c r="AF76" i="3"/>
  <c r="H77" i="3"/>
  <c r="L77" i="3"/>
  <c r="P77" i="3"/>
  <c r="T77" i="3"/>
  <c r="X77" i="3"/>
  <c r="AB77" i="3"/>
  <c r="AF77" i="3"/>
  <c r="H78" i="3"/>
  <c r="L78" i="3"/>
  <c r="P78" i="3"/>
  <c r="T78" i="3"/>
  <c r="X78" i="3"/>
  <c r="AB78" i="3"/>
  <c r="AF78" i="3"/>
  <c r="H79" i="3"/>
  <c r="L79" i="3"/>
  <c r="P79" i="3"/>
  <c r="T79" i="3"/>
  <c r="X79" i="3"/>
  <c r="AB79" i="3"/>
  <c r="AF79" i="3"/>
  <c r="H80" i="3"/>
  <c r="L80" i="3"/>
  <c r="P80" i="3"/>
  <c r="T80" i="3"/>
  <c r="X80" i="3"/>
  <c r="AB80" i="3"/>
  <c r="AF80" i="3"/>
  <c r="H81" i="3"/>
  <c r="L81" i="3"/>
  <c r="P81" i="3"/>
  <c r="T81" i="3"/>
  <c r="X81" i="3"/>
  <c r="AB81" i="3"/>
  <c r="AF81" i="3"/>
  <c r="H82" i="3"/>
  <c r="L82" i="3"/>
  <c r="P82" i="3"/>
  <c r="T82" i="3"/>
  <c r="X82" i="3"/>
  <c r="AB82" i="3"/>
  <c r="AF82" i="3"/>
  <c r="H83" i="3"/>
  <c r="L83" i="3"/>
  <c r="P83" i="3"/>
  <c r="T83" i="3"/>
  <c r="X83" i="3"/>
  <c r="AB83" i="3"/>
  <c r="AF83" i="3"/>
  <c r="H84" i="3"/>
  <c r="L84" i="3"/>
  <c r="P84" i="3"/>
  <c r="T84" i="3"/>
  <c r="X84" i="3"/>
  <c r="AB84" i="3"/>
  <c r="AF84" i="3"/>
  <c r="H85" i="3"/>
  <c r="L85" i="3"/>
  <c r="P85" i="3"/>
  <c r="T85" i="3"/>
  <c r="X85" i="3"/>
  <c r="AB85" i="3"/>
  <c r="AF85" i="3"/>
  <c r="H86" i="3"/>
  <c r="L86" i="3"/>
  <c r="P86" i="3"/>
  <c r="T86" i="3"/>
  <c r="X86" i="3"/>
  <c r="AB86" i="3"/>
  <c r="AF86" i="3"/>
  <c r="H87" i="3"/>
  <c r="L87" i="3"/>
  <c r="P87" i="3"/>
  <c r="T87" i="3"/>
  <c r="X87" i="3"/>
  <c r="AB87" i="3"/>
  <c r="AF87" i="3"/>
  <c r="H88" i="3"/>
  <c r="L88" i="3"/>
  <c r="P88" i="3"/>
  <c r="T88" i="3"/>
  <c r="X88" i="3"/>
  <c r="AB88" i="3"/>
  <c r="AF88" i="3"/>
  <c r="H89" i="3"/>
  <c r="L89" i="3"/>
  <c r="P89" i="3"/>
  <c r="T89" i="3"/>
  <c r="X89" i="3"/>
  <c r="AB89" i="3"/>
  <c r="AF89" i="3"/>
  <c r="H90" i="3"/>
  <c r="L90" i="3"/>
  <c r="P90" i="3"/>
  <c r="T90" i="3"/>
  <c r="X90" i="3"/>
  <c r="AB90" i="3"/>
  <c r="AF90" i="3"/>
  <c r="H91" i="3"/>
  <c r="L91" i="3"/>
  <c r="P91" i="3"/>
  <c r="T91" i="3"/>
  <c r="X91" i="3"/>
  <c r="AB91" i="3"/>
  <c r="AF91" i="3"/>
  <c r="H92" i="3"/>
  <c r="L92" i="3"/>
  <c r="P92" i="3"/>
  <c r="T92" i="3"/>
  <c r="X92" i="3"/>
  <c r="AB92" i="3"/>
  <c r="AF92" i="3"/>
  <c r="H93" i="3"/>
  <c r="L93" i="3"/>
  <c r="P93" i="3"/>
  <c r="T93" i="3"/>
  <c r="X93" i="3"/>
  <c r="AB93" i="3"/>
  <c r="AF93" i="3"/>
  <c r="H94" i="3"/>
  <c r="L94" i="3"/>
  <c r="P94" i="3"/>
  <c r="T94" i="3"/>
  <c r="X94" i="3"/>
  <c r="AB94" i="3"/>
  <c r="AF94" i="3"/>
  <c r="H95" i="3"/>
  <c r="L95" i="3"/>
  <c r="P95" i="3"/>
  <c r="T95" i="3"/>
  <c r="X95" i="3"/>
  <c r="AB95" i="3"/>
  <c r="AF95" i="3"/>
  <c r="H96" i="3"/>
  <c r="L96" i="3"/>
  <c r="P96" i="3"/>
  <c r="T96" i="3"/>
  <c r="X96" i="3"/>
  <c r="AB96" i="3"/>
  <c r="AF96" i="3"/>
  <c r="H97" i="3"/>
  <c r="L97" i="3"/>
  <c r="P97" i="3"/>
  <c r="T97" i="3"/>
  <c r="X97" i="3"/>
  <c r="AB97" i="3"/>
  <c r="AF97" i="3"/>
  <c r="H98" i="3"/>
  <c r="L98" i="3"/>
  <c r="P98" i="3"/>
  <c r="T98" i="3"/>
  <c r="X98" i="3"/>
  <c r="AB98" i="3"/>
  <c r="AF98" i="3"/>
  <c r="H99" i="3"/>
  <c r="L99" i="3"/>
  <c r="P99" i="3"/>
  <c r="T99" i="3"/>
  <c r="X99" i="3"/>
  <c r="AB99" i="3"/>
  <c r="AF99" i="3"/>
  <c r="H100" i="3"/>
  <c r="L100" i="3"/>
  <c r="P100" i="3"/>
  <c r="T100" i="3"/>
  <c r="X100" i="3"/>
  <c r="AB100" i="3"/>
  <c r="AF100" i="3"/>
  <c r="H101" i="3"/>
  <c r="L101" i="3"/>
  <c r="P101" i="3"/>
  <c r="T101" i="3"/>
  <c r="X101" i="3"/>
  <c r="AB101" i="3"/>
  <c r="AF101" i="3"/>
  <c r="H102" i="3"/>
  <c r="L102" i="3"/>
  <c r="P102" i="3"/>
  <c r="T102" i="3"/>
  <c r="X102" i="3"/>
  <c r="AB102" i="3"/>
  <c r="AF102" i="3"/>
  <c r="H103" i="3"/>
  <c r="L103" i="3"/>
  <c r="P103" i="3"/>
  <c r="T103" i="3"/>
  <c r="X103" i="3"/>
  <c r="AB103" i="3"/>
  <c r="AF103" i="3"/>
  <c r="H104" i="3"/>
  <c r="L104" i="3"/>
  <c r="P104" i="3"/>
  <c r="T104" i="3"/>
  <c r="X104" i="3"/>
  <c r="AB104" i="3"/>
  <c r="AF104" i="3"/>
  <c r="H105" i="3"/>
  <c r="L105" i="3"/>
  <c r="P105" i="3"/>
  <c r="T105" i="3"/>
  <c r="X105" i="3"/>
  <c r="AB105" i="3"/>
  <c r="AF105" i="3"/>
  <c r="H106" i="3"/>
  <c r="L106" i="3"/>
  <c r="P106" i="3"/>
  <c r="T106" i="3"/>
  <c r="X106" i="3"/>
  <c r="AB106" i="3"/>
  <c r="AF106" i="3"/>
  <c r="H107" i="3"/>
  <c r="L107" i="3"/>
  <c r="P107" i="3"/>
  <c r="T107" i="3"/>
  <c r="X107" i="3"/>
  <c r="AB107" i="3"/>
  <c r="AF107" i="3"/>
  <c r="H108" i="3"/>
  <c r="L108" i="3"/>
  <c r="P108" i="3"/>
  <c r="T108" i="3"/>
  <c r="X108" i="3"/>
  <c r="AB108" i="3"/>
  <c r="AF108" i="3"/>
  <c r="H109" i="3"/>
  <c r="L109" i="3"/>
  <c r="P109" i="3"/>
  <c r="T109" i="3"/>
  <c r="X109" i="3"/>
  <c r="AB109" i="3"/>
  <c r="AF109" i="3"/>
  <c r="H110" i="3"/>
  <c r="L110" i="3"/>
  <c r="P110" i="3"/>
  <c r="T110" i="3"/>
  <c r="X110" i="3"/>
  <c r="AB110" i="3"/>
  <c r="AF110" i="3"/>
  <c r="H111" i="3"/>
  <c r="L111" i="3"/>
  <c r="P111" i="3"/>
  <c r="T111" i="3"/>
  <c r="X111" i="3"/>
  <c r="AB111" i="3"/>
  <c r="AF111" i="3"/>
  <c r="H112" i="3"/>
  <c r="L112" i="3"/>
  <c r="P112" i="3"/>
  <c r="T112" i="3"/>
  <c r="X112" i="3"/>
  <c r="AB112" i="3"/>
  <c r="AF112" i="3"/>
  <c r="H113" i="3"/>
  <c r="L113" i="3"/>
  <c r="P113" i="3"/>
  <c r="T113" i="3"/>
  <c r="X113" i="3"/>
  <c r="AB113" i="3"/>
  <c r="AF113" i="3"/>
  <c r="H114" i="3"/>
  <c r="L114" i="3"/>
  <c r="P114" i="3"/>
  <c r="T114" i="3"/>
  <c r="X114" i="3"/>
  <c r="AB114" i="3"/>
  <c r="AF114" i="3"/>
  <c r="H115" i="3"/>
  <c r="L115" i="3"/>
  <c r="P115" i="3"/>
  <c r="T115" i="3"/>
  <c r="X115" i="3"/>
  <c r="AB115" i="3"/>
  <c r="AF115" i="3"/>
  <c r="H116" i="3"/>
  <c r="L116" i="3"/>
  <c r="P116" i="3"/>
  <c r="T116" i="3"/>
  <c r="X116" i="3"/>
  <c r="AB116" i="3"/>
  <c r="AF116" i="3"/>
  <c r="H117" i="3"/>
  <c r="L117" i="3"/>
  <c r="P117" i="3"/>
  <c r="T117" i="3"/>
  <c r="X117" i="3"/>
  <c r="AB117" i="3"/>
  <c r="AF117" i="3"/>
  <c r="H118" i="3"/>
  <c r="L118" i="3"/>
  <c r="P118" i="3"/>
  <c r="T118" i="3"/>
  <c r="X118" i="3"/>
  <c r="AB118" i="3"/>
  <c r="AF118" i="3"/>
  <c r="H119" i="3"/>
  <c r="L119" i="3"/>
  <c r="P119" i="3"/>
  <c r="T119" i="3"/>
  <c r="X119" i="3"/>
  <c r="AB119" i="3"/>
  <c r="AF119" i="3"/>
  <c r="H120" i="3"/>
  <c r="L120" i="3"/>
  <c r="P120" i="3"/>
  <c r="T120" i="3"/>
  <c r="X120" i="3"/>
  <c r="AB120" i="3"/>
  <c r="AF120" i="3"/>
  <c r="H121" i="3"/>
  <c r="L121" i="3"/>
  <c r="P121" i="3"/>
  <c r="T121" i="3"/>
  <c r="X121" i="3"/>
  <c r="AB121" i="3"/>
  <c r="AF121" i="3"/>
  <c r="H122" i="3"/>
  <c r="L122" i="3"/>
  <c r="P122" i="3"/>
  <c r="T122" i="3"/>
  <c r="X122" i="3"/>
  <c r="AB122" i="3"/>
  <c r="AF122" i="3"/>
  <c r="H123" i="3"/>
  <c r="L123" i="3"/>
  <c r="P123" i="3"/>
  <c r="T123" i="3"/>
  <c r="X123" i="3"/>
  <c r="AB123" i="3"/>
  <c r="AF123" i="3"/>
  <c r="H124" i="3"/>
  <c r="L124" i="3"/>
  <c r="P124" i="3"/>
  <c r="T124" i="3"/>
  <c r="X124" i="3"/>
  <c r="AB124" i="3"/>
  <c r="AF124" i="3"/>
  <c r="H125" i="3"/>
  <c r="L125" i="3"/>
  <c r="P125" i="3"/>
  <c r="T125" i="3"/>
  <c r="X125" i="3"/>
  <c r="AB125" i="3"/>
  <c r="AF125" i="3"/>
  <c r="H126" i="3"/>
  <c r="L126" i="3"/>
  <c r="P126" i="3"/>
  <c r="T126" i="3"/>
  <c r="X126" i="3"/>
  <c r="AB126" i="3"/>
  <c r="AF126" i="3"/>
  <c r="H127" i="3"/>
  <c r="L127" i="3"/>
  <c r="P127" i="3"/>
  <c r="T127" i="3"/>
  <c r="X127" i="3"/>
  <c r="AB127" i="3"/>
  <c r="AF127" i="3"/>
  <c r="H128" i="3"/>
  <c r="L128" i="3"/>
  <c r="P128" i="3"/>
  <c r="T128" i="3"/>
  <c r="X128" i="3"/>
  <c r="AB128" i="3"/>
  <c r="AF128" i="3"/>
  <c r="H129" i="3"/>
  <c r="L129" i="3"/>
  <c r="P129" i="3"/>
  <c r="T129" i="3"/>
  <c r="X129" i="3"/>
  <c r="AB129" i="3"/>
  <c r="AF129" i="3"/>
  <c r="H130" i="3"/>
  <c r="L130" i="3"/>
  <c r="P130" i="3"/>
  <c r="T130" i="3"/>
  <c r="X130" i="3"/>
  <c r="AB130" i="3"/>
  <c r="AF130" i="3"/>
  <c r="H131" i="3"/>
  <c r="L131" i="3"/>
  <c r="P131" i="3"/>
  <c r="T131" i="3"/>
  <c r="X131" i="3"/>
  <c r="AB131" i="3"/>
  <c r="AF131" i="3"/>
  <c r="H132" i="3"/>
  <c r="L132" i="3"/>
  <c r="P132" i="3"/>
  <c r="T132" i="3"/>
  <c r="X132" i="3"/>
  <c r="AB132" i="3"/>
  <c r="AF132" i="3"/>
  <c r="H133" i="3"/>
  <c r="L133" i="3"/>
  <c r="P133" i="3"/>
  <c r="T133" i="3"/>
  <c r="X133" i="3"/>
  <c r="AB133" i="3"/>
  <c r="AF133" i="3"/>
  <c r="H134" i="3"/>
  <c r="L134" i="3"/>
  <c r="P134" i="3"/>
  <c r="T134" i="3"/>
  <c r="X134" i="3"/>
  <c r="AB134" i="3"/>
  <c r="AF134" i="3"/>
  <c r="H135" i="3"/>
  <c r="L135" i="3"/>
  <c r="P135" i="3"/>
  <c r="T135" i="3"/>
  <c r="X135" i="3"/>
  <c r="AB135" i="3"/>
  <c r="AF135" i="3"/>
  <c r="H136" i="3"/>
  <c r="L136" i="3"/>
  <c r="P136" i="3"/>
  <c r="T136" i="3"/>
  <c r="X136" i="3"/>
  <c r="AB136" i="3"/>
  <c r="AF136" i="3"/>
  <c r="H137" i="3"/>
  <c r="L137" i="3"/>
  <c r="P137" i="3"/>
  <c r="T137" i="3"/>
  <c r="X137" i="3"/>
  <c r="AB137" i="3"/>
  <c r="AF137" i="3"/>
  <c r="H138" i="3"/>
  <c r="L138" i="3"/>
  <c r="P138" i="3"/>
  <c r="T138" i="3"/>
  <c r="X138" i="3"/>
  <c r="AB138" i="3"/>
  <c r="AF138" i="3"/>
  <c r="H139" i="3"/>
  <c r="L139" i="3"/>
  <c r="P139" i="3"/>
  <c r="T139" i="3"/>
  <c r="X139" i="3"/>
  <c r="AB139" i="3"/>
  <c r="AF139" i="3"/>
  <c r="H140" i="3"/>
  <c r="L140" i="3"/>
  <c r="P140" i="3"/>
  <c r="T140" i="3"/>
  <c r="X140" i="3"/>
  <c r="AB140" i="3"/>
  <c r="AF140" i="3"/>
  <c r="H141" i="3"/>
  <c r="L141" i="3"/>
  <c r="P141" i="3"/>
  <c r="T141" i="3"/>
  <c r="X141" i="3"/>
  <c r="AB141" i="3"/>
  <c r="AF141" i="3"/>
  <c r="H142" i="3"/>
  <c r="L142" i="3"/>
  <c r="P142" i="3"/>
  <c r="T142" i="3"/>
  <c r="X142" i="3"/>
  <c r="AB142" i="3"/>
  <c r="AF142" i="3"/>
  <c r="H143" i="3"/>
  <c r="L143" i="3"/>
  <c r="P143" i="3"/>
  <c r="T143" i="3"/>
  <c r="X143" i="3"/>
  <c r="AB143" i="3"/>
  <c r="AF143" i="3"/>
  <c r="H144" i="3"/>
  <c r="L144" i="3"/>
  <c r="P144" i="3"/>
  <c r="T144" i="3"/>
  <c r="X144" i="3"/>
  <c r="AB144" i="3"/>
  <c r="AF144" i="3"/>
  <c r="H145" i="3"/>
  <c r="L145" i="3"/>
  <c r="P145" i="3"/>
  <c r="T145" i="3"/>
  <c r="X145" i="3"/>
  <c r="AB145" i="3"/>
  <c r="AF145" i="3"/>
  <c r="H146" i="3"/>
  <c r="L146" i="3"/>
  <c r="P146" i="3"/>
  <c r="T146" i="3"/>
  <c r="X146" i="3"/>
  <c r="AB146" i="3"/>
  <c r="AF146" i="3"/>
  <c r="H147" i="3"/>
  <c r="L147" i="3"/>
  <c r="P147" i="3"/>
  <c r="T147" i="3"/>
  <c r="X147" i="3"/>
  <c r="AB147" i="3"/>
  <c r="AF147" i="3"/>
  <c r="H148" i="3"/>
  <c r="L148" i="3"/>
  <c r="P148" i="3"/>
  <c r="T148" i="3"/>
  <c r="X148" i="3"/>
  <c r="AB148" i="3"/>
  <c r="AF148" i="3"/>
  <c r="H149" i="3"/>
  <c r="L149" i="3"/>
  <c r="P149" i="3"/>
  <c r="T149" i="3"/>
  <c r="X149" i="3"/>
  <c r="AB149" i="3"/>
  <c r="AF149" i="3"/>
  <c r="H150" i="3"/>
  <c r="L150" i="3"/>
  <c r="P150" i="3"/>
  <c r="T150" i="3"/>
  <c r="X150" i="3"/>
  <c r="AB150" i="3"/>
  <c r="AF150" i="3"/>
  <c r="H151" i="3"/>
  <c r="L151" i="3"/>
  <c r="P151" i="3"/>
  <c r="T151" i="3"/>
  <c r="X151" i="3"/>
  <c r="AB151" i="3"/>
  <c r="AF151" i="3"/>
  <c r="H152" i="3"/>
  <c r="L152" i="3"/>
  <c r="P152" i="3"/>
  <c r="T152" i="3"/>
  <c r="X152" i="3"/>
  <c r="AB152" i="3"/>
  <c r="AF152" i="3"/>
  <c r="H153" i="3"/>
  <c r="L153" i="3"/>
  <c r="P153" i="3"/>
  <c r="T153" i="3"/>
  <c r="X153" i="3"/>
  <c r="AB153" i="3"/>
  <c r="AF153" i="3"/>
  <c r="H154" i="3"/>
  <c r="L154" i="3"/>
  <c r="P154" i="3"/>
  <c r="T154" i="3"/>
  <c r="X154" i="3"/>
  <c r="AB154" i="3"/>
  <c r="AF154" i="3"/>
  <c r="H155" i="3"/>
  <c r="L155" i="3"/>
  <c r="P155" i="3"/>
  <c r="T155" i="3"/>
  <c r="X155" i="3"/>
  <c r="AB155" i="3"/>
  <c r="AF155" i="3"/>
  <c r="H156" i="3"/>
  <c r="L156" i="3"/>
  <c r="P156" i="3"/>
  <c r="T156" i="3"/>
  <c r="X156" i="3"/>
  <c r="AB156" i="3"/>
  <c r="AF156" i="3"/>
  <c r="H157" i="3"/>
  <c r="L157" i="3"/>
  <c r="P157" i="3"/>
  <c r="T157" i="3"/>
  <c r="X157" i="3"/>
  <c r="AB157" i="3"/>
  <c r="AF157" i="3"/>
  <c r="H158" i="3"/>
  <c r="L158" i="3"/>
  <c r="P158" i="3"/>
  <c r="T158" i="3"/>
  <c r="X158" i="3"/>
  <c r="AB158" i="3"/>
  <c r="AF158" i="3"/>
  <c r="H159" i="3"/>
  <c r="L159" i="3"/>
  <c r="P159" i="3"/>
  <c r="T159" i="3"/>
  <c r="X159" i="3"/>
  <c r="AB159" i="3"/>
  <c r="AF159" i="3"/>
  <c r="H160" i="3"/>
  <c r="L160" i="3"/>
  <c r="P160" i="3"/>
  <c r="T160" i="3"/>
  <c r="X160" i="3"/>
  <c r="AB160" i="3"/>
  <c r="AF160" i="3"/>
  <c r="H161" i="3"/>
  <c r="L161" i="3"/>
  <c r="P161" i="3"/>
  <c r="T161" i="3"/>
  <c r="X161" i="3"/>
  <c r="AB161" i="3"/>
  <c r="AF161" i="3"/>
  <c r="H162" i="3"/>
  <c r="L162" i="3"/>
  <c r="P162" i="3"/>
  <c r="T162" i="3"/>
  <c r="X162" i="3"/>
  <c r="AB162" i="3"/>
  <c r="AF162" i="3"/>
  <c r="H163" i="3"/>
  <c r="L163" i="3"/>
  <c r="P163" i="3"/>
  <c r="T163" i="3"/>
  <c r="X163" i="3"/>
  <c r="AB163" i="3"/>
  <c r="AF163" i="3"/>
  <c r="H164" i="3"/>
  <c r="L164" i="3"/>
  <c r="P164" i="3"/>
  <c r="T164" i="3"/>
  <c r="X164" i="3"/>
  <c r="AB164" i="3"/>
  <c r="AF164" i="3"/>
  <c r="H165" i="3"/>
  <c r="L165" i="3"/>
  <c r="P165" i="3"/>
  <c r="T165" i="3"/>
  <c r="X165" i="3"/>
  <c r="AB165" i="3"/>
  <c r="AF165" i="3"/>
  <c r="H166" i="3"/>
  <c r="L166" i="3"/>
  <c r="P166" i="3"/>
  <c r="T166" i="3"/>
  <c r="X166" i="3"/>
  <c r="AB166" i="3"/>
  <c r="AF166" i="3"/>
  <c r="H167" i="3"/>
  <c r="L167" i="3"/>
  <c r="P167" i="3"/>
  <c r="T167" i="3"/>
  <c r="X167" i="3"/>
  <c r="AB167" i="3"/>
  <c r="AF167" i="3"/>
  <c r="H168" i="3"/>
  <c r="L168" i="3"/>
  <c r="P168" i="3"/>
  <c r="T168" i="3"/>
  <c r="X168" i="3"/>
  <c r="AB168" i="3"/>
  <c r="AF168" i="3"/>
  <c r="H169" i="3"/>
  <c r="L169" i="3"/>
  <c r="P169" i="3"/>
  <c r="T169" i="3"/>
  <c r="X169" i="3"/>
  <c r="AB169" i="3"/>
  <c r="AF169" i="3"/>
  <c r="H170" i="3"/>
  <c r="L170" i="3"/>
  <c r="P170" i="3"/>
  <c r="T170" i="3"/>
  <c r="X170" i="3"/>
  <c r="AB170" i="3"/>
  <c r="AF170" i="3"/>
  <c r="H171" i="3"/>
  <c r="L171" i="3"/>
  <c r="P171" i="3"/>
  <c r="T171" i="3"/>
  <c r="X171" i="3"/>
  <c r="AB171" i="3"/>
  <c r="AF171" i="3"/>
  <c r="H172" i="3"/>
  <c r="L172" i="3"/>
  <c r="P172" i="3"/>
  <c r="T172" i="3"/>
  <c r="X172" i="3"/>
  <c r="AB172" i="3"/>
  <c r="AF172" i="3"/>
  <c r="H173" i="3"/>
  <c r="L173" i="3"/>
  <c r="P173" i="3"/>
  <c r="T173" i="3"/>
  <c r="X173" i="3"/>
  <c r="AB173" i="3"/>
  <c r="AF173" i="3"/>
  <c r="H174" i="3"/>
  <c r="L174" i="3"/>
  <c r="P174" i="3"/>
  <c r="T174" i="3"/>
  <c r="X174" i="3"/>
  <c r="AB174" i="3"/>
  <c r="AF174" i="3"/>
  <c r="H175" i="3"/>
  <c r="L175" i="3"/>
  <c r="P175" i="3"/>
  <c r="T175" i="3"/>
  <c r="X175" i="3"/>
  <c r="AB175" i="3"/>
  <c r="AF175" i="3"/>
  <c r="H176" i="3"/>
  <c r="L176" i="3"/>
  <c r="P176" i="3"/>
  <c r="T176" i="3"/>
  <c r="X176" i="3"/>
  <c r="AB176" i="3"/>
  <c r="AF176" i="3"/>
  <c r="H177" i="3"/>
  <c r="L177" i="3"/>
  <c r="P177" i="3"/>
  <c r="T177" i="3"/>
  <c r="X177" i="3"/>
  <c r="AB177" i="3"/>
  <c r="AF177" i="3"/>
  <c r="H178" i="3"/>
  <c r="L178" i="3"/>
  <c r="P178" i="3"/>
  <c r="T178" i="3"/>
  <c r="X178" i="3"/>
  <c r="AB178" i="3"/>
  <c r="AF178" i="3"/>
  <c r="H179" i="3"/>
  <c r="L179" i="3"/>
  <c r="P179" i="3"/>
  <c r="T179" i="3"/>
  <c r="X179" i="3"/>
  <c r="AB179" i="3"/>
  <c r="AF179" i="3"/>
  <c r="H180" i="3"/>
  <c r="L180" i="3"/>
  <c r="P180" i="3"/>
  <c r="T180" i="3"/>
  <c r="X180" i="3"/>
  <c r="AB180" i="3"/>
  <c r="AF180" i="3"/>
  <c r="H181" i="3"/>
  <c r="L181" i="3"/>
  <c r="P181" i="3"/>
  <c r="T181" i="3"/>
  <c r="X181" i="3"/>
  <c r="AB181" i="3"/>
  <c r="AF181" i="3"/>
  <c r="H182" i="3"/>
  <c r="L182" i="3"/>
  <c r="P182" i="3"/>
  <c r="T182" i="3"/>
  <c r="X182" i="3"/>
  <c r="AB182" i="3"/>
  <c r="AF182" i="3"/>
  <c r="H183" i="3"/>
  <c r="L183" i="3"/>
  <c r="P183" i="3"/>
  <c r="T183" i="3"/>
  <c r="X183" i="3"/>
  <c r="AB183" i="3"/>
  <c r="AF183" i="3"/>
  <c r="H184" i="3"/>
  <c r="L184" i="3"/>
  <c r="P184" i="3"/>
  <c r="T184" i="3"/>
  <c r="X184" i="3"/>
  <c r="AB184" i="3"/>
  <c r="AF184" i="3"/>
  <c r="H185" i="3"/>
  <c r="L185" i="3"/>
  <c r="P185" i="3"/>
  <c r="T185" i="3"/>
  <c r="X185" i="3"/>
  <c r="AB185" i="3"/>
  <c r="AF185" i="3"/>
  <c r="AG185" i="3" s="1"/>
  <c r="H186" i="3"/>
  <c r="L186" i="3"/>
  <c r="P186" i="3"/>
  <c r="T186" i="3"/>
  <c r="X186" i="3"/>
  <c r="AB186" i="3"/>
  <c r="AF186" i="3"/>
  <c r="H187" i="3"/>
  <c r="L187" i="3"/>
  <c r="P187" i="3"/>
  <c r="T187" i="3"/>
  <c r="X187" i="3"/>
  <c r="AB187" i="3"/>
  <c r="AF187" i="3"/>
  <c r="H188" i="3"/>
  <c r="L188" i="3"/>
  <c r="P188" i="3"/>
  <c r="T188" i="3"/>
  <c r="X188" i="3"/>
  <c r="AB188" i="3"/>
  <c r="AF188" i="3"/>
  <c r="H189" i="3"/>
  <c r="L189" i="3"/>
  <c r="P189" i="3"/>
  <c r="T189" i="3"/>
  <c r="X189" i="3"/>
  <c r="AB189" i="3"/>
  <c r="AF189" i="3"/>
  <c r="H190" i="3"/>
  <c r="L190" i="3"/>
  <c r="P190" i="3"/>
  <c r="T190" i="3"/>
  <c r="X190" i="3"/>
  <c r="AB190" i="3"/>
  <c r="AF190" i="3"/>
  <c r="H191" i="3"/>
  <c r="L191" i="3"/>
  <c r="P191" i="3"/>
  <c r="T191" i="3"/>
  <c r="X191" i="3"/>
  <c r="AB191" i="3"/>
  <c r="AF191" i="3"/>
  <c r="H192" i="3"/>
  <c r="L192" i="3"/>
  <c r="P192" i="3"/>
  <c r="T192" i="3"/>
  <c r="X192" i="3"/>
  <c r="AB192" i="3"/>
  <c r="AG192" i="3" s="1"/>
  <c r="AF192" i="3"/>
  <c r="H193" i="3"/>
  <c r="L193" i="3"/>
  <c r="P193" i="3"/>
  <c r="T193" i="3"/>
  <c r="X193" i="3"/>
  <c r="AB193" i="3"/>
  <c r="AF193" i="3"/>
  <c r="H194" i="3"/>
  <c r="L194" i="3"/>
  <c r="P194" i="3"/>
  <c r="T194" i="3"/>
  <c r="X194" i="3"/>
  <c r="AB194" i="3"/>
  <c r="AF194" i="3"/>
  <c r="H195" i="3"/>
  <c r="L195" i="3"/>
  <c r="P195" i="3"/>
  <c r="T195" i="3"/>
  <c r="X195" i="3"/>
  <c r="AB195" i="3"/>
  <c r="AF195" i="3"/>
  <c r="H196" i="3"/>
  <c r="L196" i="3"/>
  <c r="P196" i="3"/>
  <c r="T196" i="3"/>
  <c r="X196" i="3"/>
  <c r="AB196" i="3"/>
  <c r="AF196" i="3"/>
  <c r="H197" i="3"/>
  <c r="L197" i="3"/>
  <c r="P197" i="3"/>
  <c r="T197" i="3"/>
  <c r="X197" i="3"/>
  <c r="AB197" i="3"/>
  <c r="AF197" i="3"/>
  <c r="H198" i="3"/>
  <c r="L198" i="3"/>
  <c r="P198" i="3"/>
  <c r="T198" i="3"/>
  <c r="X198" i="3"/>
  <c r="AB198" i="3"/>
  <c r="AF198" i="3"/>
  <c r="S17" i="2"/>
  <c r="AE9" i="2"/>
  <c r="O8" i="2"/>
  <c r="S5" i="2"/>
  <c r="S14" i="2"/>
  <c r="K4" i="2"/>
  <c r="AE14" i="2"/>
  <c r="G3" i="2"/>
  <c r="AE16" i="2"/>
  <c r="G15" i="2"/>
  <c r="O3" i="2"/>
  <c r="AE10" i="2"/>
  <c r="O6" i="2"/>
  <c r="S3" i="2"/>
  <c r="S15" i="2"/>
  <c r="O32" i="2"/>
  <c r="G7" i="2"/>
  <c r="O29" i="2"/>
  <c r="G24" i="2"/>
  <c r="S4" i="2"/>
  <c r="O9" i="2"/>
  <c r="G29" i="2"/>
  <c r="O24" i="2"/>
  <c r="G4" i="2"/>
  <c r="O12" i="2"/>
  <c r="G9" i="2"/>
  <c r="G21" i="2"/>
  <c r="AE7" i="2"/>
  <c r="O16" i="2"/>
  <c r="AE5" i="2"/>
  <c r="K43" i="2"/>
  <c r="G31" i="2"/>
  <c r="O17" i="2"/>
  <c r="O31" i="2"/>
  <c r="G13" i="2"/>
  <c r="W50" i="2"/>
  <c r="O41" i="2"/>
  <c r="AA45" i="2"/>
  <c r="G33" i="2"/>
  <c r="G26" i="2"/>
  <c r="O19" i="2"/>
  <c r="AE15" i="2"/>
  <c r="S13" i="2"/>
  <c r="S11" i="2"/>
  <c r="O30" i="2"/>
  <c r="O23" i="2"/>
  <c r="AE8" i="2"/>
  <c r="G27" i="2"/>
  <c r="O26" i="2"/>
  <c r="G20" i="2"/>
  <c r="O4" i="2"/>
  <c r="W47" i="2"/>
  <c r="O22" i="2"/>
  <c r="S42" i="2"/>
  <c r="O21" i="2"/>
  <c r="G10" i="2"/>
  <c r="O15" i="2"/>
  <c r="O13" i="2"/>
  <c r="W46" i="2"/>
  <c r="G19" i="2"/>
  <c r="G8" i="2"/>
  <c r="K49" i="2"/>
  <c r="O28" i="2"/>
  <c r="G23" i="2"/>
  <c r="AE11" i="2"/>
  <c r="G5" i="2"/>
  <c r="K48" i="2"/>
  <c r="G30" i="2"/>
  <c r="W49" i="2"/>
  <c r="AE13" i="2"/>
  <c r="O10" i="2"/>
  <c r="O14" i="2"/>
  <c r="AE6" i="2"/>
  <c r="G12" i="2"/>
  <c r="S7" i="2"/>
  <c r="AE12" i="2"/>
  <c r="K5" i="2"/>
  <c r="G25" i="2"/>
  <c r="G18" i="2"/>
  <c r="S50" i="2"/>
  <c r="G32" i="2"/>
  <c r="S16" i="2"/>
  <c r="G14" i="2"/>
  <c r="S49" i="2"/>
  <c r="O47" i="2"/>
  <c r="O25" i="2"/>
  <c r="O18" i="2"/>
  <c r="AE3" i="2"/>
  <c r="S48" i="2"/>
  <c r="S10" i="2"/>
  <c r="G6" i="2"/>
  <c r="S47" i="2"/>
  <c r="K45" i="2"/>
  <c r="O20" i="2"/>
  <c r="S12" i="2"/>
  <c r="O5" i="2"/>
  <c r="AE4" i="2"/>
  <c r="S8" i="2"/>
  <c r="O46" i="2"/>
  <c r="AA49" i="2"/>
  <c r="S46" i="2"/>
  <c r="O27" i="2"/>
  <c r="O11" i="2"/>
  <c r="K3" i="2"/>
  <c r="M31" i="1"/>
  <c r="M25" i="1"/>
  <c r="A10" i="1"/>
  <c r="M26" i="1"/>
  <c r="AB41" i="2"/>
  <c r="AE41" i="2" s="1"/>
  <c r="M30" i="1"/>
  <c r="G18" i="4"/>
  <c r="M21" i="4"/>
  <c r="M22" i="4"/>
  <c r="M24" i="4"/>
  <c r="M23" i="4"/>
  <c r="M25" i="4"/>
  <c r="M26" i="4"/>
  <c r="G12" i="4"/>
  <c r="G11" i="4"/>
  <c r="G14" i="4"/>
  <c r="G16" i="4"/>
  <c r="G17" i="4"/>
  <c r="G13" i="4"/>
  <c r="G15" i="4"/>
  <c r="G19" i="4"/>
  <c r="G10" i="4"/>
  <c r="G8" i="4"/>
  <c r="G6" i="4"/>
  <c r="G4" i="4"/>
  <c r="M14" i="4"/>
  <c r="G7" i="4"/>
  <c r="G3" i="4"/>
  <c r="M9" i="4"/>
  <c r="M19" i="4"/>
  <c r="M20" i="4"/>
  <c r="M17" i="4"/>
  <c r="M10" i="4"/>
  <c r="M6" i="4"/>
  <c r="M16" i="4"/>
  <c r="M13" i="4"/>
  <c r="M5" i="4"/>
  <c r="G5" i="4"/>
  <c r="M12" i="4"/>
  <c r="M8" i="4"/>
  <c r="M4" i="4"/>
  <c r="M18" i="4"/>
  <c r="M15" i="4"/>
  <c r="G9" i="4"/>
  <c r="M11" i="4"/>
  <c r="M7" i="4"/>
  <c r="M3" i="4"/>
  <c r="M16" i="1"/>
  <c r="M8" i="1"/>
  <c r="P8" i="1"/>
  <c r="P26" i="1"/>
  <c r="G12" i="1"/>
  <c r="P30" i="1"/>
  <c r="G4" i="1"/>
  <c r="G10" i="1"/>
  <c r="P22" i="1"/>
  <c r="M7" i="1"/>
  <c r="M9" i="1"/>
  <c r="M13" i="1"/>
  <c r="M5" i="1"/>
  <c r="M11" i="1"/>
  <c r="M3" i="1"/>
  <c r="M22" i="1"/>
  <c r="P23" i="1"/>
  <c r="G3" i="1"/>
  <c r="M10" i="1"/>
  <c r="P25" i="1"/>
  <c r="P27" i="1"/>
  <c r="M19" i="1"/>
  <c r="P31" i="1"/>
  <c r="M15" i="1"/>
  <c r="M4" i="1"/>
  <c r="M6" i="1"/>
  <c r="G9" i="1"/>
  <c r="M12" i="1"/>
  <c r="M21" i="1"/>
  <c r="G7" i="1"/>
  <c r="M18" i="1"/>
  <c r="P32" i="1"/>
  <c r="G6" i="1"/>
  <c r="G5" i="1"/>
  <c r="G8" i="1"/>
  <c r="G11" i="1"/>
  <c r="M14" i="1"/>
  <c r="P24" i="1"/>
  <c r="M20" i="1"/>
  <c r="M17" i="1"/>
  <c r="M32" i="1" l="1"/>
  <c r="G11" i="2"/>
  <c r="AB50" i="2"/>
  <c r="AE50" i="2" s="1"/>
  <c r="AB46" i="2"/>
  <c r="AE46" i="2" s="1"/>
  <c r="O42" i="2"/>
  <c r="AB49" i="2"/>
  <c r="AE49" i="2" s="1"/>
  <c r="AB45" i="2"/>
  <c r="AE45" i="2" s="1"/>
  <c r="AG47" i="3"/>
  <c r="AG166" i="3"/>
  <c r="AG127" i="3"/>
  <c r="E12" i="3"/>
  <c r="AH12" i="3" s="1"/>
  <c r="AB48" i="2"/>
  <c r="AE48" i="2" s="1"/>
  <c r="W45" i="2"/>
  <c r="AG42" i="3"/>
  <c r="AG78" i="3"/>
  <c r="AG30" i="3"/>
  <c r="AG28" i="3"/>
  <c r="AG44" i="3"/>
  <c r="AC12" i="3"/>
  <c r="AN12" i="3" s="1"/>
  <c r="M12" i="3"/>
  <c r="AJ12" i="3" s="1"/>
  <c r="Q12" i="3"/>
  <c r="AK12" i="3" s="1"/>
  <c r="Y12" i="3"/>
  <c r="AM12" i="3" s="1"/>
  <c r="U12" i="3"/>
  <c r="AL12" i="3" s="1"/>
  <c r="M9" i="3"/>
  <c r="AG198" i="3"/>
  <c r="AG136" i="3"/>
  <c r="AG134" i="3"/>
  <c r="AG118" i="3"/>
  <c r="AG107" i="3"/>
  <c r="AG102" i="3"/>
  <c r="AG86" i="3"/>
  <c r="AG80" i="3"/>
  <c r="AG75" i="3"/>
  <c r="AG126" i="3"/>
  <c r="AG117" i="3"/>
  <c r="AG103" i="3"/>
  <c r="AG151" i="3"/>
  <c r="AG158" i="3"/>
  <c r="IV12" i="3"/>
  <c r="AG196" i="3"/>
  <c r="AG184" i="3"/>
  <c r="AG178" i="3"/>
  <c r="AG132" i="3"/>
  <c r="AG66" i="3"/>
  <c r="AG61" i="3"/>
  <c r="AG45" i="3"/>
  <c r="AG182" i="3"/>
  <c r="AG157" i="3"/>
  <c r="AG128" i="3"/>
  <c r="AG55" i="3"/>
  <c r="AG164" i="3"/>
  <c r="AG114" i="3"/>
  <c r="AG98" i="3"/>
  <c r="AG82" i="3"/>
  <c r="AG180" i="3"/>
  <c r="AG25" i="3"/>
  <c r="AG162" i="3"/>
  <c r="AG48" i="3"/>
  <c r="AG160" i="3"/>
  <c r="AG144" i="3"/>
  <c r="AG135" i="3"/>
  <c r="AG71" i="3"/>
  <c r="AG51" i="3"/>
  <c r="AG142" i="3"/>
  <c r="AG53" i="3"/>
  <c r="AG37" i="3"/>
  <c r="AG174" i="3"/>
  <c r="AG168" i="3"/>
  <c r="AG156" i="3"/>
  <c r="AG140" i="3"/>
  <c r="AG122" i="3"/>
  <c r="AG115" i="3"/>
  <c r="AG83" i="3"/>
  <c r="AG154" i="3"/>
  <c r="AG147" i="3"/>
  <c r="AG172" i="3"/>
  <c r="AG138" i="3"/>
  <c r="AG49" i="3"/>
  <c r="AG36" i="3"/>
  <c r="AG33" i="3"/>
  <c r="AG170" i="3"/>
  <c r="Q21" i="1"/>
  <c r="Q15" i="1"/>
  <c r="Q9" i="1"/>
  <c r="Q3" i="1"/>
  <c r="Q16" i="1"/>
  <c r="Q10" i="1"/>
  <c r="Q4" i="1"/>
  <c r="Q17" i="1"/>
  <c r="Q5" i="1"/>
  <c r="Q11" i="1"/>
  <c r="Q18" i="1"/>
  <c r="Q6" i="1"/>
  <c r="Q12" i="1"/>
  <c r="Q19" i="1"/>
  <c r="Q7" i="1"/>
  <c r="Q13" i="1"/>
  <c r="Q20" i="1"/>
  <c r="Q14" i="1"/>
  <c r="Q29" i="1"/>
  <c r="Q28" i="1"/>
  <c r="AG183" i="3"/>
  <c r="AG155" i="3"/>
  <c r="AG146" i="3"/>
  <c r="AG133" i="3"/>
  <c r="AG106" i="3"/>
  <c r="AG70" i="3"/>
  <c r="AG65" i="3"/>
  <c r="AG16" i="3"/>
  <c r="AG190" i="3"/>
  <c r="AG181" i="3"/>
  <c r="AG81" i="3"/>
  <c r="AG54" i="3"/>
  <c r="AG41" i="3"/>
  <c r="AG23" i="3"/>
  <c r="AG169" i="3"/>
  <c r="AG153" i="3"/>
  <c r="AG120" i="3"/>
  <c r="AG109" i="3"/>
  <c r="AG104" i="3"/>
  <c r="AG93" i="3"/>
  <c r="AG88" i="3"/>
  <c r="AG72" i="3"/>
  <c r="AG68" i="3"/>
  <c r="AG63" i="3"/>
  <c r="AG52" i="3"/>
  <c r="AG50" i="3"/>
  <c r="AG46" i="3"/>
  <c r="AG17" i="3"/>
  <c r="AG14" i="3"/>
  <c r="AG188" i="3"/>
  <c r="AG177" i="3"/>
  <c r="AG129" i="3"/>
  <c r="AG116" i="3"/>
  <c r="AG79" i="3"/>
  <c r="AG39" i="3"/>
  <c r="AG21" i="3"/>
  <c r="AG121" i="3"/>
  <c r="AG195" i="3"/>
  <c r="AG186" i="3"/>
  <c r="AG175" i="3"/>
  <c r="AG163" i="3"/>
  <c r="AG125" i="3"/>
  <c r="AG77" i="3"/>
  <c r="AG40" i="3"/>
  <c r="AG19" i="3"/>
  <c r="AG173" i="3"/>
  <c r="AG149" i="3"/>
  <c r="AG119" i="3"/>
  <c r="AG105" i="3"/>
  <c r="AG100" i="3"/>
  <c r="AG91" i="3"/>
  <c r="AG84" i="3"/>
  <c r="AG35" i="3"/>
  <c r="AG26" i="3"/>
  <c r="AG193" i="3"/>
  <c r="AG171" i="3"/>
  <c r="AG123" i="3"/>
  <c r="AG85" i="3"/>
  <c r="AG38" i="3"/>
  <c r="AG24" i="3"/>
  <c r="AG15" i="3"/>
  <c r="AG191" i="3"/>
  <c r="AG167" i="3"/>
  <c r="AG130" i="3"/>
  <c r="AG99" i="3"/>
  <c r="AG89" i="3"/>
  <c r="AG73" i="3"/>
  <c r="AG64" i="3"/>
  <c r="AG60" i="3"/>
  <c r="AG31" i="3"/>
  <c r="AG165" i="3"/>
  <c r="AG152" i="3"/>
  <c r="AG145" i="3"/>
  <c r="AG112" i="3"/>
  <c r="AG101" i="3"/>
  <c r="AG96" i="3"/>
  <c r="AG92" i="3"/>
  <c r="AG34" i="3"/>
  <c r="AG22" i="3"/>
  <c r="AG189" i="3"/>
  <c r="AG176" i="3"/>
  <c r="AG143" i="3"/>
  <c r="AG131" i="3"/>
  <c r="AG97" i="3"/>
  <c r="AG87" i="3"/>
  <c r="AG62" i="3"/>
  <c r="AG32" i="3"/>
  <c r="AG29" i="3"/>
  <c r="AG179" i="3"/>
  <c r="AG161" i="3"/>
  <c r="AG150" i="3"/>
  <c r="AG141" i="3"/>
  <c r="AG110" i="3"/>
  <c r="AG94" i="3"/>
  <c r="AG69" i="3"/>
  <c r="AG20" i="3"/>
  <c r="AG194" i="3"/>
  <c r="AG187" i="3"/>
  <c r="AG139" i="3"/>
  <c r="AG124" i="3"/>
  <c r="AG111" i="3"/>
  <c r="AG95" i="3"/>
  <c r="AG90" i="3"/>
  <c r="AG27" i="3"/>
  <c r="AG197" i="3"/>
  <c r="AG159" i="3"/>
  <c r="AG148" i="3"/>
  <c r="AG137" i="3"/>
  <c r="AG113" i="3"/>
  <c r="AG108" i="3"/>
  <c r="AG76" i="3"/>
  <c r="AG67" i="3"/>
  <c r="AG43" i="3"/>
  <c r="AG18" i="3"/>
  <c r="K42" i="2"/>
  <c r="O48" i="2"/>
  <c r="AA43" i="2"/>
  <c r="S41" i="2"/>
  <c r="S45" i="2"/>
  <c r="W42" i="2"/>
  <c r="AA48" i="2"/>
  <c r="AA50" i="2"/>
  <c r="G16" i="2"/>
  <c r="O7" i="2"/>
  <c r="S44" i="2"/>
  <c r="S6" i="2"/>
  <c r="A5" i="1"/>
  <c r="X44" i="2"/>
  <c r="AA44" i="2" s="1"/>
  <c r="H41" i="2"/>
  <c r="K41" i="2" s="1"/>
  <c r="X42" i="2"/>
  <c r="AA42" i="2" s="1"/>
  <c r="G22" i="2"/>
  <c r="S9" i="2"/>
  <c r="K47" i="2"/>
  <c r="AA46" i="2"/>
  <c r="G17" i="2"/>
  <c r="G28" i="2"/>
  <c r="K44" i="2"/>
  <c r="S24" i="1"/>
  <c r="S25" i="1"/>
  <c r="S23" i="1"/>
  <c r="S30" i="1"/>
  <c r="S31" i="1"/>
  <c r="S32" i="1"/>
  <c r="S22" i="1"/>
  <c r="S27" i="1"/>
  <c r="S26" i="1"/>
  <c r="S8" i="1"/>
  <c r="P14" i="1"/>
  <c r="P20" i="1"/>
  <c r="P13" i="1"/>
  <c r="P10" i="1"/>
  <c r="P5" i="1"/>
  <c r="P16" i="1"/>
  <c r="P9" i="1"/>
  <c r="P15" i="1"/>
  <c r="P17" i="1"/>
  <c r="P12" i="1"/>
  <c r="P3" i="1"/>
  <c r="P21" i="1"/>
  <c r="P11" i="1"/>
  <c r="P7" i="1"/>
  <c r="P6" i="1"/>
  <c r="P18" i="1"/>
  <c r="P4" i="1"/>
  <c r="P29" i="1"/>
  <c r="P28" i="1"/>
  <c r="P19" i="1"/>
  <c r="S21" i="1" l="1"/>
  <c r="T21" i="1" s="1"/>
  <c r="S9" i="1"/>
  <c r="T9" i="1" s="1"/>
  <c r="S17" i="1"/>
  <c r="T17" i="1" s="1"/>
  <c r="S14" i="1"/>
  <c r="T14" i="1" s="1"/>
  <c r="S5" i="1"/>
  <c r="T5" i="1" s="1"/>
  <c r="S11" i="1"/>
  <c r="T11" i="1" s="1"/>
  <c r="S18" i="1"/>
  <c r="T18" i="1" s="1"/>
  <c r="S20" i="1"/>
  <c r="T20" i="1" s="1"/>
  <c r="S16" i="1"/>
  <c r="T16" i="1" s="1"/>
  <c r="S6" i="1"/>
  <c r="T6" i="1" s="1"/>
  <c r="S15" i="1"/>
  <c r="T15" i="1" s="1"/>
  <c r="S12" i="1"/>
  <c r="T12" i="1" s="1"/>
  <c r="S19" i="1"/>
  <c r="T19" i="1" s="1"/>
  <c r="S3" i="1"/>
  <c r="T3" i="1" s="1"/>
  <c r="S4" i="1"/>
  <c r="T4" i="1" s="1"/>
  <c r="S7" i="1"/>
  <c r="T7" i="1" s="1"/>
  <c r="S10" i="1"/>
  <c r="T10" i="1" s="1"/>
  <c r="S13" i="1"/>
  <c r="T13" i="1" s="1"/>
  <c r="S28" i="1"/>
  <c r="U28" i="1" s="1"/>
  <c r="S29" i="1"/>
  <c r="U29" i="1" s="1"/>
  <c r="T32" i="1"/>
  <c r="U32" i="1"/>
  <c r="T22" i="1"/>
  <c r="T23" i="1"/>
  <c r="U23" i="1"/>
  <c r="T8" i="1"/>
  <c r="U30" i="1"/>
  <c r="T30" i="1"/>
  <c r="U31" i="1"/>
  <c r="T31" i="1"/>
  <c r="T24" i="1"/>
  <c r="U24" i="1"/>
  <c r="U25" i="1"/>
  <c r="T25" i="1"/>
  <c r="U27" i="1"/>
  <c r="T27" i="1"/>
  <c r="U26" i="1"/>
  <c r="T26" i="1"/>
  <c r="U22" i="1"/>
  <c r="U3" i="1"/>
  <c r="U7" i="1"/>
  <c r="U8" i="1"/>
  <c r="U6" i="1"/>
  <c r="U19" i="1"/>
  <c r="T29" i="1" l="1"/>
  <c r="T28" i="1"/>
  <c r="U20" i="1"/>
  <c r="U11" i="1"/>
  <c r="U12" i="1"/>
  <c r="U21" i="1"/>
  <c r="U14" i="1"/>
  <c r="U16" i="1"/>
  <c r="U15" i="1"/>
  <c r="U10" i="1"/>
  <c r="U17" i="1"/>
  <c r="U5" i="1"/>
  <c r="U9" i="1"/>
  <c r="U18" i="1"/>
  <c r="U4" i="1"/>
  <c r="U13" i="1"/>
</calcChain>
</file>

<file path=xl/sharedStrings.xml><?xml version="1.0" encoding="utf-8"?>
<sst xmlns="http://schemas.openxmlformats.org/spreadsheetml/2006/main" count="1477" uniqueCount="666">
  <si>
    <t>Dossier</t>
  </si>
  <si>
    <t>Désignation</t>
  </si>
  <si>
    <t>Code</t>
  </si>
  <si>
    <t>Activité</t>
  </si>
  <si>
    <t>Code Dossier</t>
  </si>
  <si>
    <t>Permanent</t>
  </si>
  <si>
    <t>perm</t>
  </si>
  <si>
    <t>prep box</t>
  </si>
  <si>
    <t>prep colis</t>
  </si>
  <si>
    <t>nb_prepa</t>
  </si>
  <si>
    <t>Nb Préparation</t>
  </si>
  <si>
    <t>nb_ligne</t>
  </si>
  <si>
    <t>Nb Ligne</t>
  </si>
  <si>
    <t>nb_colis</t>
  </si>
  <si>
    <t>Nb Colis</t>
  </si>
  <si>
    <t>Code Activité</t>
  </si>
  <si>
    <t>SLF</t>
  </si>
  <si>
    <t>Nom Prénom</t>
  </si>
  <si>
    <t>Service</t>
  </si>
  <si>
    <t>Employeur</t>
  </si>
  <si>
    <t>ADECCO</t>
  </si>
  <si>
    <t>MANPOWER</t>
  </si>
  <si>
    <t>SYNERGIE</t>
  </si>
  <si>
    <t>SLF AURICE</t>
  </si>
  <si>
    <t>ADECCO MONT DE MARSAN</t>
  </si>
  <si>
    <t>SOS EXRPERIENCE HAGETMAU</t>
  </si>
  <si>
    <t>MANPOWER HAGETMAU</t>
  </si>
  <si>
    <t>VEDIOR BIS MONT DE MARSAN</t>
  </si>
  <si>
    <t>SYNERGIE MONT DE MARSAN</t>
  </si>
  <si>
    <t>Poste</t>
  </si>
  <si>
    <t>PREPA</t>
  </si>
  <si>
    <t>CARISTE</t>
  </si>
  <si>
    <t>ADMIN</t>
  </si>
  <si>
    <t>MANUT</t>
  </si>
  <si>
    <t>LOGISTIQUE</t>
  </si>
  <si>
    <t>COPACKING</t>
  </si>
  <si>
    <t>CE</t>
  </si>
  <si>
    <t>LEADER</t>
  </si>
  <si>
    <t>Semaine</t>
  </si>
  <si>
    <t>Année</t>
  </si>
  <si>
    <t>Début</t>
  </si>
  <si>
    <t>Fin</t>
  </si>
  <si>
    <t>Pause</t>
  </si>
  <si>
    <t>Durée</t>
  </si>
  <si>
    <t>code</t>
  </si>
  <si>
    <t>libellé</t>
  </si>
  <si>
    <t>A Permanent</t>
  </si>
  <si>
    <t>B Permanent</t>
  </si>
  <si>
    <t>C Permanent</t>
  </si>
  <si>
    <t>D Permanent</t>
  </si>
  <si>
    <t>E Permanent</t>
  </si>
  <si>
    <t>F Permanent</t>
  </si>
  <si>
    <t>G Permanent</t>
  </si>
  <si>
    <t>Chef d'équipe</t>
  </si>
  <si>
    <t>10 maximum par dossier</t>
  </si>
  <si>
    <t>10 maximum par activité</t>
  </si>
  <si>
    <t>A:01</t>
  </si>
  <si>
    <t>B:01</t>
  </si>
  <si>
    <t>C:01</t>
  </si>
  <si>
    <t>D:01</t>
  </si>
  <si>
    <t>E:01</t>
  </si>
  <si>
    <t>F:01</t>
  </si>
  <si>
    <t>G:01</t>
  </si>
  <si>
    <t>sai</t>
  </si>
  <si>
    <t>Saisonier</t>
  </si>
  <si>
    <t>A:02</t>
  </si>
  <si>
    <t>A Saisonier</t>
  </si>
  <si>
    <t>B:02</t>
  </si>
  <si>
    <t>B Saisonier</t>
  </si>
  <si>
    <t>C:02</t>
  </si>
  <si>
    <t>C Saisonier</t>
  </si>
  <si>
    <t>D:02</t>
  </si>
  <si>
    <t>D Saisonier</t>
  </si>
  <si>
    <t>E:02</t>
  </si>
  <si>
    <t>E Saisonier</t>
  </si>
  <si>
    <t>F:02</t>
  </si>
  <si>
    <t>F Saisonier</t>
  </si>
  <si>
    <t>G:02</t>
  </si>
  <si>
    <t>G Saisonier</t>
  </si>
  <si>
    <t>nb_box</t>
  </si>
  <si>
    <t>copac</t>
  </si>
  <si>
    <t>A:03</t>
  </si>
  <si>
    <t>B:03</t>
  </si>
  <si>
    <t>C:03</t>
  </si>
  <si>
    <t>D:03</t>
  </si>
  <si>
    <t>E:03</t>
  </si>
  <si>
    <t>F:03</t>
  </si>
  <si>
    <t>G:03</t>
  </si>
  <si>
    <t>A 01/01/01</t>
  </si>
  <si>
    <t>B 01/01/01</t>
  </si>
  <si>
    <t>C 01/01/01</t>
  </si>
  <si>
    <t>D 01/01/01</t>
  </si>
  <si>
    <t>E 01/01/01</t>
  </si>
  <si>
    <t>F 01/01/01</t>
  </si>
  <si>
    <t>G 01/01/01</t>
  </si>
  <si>
    <t>A 01/01/02</t>
  </si>
  <si>
    <t>B 01/01/02</t>
  </si>
  <si>
    <t>C 01/01/02</t>
  </si>
  <si>
    <t>D 01/01/02</t>
  </si>
  <si>
    <t>E 01/01/02</t>
  </si>
  <si>
    <t>F 01/01/02</t>
  </si>
  <si>
    <t>G 01/01/02</t>
  </si>
  <si>
    <t>A 01/01/03</t>
  </si>
  <si>
    <t>B 01/01/03</t>
  </si>
  <si>
    <t>C 01/01/03</t>
  </si>
  <si>
    <t>D 01/01/03</t>
  </si>
  <si>
    <t>E 01/01/03</t>
  </si>
  <si>
    <t>F 01/01/03</t>
  </si>
  <si>
    <t>G 01/01/03</t>
  </si>
  <si>
    <t>A 01/02/04</t>
  </si>
  <si>
    <t>B 01/02/04</t>
  </si>
  <si>
    <t>C 01/02/04</t>
  </si>
  <si>
    <t>D 01/02/04</t>
  </si>
  <si>
    <t>E 01/02/04</t>
  </si>
  <si>
    <t>F 01/02/04</t>
  </si>
  <si>
    <t>G 01/02/04</t>
  </si>
  <si>
    <t>A 01/02/06</t>
  </si>
  <si>
    <t>B 01/02/06</t>
  </si>
  <si>
    <t>C 01/02/06</t>
  </si>
  <si>
    <t>D 01/02/06</t>
  </si>
  <si>
    <t>E 01/02/06</t>
  </si>
  <si>
    <t>F 01/02/06</t>
  </si>
  <si>
    <t>G 01/02/06</t>
  </si>
  <si>
    <t>prep colis S</t>
  </si>
  <si>
    <t>Préparation Colis</t>
  </si>
  <si>
    <t>Préparation Box</t>
  </si>
  <si>
    <t>prep box S</t>
  </si>
  <si>
    <t>A Permanent/Préparation Colis/Nb Préparation</t>
  </si>
  <si>
    <t>B Permanent/Préparation Colis/Nb Préparation</t>
  </si>
  <si>
    <t>C Permanent/Préparation Colis/Nb Préparation</t>
  </si>
  <si>
    <t>D Permanent/Préparation Colis/Nb Préparation</t>
  </si>
  <si>
    <t>E Permanent/Préparation Colis/Nb Préparation</t>
  </si>
  <si>
    <t>F Permanent/Préparation Colis/Nb Préparation</t>
  </si>
  <si>
    <t>G Permanent/Préparation Colis/Nb Préparation</t>
  </si>
  <si>
    <t>A Permanent/Préparation Colis/Nb Ligne</t>
  </si>
  <si>
    <t>B Permanent/Préparation Colis/Nb Ligne</t>
  </si>
  <si>
    <t>C Permanent/Préparation Colis/Nb Ligne</t>
  </si>
  <si>
    <t>D Permanent/Préparation Colis/Nb Ligne</t>
  </si>
  <si>
    <t>E Permanent/Préparation Colis/Nb Ligne</t>
  </si>
  <si>
    <t>F Permanent/Préparation Colis/Nb Ligne</t>
  </si>
  <si>
    <t>G Permanent/Préparation Colis/Nb Ligne</t>
  </si>
  <si>
    <t>A Permanent/Préparation Colis/Nb Colis</t>
  </si>
  <si>
    <t>B Permanent/Préparation Colis/Nb Colis</t>
  </si>
  <si>
    <t>C Permanent/Préparation Colis/Nb Colis</t>
  </si>
  <si>
    <t>D Permanent/Préparation Colis/Nb Colis</t>
  </si>
  <si>
    <t>E Permanent/Préparation Colis/Nb Colis</t>
  </si>
  <si>
    <t>F Permanent/Préparation Colis/Nb Colis</t>
  </si>
  <si>
    <t>G Permanent/Préparation Colis/Nb Colis</t>
  </si>
  <si>
    <t>A Permanent/Préparation Box/Nb Préparation</t>
  </si>
  <si>
    <t>B Permanent/Préparation Box/Nb Préparation</t>
  </si>
  <si>
    <t>C Permanent/Préparation Box/Nb Préparation</t>
  </si>
  <si>
    <t>D Permanent/Préparation Box/Nb Préparation</t>
  </si>
  <si>
    <t>E Permanent/Préparation Box/Nb Préparation</t>
  </si>
  <si>
    <t>F Permanent/Préparation Box/Nb Préparation</t>
  </si>
  <si>
    <t>G Permanent/Préparation Box/Nb Préparation</t>
  </si>
  <si>
    <t>A 01/02/05</t>
  </si>
  <si>
    <t>A Permanent/Préparation Box/Nb Ligne</t>
  </si>
  <si>
    <t>B 01/02/05</t>
  </si>
  <si>
    <t>B Permanent/Préparation Box/Nb Ligne</t>
  </si>
  <si>
    <t>C 01/02/05</t>
  </si>
  <si>
    <t>C Permanent/Préparation Box/Nb Ligne</t>
  </si>
  <si>
    <t>D 01/02/05</t>
  </si>
  <si>
    <t>D Permanent/Préparation Box/Nb Ligne</t>
  </si>
  <si>
    <t>E 01/02/05</t>
  </si>
  <si>
    <t>E Permanent/Préparation Box/Nb Ligne</t>
  </si>
  <si>
    <t>F 01/02/05</t>
  </si>
  <si>
    <t>F Permanent/Préparation Box/Nb Ligne</t>
  </si>
  <si>
    <t>G 01/02/05</t>
  </si>
  <si>
    <t>G Permanent/Préparation Box/Nb Ligne</t>
  </si>
  <si>
    <t>A 02/03/07</t>
  </si>
  <si>
    <t>A Saisonier/Préparation Colis/Nb Préparation</t>
  </si>
  <si>
    <t>B 02/03/07</t>
  </si>
  <si>
    <t>B Saisonier/Préparation Colis/Nb Préparation</t>
  </si>
  <si>
    <t>C 02/03/07</t>
  </si>
  <si>
    <t>C Saisonier/Préparation Colis/Nb Préparation</t>
  </si>
  <si>
    <t>D 02/03/07</t>
  </si>
  <si>
    <t>D Saisonier/Préparation Colis/Nb Préparation</t>
  </si>
  <si>
    <t>E 02/03/07</t>
  </si>
  <si>
    <t>E Saisonier/Préparation Colis/Nb Préparation</t>
  </si>
  <si>
    <t>F 02/03/07</t>
  </si>
  <si>
    <t>F Saisonier/Préparation Colis/Nb Préparation</t>
  </si>
  <si>
    <t>G 02/03/07</t>
  </si>
  <si>
    <t>G Saisonier/Préparation Colis/Nb Préparation</t>
  </si>
  <si>
    <t>A 02/03/08</t>
  </si>
  <si>
    <t>A Saisonier/Préparation Colis/Nb Ligne</t>
  </si>
  <si>
    <t>B 02/03/08</t>
  </si>
  <si>
    <t>B Saisonier/Préparation Colis/Nb Ligne</t>
  </si>
  <si>
    <t>C 02/03/08</t>
  </si>
  <si>
    <t>C Saisonier/Préparation Colis/Nb Ligne</t>
  </si>
  <si>
    <t>D 02/03/08</t>
  </si>
  <si>
    <t>D Saisonier/Préparation Colis/Nb Ligne</t>
  </si>
  <si>
    <t>E 02/03/08</t>
  </si>
  <si>
    <t>E Saisonier/Préparation Colis/Nb Ligne</t>
  </si>
  <si>
    <t>F 02/03/08</t>
  </si>
  <si>
    <t>F Saisonier/Préparation Colis/Nb Ligne</t>
  </si>
  <si>
    <t>G 02/03/08</t>
  </si>
  <si>
    <t>G Saisonier/Préparation Colis/Nb Ligne</t>
  </si>
  <si>
    <t>A 02/03/09</t>
  </si>
  <si>
    <t>A Saisonier/Préparation Colis/Nb Colis</t>
  </si>
  <si>
    <t>B 02/03/09</t>
  </si>
  <si>
    <t>B Saisonier/Préparation Colis/Nb Colis</t>
  </si>
  <si>
    <t>C 02/03/09</t>
  </si>
  <si>
    <t>C Saisonier/Préparation Colis/Nb Colis</t>
  </si>
  <si>
    <t>D 02/03/09</t>
  </si>
  <si>
    <t>D Saisonier/Préparation Colis/Nb Colis</t>
  </si>
  <si>
    <t>E 02/03/09</t>
  </si>
  <si>
    <t>E Saisonier/Préparation Colis/Nb Colis</t>
  </si>
  <si>
    <t>F 02/03/09</t>
  </si>
  <si>
    <t>F Saisonier/Préparation Colis/Nb Colis</t>
  </si>
  <si>
    <t>G 02/03/09</t>
  </si>
  <si>
    <t>G Saisonier/Préparation Colis/Nb Colis</t>
  </si>
  <si>
    <t>A 02/04/10</t>
  </si>
  <si>
    <t>B 02/04/10</t>
  </si>
  <si>
    <t>C 02/04/10</t>
  </si>
  <si>
    <t>D 02/04/10</t>
  </si>
  <si>
    <t>E 02/04/10</t>
  </si>
  <si>
    <t>F 02/04/10</t>
  </si>
  <si>
    <t>G 02/04/10</t>
  </si>
  <si>
    <t>A 02/04/11</t>
  </si>
  <si>
    <t>B 02/04/11</t>
  </si>
  <si>
    <t>C 02/04/11</t>
  </si>
  <si>
    <t>D 02/04/11</t>
  </si>
  <si>
    <t>E 02/04/11</t>
  </si>
  <si>
    <t>F 02/04/11</t>
  </si>
  <si>
    <t>G 02/04/11</t>
  </si>
  <si>
    <t>A 02/04/12</t>
  </si>
  <si>
    <t>B 02/04/12</t>
  </si>
  <si>
    <t>C 02/04/12</t>
  </si>
  <si>
    <t>D 02/04/12</t>
  </si>
  <si>
    <t>E 02/04/12</t>
  </si>
  <si>
    <t>F 02/04/12</t>
  </si>
  <si>
    <t>G 02/04/12</t>
  </si>
  <si>
    <t>A Saisonier/Préparation Box/Nb Préparation</t>
  </si>
  <si>
    <t>B Saisonier/Préparation Box/Nb Préparation</t>
  </si>
  <si>
    <t>C Saisonier/Préparation Box/Nb Préparation</t>
  </si>
  <si>
    <t>D Saisonier/Préparation Box/Nb Préparation</t>
  </si>
  <si>
    <t>E Saisonier/Préparation Box/Nb Préparation</t>
  </si>
  <si>
    <t>F Saisonier/Préparation Box/Nb Préparation</t>
  </si>
  <si>
    <t>G Saisonier/Préparation Box/Nb Préparation</t>
  </si>
  <si>
    <t>A Saisonier/Préparation Box/Nb Ligne</t>
  </si>
  <si>
    <t>B Saisonier/Préparation Box/Nb Ligne</t>
  </si>
  <si>
    <t>C Saisonier/Préparation Box/Nb Ligne</t>
  </si>
  <si>
    <t>D Saisonier/Préparation Box/Nb Ligne</t>
  </si>
  <si>
    <t>E Saisonier/Préparation Box/Nb Ligne</t>
  </si>
  <si>
    <t>F Saisonier/Préparation Box/Nb Ligne</t>
  </si>
  <si>
    <t>G Saisonier/Préparation Box/Nb Ligne</t>
  </si>
  <si>
    <t xml:space="preserve"> </t>
  </si>
  <si>
    <t>Détail</t>
  </si>
  <si>
    <t>FOURNITURE</t>
  </si>
  <si>
    <t>Nb Box</t>
  </si>
  <si>
    <t>A Permanent/Préparation Box/Nb Box</t>
  </si>
  <si>
    <t>B Permanent/Préparation Box/Nb Box</t>
  </si>
  <si>
    <t>C Permanent/Préparation Box/Nb Box</t>
  </si>
  <si>
    <t>D Permanent/Préparation Box/Nb Box</t>
  </si>
  <si>
    <t>E Permanent/Préparation Box/Nb Box</t>
  </si>
  <si>
    <t>F Permanent/Préparation Box/Nb Box</t>
  </si>
  <si>
    <t>G Permanent/Préparation Box/Nb Box</t>
  </si>
  <si>
    <t>A Saisonier/Préparation Box/Nb Box</t>
  </si>
  <si>
    <t>B Saisonier/Préparation Box/Nb Box</t>
  </si>
  <si>
    <t>C Saisonier/Préparation Box/Nb Box</t>
  </si>
  <si>
    <t>D Saisonier/Préparation Box/Nb Box</t>
  </si>
  <si>
    <t>E Saisonier/Préparation Box/Nb Box</t>
  </si>
  <si>
    <t>F Saisonier/Préparation Box/Nb Box</t>
  </si>
  <si>
    <t>G Saisonier/Préparation Box/Nb Box</t>
  </si>
  <si>
    <t>A:04</t>
  </si>
  <si>
    <t>B:04</t>
  </si>
  <si>
    <t>C:04</t>
  </si>
  <si>
    <t>D:04</t>
  </si>
  <si>
    <t>E:04</t>
  </si>
  <si>
    <t>F:04</t>
  </si>
  <si>
    <t>G:04</t>
  </si>
  <si>
    <t>Liste des Leader/Chef d'équipe</t>
  </si>
  <si>
    <t>AD8 /</t>
  </si>
  <si>
    <t>AD9 /</t>
  </si>
  <si>
    <t>AD10 /</t>
  </si>
  <si>
    <t>SY4 /</t>
  </si>
  <si>
    <t>SY5 /</t>
  </si>
  <si>
    <t>SY6 /</t>
  </si>
  <si>
    <t>SY7 /</t>
  </si>
  <si>
    <t>SY8 /</t>
  </si>
  <si>
    <t>SY9 /</t>
  </si>
  <si>
    <t>SY10 /</t>
  </si>
  <si>
    <t>Container</t>
  </si>
  <si>
    <t>Autre</t>
  </si>
  <si>
    <t>tps</t>
  </si>
  <si>
    <t>Commentaire</t>
  </si>
  <si>
    <t>A:05</t>
  </si>
  <si>
    <t>B:05</t>
  </si>
  <si>
    <t>C:05</t>
  </si>
  <si>
    <t>D:05</t>
  </si>
  <si>
    <t>E:05</t>
  </si>
  <si>
    <t>F:05</t>
  </si>
  <si>
    <t>G:05</t>
  </si>
  <si>
    <t>A:06</t>
  </si>
  <si>
    <t>A Container</t>
  </si>
  <si>
    <t>B:06</t>
  </si>
  <si>
    <t>B Container</t>
  </si>
  <si>
    <t>C:06</t>
  </si>
  <si>
    <t>C Container</t>
  </si>
  <si>
    <t>D:06</t>
  </si>
  <si>
    <t>D Container</t>
  </si>
  <si>
    <t>E:06</t>
  </si>
  <si>
    <t>E Container</t>
  </si>
  <si>
    <t>F:06</t>
  </si>
  <si>
    <t>F Container</t>
  </si>
  <si>
    <t>G:06</t>
  </si>
  <si>
    <t>G Container</t>
  </si>
  <si>
    <t>A:07</t>
  </si>
  <si>
    <t>B:07</t>
  </si>
  <si>
    <t>C:07</t>
  </si>
  <si>
    <t>D:07</t>
  </si>
  <si>
    <t>E:07</t>
  </si>
  <si>
    <t>F:07</t>
  </si>
  <si>
    <t>G:07</t>
  </si>
  <si>
    <t>A:08</t>
  </si>
  <si>
    <t>B:08</t>
  </si>
  <si>
    <t>C:08</t>
  </si>
  <si>
    <t>D:08</t>
  </si>
  <si>
    <t>E:08</t>
  </si>
  <si>
    <t>F:08</t>
  </si>
  <si>
    <t>G:08</t>
  </si>
  <si>
    <t>A:09</t>
  </si>
  <si>
    <t>B:09</t>
  </si>
  <si>
    <t>C:09</t>
  </si>
  <si>
    <t>D:09</t>
  </si>
  <si>
    <t>E:09</t>
  </si>
  <si>
    <t>F:09</t>
  </si>
  <si>
    <t>G:09</t>
  </si>
  <si>
    <t>A:10</t>
  </si>
  <si>
    <t>A Autre</t>
  </si>
  <si>
    <t>B:10</t>
  </si>
  <si>
    <t>B Autre</t>
  </si>
  <si>
    <t>C:10</t>
  </si>
  <si>
    <t>C Autre</t>
  </si>
  <si>
    <t>D:10</t>
  </si>
  <si>
    <t>D Autre</t>
  </si>
  <si>
    <t>E:10</t>
  </si>
  <si>
    <t>E Autre</t>
  </si>
  <si>
    <t>F:10</t>
  </si>
  <si>
    <t>F Autre</t>
  </si>
  <si>
    <t>G:10</t>
  </si>
  <si>
    <t>G Autre</t>
  </si>
  <si>
    <t>quai</t>
  </si>
  <si>
    <t>Cariste - Quai</t>
  </si>
  <si>
    <t>adm</t>
  </si>
  <si>
    <t>Administratif</t>
  </si>
  <si>
    <t>A Cariste - Quai</t>
  </si>
  <si>
    <t>B Cariste - Quai</t>
  </si>
  <si>
    <t>C Cariste - Quai</t>
  </si>
  <si>
    <t>D Cariste - Quai</t>
  </si>
  <si>
    <t>E Cariste - Quai</t>
  </si>
  <si>
    <t>F Cariste - Quai</t>
  </si>
  <si>
    <t>G Cariste - Quai</t>
  </si>
  <si>
    <t>A Administratif</t>
  </si>
  <si>
    <t>B Administratif</t>
  </si>
  <si>
    <t>C Administratif</t>
  </si>
  <si>
    <t>D Administratif</t>
  </si>
  <si>
    <t>E Administratif</t>
  </si>
  <si>
    <t>F Administratif</t>
  </si>
  <si>
    <t>G Administratif</t>
  </si>
  <si>
    <t>A 10/07/15</t>
  </si>
  <si>
    <t>B 10/07/15</t>
  </si>
  <si>
    <t>C 10/07/15</t>
  </si>
  <si>
    <t>D 10/07/15</t>
  </si>
  <si>
    <t>E 10/07/15</t>
  </si>
  <si>
    <t>F 10/07/15</t>
  </si>
  <si>
    <t>G 10/07/15</t>
  </si>
  <si>
    <t>Inventaire</t>
  </si>
  <si>
    <t>invP</t>
  </si>
  <si>
    <t>invS</t>
  </si>
  <si>
    <t>fc</t>
  </si>
  <si>
    <t>Fourniture</t>
  </si>
  <si>
    <t>A Fourniture</t>
  </si>
  <si>
    <t>B Fourniture</t>
  </si>
  <si>
    <t>C Fourniture</t>
  </si>
  <si>
    <t>D Fourniture</t>
  </si>
  <si>
    <t>E Fourniture</t>
  </si>
  <si>
    <t>F Fourniture</t>
  </si>
  <si>
    <t>G Fourniture</t>
  </si>
  <si>
    <t>PROMAN</t>
  </si>
  <si>
    <t>Total    SIGNATURE</t>
  </si>
  <si>
    <t>Durée       EFFECTIF</t>
  </si>
  <si>
    <t>BT12</t>
  </si>
  <si>
    <t>A 01/05/13</t>
  </si>
  <si>
    <t>B 01/05/13</t>
  </si>
  <si>
    <t>C 01/05/13</t>
  </si>
  <si>
    <t>D 01/05/13</t>
  </si>
  <si>
    <t>E 01/05/13</t>
  </si>
  <si>
    <t>F 01/05/13</t>
  </si>
  <si>
    <t>G 01/05/13</t>
  </si>
  <si>
    <t>A 02/06/14</t>
  </si>
  <si>
    <t>B 02/06/14</t>
  </si>
  <si>
    <t>C 02/06/14</t>
  </si>
  <si>
    <t>D 02/06/14</t>
  </si>
  <si>
    <t>E 02/06/14</t>
  </si>
  <si>
    <t>F 02/06/14</t>
  </si>
  <si>
    <t>G 02/06/14</t>
  </si>
  <si>
    <t>Com</t>
  </si>
  <si>
    <t>RANDSTADT</t>
  </si>
  <si>
    <t>RA5 /</t>
  </si>
  <si>
    <t>RA6 /</t>
  </si>
  <si>
    <t>RA7 /</t>
  </si>
  <si>
    <t>RA8 /</t>
  </si>
  <si>
    <t>RA9 /</t>
  </si>
  <si>
    <t>autre1</t>
  </si>
  <si>
    <t>autre2</t>
  </si>
  <si>
    <t>#1</t>
  </si>
  <si>
    <t>#2</t>
  </si>
  <si>
    <t>A 10/07/16</t>
  </si>
  <si>
    <t>A Autre/#1/Commentaire</t>
  </si>
  <si>
    <t>B 10/07/16</t>
  </si>
  <si>
    <t>B Autre/#1/Commentaire</t>
  </si>
  <si>
    <t>C 10/07/16</t>
  </si>
  <si>
    <t>C Autre/#1/Commentaire</t>
  </si>
  <si>
    <t>D 10/07/16</t>
  </si>
  <si>
    <t>D Autre/#1/Commentaire</t>
  </si>
  <si>
    <t>E 10/07/16</t>
  </si>
  <si>
    <t>E Autre/#1/Commentaire</t>
  </si>
  <si>
    <t>F 10/07/16</t>
  </si>
  <si>
    <t>F Autre/#1/Commentaire</t>
  </si>
  <si>
    <t>G 10/07/16</t>
  </si>
  <si>
    <t>G Autre/#1/Commentaire</t>
  </si>
  <si>
    <t>A 10/08/17</t>
  </si>
  <si>
    <t>B 10/08/17</t>
  </si>
  <si>
    <t>C 10/08/17</t>
  </si>
  <si>
    <t>D 10/08/17</t>
  </si>
  <si>
    <t>E 10/08/17</t>
  </si>
  <si>
    <t>F 10/08/17</t>
  </si>
  <si>
    <t>G 10/08/17</t>
  </si>
  <si>
    <t>A 10/08/18</t>
  </si>
  <si>
    <t>A Autre/#2/Commentaire</t>
  </si>
  <si>
    <t>B 10/08/18</t>
  </si>
  <si>
    <t>B Autre/#2/Commentaire</t>
  </si>
  <si>
    <t>C 10/08/18</t>
  </si>
  <si>
    <t>C Autre/#2/Commentaire</t>
  </si>
  <si>
    <t>D 10/08/18</t>
  </si>
  <si>
    <t>D Autre/#2/Commentaire</t>
  </si>
  <si>
    <t>E 10/08/18</t>
  </si>
  <si>
    <t>E Autre/#2/Commentaire</t>
  </si>
  <si>
    <t>F 10/08/18</t>
  </si>
  <si>
    <t>F Autre/#2/Commentaire</t>
  </si>
  <si>
    <t>G 10/08/18</t>
  </si>
  <si>
    <t>G Autre/#2/Commentaire</t>
  </si>
  <si>
    <t>RA4 /</t>
  </si>
  <si>
    <t>Nuit</t>
  </si>
  <si>
    <t>RA2 /</t>
  </si>
  <si>
    <t>RA3 /</t>
  </si>
  <si>
    <t>AD7 /</t>
  </si>
  <si>
    <t>01 /</t>
  </si>
  <si>
    <t>02 /</t>
  </si>
  <si>
    <t>03 /</t>
  </si>
  <si>
    <t>04 /</t>
  </si>
  <si>
    <t>05 /</t>
  </si>
  <si>
    <t>06 /</t>
  </si>
  <si>
    <t>07 /</t>
  </si>
  <si>
    <t>08 /</t>
  </si>
  <si>
    <t>09 /</t>
  </si>
  <si>
    <t>010 /</t>
  </si>
  <si>
    <t>RA10 /</t>
  </si>
  <si>
    <t>MA9 /</t>
  </si>
  <si>
    <t>MA10 /</t>
  </si>
  <si>
    <t>MA8 /</t>
  </si>
  <si>
    <t>AD6 /</t>
  </si>
  <si>
    <t>Colis Surp</t>
  </si>
  <si>
    <t>Colis Surprises</t>
  </si>
  <si>
    <t>AD5 /</t>
  </si>
  <si>
    <t>MA7 /</t>
  </si>
  <si>
    <t>RA1 /</t>
  </si>
  <si>
    <t>SY3 /</t>
  </si>
  <si>
    <t>AD3 /</t>
  </si>
  <si>
    <t>AD4 /</t>
  </si>
  <si>
    <t>AD2 /</t>
  </si>
  <si>
    <t>SY1 /</t>
  </si>
  <si>
    <t>SY2 /</t>
  </si>
  <si>
    <t>PR5 /</t>
  </si>
  <si>
    <t>PR6 /</t>
  </si>
  <si>
    <t>PR7 /</t>
  </si>
  <si>
    <t>MA5 /</t>
  </si>
  <si>
    <t>MA6 /</t>
  </si>
  <si>
    <t>PR8 /</t>
  </si>
  <si>
    <t>PR9 /</t>
  </si>
  <si>
    <t>PR10 /</t>
  </si>
  <si>
    <t>MA2 /</t>
  </si>
  <si>
    <t>MA3 /</t>
  </si>
  <si>
    <t>MA4 /</t>
  </si>
  <si>
    <t>PR2 /</t>
  </si>
  <si>
    <t>PR4 /</t>
  </si>
  <si>
    <t>AD1 /</t>
  </si>
  <si>
    <t>PR3 /</t>
  </si>
  <si>
    <t>PR1 /</t>
  </si>
  <si>
    <t>CT</t>
  </si>
  <si>
    <t>H RH</t>
  </si>
  <si>
    <t>DIF</t>
  </si>
  <si>
    <t>MA1 /</t>
  </si>
  <si>
    <t>Displays</t>
  </si>
  <si>
    <t>Sur-Condit.</t>
  </si>
  <si>
    <t>Copack</t>
  </si>
  <si>
    <t>Bipav</t>
  </si>
  <si>
    <t>Bi-Pav</t>
  </si>
  <si>
    <t>Durée (H et Ct)</t>
  </si>
  <si>
    <t>A Displays</t>
  </si>
  <si>
    <t>B Displays</t>
  </si>
  <si>
    <t>C Displays</t>
  </si>
  <si>
    <t>D Displays</t>
  </si>
  <si>
    <t>E Displays</t>
  </si>
  <si>
    <t>F Displays</t>
  </si>
  <si>
    <t>G Displays</t>
  </si>
  <si>
    <t>A Sur-Condit.</t>
  </si>
  <si>
    <t>B Sur-Condit.</t>
  </si>
  <si>
    <t>C Sur-Condit.</t>
  </si>
  <si>
    <t>D Sur-Condit.</t>
  </si>
  <si>
    <t>E Sur-Condit.</t>
  </si>
  <si>
    <t>F Sur-Condit.</t>
  </si>
  <si>
    <t>G Sur-Condit.</t>
  </si>
  <si>
    <t>A Copack</t>
  </si>
  <si>
    <t>B Copack</t>
  </si>
  <si>
    <t>C Copack</t>
  </si>
  <si>
    <t>D Copack</t>
  </si>
  <si>
    <t>E Copack</t>
  </si>
  <si>
    <t>F Copack</t>
  </si>
  <si>
    <t>G Copack</t>
  </si>
  <si>
    <t>A Permanent/Inventaire/Durée (H et Ct)</t>
  </si>
  <si>
    <t>B Permanent/Inventaire/Durée (H et Ct)</t>
  </si>
  <si>
    <t>C Permanent/Inventaire/Durée (H et Ct)</t>
  </si>
  <si>
    <t>D Permanent/Inventaire/Durée (H et Ct)</t>
  </si>
  <si>
    <t>E Permanent/Inventaire/Durée (H et Ct)</t>
  </si>
  <si>
    <t>F Permanent/Inventaire/Durée (H et Ct)</t>
  </si>
  <si>
    <t>G Permanent/Inventaire/Durée (H et Ct)</t>
  </si>
  <si>
    <t>A Saisonier/Inventaire/Durée (H et Ct)</t>
  </si>
  <si>
    <t>B Saisonier/Inventaire/Durée (H et Ct)</t>
  </si>
  <si>
    <t>C Saisonier/Inventaire/Durée (H et Ct)</t>
  </si>
  <si>
    <t>D Saisonier/Inventaire/Durée (H et Ct)</t>
  </si>
  <si>
    <t>E Saisonier/Inventaire/Durée (H et Ct)</t>
  </si>
  <si>
    <t>F Saisonier/Inventaire/Durée (H et Ct)</t>
  </si>
  <si>
    <t>G Saisonier/Inventaire/Durée (H et Ct)</t>
  </si>
  <si>
    <t>A Autre/#1/Durée (H et Ct)</t>
  </si>
  <si>
    <t>B Autre/#1/Durée (H et Ct)</t>
  </si>
  <si>
    <t>C Autre/#1/Durée (H et Ct)</t>
  </si>
  <si>
    <t>D Autre/#1/Durée (H et Ct)</t>
  </si>
  <si>
    <t>E Autre/#1/Durée (H et Ct)</t>
  </si>
  <si>
    <t>F Autre/#1/Durée (H et Ct)</t>
  </si>
  <si>
    <t>G Autre/#1/Durée (H et Ct)</t>
  </si>
  <si>
    <t>A Autre/#2/Durée (H et Ct)</t>
  </si>
  <si>
    <t>B Autre/#2/Durée (H et Ct)</t>
  </si>
  <si>
    <t>C Autre/#2/Durée (H et Ct)</t>
  </si>
  <si>
    <t>D Autre/#2/Durée (H et Ct)</t>
  </si>
  <si>
    <t>E Autre/#2/Durée (H et Ct)</t>
  </si>
  <si>
    <t>F Autre/#2/Durée (H et Ct)</t>
  </si>
  <si>
    <t>G Autre/#2/Durée (H et Ct)</t>
  </si>
  <si>
    <t>A 09/09/19</t>
  </si>
  <si>
    <t>A Copack/Bi-Pav/Bi-Pav</t>
  </si>
  <si>
    <t>B 09/09/19</t>
  </si>
  <si>
    <t>B Copack/Bi-Pav/Bi-Pav</t>
  </si>
  <si>
    <t>C 09/09/19</t>
  </si>
  <si>
    <t>C Copack/Bi-Pav/Bi-Pav</t>
  </si>
  <si>
    <t>D 09/09/19</t>
  </si>
  <si>
    <t>D Copack/Bi-Pav/Bi-Pav</t>
  </si>
  <si>
    <t>E 09/09/19</t>
  </si>
  <si>
    <t>E Copack/Bi-Pav/Bi-Pav</t>
  </si>
  <si>
    <t>F 09/09/19</t>
  </si>
  <si>
    <t>F Copack/Bi-Pav/Bi-Pav</t>
  </si>
  <si>
    <t>G 09/09/19</t>
  </si>
  <si>
    <t>G Copack/Bi-Pav/Bi-Pav</t>
  </si>
  <si>
    <t>A 09/10/20</t>
  </si>
  <si>
    <t>A Copack/Colis Surprises/Colis Surprises</t>
  </si>
  <si>
    <t>B 09/10/20</t>
  </si>
  <si>
    <t>B Copack/Colis Surprises/Colis Surprises</t>
  </si>
  <si>
    <t>C 09/10/20</t>
  </si>
  <si>
    <t>C Copack/Colis Surprises/Colis Surprises</t>
  </si>
  <si>
    <t>D 09/10/20</t>
  </si>
  <si>
    <t>D Copack/Colis Surprises/Colis Surprises</t>
  </si>
  <si>
    <t>E 09/10/20</t>
  </si>
  <si>
    <t>E Copack/Colis Surprises/Colis Surprises</t>
  </si>
  <si>
    <t>F 09/10/20</t>
  </si>
  <si>
    <t>F Copack/Colis Surprises/Colis Surprises</t>
  </si>
  <si>
    <t>G 09/10/20</t>
  </si>
  <si>
    <t>G Copack/Colis Surprises/Colis Surprises</t>
  </si>
  <si>
    <t>RC</t>
  </si>
  <si>
    <t>MAT</t>
  </si>
  <si>
    <t>AM</t>
  </si>
  <si>
    <t>appro tours</t>
  </si>
  <si>
    <t>P</t>
  </si>
  <si>
    <t>massification</t>
  </si>
  <si>
    <t>pb cmde sw</t>
  </si>
  <si>
    <t>rgmt arcas vides</t>
  </si>
  <si>
    <t>déco reco</t>
  </si>
  <si>
    <t>2h plannif of + 1h40 gest copack</t>
  </si>
  <si>
    <t>prep qualité fc</t>
  </si>
  <si>
    <t>anomalies entrepot</t>
  </si>
  <si>
    <t>ruptures per</t>
  </si>
  <si>
    <t>repal suède</t>
  </si>
  <si>
    <t>iso 9001</t>
  </si>
  <si>
    <t>repal suisse</t>
  </si>
  <si>
    <t>repal mp</t>
  </si>
  <si>
    <t>ce dp</t>
  </si>
  <si>
    <t>controle appro interco</t>
  </si>
  <si>
    <t>30min déco reco + 30min gest rupt</t>
  </si>
  <si>
    <t>3h plannif of + 1h30 gest stock prob inf</t>
  </si>
  <si>
    <t>photos</t>
  </si>
  <si>
    <t>formation bph</t>
  </si>
  <si>
    <t>pb informatique</t>
  </si>
  <si>
    <t>30min anomalie entrepot + 30min déco reco</t>
  </si>
  <si>
    <t>3h entretien stickeuse + 2h30 plannif of</t>
  </si>
  <si>
    <t>retour client per</t>
  </si>
  <si>
    <t>entretien stickeuse</t>
  </si>
  <si>
    <t>10min tris rebus bt12 + 20min tris casse mag 10</t>
  </si>
  <si>
    <t>tris casse mag 10</t>
  </si>
  <si>
    <t>MAD</t>
  </si>
  <si>
    <t xml:space="preserve">massification </t>
  </si>
  <si>
    <t>balles à cartons</t>
  </si>
  <si>
    <t>1,34</t>
  </si>
  <si>
    <t>0,58</t>
  </si>
  <si>
    <t>ANO RECEP FC</t>
  </si>
  <si>
    <t>0,25</t>
  </si>
  <si>
    <t>PREPA QUALITE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</si>
  <si>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</si>
  <si>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</si>
  <si>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</si>
  <si>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</si>
  <si>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</si>
  <si>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</si>
  <si>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</si>
  <si>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</si>
  <si>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</si>
  <si>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</si>
  <si>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</si>
  <si>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</si>
  <si>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</si>
  <si>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</si>
  <si>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</si>
  <si>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</si>
  <si>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</si>
  <si>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</si>
  <si>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</si>
  <si>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</si>
  <si>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</si>
  <si>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</si>
  <si>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</si>
  <si>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</si>
  <si>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</si>
  <si>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</si>
  <si>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</si>
  <si>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</si>
  <si>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</si>
  <si>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</si>
  <si>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</si>
  <si>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</si>
  <si>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</si>
  <si>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</si>
  <si>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</si>
  <si>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XX</t>
  </si>
  <si>
    <t>XXX</t>
  </si>
  <si>
    <t>XXXX</t>
  </si>
  <si>
    <t>XXXXX</t>
  </si>
  <si>
    <t>XXXXXX</t>
  </si>
  <si>
    <t>XXXXXXX</t>
  </si>
  <si>
    <t>N</t>
  </si>
  <si>
    <t>Repal MP</t>
  </si>
  <si>
    <t>Stick UVC AUTO</t>
  </si>
  <si>
    <t>DECO RECO</t>
  </si>
  <si>
    <t>Gest. OF</t>
  </si>
  <si>
    <t>autre3</t>
  </si>
  <si>
    <t>autre4</t>
  </si>
  <si>
    <t>#3</t>
  </si>
  <si>
    <t>#4</t>
  </si>
  <si>
    <t>Repal 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</si>
</sst>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yyyy"/>
    <numFmt numFmtId="165" formatCode="dddd\ dd\ mmm\ yyyy"/>
    <numFmt numFmtId="166" formatCode="[h]:mm"/>
    <numFmt numFmtId="167" formatCode="[h]:mm;##"/>
    <numFmt numFmtId="168" formatCode="[h]:mm;\&lt;"/>
    <numFmt numFmtId="169" formatCode="[h]:mm;\&lt;0"/>
    <numFmt numFmtId="170" formatCode="dddd\ dd\ mmm\ yy"/>
    <numFmt numFmtId="171" formatCode="dddd"/>
    <numFmt numFmtId="172" formatCode="0.00_ ;[Red]\-0.00\ "/>
    <numFmt numFmtId="173" formatCode="#,##0.00_ ;\-#,##0.00\ 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i/>
      <sz val="10"/>
      <color indexed="9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u/>
      <sz val="16"/>
      <name val="Arial"/>
      <family val="2"/>
    </font>
    <font>
      <b/>
      <sz val="20"/>
      <name val="Arial"/>
      <family val="2"/>
    </font>
    <font>
      <b/>
      <u/>
      <sz val="36"/>
      <name val="Arial"/>
      <family val="2"/>
    </font>
    <font>
      <b/>
      <sz val="8"/>
      <color indexed="9"/>
      <name val="Arial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thin">
        <color indexed="9"/>
      </top>
      <bottom style="thin">
        <color indexed="9"/>
      </bottom>
      <diagonal/>
    </border>
    <border>
      <left/>
      <right style="medium">
        <color indexed="64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/>
      <top style="thin">
        <color indexed="9"/>
      </top>
      <bottom style="medium">
        <color indexed="64"/>
      </bottom>
      <diagonal/>
    </border>
    <border>
      <left/>
      <right style="medium">
        <color indexed="64"/>
      </right>
      <top style="thin">
        <color indexed="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5" borderId="2" xfId="0" applyFill="1" applyBorder="1" applyProtection="1">
      <protection locked="0"/>
    </xf>
    <xf numFmtId="0" fontId="2" fillId="3" borderId="5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10" xfId="0" applyFont="1" applyFill="1" applyBorder="1"/>
    <xf numFmtId="0" fontId="2" fillId="6" borderId="11" xfId="0" applyFont="1" applyFill="1" applyBorder="1"/>
    <xf numFmtId="0" fontId="0" fillId="6" borderId="12" xfId="0" applyFill="1" applyBorder="1"/>
    <xf numFmtId="0" fontId="2" fillId="6" borderId="5" xfId="0" applyFont="1" applyFill="1" applyBorder="1"/>
    <xf numFmtId="0" fontId="2" fillId="6" borderId="6" xfId="0" applyFont="1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13" xfId="0" applyFill="1" applyBorder="1"/>
    <xf numFmtId="0" fontId="0" fillId="6" borderId="4" xfId="0" applyFill="1" applyBorder="1"/>
    <xf numFmtId="0" fontId="2" fillId="7" borderId="14" xfId="0" applyFont="1" applyFill="1" applyBorder="1"/>
    <xf numFmtId="0" fontId="2" fillId="7" borderId="15" xfId="0" applyFont="1" applyFill="1" applyBorder="1"/>
    <xf numFmtId="0" fontId="2" fillId="7" borderId="16" xfId="0" applyFont="1" applyFill="1" applyBorder="1"/>
    <xf numFmtId="0" fontId="0" fillId="7" borderId="17" xfId="0" applyFill="1" applyBorder="1"/>
    <xf numFmtId="0" fontId="0" fillId="7" borderId="18" xfId="0" applyFill="1" applyBorder="1"/>
    <xf numFmtId="0" fontId="0" fillId="7" borderId="19" xfId="0" applyFill="1" applyBorder="1"/>
    <xf numFmtId="0" fontId="0" fillId="7" borderId="20" xfId="0" applyFill="1" applyBorder="1"/>
    <xf numFmtId="0" fontId="0" fillId="7" borderId="21" xfId="0" applyFill="1" applyBorder="1"/>
    <xf numFmtId="0" fontId="0" fillId="7" borderId="22" xfId="0" applyFill="1" applyBorder="1"/>
    <xf numFmtId="0" fontId="4" fillId="0" borderId="0" xfId="0" applyFont="1"/>
    <xf numFmtId="0" fontId="2" fillId="0" borderId="0" xfId="0" applyFont="1" applyAlignment="1">
      <alignment horizontal="center"/>
    </xf>
    <xf numFmtId="0" fontId="0" fillId="8" borderId="0" xfId="0" applyFill="1"/>
    <xf numFmtId="0" fontId="6" fillId="0" borderId="0" xfId="0" applyFont="1"/>
    <xf numFmtId="0" fontId="7" fillId="4" borderId="5" xfId="0" applyFont="1" applyFill="1" applyBorder="1" applyProtection="1">
      <protection locked="0"/>
    </xf>
    <xf numFmtId="0" fontId="7" fillId="4" borderId="6" xfId="0" applyFont="1" applyFill="1" applyBorder="1" applyProtection="1">
      <protection locked="0"/>
    </xf>
    <xf numFmtId="0" fontId="8" fillId="0" borderId="0" xfId="0" applyFont="1"/>
    <xf numFmtId="0" fontId="7" fillId="3" borderId="5" xfId="0" applyFont="1" applyFill="1" applyBorder="1"/>
    <xf numFmtId="0" fontId="7" fillId="3" borderId="6" xfId="0" applyFont="1" applyFill="1" applyBorder="1"/>
    <xf numFmtId="0" fontId="7" fillId="0" borderId="0" xfId="0" applyFont="1"/>
    <xf numFmtId="0" fontId="7" fillId="2" borderId="5" xfId="0" applyFont="1" applyFill="1" applyBorder="1"/>
    <xf numFmtId="0" fontId="7" fillId="2" borderId="6" xfId="0" applyFont="1" applyFill="1" applyBorder="1"/>
    <xf numFmtId="166" fontId="0" fillId="0" borderId="0" xfId="0" applyNumberFormat="1"/>
    <xf numFmtId="0" fontId="0" fillId="3" borderId="2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2" fillId="3" borderId="6" xfId="0" applyFont="1" applyFill="1" applyBorder="1" applyAlignment="1" applyProtection="1">
      <protection locked="0"/>
    </xf>
    <xf numFmtId="0" fontId="9" fillId="3" borderId="1" xfId="0" applyFont="1" applyFill="1" applyBorder="1" applyAlignment="1" applyProtection="1">
      <alignment horizontal="left"/>
      <protection locked="0"/>
    </xf>
    <xf numFmtId="0" fontId="9" fillId="3" borderId="3" xfId="0" applyFont="1" applyFill="1" applyBorder="1" applyAlignment="1" applyProtection="1">
      <alignment horizontal="left"/>
      <protection locked="0"/>
    </xf>
    <xf numFmtId="0" fontId="10" fillId="4" borderId="0" xfId="0" applyFont="1" applyFill="1"/>
    <xf numFmtId="0" fontId="11" fillId="0" borderId="0" xfId="0" applyFont="1"/>
    <xf numFmtId="20" fontId="0" fillId="0" borderId="0" xfId="0" applyNumberFormat="1"/>
    <xf numFmtId="167" fontId="0" fillId="0" borderId="0" xfId="0" applyNumberFormat="1"/>
    <xf numFmtId="0" fontId="0" fillId="0" borderId="0" xfId="0" applyFill="1"/>
    <xf numFmtId="20" fontId="0" fillId="0" borderId="0" xfId="0" applyNumberFormat="1" applyFill="1"/>
    <xf numFmtId="167" fontId="0" fillId="0" borderId="0" xfId="0" applyNumberFormat="1" applyFill="1"/>
    <xf numFmtId="168" fontId="0" fillId="0" borderId="0" xfId="0" applyNumberFormat="1" applyFill="1"/>
    <xf numFmtId="169" fontId="0" fillId="0" borderId="0" xfId="0" applyNumberFormat="1"/>
    <xf numFmtId="0" fontId="0" fillId="0" borderId="23" xfId="0" applyBorder="1"/>
    <xf numFmtId="0" fontId="0" fillId="0" borderId="18" xfId="0" applyBorder="1"/>
    <xf numFmtId="0" fontId="0" fillId="0" borderId="24" xfId="0" applyBorder="1"/>
    <xf numFmtId="166" fontId="0" fillId="0" borderId="25" xfId="0" applyNumberFormat="1" applyBorder="1"/>
    <xf numFmtId="166" fontId="0" fillId="0" borderId="26" xfId="0" applyNumberFormat="1" applyBorder="1"/>
    <xf numFmtId="166" fontId="0" fillId="0" borderId="27" xfId="0" applyNumberFormat="1" applyBorder="1"/>
    <xf numFmtId="166" fontId="0" fillId="0" borderId="28" xfId="0" applyNumberFormat="1" applyBorder="1"/>
    <xf numFmtId="166" fontId="0" fillId="0" borderId="29" xfId="0" applyNumberFormat="1" applyBorder="1"/>
    <xf numFmtId="166" fontId="0" fillId="0" borderId="30" xfId="0" applyNumberFormat="1" applyBorder="1"/>
    <xf numFmtId="166" fontId="0" fillId="0" borderId="31" xfId="0" applyNumberFormat="1" applyBorder="1"/>
    <xf numFmtId="166" fontId="0" fillId="0" borderId="32" xfId="0" applyNumberFormat="1" applyBorder="1"/>
    <xf numFmtId="0" fontId="10" fillId="4" borderId="0" xfId="0" applyFont="1" applyFill="1" applyAlignment="1">
      <alignment shrinkToFit="1"/>
    </xf>
    <xf numFmtId="0" fontId="0" fillId="0" borderId="33" xfId="0" applyBorder="1"/>
    <xf numFmtId="0" fontId="0" fillId="7" borderId="17" xfId="0" quotePrefix="1" applyFill="1" applyBorder="1"/>
    <xf numFmtId="166" fontId="4" fillId="9" borderId="0" xfId="0" applyNumberFormat="1" applyFont="1" applyFill="1"/>
    <xf numFmtId="20" fontId="4" fillId="9" borderId="0" xfId="0" applyNumberFormat="1" applyFont="1" applyFill="1"/>
    <xf numFmtId="0" fontId="0" fillId="0" borderId="34" xfId="0" applyBorder="1"/>
    <xf numFmtId="166" fontId="0" fillId="0" borderId="0" xfId="0" applyNumberFormat="1" applyAlignment="1">
      <alignment horizontal="left"/>
    </xf>
    <xf numFmtId="166" fontId="0" fillId="0" borderId="23" xfId="0" applyNumberFormat="1" applyBorder="1" applyAlignment="1">
      <alignment horizontal="left"/>
    </xf>
    <xf numFmtId="22" fontId="4" fillId="0" borderId="0" xfId="0" applyNumberFormat="1" applyFont="1"/>
    <xf numFmtId="0" fontId="10" fillId="0" borderId="0" xfId="0" applyFont="1" applyFill="1" applyAlignment="1">
      <alignment horizontal="center"/>
    </xf>
    <xf numFmtId="164" fontId="14" fillId="0" borderId="0" xfId="0" applyNumberFormat="1" applyFont="1" applyFill="1" applyAlignment="1">
      <alignment horizontal="center"/>
    </xf>
    <xf numFmtId="171" fontId="0" fillId="0" borderId="0" xfId="0" applyNumberFormat="1"/>
    <xf numFmtId="166" fontId="0" fillId="0" borderId="32" xfId="0" applyNumberFormat="1" applyFill="1" applyBorder="1"/>
    <xf numFmtId="166" fontId="0" fillId="0" borderId="27" xfId="0" applyNumberFormat="1" applyFill="1" applyBorder="1"/>
    <xf numFmtId="0" fontId="0" fillId="0" borderId="18" xfId="0" applyFill="1" applyBorder="1"/>
    <xf numFmtId="166" fontId="1" fillId="0" borderId="32" xfId="0" applyNumberFormat="1" applyFont="1" applyFill="1" applyBorder="1"/>
    <xf numFmtId="166" fontId="1" fillId="0" borderId="27" xfId="0" applyNumberFormat="1" applyFont="1" applyFill="1" applyBorder="1"/>
    <xf numFmtId="0" fontId="9" fillId="0" borderId="18" xfId="0" applyFont="1" applyBorder="1"/>
    <xf numFmtId="0" fontId="9" fillId="7" borderId="17" xfId="0" applyFont="1" applyFill="1" applyBorder="1"/>
    <xf numFmtId="0" fontId="9" fillId="7" borderId="18" xfId="0" applyFont="1" applyFill="1" applyBorder="1"/>
    <xf numFmtId="0" fontId="9" fillId="7" borderId="19" xfId="0" applyFont="1" applyFill="1" applyBorder="1"/>
    <xf numFmtId="0" fontId="9" fillId="0" borderId="18" xfId="0" applyFont="1" applyFill="1" applyBorder="1"/>
    <xf numFmtId="20" fontId="9" fillId="0" borderId="18" xfId="0" applyNumberFormat="1" applyFont="1" applyBorder="1"/>
    <xf numFmtId="0" fontId="9" fillId="6" borderId="12" xfId="0" applyFont="1" applyFill="1" applyBorder="1"/>
    <xf numFmtId="0" fontId="9" fillId="6" borderId="2" xfId="0" applyFont="1" applyFill="1" applyBorder="1"/>
    <xf numFmtId="0" fontId="9" fillId="3" borderId="1" xfId="0" applyFont="1" applyFill="1" applyBorder="1" applyProtection="1">
      <protection locked="0"/>
    </xf>
    <xf numFmtId="0" fontId="9" fillId="3" borderId="2" xfId="0" applyFont="1" applyFill="1" applyBorder="1" applyProtection="1">
      <protection locked="0"/>
    </xf>
    <xf numFmtId="0" fontId="9" fillId="4" borderId="1" xfId="0" applyFont="1" applyFill="1" applyBorder="1" applyProtection="1">
      <protection locked="0"/>
    </xf>
    <xf numFmtId="0" fontId="9" fillId="4" borderId="2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9" fillId="2" borderId="2" xfId="0" applyFont="1" applyFill="1" applyBorder="1" applyProtection="1">
      <protection locked="0"/>
    </xf>
    <xf numFmtId="166" fontId="9" fillId="0" borderId="32" xfId="0" applyNumberFormat="1" applyFont="1" applyBorder="1"/>
    <xf numFmtId="166" fontId="9" fillId="0" borderId="27" xfId="0" applyNumberFormat="1" applyFont="1" applyBorder="1"/>
    <xf numFmtId="0" fontId="9" fillId="2" borderId="8" xfId="0" applyFont="1" applyFill="1" applyBorder="1"/>
    <xf numFmtId="166" fontId="9" fillId="0" borderId="32" xfId="0" applyNumberFormat="1" applyFont="1" applyFill="1" applyBorder="1"/>
    <xf numFmtId="166" fontId="9" fillId="0" borderId="27" xfId="0" applyNumberFormat="1" applyFont="1" applyFill="1" applyBorder="1"/>
    <xf numFmtId="166" fontId="9" fillId="0" borderId="31" xfId="0" applyNumberFormat="1" applyFont="1" applyBorder="1"/>
    <xf numFmtId="166" fontId="9" fillId="0" borderId="23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2" fontId="15" fillId="0" borderId="0" xfId="0" applyNumberFormat="1" applyFon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73" fontId="2" fillId="0" borderId="0" xfId="1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 indent="2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right" shrinkToFit="1"/>
    </xf>
    <xf numFmtId="170" fontId="5" fillId="0" borderId="35" xfId="0" applyNumberFormat="1" applyFont="1" applyFill="1" applyBorder="1" applyAlignment="1">
      <alignment horizontal="center" vertical="center" shrinkToFit="1"/>
    </xf>
    <xf numFmtId="170" fontId="5" fillId="10" borderId="24" xfId="0" applyNumberFormat="1" applyFont="1" applyFill="1" applyBorder="1" applyAlignment="1">
      <alignment horizontal="center" vertical="center" shrinkToFit="1"/>
    </xf>
    <xf numFmtId="165" fontId="5" fillId="0" borderId="36" xfId="0" applyNumberFormat="1" applyFont="1" applyFill="1" applyBorder="1" applyAlignment="1">
      <alignment horizontal="center" vertical="center" shrinkToFit="1"/>
    </xf>
    <xf numFmtId="166" fontId="12" fillId="0" borderId="0" xfId="0" applyNumberFormat="1" applyFont="1" applyAlignment="1">
      <alignment horizontal="center"/>
    </xf>
    <xf numFmtId="166" fontId="13" fillId="0" borderId="0" xfId="0" applyNumberFormat="1" applyFont="1" applyAlignment="1">
      <alignment horizontal="center" vertical="center" shrinkToFit="1"/>
    </xf>
    <xf numFmtId="170" fontId="5" fillId="10" borderId="35" xfId="0" applyNumberFormat="1" applyFont="1" applyFill="1" applyBorder="1" applyAlignment="1">
      <alignment horizontal="center" vertical="center" shrinkToFit="1"/>
    </xf>
    <xf numFmtId="170" fontId="5" fillId="0" borderId="24" xfId="0" applyNumberFormat="1" applyFont="1" applyFill="1" applyBorder="1" applyAlignment="1">
      <alignment horizontal="center" vertical="center" shrinkToFit="1"/>
    </xf>
    <xf numFmtId="170" fontId="5" fillId="0" borderId="36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right" shrinkToFit="1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2" fillId="4" borderId="39" xfId="0" applyFont="1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0" fontId="2" fillId="3" borderId="38" xfId="0" applyFont="1" applyFill="1" applyBorder="1" applyAlignment="1">
      <alignment horizontal="center"/>
    </xf>
    <xf numFmtId="0" fontId="2" fillId="3" borderId="39" xfId="0" applyFont="1" applyFill="1" applyBorder="1" applyAlignment="1">
      <alignment horizontal="center"/>
    </xf>
    <xf numFmtId="0" fontId="2" fillId="7" borderId="37" xfId="0" applyFont="1" applyFill="1" applyBorder="1" applyAlignment="1">
      <alignment horizontal="center"/>
    </xf>
    <xf numFmtId="0" fontId="2" fillId="7" borderId="38" xfId="0" applyFont="1" applyFill="1" applyBorder="1" applyAlignment="1">
      <alignment horizontal="center"/>
    </xf>
    <xf numFmtId="0" fontId="2" fillId="7" borderId="39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/>
    </xf>
    <xf numFmtId="0" fontId="1" fillId="6" borderId="1" xfId="0" applyFont="1" applyFill="1" applyBorder="1"/>
    <xf numFmtId="0" fontId="1" fillId="7" borderId="17" xfId="0" applyFont="1" applyFill="1" applyBorder="1"/>
    <xf numFmtId="0" fontId="1" fillId="3" borderId="5" xfId="0" applyFont="1" applyFill="1" applyBorder="1" applyAlignment="1" applyProtection="1">
      <alignment horizontal="left"/>
      <protection locked="0"/>
    </xf>
    <xf numFmtId="0" fontId="1" fillId="3" borderId="1" xfId="0" applyFont="1" applyFill="1" applyBorder="1" applyAlignment="1" applyProtection="1">
      <alignment horizontal="left"/>
      <protection locked="0"/>
    </xf>
    <xf numFmtId="0" fontId="1" fillId="0" borderId="18" xfId="0" applyFont="1" applyBorder="1"/>
    <xf numFmtId="0" fontId="1" fillId="3" borderId="1" xfId="0" applyFont="1" applyFill="1" applyBorder="1" applyProtection="1">
      <protection locked="0"/>
    </xf>
    <xf numFmtId="0" fontId="1" fillId="3" borderId="2" xfId="0" applyFont="1" applyFill="1" applyBorder="1" applyProtection="1">
      <protection locked="0"/>
    </xf>
    <xf numFmtId="0" fontId="1" fillId="2" borderId="1" xfId="0" applyFont="1" applyFill="1" applyBorder="1"/>
  </cellXfs>
  <cellStyles count="2">
    <cellStyle name="Milliers" xfId="1" builtinId="3"/>
    <cellStyle name="Normal" xfId="0" builtinId="0"/>
  </cellStyles>
  <dxfs count="3">
    <dxf>
      <font>
        <b/>
        <i val="0"/>
        <u/>
        <color rgb="FFFF0000"/>
      </font>
    </dxf>
    <dxf>
      <font>
        <b/>
        <i val="0"/>
        <strike val="0"/>
        <condense val="0"/>
        <extend val="0"/>
        <u val="none"/>
        <color indexed="1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0</xdr:row>
      <xdr:rowOff>57150</xdr:rowOff>
    </xdr:from>
    <xdr:to>
      <xdr:col>1</xdr:col>
      <xdr:colOff>1733550</xdr:colOff>
      <xdr:row>9</xdr:row>
      <xdr:rowOff>28575</xdr:rowOff>
    </xdr:to>
    <xdr:pic macro="[0]!macro_feuille.affiche_menu">
      <xdr:nvPicPr>
        <xdr:cNvPr id="9408" name="Picture 200" descr="Ste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57150"/>
          <a:ext cx="20955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171450</xdr:colOff>
          <xdr:row>14</xdr:row>
          <xdr:rowOff>85725</xdr:rowOff>
        </xdr:from>
        <xdr:to>
          <xdr:col>2</xdr:col>
          <xdr:colOff>676275</xdr:colOff>
          <xdr:row>16</xdr:row>
          <xdr:rowOff>114300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190500</xdr:colOff>
          <xdr:row>53</xdr:row>
          <xdr:rowOff>123825</xdr:rowOff>
        </xdr:from>
        <xdr:to>
          <xdr:col>3</xdr:col>
          <xdr:colOff>685800</xdr:colOff>
          <xdr:row>57</xdr:row>
          <xdr:rowOff>114300</xdr:rowOff>
        </xdr:to>
        <xdr:sp macro="" textlink="">
          <xdr:nvSpPr>
            <xdr:cNvPr id="2055" name="CommandButto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V198"/>
  <sheetViews>
    <sheetView showGridLines="0" tabSelected="1" zoomScaleNormal="100" workbookViewId="0">
      <pane xSplit="4" ySplit="13" topLeftCell="E14" activePane="bottomRight" state="frozen"/>
      <selection pane="topRight" activeCell="E1" sqref="E1"/>
      <selection pane="bottomLeft" activeCell="A14" sqref="A14"/>
      <selection pane="bottomRight" activeCell="F17" sqref="F17"/>
    </sheetView>
  </sheetViews>
  <sheetFormatPr baseColWidth="10" defaultRowHeight="12.75" outlineLevelCol="1" x14ac:dyDescent="0.2"/>
  <cols>
    <col min="1" max="1" width="10.140625" customWidth="1"/>
    <col min="2" max="2" width="31.7109375" bestFit="1" customWidth="1"/>
    <col min="3" max="3" width="6.140625" customWidth="1"/>
    <col min="4" max="4" width="12.7109375" customWidth="1"/>
    <col min="5" max="24" width="6" style="59" customWidth="1" outlineLevel="1"/>
    <col min="25" max="26" width="6.42578125" style="59" customWidth="1" outlineLevel="1"/>
    <col min="27" max="27" width="6.7109375" style="59" customWidth="1" outlineLevel="1"/>
    <col min="28" max="28" width="5.5703125" style="59" customWidth="1" outlineLevel="1"/>
    <col min="29" max="31" width="6.42578125" style="59" customWidth="1" outlineLevel="1"/>
    <col min="32" max="32" width="6" style="59" customWidth="1" outlineLevel="1"/>
    <col min="33" max="33" width="18.140625" style="91" customWidth="1"/>
    <col min="34" max="34" width="18.42578125" customWidth="1" outlineLevel="1"/>
    <col min="35" max="244" width="11.42578125" customWidth="1" outlineLevel="1"/>
    <col min="245" max="253" width="11.42578125" outlineLevel="1"/>
  </cols>
  <sheetData>
    <row r="1" spans="1:256" x14ac:dyDescent="0.2">
      <c r="I1" s="135" t="s">
        <v>23</v>
      </c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6"/>
      <c r="W1" s="136"/>
      <c r="X1" s="136"/>
      <c r="AC1" s="140" t="s">
        <v>38</v>
      </c>
      <c r="AD1" s="140"/>
      <c r="AE1" s="48">
        <f>J9</f>
        <v>21</v>
      </c>
    </row>
    <row r="2" spans="1:256" ht="3" customHeight="1" x14ac:dyDescent="0.2">
      <c r="B2" s="69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6"/>
      <c r="W2" s="136"/>
      <c r="X2" s="136"/>
    </row>
    <row r="3" spans="1:256" ht="9" customHeight="1" x14ac:dyDescent="0.2"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6"/>
      <c r="W3" s="136"/>
      <c r="X3" s="136"/>
      <c r="AC3" s="131" t="s">
        <v>39</v>
      </c>
      <c r="AD3" s="131"/>
      <c r="AE3" s="130">
        <f>J10</f>
        <v>42005</v>
      </c>
    </row>
    <row r="4" spans="1:256" ht="9" hidden="1" customHeight="1" x14ac:dyDescent="0.2"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AC4" s="131"/>
      <c r="AD4" s="131"/>
      <c r="AE4" s="130"/>
    </row>
    <row r="5" spans="1:256" ht="4.5" customHeight="1" x14ac:dyDescent="0.2">
      <c r="AC5" s="131"/>
      <c r="AD5" s="131"/>
      <c r="AE5" s="130"/>
    </row>
    <row r="6" spans="1:256" ht="1.5" hidden="1" customHeight="1" x14ac:dyDescent="0.2"/>
    <row r="7" spans="1:256" hidden="1" x14ac:dyDescent="0.2"/>
    <row r="8" spans="1:256" hidden="1" x14ac:dyDescent="0.2"/>
    <row r="9" spans="1:256" ht="18" customHeight="1" x14ac:dyDescent="0.3">
      <c r="C9" s="93">
        <f>J10+(J9-1+INT(WEEKDAY(J10,2)/5))*7-WEEKDAY(J10,2)</f>
        <v>42141</v>
      </c>
      <c r="J9" s="94">
        <v>21</v>
      </c>
      <c r="M9" s="66" t="str">
        <f>"Du "&amp;TEXT(C9,"jjjj jj mmmm")&amp;" au "&amp;TEXT(C9+6,"jjjj jj mmmm")</f>
        <v>Du dimanche 17 mai au samedi 23 mai</v>
      </c>
    </row>
    <row r="10" spans="1:256" ht="10.5" customHeight="1" x14ac:dyDescent="0.2">
      <c r="J10" s="95">
        <v>42005</v>
      </c>
      <c r="AD10" s="59" t="s">
        <v>246</v>
      </c>
    </row>
    <row r="11" spans="1:256" ht="7.5" customHeight="1" x14ac:dyDescent="0.2"/>
    <row r="12" spans="1:256" ht="17.25" customHeight="1" x14ac:dyDescent="0.2">
      <c r="A12" s="47">
        <f>COUNTA(A14:A197)+14</f>
        <v>116</v>
      </c>
      <c r="B12" s="47">
        <v>5</v>
      </c>
      <c r="C12" s="47">
        <v>17</v>
      </c>
      <c r="E12" s="132">
        <f>$C$9</f>
        <v>42141</v>
      </c>
      <c r="F12" s="138"/>
      <c r="G12" s="138"/>
      <c r="H12" s="139"/>
      <c r="I12" s="132">
        <f>$C$9+1</f>
        <v>42142</v>
      </c>
      <c r="J12" s="138"/>
      <c r="K12" s="138"/>
      <c r="L12" s="139"/>
      <c r="M12" s="132">
        <f>$C$9+2</f>
        <v>42143</v>
      </c>
      <c r="N12" s="138"/>
      <c r="O12" s="138"/>
      <c r="P12" s="139"/>
      <c r="Q12" s="132">
        <f>$C$9+3</f>
        <v>42144</v>
      </c>
      <c r="R12" s="138"/>
      <c r="S12" s="138"/>
      <c r="T12" s="139"/>
      <c r="U12" s="137">
        <f>$C$9+4</f>
        <v>42145</v>
      </c>
      <c r="V12" s="138"/>
      <c r="W12" s="138"/>
      <c r="X12" s="139"/>
      <c r="Y12" s="132">
        <f>$C$9+5</f>
        <v>42146</v>
      </c>
      <c r="Z12" s="138"/>
      <c r="AA12" s="138"/>
      <c r="AB12" s="134"/>
      <c r="AC12" s="132">
        <f>$C$9+6</f>
        <v>42147</v>
      </c>
      <c r="AD12" s="133"/>
      <c r="AE12" s="133"/>
      <c r="AF12" s="134"/>
      <c r="AG12" s="91" t="s">
        <v>380</v>
      </c>
      <c r="AH12" s="96" t="str">
        <f>UPPER(TEXT($E$12,"JJJJ"))</f>
        <v>DIMANCHE</v>
      </c>
      <c r="AI12" s="96" t="str">
        <f>UPPER(TEXT($I$12,"JJJJ"))</f>
        <v>LUNDI</v>
      </c>
      <c r="AJ12" s="96" t="str">
        <f>UPPER(TEXT($M$12,"JJJJ"))</f>
        <v>MARDI</v>
      </c>
      <c r="AK12" s="96" t="str">
        <f>UPPER(TEXT($Q$12,"JJJJ"))</f>
        <v>MERCREDI</v>
      </c>
      <c r="AL12" s="96" t="str">
        <f>UPPER(TEXT($U$12,"JJJJ"))</f>
        <v>JEUDI</v>
      </c>
      <c r="AM12" s="96" t="str">
        <f>UPPER(TEXT($Y$12,"JJJJ"))</f>
        <v>VENDREDI</v>
      </c>
      <c r="AN12" s="96" t="str">
        <f>UPPER(TEXT($AC$12,"JJJJ"))</f>
        <v>SAMEDI</v>
      </c>
      <c r="AO12" t="s">
        <v>56</v>
      </c>
      <c r="AP12" t="s">
        <v>57</v>
      </c>
      <c r="AQ12" t="s">
        <v>58</v>
      </c>
      <c r="AR12" t="s">
        <v>59</v>
      </c>
      <c r="AS12" t="s">
        <v>60</v>
      </c>
      <c r="AT12" t="s">
        <v>61</v>
      </c>
      <c r="AU12" t="s">
        <v>62</v>
      </c>
      <c r="AV12" t="s">
        <v>65</v>
      </c>
      <c r="AW12" t="s">
        <v>67</v>
      </c>
      <c r="AX12" t="s">
        <v>69</v>
      </c>
      <c r="AY12" t="s">
        <v>71</v>
      </c>
      <c r="AZ12" t="s">
        <v>73</v>
      </c>
      <c r="BA12" t="s">
        <v>75</v>
      </c>
      <c r="BB12" t="s">
        <v>77</v>
      </c>
      <c r="BC12" t="s">
        <v>81</v>
      </c>
      <c r="BD12" t="s">
        <v>82</v>
      </c>
      <c r="BE12" t="s">
        <v>83</v>
      </c>
      <c r="BF12" t="s">
        <v>84</v>
      </c>
      <c r="BG12" t="s">
        <v>85</v>
      </c>
      <c r="BH12" t="s">
        <v>86</v>
      </c>
      <c r="BI12" t="s">
        <v>87</v>
      </c>
      <c r="BJ12" t="s">
        <v>264</v>
      </c>
      <c r="BK12" t="s">
        <v>265</v>
      </c>
      <c r="BL12" t="s">
        <v>266</v>
      </c>
      <c r="BM12" t="s">
        <v>267</v>
      </c>
      <c r="BN12" t="s">
        <v>268</v>
      </c>
      <c r="BO12" t="s">
        <v>269</v>
      </c>
      <c r="BP12" t="s">
        <v>270</v>
      </c>
      <c r="BQ12" t="s">
        <v>286</v>
      </c>
      <c r="BR12" t="s">
        <v>287</v>
      </c>
      <c r="BS12" t="s">
        <v>288</v>
      </c>
      <c r="BT12" t="s">
        <v>289</v>
      </c>
      <c r="BU12" t="s">
        <v>290</v>
      </c>
      <c r="BV12" t="s">
        <v>291</v>
      </c>
      <c r="BW12" t="s">
        <v>292</v>
      </c>
      <c r="BX12" t="s">
        <v>293</v>
      </c>
      <c r="BY12" t="s">
        <v>295</v>
      </c>
      <c r="BZ12" t="s">
        <v>297</v>
      </c>
      <c r="CA12" t="s">
        <v>299</v>
      </c>
      <c r="CB12" t="s">
        <v>301</v>
      </c>
      <c r="CC12" t="s">
        <v>303</v>
      </c>
      <c r="CD12" t="s">
        <v>305</v>
      </c>
      <c r="CE12" t="s">
        <v>307</v>
      </c>
      <c r="CF12" t="s">
        <v>308</v>
      </c>
      <c r="CG12" t="s">
        <v>309</v>
      </c>
      <c r="CH12" t="s">
        <v>310</v>
      </c>
      <c r="CI12" t="s">
        <v>311</v>
      </c>
      <c r="CJ12" t="s">
        <v>312</v>
      </c>
      <c r="CK12" t="s">
        <v>313</v>
      </c>
      <c r="CL12" t="s">
        <v>314</v>
      </c>
      <c r="CM12" t="s">
        <v>315</v>
      </c>
      <c r="CN12" t="s">
        <v>316</v>
      </c>
      <c r="CO12" t="s">
        <v>317</v>
      </c>
      <c r="CP12" t="s">
        <v>318</v>
      </c>
      <c r="CQ12" t="s">
        <v>319</v>
      </c>
      <c r="CR12" t="s">
        <v>320</v>
      </c>
      <c r="CS12" t="s">
        <v>321</v>
      </c>
      <c r="CT12" t="s">
        <v>322</v>
      </c>
      <c r="CU12" t="s">
        <v>323</v>
      </c>
      <c r="CV12" t="s">
        <v>324</v>
      </c>
      <c r="CW12" t="s">
        <v>325</v>
      </c>
      <c r="CX12" t="s">
        <v>326</v>
      </c>
      <c r="CY12" t="s">
        <v>327</v>
      </c>
      <c r="CZ12" t="s">
        <v>328</v>
      </c>
      <c r="DA12" t="s">
        <v>330</v>
      </c>
      <c r="DB12" t="s">
        <v>332</v>
      </c>
      <c r="DC12" t="s">
        <v>334</v>
      </c>
      <c r="DD12" t="s">
        <v>336</v>
      </c>
      <c r="DE12" t="s">
        <v>338</v>
      </c>
      <c r="DF12" t="s">
        <v>340</v>
      </c>
      <c r="DG12" t="s">
        <v>88</v>
      </c>
      <c r="DH12" t="s">
        <v>89</v>
      </c>
      <c r="DI12" t="s">
        <v>90</v>
      </c>
      <c r="DJ12" t="s">
        <v>91</v>
      </c>
      <c r="DK12" t="s">
        <v>92</v>
      </c>
      <c r="DL12" t="s">
        <v>93</v>
      </c>
      <c r="DM12" t="s">
        <v>94</v>
      </c>
      <c r="DN12" t="s">
        <v>95</v>
      </c>
      <c r="DO12" t="s">
        <v>96</v>
      </c>
      <c r="DP12" t="s">
        <v>97</v>
      </c>
      <c r="DQ12" t="s">
        <v>98</v>
      </c>
      <c r="DR12" t="s">
        <v>99</v>
      </c>
      <c r="DS12" t="s">
        <v>100</v>
      </c>
      <c r="DT12" t="s">
        <v>101</v>
      </c>
      <c r="DU12" t="s">
        <v>102</v>
      </c>
      <c r="DV12" t="s">
        <v>103</v>
      </c>
      <c r="DW12" t="s">
        <v>104</v>
      </c>
      <c r="DX12" t="s">
        <v>105</v>
      </c>
      <c r="DY12" t="s">
        <v>106</v>
      </c>
      <c r="DZ12" t="s">
        <v>107</v>
      </c>
      <c r="EA12" t="s">
        <v>108</v>
      </c>
      <c r="EB12" t="s">
        <v>109</v>
      </c>
      <c r="EC12" t="s">
        <v>110</v>
      </c>
      <c r="ED12" t="s">
        <v>111</v>
      </c>
      <c r="EE12" t="s">
        <v>112</v>
      </c>
      <c r="EF12" t="s">
        <v>113</v>
      </c>
      <c r="EG12" t="s">
        <v>114</v>
      </c>
      <c r="EH12" t="s">
        <v>115</v>
      </c>
      <c r="EI12" t="s">
        <v>155</v>
      </c>
      <c r="EJ12" t="s">
        <v>157</v>
      </c>
      <c r="EK12" t="s">
        <v>159</v>
      </c>
      <c r="EL12" t="s">
        <v>161</v>
      </c>
      <c r="EM12" t="s">
        <v>163</v>
      </c>
      <c r="EN12" t="s">
        <v>165</v>
      </c>
      <c r="EO12" t="s">
        <v>167</v>
      </c>
      <c r="EP12" t="s">
        <v>116</v>
      </c>
      <c r="EQ12" t="s">
        <v>117</v>
      </c>
      <c r="ER12" t="s">
        <v>118</v>
      </c>
      <c r="ES12" t="s">
        <v>119</v>
      </c>
      <c r="ET12" t="s">
        <v>120</v>
      </c>
      <c r="EU12" t="s">
        <v>121</v>
      </c>
      <c r="EV12" t="s">
        <v>122</v>
      </c>
      <c r="EW12" t="s">
        <v>169</v>
      </c>
      <c r="EX12" t="s">
        <v>171</v>
      </c>
      <c r="EY12" t="s">
        <v>173</v>
      </c>
      <c r="EZ12" t="s">
        <v>175</v>
      </c>
      <c r="FA12" t="s">
        <v>177</v>
      </c>
      <c r="FB12" t="s">
        <v>179</v>
      </c>
      <c r="FC12" t="s">
        <v>181</v>
      </c>
      <c r="FD12" t="s">
        <v>183</v>
      </c>
      <c r="FE12" t="s">
        <v>185</v>
      </c>
      <c r="FF12" t="s">
        <v>187</v>
      </c>
      <c r="FG12" t="s">
        <v>189</v>
      </c>
      <c r="FH12" t="s">
        <v>191</v>
      </c>
      <c r="FI12" t="s">
        <v>193</v>
      </c>
      <c r="FJ12" t="s">
        <v>195</v>
      </c>
      <c r="FK12" t="s">
        <v>197</v>
      </c>
      <c r="FL12" t="s">
        <v>199</v>
      </c>
      <c r="FM12" t="s">
        <v>201</v>
      </c>
      <c r="FN12" t="s">
        <v>203</v>
      </c>
      <c r="FO12" t="s">
        <v>205</v>
      </c>
      <c r="FP12" t="s">
        <v>207</v>
      </c>
      <c r="FQ12" t="s">
        <v>209</v>
      </c>
      <c r="FR12" t="s">
        <v>211</v>
      </c>
      <c r="FS12" t="s">
        <v>212</v>
      </c>
      <c r="FT12" t="s">
        <v>213</v>
      </c>
      <c r="FU12" t="s">
        <v>214</v>
      </c>
      <c r="FV12" t="s">
        <v>215</v>
      </c>
      <c r="FW12" t="s">
        <v>216</v>
      </c>
      <c r="FX12" t="s">
        <v>217</v>
      </c>
      <c r="FY12" t="s">
        <v>218</v>
      </c>
      <c r="FZ12" t="s">
        <v>219</v>
      </c>
      <c r="GA12" t="s">
        <v>220</v>
      </c>
      <c r="GB12" t="s">
        <v>221</v>
      </c>
      <c r="GC12" t="s">
        <v>222</v>
      </c>
      <c r="GD12" t="s">
        <v>223</v>
      </c>
      <c r="GE12" t="s">
        <v>224</v>
      </c>
      <c r="GF12" t="s">
        <v>225</v>
      </c>
      <c r="GG12" t="s">
        <v>226</v>
      </c>
      <c r="GH12" t="s">
        <v>227</v>
      </c>
      <c r="GI12" t="s">
        <v>228</v>
      </c>
      <c r="GJ12" t="s">
        <v>229</v>
      </c>
      <c r="GK12" t="s">
        <v>230</v>
      </c>
      <c r="GL12" t="s">
        <v>231</v>
      </c>
      <c r="GM12" t="s">
        <v>383</v>
      </c>
      <c r="GN12" t="s">
        <v>384</v>
      </c>
      <c r="GO12" t="s">
        <v>385</v>
      </c>
      <c r="GP12" t="s">
        <v>386</v>
      </c>
      <c r="GQ12" t="s">
        <v>387</v>
      </c>
      <c r="GR12" t="s">
        <v>388</v>
      </c>
      <c r="GS12" t="s">
        <v>389</v>
      </c>
      <c r="GT12" t="s">
        <v>390</v>
      </c>
      <c r="GU12" t="s">
        <v>391</v>
      </c>
      <c r="GV12" t="s">
        <v>392</v>
      </c>
      <c r="GW12" t="s">
        <v>393</v>
      </c>
      <c r="GX12" t="s">
        <v>394</v>
      </c>
      <c r="GY12" t="s">
        <v>395</v>
      </c>
      <c r="GZ12" t="s">
        <v>396</v>
      </c>
      <c r="HA12" t="s">
        <v>360</v>
      </c>
      <c r="HB12" t="s">
        <v>361</v>
      </c>
      <c r="HC12" t="s">
        <v>362</v>
      </c>
      <c r="HD12" t="s">
        <v>363</v>
      </c>
      <c r="HE12" t="s">
        <v>364</v>
      </c>
      <c r="HF12" t="s">
        <v>365</v>
      </c>
      <c r="HG12" t="s">
        <v>366</v>
      </c>
      <c r="HH12" t="s">
        <v>408</v>
      </c>
      <c r="HI12" t="s">
        <v>410</v>
      </c>
      <c r="HJ12" t="s">
        <v>412</v>
      </c>
      <c r="HK12" t="s">
        <v>414</v>
      </c>
      <c r="HL12" t="s">
        <v>416</v>
      </c>
      <c r="HM12" t="s">
        <v>418</v>
      </c>
      <c r="HN12" t="s">
        <v>420</v>
      </c>
      <c r="HO12" t="s">
        <v>422</v>
      </c>
      <c r="HP12" t="s">
        <v>423</v>
      </c>
      <c r="HQ12" t="s">
        <v>424</v>
      </c>
      <c r="HR12" t="s">
        <v>425</v>
      </c>
      <c r="HS12" t="s">
        <v>426</v>
      </c>
      <c r="HT12" t="s">
        <v>427</v>
      </c>
      <c r="HU12" t="s">
        <v>428</v>
      </c>
      <c r="HV12" t="s">
        <v>429</v>
      </c>
      <c r="HW12" t="s">
        <v>431</v>
      </c>
      <c r="HX12" t="s">
        <v>433</v>
      </c>
      <c r="HY12" t="s">
        <v>435</v>
      </c>
      <c r="HZ12" t="s">
        <v>437</v>
      </c>
      <c r="IA12" t="s">
        <v>439</v>
      </c>
      <c r="IB12" t="s">
        <v>441</v>
      </c>
      <c r="IC12" t="s">
        <v>549</v>
      </c>
      <c r="ID12" t="s">
        <v>551</v>
      </c>
      <c r="IE12" t="s">
        <v>553</v>
      </c>
      <c r="IF12" t="s">
        <v>555</v>
      </c>
      <c r="IG12" t="s">
        <v>557</v>
      </c>
      <c r="IH12" t="s">
        <v>559</v>
      </c>
      <c r="II12" t="s">
        <v>561</v>
      </c>
      <c r="IJ12" t="s">
        <v>563</v>
      </c>
      <c r="IK12" t="s">
        <v>565</v>
      </c>
      <c r="IL12" t="s">
        <v>567</v>
      </c>
      <c r="IM12" t="s">
        <v>569</v>
      </c>
      <c r="IN12" t="s">
        <v>571</v>
      </c>
      <c r="IO12" t="s">
        <v>573</v>
      </c>
      <c r="IP12" t="s">
        <v>575</v>
      </c>
      <c r="IT12" s="123"/>
      <c r="IU12" s="124"/>
      <c r="IV12" s="125">
        <f>SUBTOTAL(9,IV14:IV45)</f>
        <v>0</v>
      </c>
    </row>
    <row r="13" spans="1:256" x14ac:dyDescent="0.2">
      <c r="A13" s="85" t="str">
        <f>EFFECTIF!A1</f>
        <v>Employeur</v>
      </c>
      <c r="B13" s="85" t="str">
        <f>EFFECTIF!D2</f>
        <v>Nom Prénom</v>
      </c>
      <c r="C13" s="65" t="str">
        <f>EFFECTIF!A14</f>
        <v>Poste</v>
      </c>
      <c r="D13" s="65" t="str">
        <f>EFFECTIF!A27</f>
        <v>Service</v>
      </c>
      <c r="E13" s="80" t="s">
        <v>40</v>
      </c>
      <c r="F13" s="77" t="s">
        <v>41</v>
      </c>
      <c r="G13" s="77" t="s">
        <v>42</v>
      </c>
      <c r="H13" s="81" t="s">
        <v>43</v>
      </c>
      <c r="I13" s="80" t="s">
        <v>40</v>
      </c>
      <c r="J13" s="77" t="s">
        <v>41</v>
      </c>
      <c r="K13" s="77" t="s">
        <v>42</v>
      </c>
      <c r="L13" s="81" t="s">
        <v>43</v>
      </c>
      <c r="M13" s="80" t="s">
        <v>40</v>
      </c>
      <c r="N13" s="77" t="s">
        <v>41</v>
      </c>
      <c r="O13" s="77" t="s">
        <v>42</v>
      </c>
      <c r="P13" s="81" t="s">
        <v>43</v>
      </c>
      <c r="Q13" s="80" t="s">
        <v>40</v>
      </c>
      <c r="R13" s="77" t="s">
        <v>41</v>
      </c>
      <c r="S13" s="77" t="s">
        <v>42</v>
      </c>
      <c r="T13" s="81" t="s">
        <v>43</v>
      </c>
      <c r="U13" s="80" t="s">
        <v>40</v>
      </c>
      <c r="V13" s="77" t="s">
        <v>41</v>
      </c>
      <c r="W13" s="77" t="s">
        <v>42</v>
      </c>
      <c r="X13" s="81" t="s">
        <v>43</v>
      </c>
      <c r="Y13" s="80" t="s">
        <v>40</v>
      </c>
      <c r="Z13" s="77" t="s">
        <v>41</v>
      </c>
      <c r="AA13" s="77" t="s">
        <v>42</v>
      </c>
      <c r="AB13" s="81" t="s">
        <v>43</v>
      </c>
      <c r="AC13" s="80" t="s">
        <v>40</v>
      </c>
      <c r="AD13" s="77" t="s">
        <v>41</v>
      </c>
      <c r="AE13" s="77" t="s">
        <v>42</v>
      </c>
      <c r="AF13" s="81" t="s">
        <v>43</v>
      </c>
      <c r="AG13" s="91" t="s">
        <v>381</v>
      </c>
      <c r="AH13" t="s">
        <v>53</v>
      </c>
      <c r="AI13" t="s">
        <v>53</v>
      </c>
      <c r="AJ13" t="s">
        <v>53</v>
      </c>
      <c r="AK13" t="s">
        <v>53</v>
      </c>
      <c r="AL13" t="s">
        <v>53</v>
      </c>
      <c r="AM13" t="s">
        <v>53</v>
      </c>
      <c r="AN13" t="s">
        <v>53</v>
      </c>
      <c r="AO13" t="s">
        <v>46</v>
      </c>
      <c r="AP13" t="s">
        <v>47</v>
      </c>
      <c r="AQ13" t="s">
        <v>48</v>
      </c>
      <c r="AR13" t="s">
        <v>49</v>
      </c>
      <c r="AS13" t="s">
        <v>50</v>
      </c>
      <c r="AT13" t="s">
        <v>51</v>
      </c>
      <c r="AU13" t="s">
        <v>52</v>
      </c>
      <c r="AV13" t="s">
        <v>66</v>
      </c>
      <c r="AW13" t="s">
        <v>68</v>
      </c>
      <c r="AX13" t="s">
        <v>70</v>
      </c>
      <c r="AY13" t="s">
        <v>72</v>
      </c>
      <c r="AZ13" t="s">
        <v>74</v>
      </c>
      <c r="BA13" t="s">
        <v>76</v>
      </c>
      <c r="BB13" t="s">
        <v>78</v>
      </c>
      <c r="BC13" t="s">
        <v>346</v>
      </c>
      <c r="BD13" t="s">
        <v>347</v>
      </c>
      <c r="BE13" t="s">
        <v>348</v>
      </c>
      <c r="BF13" t="s">
        <v>349</v>
      </c>
      <c r="BG13" t="s">
        <v>350</v>
      </c>
      <c r="BH13" t="s">
        <v>351</v>
      </c>
      <c r="BI13" t="s">
        <v>352</v>
      </c>
      <c r="BJ13" t="s">
        <v>294</v>
      </c>
      <c r="BK13" t="s">
        <v>296</v>
      </c>
      <c r="BL13" t="s">
        <v>298</v>
      </c>
      <c r="BM13" t="s">
        <v>300</v>
      </c>
      <c r="BN13" t="s">
        <v>302</v>
      </c>
      <c r="BO13" t="s">
        <v>304</v>
      </c>
      <c r="BP13" t="s">
        <v>306</v>
      </c>
      <c r="BQ13" t="s">
        <v>353</v>
      </c>
      <c r="BR13" t="s">
        <v>354</v>
      </c>
      <c r="BS13" t="s">
        <v>355</v>
      </c>
      <c r="BT13" t="s">
        <v>356</v>
      </c>
      <c r="BU13" t="s">
        <v>357</v>
      </c>
      <c r="BV13" t="s">
        <v>358</v>
      </c>
      <c r="BW13" t="s">
        <v>359</v>
      </c>
      <c r="BX13" t="s">
        <v>372</v>
      </c>
      <c r="BY13" t="s">
        <v>373</v>
      </c>
      <c r="BZ13" t="s">
        <v>374</v>
      </c>
      <c r="CA13" t="s">
        <v>375</v>
      </c>
      <c r="CB13" t="s">
        <v>376</v>
      </c>
      <c r="CC13" t="s">
        <v>377</v>
      </c>
      <c r="CD13" t="s">
        <v>378</v>
      </c>
      <c r="CE13" t="s">
        <v>500</v>
      </c>
      <c r="CF13" t="s">
        <v>501</v>
      </c>
      <c r="CG13" t="s">
        <v>502</v>
      </c>
      <c r="CH13" t="s">
        <v>503</v>
      </c>
      <c r="CI13" t="s">
        <v>504</v>
      </c>
      <c r="CJ13" t="s">
        <v>505</v>
      </c>
      <c r="CK13" t="s">
        <v>506</v>
      </c>
      <c r="CL13" t="s">
        <v>507</v>
      </c>
      <c r="CM13" t="s">
        <v>508</v>
      </c>
      <c r="CN13" t="s">
        <v>509</v>
      </c>
      <c r="CO13" t="s">
        <v>510</v>
      </c>
      <c r="CP13" t="s">
        <v>511</v>
      </c>
      <c r="CQ13" t="s">
        <v>512</v>
      </c>
      <c r="CR13" t="s">
        <v>513</v>
      </c>
      <c r="CS13" t="s">
        <v>514</v>
      </c>
      <c r="CT13" t="s">
        <v>515</v>
      </c>
      <c r="CU13" t="s">
        <v>516</v>
      </c>
      <c r="CV13" t="s">
        <v>517</v>
      </c>
      <c r="CW13" t="s">
        <v>518</v>
      </c>
      <c r="CX13" t="s">
        <v>519</v>
      </c>
      <c r="CY13" t="s">
        <v>520</v>
      </c>
      <c r="CZ13" t="s">
        <v>329</v>
      </c>
      <c r="DA13" t="s">
        <v>331</v>
      </c>
      <c r="DB13" t="s">
        <v>333</v>
      </c>
      <c r="DC13" t="s">
        <v>335</v>
      </c>
      <c r="DD13" t="s">
        <v>337</v>
      </c>
      <c r="DE13" t="s">
        <v>339</v>
      </c>
      <c r="DF13" t="s">
        <v>341</v>
      </c>
      <c r="DG13" t="s">
        <v>127</v>
      </c>
      <c r="DH13" t="s">
        <v>128</v>
      </c>
      <c r="DI13" t="s">
        <v>129</v>
      </c>
      <c r="DJ13" t="s">
        <v>130</v>
      </c>
      <c r="DK13" t="s">
        <v>131</v>
      </c>
      <c r="DL13" t="s">
        <v>132</v>
      </c>
      <c r="DM13" t="s">
        <v>133</v>
      </c>
      <c r="DN13" t="s">
        <v>134</v>
      </c>
      <c r="DO13" t="s">
        <v>135</v>
      </c>
      <c r="DP13" t="s">
        <v>136</v>
      </c>
      <c r="DQ13" t="s">
        <v>137</v>
      </c>
      <c r="DR13" t="s">
        <v>138</v>
      </c>
      <c r="DS13" t="s">
        <v>139</v>
      </c>
      <c r="DT13" t="s">
        <v>140</v>
      </c>
      <c r="DU13" t="s">
        <v>141</v>
      </c>
      <c r="DV13" t="s">
        <v>142</v>
      </c>
      <c r="DW13" t="s">
        <v>143</v>
      </c>
      <c r="DX13" t="s">
        <v>144</v>
      </c>
      <c r="DY13" t="s">
        <v>145</v>
      </c>
      <c r="DZ13" t="s">
        <v>146</v>
      </c>
      <c r="EA13" t="s">
        <v>147</v>
      </c>
      <c r="EB13" t="s">
        <v>148</v>
      </c>
      <c r="EC13" t="s">
        <v>149</v>
      </c>
      <c r="ED13" t="s">
        <v>150</v>
      </c>
      <c r="EE13" t="s">
        <v>151</v>
      </c>
      <c r="EF13" t="s">
        <v>152</v>
      </c>
      <c r="EG13" t="s">
        <v>153</v>
      </c>
      <c r="EH13" t="s">
        <v>154</v>
      </c>
      <c r="EI13" t="s">
        <v>156</v>
      </c>
      <c r="EJ13" t="s">
        <v>158</v>
      </c>
      <c r="EK13" t="s">
        <v>160</v>
      </c>
      <c r="EL13" t="s">
        <v>162</v>
      </c>
      <c r="EM13" t="s">
        <v>164</v>
      </c>
      <c r="EN13" t="s">
        <v>166</v>
      </c>
      <c r="EO13" t="s">
        <v>168</v>
      </c>
      <c r="EP13" t="s">
        <v>250</v>
      </c>
      <c r="EQ13" t="s">
        <v>251</v>
      </c>
      <c r="ER13" t="s">
        <v>252</v>
      </c>
      <c r="ES13" t="s">
        <v>253</v>
      </c>
      <c r="ET13" t="s">
        <v>254</v>
      </c>
      <c r="EU13" t="s">
        <v>255</v>
      </c>
      <c r="EV13" t="s">
        <v>256</v>
      </c>
      <c r="EW13" t="s">
        <v>170</v>
      </c>
      <c r="EX13" t="s">
        <v>172</v>
      </c>
      <c r="EY13" t="s">
        <v>174</v>
      </c>
      <c r="EZ13" t="s">
        <v>176</v>
      </c>
      <c r="FA13" t="s">
        <v>178</v>
      </c>
      <c r="FB13" t="s">
        <v>180</v>
      </c>
      <c r="FC13" t="s">
        <v>182</v>
      </c>
      <c r="FD13" t="s">
        <v>184</v>
      </c>
      <c r="FE13" t="s">
        <v>186</v>
      </c>
      <c r="FF13" t="s">
        <v>188</v>
      </c>
      <c r="FG13" t="s">
        <v>190</v>
      </c>
      <c r="FH13" t="s">
        <v>192</v>
      </c>
      <c r="FI13" t="s">
        <v>194</v>
      </c>
      <c r="FJ13" t="s">
        <v>196</v>
      </c>
      <c r="FK13" t="s">
        <v>198</v>
      </c>
      <c r="FL13" t="s">
        <v>200</v>
      </c>
      <c r="FM13" t="s">
        <v>202</v>
      </c>
      <c r="FN13" t="s">
        <v>204</v>
      </c>
      <c r="FO13" t="s">
        <v>206</v>
      </c>
      <c r="FP13" t="s">
        <v>208</v>
      </c>
      <c r="FQ13" t="s">
        <v>210</v>
      </c>
      <c r="FR13" t="s">
        <v>232</v>
      </c>
      <c r="FS13" t="s">
        <v>233</v>
      </c>
      <c r="FT13" t="s">
        <v>234</v>
      </c>
      <c r="FU13" t="s">
        <v>235</v>
      </c>
      <c r="FV13" t="s">
        <v>236</v>
      </c>
      <c r="FW13" t="s">
        <v>237</v>
      </c>
      <c r="FX13" t="s">
        <v>238</v>
      </c>
      <c r="FY13" t="s">
        <v>239</v>
      </c>
      <c r="FZ13" t="s">
        <v>240</v>
      </c>
      <c r="GA13" t="s">
        <v>241</v>
      </c>
      <c r="GB13" t="s">
        <v>242</v>
      </c>
      <c r="GC13" t="s">
        <v>243</v>
      </c>
      <c r="GD13" t="s">
        <v>244</v>
      </c>
      <c r="GE13" t="s">
        <v>245</v>
      </c>
      <c r="GF13" t="s">
        <v>257</v>
      </c>
      <c r="GG13" t="s">
        <v>258</v>
      </c>
      <c r="GH13" t="s">
        <v>259</v>
      </c>
      <c r="GI13" t="s">
        <v>260</v>
      </c>
      <c r="GJ13" t="s">
        <v>261</v>
      </c>
      <c r="GK13" t="s">
        <v>262</v>
      </c>
      <c r="GL13" t="s">
        <v>263</v>
      </c>
      <c r="GM13" t="s">
        <v>521</v>
      </c>
      <c r="GN13" t="s">
        <v>522</v>
      </c>
      <c r="GO13" t="s">
        <v>523</v>
      </c>
      <c r="GP13" t="s">
        <v>524</v>
      </c>
      <c r="GQ13" t="s">
        <v>525</v>
      </c>
      <c r="GR13" t="s">
        <v>526</v>
      </c>
      <c r="GS13" t="s">
        <v>527</v>
      </c>
      <c r="GT13" t="s">
        <v>528</v>
      </c>
      <c r="GU13" t="s">
        <v>529</v>
      </c>
      <c r="GV13" t="s">
        <v>530</v>
      </c>
      <c r="GW13" t="s">
        <v>531</v>
      </c>
      <c r="GX13" t="s">
        <v>532</v>
      </c>
      <c r="GY13" t="s">
        <v>533</v>
      </c>
      <c r="GZ13" t="s">
        <v>534</v>
      </c>
      <c r="HA13" t="s">
        <v>535</v>
      </c>
      <c r="HB13" t="s">
        <v>536</v>
      </c>
      <c r="HC13" t="s">
        <v>537</v>
      </c>
      <c r="HD13" t="s">
        <v>538</v>
      </c>
      <c r="HE13" t="s">
        <v>539</v>
      </c>
      <c r="HF13" t="s">
        <v>540</v>
      </c>
      <c r="HG13" t="s">
        <v>541</v>
      </c>
      <c r="HH13" t="s">
        <v>409</v>
      </c>
      <c r="HI13" t="s">
        <v>411</v>
      </c>
      <c r="HJ13" t="s">
        <v>413</v>
      </c>
      <c r="HK13" t="s">
        <v>415</v>
      </c>
      <c r="HL13" t="s">
        <v>417</v>
      </c>
      <c r="HM13" t="s">
        <v>419</v>
      </c>
      <c r="HN13" t="s">
        <v>421</v>
      </c>
      <c r="HO13" t="s">
        <v>542</v>
      </c>
      <c r="HP13" t="s">
        <v>543</v>
      </c>
      <c r="HQ13" t="s">
        <v>544</v>
      </c>
      <c r="HR13" t="s">
        <v>545</v>
      </c>
      <c r="HS13" t="s">
        <v>546</v>
      </c>
      <c r="HT13" t="s">
        <v>547</v>
      </c>
      <c r="HU13" t="s">
        <v>548</v>
      </c>
      <c r="HV13" t="s">
        <v>430</v>
      </c>
      <c r="HW13" t="s">
        <v>432</v>
      </c>
      <c r="HX13" t="s">
        <v>434</v>
      </c>
      <c r="HY13" t="s">
        <v>436</v>
      </c>
      <c r="HZ13" t="s">
        <v>438</v>
      </c>
      <c r="IA13" t="s">
        <v>440</v>
      </c>
      <c r="IB13" t="s">
        <v>442</v>
      </c>
      <c r="IC13" t="s">
        <v>550</v>
      </c>
      <c r="ID13" t="s">
        <v>552</v>
      </c>
      <c r="IE13" t="s">
        <v>554</v>
      </c>
      <c r="IF13" t="s">
        <v>556</v>
      </c>
      <c r="IG13" t="s">
        <v>558</v>
      </c>
      <c r="IH13" t="s">
        <v>560</v>
      </c>
      <c r="II13" t="s">
        <v>562</v>
      </c>
      <c r="IJ13" t="s">
        <v>564</v>
      </c>
      <c r="IK13" t="s">
        <v>566</v>
      </c>
      <c r="IL13" t="s">
        <v>568</v>
      </c>
      <c r="IM13" t="s">
        <v>570</v>
      </c>
      <c r="IN13" t="s">
        <v>572</v>
      </c>
      <c r="IO13" t="s">
        <v>574</v>
      </c>
      <c r="IP13" t="s">
        <v>576</v>
      </c>
      <c r="IT13" s="123" t="s">
        <v>490</v>
      </c>
      <c r="IU13" s="124" t="s">
        <v>491</v>
      </c>
      <c r="IV13" s="126" t="s">
        <v>492</v>
      </c>
    </row>
    <row r="14" spans="1:256" ht="24.75" customHeight="1" x14ac:dyDescent="0.2">
      <c r="A14" s="74" t="s">
        <v>16</v>
      </c>
      <c r="B14" s="102" t="s">
        <v>615</v>
      </c>
      <c r="C14" s="74" t="s">
        <v>31</v>
      </c>
      <c r="D14" s="74" t="s">
        <v>34</v>
      </c>
      <c r="E14" s="82"/>
      <c r="F14" s="78"/>
      <c r="G14" s="78"/>
      <c r="H14" s="83">
        <f t="shared" ref="H14:H45" si="0">IF(ISNUMBER(E14),IF(F14&gt;E14,F14-E14-G14,F14+1-E14-G14),0)</f>
        <v>0</v>
      </c>
      <c r="I14" s="119">
        <v>0.58333333333333337</v>
      </c>
      <c r="J14" s="78">
        <v>0.91666666666666663</v>
      </c>
      <c r="K14" s="78">
        <v>2.0833333333333332E-2</v>
      </c>
      <c r="L14" s="83">
        <f t="shared" ref="L14:L77" si="1">IF(ISNUMBER(I14),IF(J14&gt;I14,J14-I14-K14,J14+1-I14-K14),0)</f>
        <v>0.31249999999999994</v>
      </c>
      <c r="M14" s="119">
        <v>0.58333333333333337</v>
      </c>
      <c r="N14" s="78">
        <v>0.92013888888888884</v>
      </c>
      <c r="O14" s="78">
        <v>2.0833333333333332E-2</v>
      </c>
      <c r="P14" s="83">
        <f t="shared" ref="P14:P45" si="2">IF(ISNUMBER(M14),IF(N14&gt;M14,N14-M14-O14,N14+1-M14-O14),0)</f>
        <v>0.31597222222222215</v>
      </c>
      <c r="Q14" s="119">
        <v>0.58333333333333337</v>
      </c>
      <c r="R14" s="78">
        <v>0.92013888888888884</v>
      </c>
      <c r="S14" s="78">
        <v>2.0833333333333332E-2</v>
      </c>
      <c r="T14" s="83">
        <f t="shared" ref="T14:T77" si="3">IF(ISNUMBER(Q14),IF(R14&gt;Q14,R14-Q14-S14,R14+1-Q14-S14),0)</f>
        <v>0.31597222222222215</v>
      </c>
      <c r="U14" s="119">
        <v>0.58333333333333337</v>
      </c>
      <c r="V14" s="78">
        <v>0.91666666666666663</v>
      </c>
      <c r="W14" s="78">
        <v>2.0833333333333332E-2</v>
      </c>
      <c r="X14" s="83">
        <f t="shared" ref="X14:X45" si="4">IF(ISNUMBER(U14),IF(V14&gt;U14,V14-U14-W14,V14+1-U14-W14),0)</f>
        <v>0.31249999999999994</v>
      </c>
      <c r="Y14" s="116"/>
      <c r="Z14" s="78"/>
      <c r="AA14" s="78"/>
      <c r="AB14" s="83">
        <f t="shared" ref="AB14:AB45" si="5">IF(ISNUMBER(Y14),IF(Z14&gt;Y14,Z14-Y14-AA14,Z14+1-Y14-AA14),0)</f>
        <v>0</v>
      </c>
      <c r="AC14" s="82"/>
      <c r="AD14" s="78"/>
      <c r="AE14" s="78"/>
      <c r="AF14" s="83">
        <f t="shared" ref="AF14:AF45" si="6">IF(ISNUMBER(AC14),IF(AD14&gt;AC14,AD14-AC14-AE14,AD14+1-AC14-AE14),0)</f>
        <v>0</v>
      </c>
      <c r="AG14" s="92">
        <f t="shared" ref="AG14:AG45" si="7">(AF14+AB14+T14+P14+L14+H14+X14)*1</f>
        <v>1.2569444444444442</v>
      </c>
      <c r="AH14" s="74"/>
      <c r="AI14" s="74"/>
      <c r="AJ14" s="74"/>
      <c r="AK14" s="74"/>
      <c r="AL14" s="74"/>
      <c r="AM14" s="74"/>
      <c r="AN14" s="74"/>
      <c r="AQ14" s="67">
        <v>1.0416666666666666E-2</v>
      </c>
      <c r="AR14" s="67">
        <v>1.3888888888888888E-2</v>
      </c>
      <c r="AS14" s="67">
        <v>2.0833333333333332E-2</v>
      </c>
      <c r="BD14" s="67">
        <v>0.10416666666666667</v>
      </c>
      <c r="BM14" s="67">
        <v>4.1666666666666664E-2</v>
      </c>
      <c r="BY14" s="67">
        <v>0.16666666666666666</v>
      </c>
      <c r="BZ14" s="67">
        <v>0.27430555555555552</v>
      </c>
      <c r="CA14" s="67">
        <v>0.26041666666666669</v>
      </c>
      <c r="CB14" s="67">
        <v>0.29166666666666669</v>
      </c>
      <c r="DA14" s="67">
        <v>4.1666666666666664E-2</v>
      </c>
      <c r="DB14" s="67">
        <v>3.125E-2</v>
      </c>
      <c r="GO14">
        <v>0.25</v>
      </c>
      <c r="GP14">
        <v>0.34</v>
      </c>
      <c r="GQ14">
        <v>0.5</v>
      </c>
      <c r="HB14">
        <v>1</v>
      </c>
      <c r="HC14">
        <v>0.75</v>
      </c>
      <c r="HI14" t="s">
        <v>580</v>
      </c>
      <c r="HJ14" t="s">
        <v>587</v>
      </c>
      <c r="IT14" s="127">
        <f>+G14*24</f>
        <v>0</v>
      </c>
      <c r="IU14" s="128"/>
      <c r="IV14" s="126">
        <f>+IU14-IT14</f>
        <v>0</v>
      </c>
    </row>
    <row r="15" spans="1:256" ht="24.75" customHeight="1" x14ac:dyDescent="0.2">
      <c r="A15" s="102" t="s">
        <v>16</v>
      </c>
      <c r="B15" s="102" t="s">
        <v>616</v>
      </c>
      <c r="C15" s="75" t="s">
        <v>30</v>
      </c>
      <c r="D15" s="75" t="s">
        <v>34</v>
      </c>
      <c r="E15" s="84"/>
      <c r="F15" s="79"/>
      <c r="G15" s="79"/>
      <c r="H15" s="83">
        <f t="shared" si="0"/>
        <v>0</v>
      </c>
      <c r="I15" s="119">
        <v>0.25</v>
      </c>
      <c r="J15" s="79">
        <v>0.58333333333333337</v>
      </c>
      <c r="K15" s="79">
        <v>2.0833333333333332E-2</v>
      </c>
      <c r="L15" s="83">
        <f t="shared" si="1"/>
        <v>0.31250000000000006</v>
      </c>
      <c r="M15" s="119">
        <v>0.25</v>
      </c>
      <c r="N15" s="79">
        <v>0.58333333333333337</v>
      </c>
      <c r="O15" s="79">
        <v>2.0833333333333332E-2</v>
      </c>
      <c r="P15" s="83">
        <f t="shared" si="2"/>
        <v>0.31250000000000006</v>
      </c>
      <c r="Q15" s="119">
        <v>0.3125</v>
      </c>
      <c r="R15" s="78">
        <v>0.64583333333333337</v>
      </c>
      <c r="S15" s="78">
        <v>2.0833333333333332E-2</v>
      </c>
      <c r="T15" s="83">
        <f t="shared" si="3"/>
        <v>0.31250000000000006</v>
      </c>
      <c r="U15" s="119">
        <v>0.25</v>
      </c>
      <c r="V15" s="78">
        <v>0.59375</v>
      </c>
      <c r="W15" s="78">
        <v>2.0833333333333332E-2</v>
      </c>
      <c r="X15" s="83">
        <f t="shared" si="4"/>
        <v>0.32291666666666669</v>
      </c>
      <c r="Y15" s="116"/>
      <c r="Z15" s="98"/>
      <c r="AA15" s="79"/>
      <c r="AB15" s="83">
        <f t="shared" si="5"/>
        <v>0</v>
      </c>
      <c r="AC15" s="116"/>
      <c r="AD15" s="79"/>
      <c r="AE15" s="79"/>
      <c r="AF15" s="83">
        <f t="shared" si="6"/>
        <v>0</v>
      </c>
      <c r="AG15" s="92">
        <f t="shared" si="7"/>
        <v>1.260416666666667</v>
      </c>
      <c r="AH15" s="75"/>
      <c r="AI15" s="75"/>
      <c r="AJ15" s="75"/>
      <c r="AK15" s="75"/>
      <c r="AL15" s="75"/>
      <c r="AM15" s="75"/>
      <c r="AN15" s="75"/>
      <c r="AP15" s="67">
        <v>2.0833333333333332E-2</v>
      </c>
      <c r="AQ15" s="67">
        <v>1.0416666666666666E-2</v>
      </c>
      <c r="AS15" s="67">
        <v>5.2083333333333336E-2</v>
      </c>
      <c r="BD15" s="67">
        <v>0.29166666666666669</v>
      </c>
      <c r="BF15" s="67">
        <v>6.25E-2</v>
      </c>
      <c r="BG15" s="67">
        <v>0.22916666666666666</v>
      </c>
      <c r="BM15" s="67">
        <v>0.25</v>
      </c>
      <c r="BZ15" s="67">
        <v>0.25347222222222221</v>
      </c>
      <c r="DB15" s="67">
        <v>4.8611111111111112E-2</v>
      </c>
      <c r="DD15" s="67">
        <v>4.1666666666666664E-2</v>
      </c>
      <c r="GO15">
        <v>0.25</v>
      </c>
      <c r="GQ15">
        <v>1.25</v>
      </c>
      <c r="HC15">
        <v>1.17</v>
      </c>
      <c r="HE15">
        <v>1</v>
      </c>
      <c r="HJ15" t="s">
        <v>593</v>
      </c>
      <c r="HL15" t="s">
        <v>600</v>
      </c>
      <c r="IT15" s="127">
        <f t="shared" ref="IT15:IT44" si="8">+G15*24</f>
        <v>0</v>
      </c>
      <c r="IU15" s="129"/>
      <c r="IV15" s="126">
        <f>+IU15-IT15</f>
        <v>0</v>
      </c>
    </row>
    <row r="16" spans="1:256" ht="24.75" customHeight="1" x14ac:dyDescent="0.2">
      <c r="A16" s="102" t="s">
        <v>16</v>
      </c>
      <c r="B16" s="102" t="s">
        <v>617</v>
      </c>
      <c r="C16" s="75" t="s">
        <v>33</v>
      </c>
      <c r="D16" s="75" t="s">
        <v>34</v>
      </c>
      <c r="E16" s="84"/>
      <c r="F16" s="79"/>
      <c r="G16" s="79"/>
      <c r="H16" s="83">
        <f t="shared" si="0"/>
        <v>0</v>
      </c>
      <c r="I16" s="119">
        <v>0.58333333333333337</v>
      </c>
      <c r="J16" s="98">
        <v>0.92013888888888884</v>
      </c>
      <c r="K16" s="79">
        <v>2.0833333333333332E-2</v>
      </c>
      <c r="L16" s="83">
        <f t="shared" si="1"/>
        <v>0.31597222222222215</v>
      </c>
      <c r="M16" s="119">
        <v>0.58333333333333337</v>
      </c>
      <c r="N16" s="120">
        <v>0.92708333333333337</v>
      </c>
      <c r="O16" s="79">
        <v>2.0833333333333332E-2</v>
      </c>
      <c r="P16" s="83">
        <f t="shared" si="2"/>
        <v>0.32291666666666669</v>
      </c>
      <c r="Q16" s="119">
        <v>0.58333333333333337</v>
      </c>
      <c r="R16" s="98">
        <v>0.92013888888888884</v>
      </c>
      <c r="S16" s="98">
        <v>2.0833333333333332E-2</v>
      </c>
      <c r="T16" s="83">
        <f t="shared" si="3"/>
        <v>0.31597222222222215</v>
      </c>
      <c r="U16" s="119">
        <v>0.58333333333333337</v>
      </c>
      <c r="V16" s="98">
        <v>0.93402777777777779</v>
      </c>
      <c r="W16" s="98">
        <v>2.0833333333333332E-2</v>
      </c>
      <c r="X16" s="83">
        <f t="shared" si="4"/>
        <v>0.3298611111111111</v>
      </c>
      <c r="Y16" s="116"/>
      <c r="Z16" s="79"/>
      <c r="AA16" s="79"/>
      <c r="AB16" s="83">
        <f t="shared" si="5"/>
        <v>0</v>
      </c>
      <c r="AC16" s="84"/>
      <c r="AD16" s="79"/>
      <c r="AE16" s="79"/>
      <c r="AF16" s="83">
        <f t="shared" si="6"/>
        <v>0</v>
      </c>
      <c r="AG16" s="92">
        <f t="shared" si="7"/>
        <v>1.2847222222222221</v>
      </c>
      <c r="AH16" s="75"/>
      <c r="AI16" s="75"/>
      <c r="AJ16" s="75"/>
      <c r="AK16" s="75"/>
      <c r="AL16" s="75"/>
      <c r="AM16" s="75"/>
      <c r="AN16" s="75"/>
      <c r="AP16" s="67">
        <v>0.22916666666666666</v>
      </c>
      <c r="AQ16" s="67">
        <v>0.11458333333333333</v>
      </c>
      <c r="AR16" s="67">
        <v>6.5972222222222224E-2</v>
      </c>
      <c r="AS16" s="67">
        <v>0.20833333333333334</v>
      </c>
      <c r="BD16" s="67">
        <v>4.5138888888888888E-2</v>
      </c>
      <c r="BE16" s="67">
        <v>0.20833333333333334</v>
      </c>
      <c r="BF16" s="67">
        <v>0.1875</v>
      </c>
      <c r="BG16" s="67">
        <v>5.2083333333333336E-2</v>
      </c>
      <c r="BN16" s="67">
        <v>6.9444444444444434E-2</v>
      </c>
      <c r="DA16" s="67">
        <v>4.1666666666666664E-2</v>
      </c>
      <c r="DC16" s="67">
        <v>6.25E-2</v>
      </c>
      <c r="DH16">
        <v>13</v>
      </c>
      <c r="DK16">
        <v>13</v>
      </c>
      <c r="DO16">
        <v>159</v>
      </c>
      <c r="DR16">
        <v>36</v>
      </c>
      <c r="DV16">
        <v>793</v>
      </c>
      <c r="DY16">
        <v>2983</v>
      </c>
      <c r="EF16">
        <v>1</v>
      </c>
      <c r="EM16">
        <v>2</v>
      </c>
      <c r="ET16">
        <v>4</v>
      </c>
      <c r="GN16">
        <v>1.34</v>
      </c>
      <c r="GO16">
        <v>2.75</v>
      </c>
      <c r="GP16">
        <v>1.58</v>
      </c>
      <c r="GQ16" t="s">
        <v>610</v>
      </c>
      <c r="HB16">
        <v>1</v>
      </c>
      <c r="HD16">
        <v>1.5</v>
      </c>
      <c r="HI16" t="s">
        <v>580</v>
      </c>
      <c r="HK16" t="s">
        <v>599</v>
      </c>
      <c r="IT16" s="127">
        <f t="shared" si="8"/>
        <v>0</v>
      </c>
      <c r="IU16" s="128"/>
      <c r="IV16" s="126">
        <f t="shared" ref="IV16:IV44" si="9">+IU16-IT16</f>
        <v>0</v>
      </c>
    </row>
    <row r="17" spans="1:256" ht="24.75" customHeight="1" x14ac:dyDescent="0.2">
      <c r="A17" s="75" t="s">
        <v>16</v>
      </c>
      <c r="B17" s="102" t="s">
        <v>618</v>
      </c>
      <c r="C17" s="75" t="s">
        <v>33</v>
      </c>
      <c r="D17" s="75" t="s">
        <v>35</v>
      </c>
      <c r="E17" s="84"/>
      <c r="F17" s="79"/>
      <c r="G17" s="79"/>
      <c r="H17" s="83">
        <f t="shared" si="0"/>
        <v>0</v>
      </c>
      <c r="I17" s="116">
        <v>0.21875</v>
      </c>
      <c r="J17" s="79">
        <v>0.57291666666666663</v>
      </c>
      <c r="K17" s="79">
        <v>2.0833333333333332E-2</v>
      </c>
      <c r="L17" s="83">
        <f t="shared" si="1"/>
        <v>0.33333333333333331</v>
      </c>
      <c r="M17" s="116">
        <v>0.21875</v>
      </c>
      <c r="N17" s="79">
        <v>0.5625</v>
      </c>
      <c r="O17" s="79">
        <v>2.0833333333333332E-2</v>
      </c>
      <c r="P17" s="83">
        <f t="shared" si="2"/>
        <v>0.32291666666666669</v>
      </c>
      <c r="Q17" s="116">
        <v>0.21875</v>
      </c>
      <c r="R17" s="98">
        <v>0.56944444444444442</v>
      </c>
      <c r="S17" s="79">
        <v>2.0833333333333332E-2</v>
      </c>
      <c r="T17" s="83">
        <f t="shared" si="3"/>
        <v>0.3298611111111111</v>
      </c>
      <c r="U17" s="116">
        <v>0.21875</v>
      </c>
      <c r="V17" s="98">
        <v>0.5625</v>
      </c>
      <c r="W17" s="79">
        <v>2.0833333333333332E-2</v>
      </c>
      <c r="X17" s="83">
        <f t="shared" si="4"/>
        <v>0.32291666666666669</v>
      </c>
      <c r="Y17" s="116"/>
      <c r="Z17" s="98"/>
      <c r="AA17" s="79"/>
      <c r="AB17" s="83">
        <f t="shared" si="5"/>
        <v>0</v>
      </c>
      <c r="AC17" s="84"/>
      <c r="AD17" s="79"/>
      <c r="AE17" s="79"/>
      <c r="AF17" s="83">
        <f t="shared" si="6"/>
        <v>0</v>
      </c>
      <c r="AG17" s="92">
        <f t="shared" si="7"/>
        <v>1.3090277777777779</v>
      </c>
      <c r="AH17" s="75"/>
      <c r="AI17" s="75"/>
      <c r="AJ17" s="75"/>
      <c r="AK17" s="75"/>
      <c r="AL17" s="75"/>
      <c r="AM17" s="75"/>
      <c r="AN17" s="75"/>
      <c r="CF17" s="67">
        <v>0.33333333333333331</v>
      </c>
      <c r="CG17" s="67">
        <v>0.32291666666666669</v>
      </c>
      <c r="CH17" s="67">
        <v>0.3298611111111111</v>
      </c>
      <c r="CI17" s="67">
        <v>0.25694444444444448</v>
      </c>
      <c r="DD17" s="67">
        <v>6.5972222222222224E-2</v>
      </c>
      <c r="HE17">
        <v>1.58</v>
      </c>
      <c r="HL17" t="s">
        <v>585</v>
      </c>
      <c r="IT17" s="127">
        <f t="shared" si="8"/>
        <v>0</v>
      </c>
      <c r="IU17" s="128"/>
      <c r="IV17" s="126">
        <f t="shared" si="9"/>
        <v>0</v>
      </c>
    </row>
    <row r="18" spans="1:256" ht="24.75" customHeight="1" x14ac:dyDescent="0.2">
      <c r="A18" s="75" t="s">
        <v>16</v>
      </c>
      <c r="B18" s="102" t="s">
        <v>619</v>
      </c>
      <c r="C18" s="75" t="s">
        <v>36</v>
      </c>
      <c r="D18" s="75" t="s">
        <v>35</v>
      </c>
      <c r="E18" s="84"/>
      <c r="F18" s="79"/>
      <c r="G18" s="79"/>
      <c r="H18" s="83">
        <f t="shared" si="0"/>
        <v>0</v>
      </c>
      <c r="I18" s="119">
        <v>0.29166666666666669</v>
      </c>
      <c r="J18" s="79">
        <v>0.60416666666666663</v>
      </c>
      <c r="K18" s="79">
        <v>2.0833333333333332E-2</v>
      </c>
      <c r="L18" s="83">
        <f t="shared" si="1"/>
        <v>0.29166666666666663</v>
      </c>
      <c r="M18" s="119" t="s">
        <v>607</v>
      </c>
      <c r="N18" s="79"/>
      <c r="O18" s="79"/>
      <c r="P18" s="83">
        <f t="shared" si="2"/>
        <v>0</v>
      </c>
      <c r="Q18" s="119" t="s">
        <v>607</v>
      </c>
      <c r="R18" s="119"/>
      <c r="S18" s="79"/>
      <c r="T18" s="83">
        <f t="shared" si="3"/>
        <v>0</v>
      </c>
      <c r="U18" s="119">
        <v>0.29166666666666669</v>
      </c>
      <c r="V18" s="79">
        <v>0.60416666666666663</v>
      </c>
      <c r="W18" s="79">
        <v>2.0833333333333332E-2</v>
      </c>
      <c r="X18" s="83">
        <f t="shared" si="4"/>
        <v>0.29166666666666663</v>
      </c>
      <c r="Y18" s="119"/>
      <c r="Z18" s="79"/>
      <c r="AA18" s="79"/>
      <c r="AB18" s="83">
        <f t="shared" si="5"/>
        <v>0</v>
      </c>
      <c r="AC18" s="84"/>
      <c r="AD18" s="79"/>
      <c r="AE18" s="79"/>
      <c r="AF18" s="83">
        <f t="shared" si="6"/>
        <v>0</v>
      </c>
      <c r="AG18" s="92">
        <f t="shared" si="7"/>
        <v>0.58333333333333326</v>
      </c>
      <c r="AH18" s="75"/>
      <c r="AI18" s="75"/>
      <c r="AJ18" s="75"/>
      <c r="AK18" s="75"/>
      <c r="AL18" s="75"/>
      <c r="AM18" s="75"/>
      <c r="AN18" s="75"/>
      <c r="DB18" s="67"/>
      <c r="DC18" s="67"/>
      <c r="IT18" s="127">
        <f t="shared" si="8"/>
        <v>0</v>
      </c>
      <c r="IU18" s="128"/>
      <c r="IV18" s="126">
        <f t="shared" si="9"/>
        <v>0</v>
      </c>
    </row>
    <row r="19" spans="1:256" ht="24.75" customHeight="1" x14ac:dyDescent="0.2">
      <c r="A19" s="75" t="s">
        <v>16</v>
      </c>
      <c r="B19" s="102" t="s">
        <v>620</v>
      </c>
      <c r="C19" s="75" t="s">
        <v>33</v>
      </c>
      <c r="D19" s="75" t="s">
        <v>35</v>
      </c>
      <c r="E19" s="84"/>
      <c r="F19" s="79"/>
      <c r="G19" s="79"/>
      <c r="H19" s="83">
        <f t="shared" si="0"/>
        <v>0</v>
      </c>
      <c r="I19" s="119" t="s">
        <v>578</v>
      </c>
      <c r="J19" s="79"/>
      <c r="K19" s="79"/>
      <c r="L19" s="83">
        <f t="shared" si="1"/>
        <v>0</v>
      </c>
      <c r="M19" s="119" t="s">
        <v>578</v>
      </c>
      <c r="N19" s="79"/>
      <c r="O19" s="79"/>
      <c r="P19" s="83">
        <f t="shared" si="2"/>
        <v>0</v>
      </c>
      <c r="Q19" s="119" t="s">
        <v>578</v>
      </c>
      <c r="R19" s="79"/>
      <c r="S19" s="79"/>
      <c r="T19" s="83">
        <f t="shared" si="3"/>
        <v>0</v>
      </c>
      <c r="U19" s="119" t="s">
        <v>578</v>
      </c>
      <c r="V19" s="117"/>
      <c r="W19" s="79"/>
      <c r="X19" s="83">
        <f>IF(ISNUMBER(U19),IF(V19&gt;U19,V19-U19-W19,V19+1-U19-W19),0)</f>
        <v>0</v>
      </c>
      <c r="Y19" s="119" t="s">
        <v>578</v>
      </c>
      <c r="Z19" s="79"/>
      <c r="AA19" s="79"/>
      <c r="AB19" s="83">
        <f t="shared" si="5"/>
        <v>0</v>
      </c>
      <c r="AC19" s="84"/>
      <c r="AD19" s="79"/>
      <c r="AE19" s="79"/>
      <c r="AF19" s="83">
        <f t="shared" si="6"/>
        <v>0</v>
      </c>
      <c r="AG19" s="92">
        <f t="shared" si="7"/>
        <v>0</v>
      </c>
      <c r="AH19" s="75"/>
      <c r="AI19" s="75"/>
      <c r="AJ19" s="75"/>
      <c r="AK19" s="75"/>
      <c r="AL19" s="75"/>
      <c r="AM19" s="75"/>
      <c r="AN19" s="75"/>
      <c r="IT19" s="127">
        <f t="shared" si="8"/>
        <v>0</v>
      </c>
      <c r="IU19" s="128"/>
      <c r="IV19" s="126">
        <f t="shared" si="9"/>
        <v>0</v>
      </c>
    </row>
    <row r="20" spans="1:256" ht="24.75" customHeight="1" x14ac:dyDescent="0.2">
      <c r="A20" s="75" t="s">
        <v>16</v>
      </c>
      <c r="B20" s="102" t="s">
        <v>621</v>
      </c>
      <c r="C20" s="75" t="s">
        <v>30</v>
      </c>
      <c r="D20" s="75" t="s">
        <v>34</v>
      </c>
      <c r="E20" s="84"/>
      <c r="F20" s="79"/>
      <c r="G20" s="79"/>
      <c r="H20" s="83">
        <f t="shared" si="0"/>
        <v>0</v>
      </c>
      <c r="I20" s="116">
        <v>0.25</v>
      </c>
      <c r="J20" s="79">
        <v>0.58680555555555558</v>
      </c>
      <c r="K20" s="79">
        <v>2.0833333333333332E-2</v>
      </c>
      <c r="L20" s="83">
        <f t="shared" si="1"/>
        <v>0.31597222222222227</v>
      </c>
      <c r="M20" s="116">
        <v>0.25</v>
      </c>
      <c r="N20" s="79">
        <v>0.58680555555555558</v>
      </c>
      <c r="O20" s="79">
        <v>2.0833333333333332E-2</v>
      </c>
      <c r="P20" s="83">
        <f t="shared" si="2"/>
        <v>0.31597222222222227</v>
      </c>
      <c r="Q20" s="116">
        <v>0.25</v>
      </c>
      <c r="R20" s="79">
        <v>0.58680555555555558</v>
      </c>
      <c r="S20" s="79">
        <v>2.0833333333333332E-2</v>
      </c>
      <c r="T20" s="83">
        <f t="shared" si="3"/>
        <v>0.31597222222222227</v>
      </c>
      <c r="U20" s="116">
        <v>0.25</v>
      </c>
      <c r="V20" s="79">
        <v>0.61111111111111105</v>
      </c>
      <c r="W20" s="79">
        <v>2.0833333333333332E-2</v>
      </c>
      <c r="X20" s="83">
        <f t="shared" si="4"/>
        <v>0.34027777777777773</v>
      </c>
      <c r="Y20" s="116"/>
      <c r="Z20" s="79"/>
      <c r="AA20" s="79"/>
      <c r="AB20" s="83">
        <f t="shared" si="5"/>
        <v>0</v>
      </c>
      <c r="AC20" s="84"/>
      <c r="AD20" s="79"/>
      <c r="AE20" s="79"/>
      <c r="AF20" s="83">
        <f t="shared" si="6"/>
        <v>0</v>
      </c>
      <c r="AG20" s="92">
        <f t="shared" si="7"/>
        <v>1.2881944444444444</v>
      </c>
      <c r="AH20" s="75"/>
      <c r="AI20" s="75"/>
      <c r="AJ20" s="75"/>
      <c r="AK20" s="75"/>
      <c r="AL20" s="75"/>
      <c r="AM20" s="75"/>
      <c r="AN20" s="75"/>
      <c r="AP20" s="67">
        <v>0.31597222222222221</v>
      </c>
      <c r="AQ20" s="67">
        <v>6.25E-2</v>
      </c>
      <c r="AR20" s="67">
        <v>3.472222222222222E-3</v>
      </c>
      <c r="AS20" s="67">
        <v>0.10416666666666667</v>
      </c>
      <c r="BE20" s="67">
        <v>0.25347222222222221</v>
      </c>
      <c r="BN20" s="67">
        <v>0.19444444444444445</v>
      </c>
      <c r="CA20" s="67">
        <v>0.27083333333333331</v>
      </c>
      <c r="DC20" s="67">
        <v>4.1666666666666664E-2</v>
      </c>
      <c r="DD20" s="67">
        <v>4.1666666666666664E-2</v>
      </c>
      <c r="DH20">
        <v>14</v>
      </c>
      <c r="DO20">
        <v>35</v>
      </c>
      <c r="DV20">
        <v>1621</v>
      </c>
      <c r="EC20">
        <v>1</v>
      </c>
      <c r="EJ20">
        <v>1</v>
      </c>
      <c r="EQ20">
        <v>2</v>
      </c>
      <c r="GN20">
        <v>1.5</v>
      </c>
      <c r="GO20">
        <v>1.5</v>
      </c>
      <c r="GP20">
        <v>0.08</v>
      </c>
      <c r="GQ20">
        <v>2.5</v>
      </c>
      <c r="HD20">
        <v>1</v>
      </c>
      <c r="HE20">
        <v>1</v>
      </c>
      <c r="HK20" t="s">
        <v>593</v>
      </c>
      <c r="HL20" t="s">
        <v>600</v>
      </c>
      <c r="IT20" s="127">
        <f t="shared" si="8"/>
        <v>0</v>
      </c>
      <c r="IU20" s="128"/>
      <c r="IV20" s="126">
        <f t="shared" si="9"/>
        <v>0</v>
      </c>
    </row>
    <row r="21" spans="1:256" ht="24.75" customHeight="1" x14ac:dyDescent="0.2">
      <c r="A21" s="75" t="s">
        <v>16</v>
      </c>
      <c r="B21" s="102" t="s">
        <v>622</v>
      </c>
      <c r="C21" s="75" t="s">
        <v>30</v>
      </c>
      <c r="D21" s="75" t="s">
        <v>34</v>
      </c>
      <c r="E21" s="84"/>
      <c r="F21" s="79"/>
      <c r="G21" s="79"/>
      <c r="H21" s="83">
        <f t="shared" si="0"/>
        <v>0</v>
      </c>
      <c r="I21" s="116">
        <v>0.90625</v>
      </c>
      <c r="J21" s="79">
        <v>0.26041666666666669</v>
      </c>
      <c r="K21" s="79">
        <v>2.0833333333333332E-2</v>
      </c>
      <c r="L21" s="83">
        <f t="shared" si="1"/>
        <v>0.33333333333333343</v>
      </c>
      <c r="M21" s="116">
        <v>0.90625</v>
      </c>
      <c r="N21" s="79">
        <v>0.25694444444444448</v>
      </c>
      <c r="O21" s="79">
        <v>2.0833333333333332E-2</v>
      </c>
      <c r="P21" s="83">
        <f t="shared" si="2"/>
        <v>0.3298611111111111</v>
      </c>
      <c r="Q21" s="116">
        <v>0.90625</v>
      </c>
      <c r="R21" s="98">
        <v>0.25694444444444448</v>
      </c>
      <c r="S21" s="79">
        <v>2.0833333333333332E-2</v>
      </c>
      <c r="T21" s="83">
        <f t="shared" si="3"/>
        <v>0.3298611111111111</v>
      </c>
      <c r="U21" s="116">
        <v>0.90625</v>
      </c>
      <c r="V21" s="98">
        <v>0.25694444444444448</v>
      </c>
      <c r="W21" s="79">
        <v>2.0833333333333332E-2</v>
      </c>
      <c r="X21" s="83">
        <f t="shared" si="4"/>
        <v>0.3298611111111111</v>
      </c>
      <c r="Y21" s="116"/>
      <c r="Z21" s="79"/>
      <c r="AA21" s="79"/>
      <c r="AB21" s="83">
        <f t="shared" si="5"/>
        <v>0</v>
      </c>
      <c r="AC21" s="116"/>
      <c r="AD21" s="79"/>
      <c r="AE21" s="79"/>
      <c r="AF21" s="83">
        <f t="shared" si="6"/>
        <v>0</v>
      </c>
      <c r="AG21" s="92">
        <f t="shared" si="7"/>
        <v>1.3229166666666667</v>
      </c>
      <c r="AH21" s="75"/>
      <c r="AI21" s="75"/>
      <c r="AJ21" s="75"/>
      <c r="AK21" s="75"/>
      <c r="AL21" s="75"/>
      <c r="AM21" s="75"/>
      <c r="AN21" s="75"/>
      <c r="AP21" s="67">
        <v>0.33333333333333331</v>
      </c>
      <c r="AQ21" s="67">
        <v>4.1666666666666664E-2</v>
      </c>
      <c r="AR21" s="67">
        <v>0.3298611111111111</v>
      </c>
      <c r="AS21" s="67">
        <v>0.30902777777777779</v>
      </c>
      <c r="BE21" s="67">
        <v>0.2673611111111111</v>
      </c>
      <c r="BG21" s="67">
        <v>2.0833333333333332E-2</v>
      </c>
      <c r="BZ21" s="67">
        <v>2.0833333333333332E-2</v>
      </c>
      <c r="DH21">
        <v>13</v>
      </c>
      <c r="DJ21">
        <v>20</v>
      </c>
      <c r="DK21">
        <v>14</v>
      </c>
      <c r="DO21">
        <v>129</v>
      </c>
      <c r="DQ21">
        <v>225</v>
      </c>
      <c r="DR21">
        <v>93</v>
      </c>
      <c r="DV21">
        <v>1547</v>
      </c>
      <c r="DX21">
        <v>1630</v>
      </c>
      <c r="DY21">
        <v>2179</v>
      </c>
      <c r="EC21">
        <v>1</v>
      </c>
      <c r="EJ21">
        <v>1</v>
      </c>
      <c r="EQ21">
        <v>2</v>
      </c>
      <c r="GN21">
        <v>1.5</v>
      </c>
      <c r="GO21">
        <v>1</v>
      </c>
      <c r="GP21">
        <v>1.42</v>
      </c>
      <c r="GQ21">
        <v>1.42</v>
      </c>
      <c r="IT21" s="127">
        <f t="shared" si="8"/>
        <v>0</v>
      </c>
      <c r="IU21" s="128"/>
      <c r="IV21" s="126">
        <f t="shared" si="9"/>
        <v>0</v>
      </c>
    </row>
    <row r="22" spans="1:256" ht="24.75" customHeight="1" x14ac:dyDescent="0.2">
      <c r="A22" s="102" t="s">
        <v>16</v>
      </c>
      <c r="B22" s="102" t="s">
        <v>623</v>
      </c>
      <c r="C22" s="75" t="s">
        <v>36</v>
      </c>
      <c r="D22" s="75" t="s">
        <v>34</v>
      </c>
      <c r="E22" s="84"/>
      <c r="F22" s="79"/>
      <c r="G22" s="79"/>
      <c r="H22" s="83">
        <f t="shared" si="0"/>
        <v>0</v>
      </c>
      <c r="I22" s="119" t="s">
        <v>581</v>
      </c>
      <c r="J22" s="79"/>
      <c r="K22" s="79"/>
      <c r="L22" s="83">
        <f t="shared" si="1"/>
        <v>0</v>
      </c>
      <c r="M22" s="119" t="s">
        <v>581</v>
      </c>
      <c r="N22" s="79"/>
      <c r="O22" s="79"/>
      <c r="P22" s="83">
        <f t="shared" si="2"/>
        <v>0</v>
      </c>
      <c r="Q22" s="119" t="s">
        <v>581</v>
      </c>
      <c r="R22" s="79"/>
      <c r="S22" s="79"/>
      <c r="T22" s="83">
        <f t="shared" si="3"/>
        <v>0</v>
      </c>
      <c r="U22" s="119" t="s">
        <v>581</v>
      </c>
      <c r="V22" s="79"/>
      <c r="W22" s="79"/>
      <c r="X22" s="83">
        <f t="shared" si="4"/>
        <v>0</v>
      </c>
      <c r="Y22" s="116"/>
      <c r="Z22" s="79"/>
      <c r="AA22" s="79"/>
      <c r="AB22" s="83">
        <f t="shared" si="5"/>
        <v>0</v>
      </c>
      <c r="AC22" s="84"/>
      <c r="AD22" s="79"/>
      <c r="AE22" s="79"/>
      <c r="AF22" s="83">
        <f t="shared" si="6"/>
        <v>0</v>
      </c>
      <c r="AG22" s="92">
        <f t="shared" si="7"/>
        <v>0</v>
      </c>
      <c r="AH22" s="75"/>
      <c r="AI22" s="75"/>
      <c r="AJ22" s="75"/>
      <c r="AK22" s="75"/>
      <c r="AL22" s="75"/>
      <c r="AM22" s="75"/>
      <c r="AN22" s="75"/>
      <c r="IT22" s="127">
        <f t="shared" si="8"/>
        <v>0</v>
      </c>
      <c r="IU22" s="128"/>
      <c r="IV22" s="126">
        <f t="shared" si="9"/>
        <v>0</v>
      </c>
    </row>
    <row r="23" spans="1:256" ht="24.75" customHeight="1" x14ac:dyDescent="0.2">
      <c r="A23" s="75" t="s">
        <v>16</v>
      </c>
      <c r="B23" s="102" t="s">
        <v>624</v>
      </c>
      <c r="C23" s="75" t="s">
        <v>37</v>
      </c>
      <c r="D23" s="75" t="s">
        <v>32</v>
      </c>
      <c r="E23" s="84"/>
      <c r="F23" s="79"/>
      <c r="G23" s="79"/>
      <c r="H23" s="83">
        <f t="shared" si="0"/>
        <v>0</v>
      </c>
      <c r="I23" s="116">
        <v>0.41666666666666669</v>
      </c>
      <c r="J23" s="79">
        <v>0.78472222222222221</v>
      </c>
      <c r="K23" s="79">
        <v>3.125E-2</v>
      </c>
      <c r="L23" s="83">
        <f t="shared" si="1"/>
        <v>0.33680555555555552</v>
      </c>
      <c r="M23" s="119">
        <v>0.41666666666666669</v>
      </c>
      <c r="N23" s="79">
        <v>0.76041666666666663</v>
      </c>
      <c r="O23" s="79">
        <v>3.125E-2</v>
      </c>
      <c r="P23" s="83">
        <f t="shared" si="2"/>
        <v>0.31249999999999994</v>
      </c>
      <c r="Q23" s="116">
        <v>0.41666666666666669</v>
      </c>
      <c r="R23" s="79">
        <v>0.76041666666666663</v>
      </c>
      <c r="S23" s="79">
        <v>3.125E-2</v>
      </c>
      <c r="T23" s="83">
        <f t="shared" si="3"/>
        <v>0.31249999999999994</v>
      </c>
      <c r="U23" s="116">
        <v>0.41666666666666669</v>
      </c>
      <c r="V23" s="79">
        <v>0.76736111111111116</v>
      </c>
      <c r="W23" s="79">
        <v>3.125E-2</v>
      </c>
      <c r="X23" s="83">
        <f t="shared" si="4"/>
        <v>0.31944444444444448</v>
      </c>
      <c r="Y23" s="116"/>
      <c r="Z23" s="79"/>
      <c r="AA23" s="79"/>
      <c r="AB23" s="83">
        <f t="shared" si="5"/>
        <v>0</v>
      </c>
      <c r="AC23" s="84"/>
      <c r="AD23" s="79"/>
      <c r="AE23" s="79"/>
      <c r="AF23" s="83">
        <f t="shared" si="6"/>
        <v>0</v>
      </c>
      <c r="AG23" s="92">
        <f t="shared" si="7"/>
        <v>1.2812499999999998</v>
      </c>
      <c r="AH23" s="75"/>
      <c r="AI23" s="75"/>
      <c r="AJ23" s="75"/>
      <c r="AK23" s="75"/>
      <c r="AL23" s="75"/>
      <c r="AM23" s="75"/>
      <c r="AN23" s="75"/>
      <c r="DB23" s="67">
        <v>4.1666666666666664E-2</v>
      </c>
      <c r="DC23" s="67">
        <v>0.125</v>
      </c>
      <c r="HC23">
        <v>1</v>
      </c>
      <c r="HD23">
        <v>3</v>
      </c>
      <c r="HJ23" t="s">
        <v>594</v>
      </c>
      <c r="HK23" t="s">
        <v>600</v>
      </c>
      <c r="IT23" s="127">
        <f t="shared" si="8"/>
        <v>0</v>
      </c>
      <c r="IU23" s="128"/>
      <c r="IV23" s="126">
        <f t="shared" si="9"/>
        <v>0</v>
      </c>
    </row>
    <row r="24" spans="1:256" ht="24.75" customHeight="1" x14ac:dyDescent="0.2">
      <c r="A24" s="75" t="s">
        <v>16</v>
      </c>
      <c r="B24" s="102" t="s">
        <v>625</v>
      </c>
      <c r="C24" s="75" t="s">
        <v>31</v>
      </c>
      <c r="D24" s="75" t="s">
        <v>35</v>
      </c>
      <c r="E24" s="84"/>
      <c r="F24" s="79"/>
      <c r="G24" s="79"/>
      <c r="H24" s="83">
        <f t="shared" si="0"/>
        <v>0</v>
      </c>
      <c r="I24" s="119" t="s">
        <v>579</v>
      </c>
      <c r="J24" s="79"/>
      <c r="K24" s="79"/>
      <c r="L24" s="83">
        <f t="shared" si="1"/>
        <v>0</v>
      </c>
      <c r="M24" s="119" t="s">
        <v>579</v>
      </c>
      <c r="N24" s="79"/>
      <c r="O24" s="79"/>
      <c r="P24" s="83">
        <f t="shared" si="2"/>
        <v>0</v>
      </c>
      <c r="Q24" s="119" t="s">
        <v>579</v>
      </c>
      <c r="R24" s="79"/>
      <c r="S24" s="79"/>
      <c r="T24" s="83">
        <f t="shared" si="3"/>
        <v>0</v>
      </c>
      <c r="U24" s="119" t="s">
        <v>579</v>
      </c>
      <c r="V24" s="79"/>
      <c r="W24" s="79"/>
      <c r="X24" s="83">
        <f t="shared" si="4"/>
        <v>0</v>
      </c>
      <c r="Y24" s="119" t="s">
        <v>579</v>
      </c>
      <c r="Z24" s="79"/>
      <c r="AA24" s="79"/>
      <c r="AB24" s="83">
        <f t="shared" si="5"/>
        <v>0</v>
      </c>
      <c r="AC24" s="84"/>
      <c r="AD24" s="79"/>
      <c r="AE24" s="79"/>
      <c r="AF24" s="83">
        <f t="shared" si="6"/>
        <v>0</v>
      </c>
      <c r="AG24" s="92">
        <f t="shared" si="7"/>
        <v>0</v>
      </c>
      <c r="AH24" s="75"/>
      <c r="AI24" s="75"/>
      <c r="AJ24" s="75"/>
      <c r="AK24" s="75"/>
      <c r="AL24" s="75"/>
      <c r="AM24" s="75"/>
      <c r="AN24" s="75"/>
      <c r="IT24" s="127">
        <f t="shared" si="8"/>
        <v>0</v>
      </c>
      <c r="IU24" s="128"/>
      <c r="IV24" s="126">
        <f t="shared" si="9"/>
        <v>0</v>
      </c>
    </row>
    <row r="25" spans="1:256" ht="24.75" customHeight="1" x14ac:dyDescent="0.2">
      <c r="A25" s="75" t="s">
        <v>16</v>
      </c>
      <c r="B25" s="102" t="s">
        <v>626</v>
      </c>
      <c r="C25" s="75" t="s">
        <v>30</v>
      </c>
      <c r="D25" s="102" t="s">
        <v>34</v>
      </c>
      <c r="E25" s="84"/>
      <c r="F25" s="79"/>
      <c r="G25" s="79"/>
      <c r="H25" s="83">
        <f t="shared" si="0"/>
        <v>0</v>
      </c>
      <c r="I25" s="116">
        <v>0.25</v>
      </c>
      <c r="J25" s="79">
        <v>0.58680555555555558</v>
      </c>
      <c r="K25" s="79">
        <v>2.0833333333333332E-2</v>
      </c>
      <c r="L25" s="83">
        <f t="shared" si="1"/>
        <v>0.31597222222222227</v>
      </c>
      <c r="M25" s="116">
        <v>0.25</v>
      </c>
      <c r="N25" s="79">
        <v>0.58333333333333337</v>
      </c>
      <c r="O25" s="79">
        <v>2.0833333333333332E-2</v>
      </c>
      <c r="P25" s="83">
        <f t="shared" si="2"/>
        <v>0.31250000000000006</v>
      </c>
      <c r="Q25" s="116">
        <v>0.25</v>
      </c>
      <c r="R25" s="79">
        <v>0.58333333333333337</v>
      </c>
      <c r="S25" s="79">
        <v>2.0833333333333332E-2</v>
      </c>
      <c r="T25" s="83">
        <f t="shared" si="3"/>
        <v>0.31250000000000006</v>
      </c>
      <c r="U25" s="116">
        <v>0.25</v>
      </c>
      <c r="V25" s="79">
        <v>0.59027777777777779</v>
      </c>
      <c r="W25" s="79">
        <v>2.0833333333333332E-2</v>
      </c>
      <c r="X25" s="83">
        <f t="shared" si="4"/>
        <v>0.31944444444444448</v>
      </c>
      <c r="Y25" s="116"/>
      <c r="Z25" s="79"/>
      <c r="AA25" s="79"/>
      <c r="AB25" s="83">
        <f t="shared" si="5"/>
        <v>0</v>
      </c>
      <c r="AC25" s="84"/>
      <c r="AD25" s="79"/>
      <c r="AE25" s="79"/>
      <c r="AF25" s="83">
        <f t="shared" si="6"/>
        <v>0</v>
      </c>
      <c r="AG25" s="92">
        <f t="shared" si="7"/>
        <v>1.2604166666666667</v>
      </c>
      <c r="AH25" s="75"/>
      <c r="AI25" s="75"/>
      <c r="AJ25" s="75"/>
      <c r="AK25" s="75"/>
      <c r="AL25" s="75"/>
      <c r="AM25" s="75"/>
      <c r="AN25" s="75"/>
      <c r="AP25" s="67">
        <v>6.25E-2</v>
      </c>
      <c r="AQ25" s="67">
        <v>0.20833333333333334</v>
      </c>
      <c r="AR25" s="67">
        <v>4.1666666666666664E-2</v>
      </c>
      <c r="AS25" s="67">
        <v>0.22569444444444445</v>
      </c>
      <c r="BD25" s="67">
        <v>0.23263888888888887</v>
      </c>
      <c r="BE25" s="67">
        <v>4.1666666666666664E-2</v>
      </c>
      <c r="BF25" s="67">
        <v>0.21875</v>
      </c>
      <c r="DA25" s="67">
        <v>2.0833333333333332E-2</v>
      </c>
      <c r="DB25" s="67">
        <v>6.25E-2</v>
      </c>
      <c r="DC25" s="67">
        <v>5.2083333333333336E-2</v>
      </c>
      <c r="DD25" s="67">
        <v>9.375E-2</v>
      </c>
      <c r="DI25">
        <v>1</v>
      </c>
      <c r="DJ25">
        <v>6</v>
      </c>
      <c r="DK25">
        <v>19</v>
      </c>
      <c r="DP25">
        <v>8</v>
      </c>
      <c r="DQ25">
        <v>6</v>
      </c>
      <c r="DR25">
        <v>107</v>
      </c>
      <c r="DW25">
        <v>78</v>
      </c>
      <c r="DX25">
        <v>108</v>
      </c>
      <c r="DY25">
        <v>1517</v>
      </c>
      <c r="GN25">
        <v>1.5</v>
      </c>
      <c r="GO25">
        <v>4.75</v>
      </c>
      <c r="GP25">
        <v>0.5</v>
      </c>
      <c r="GQ25">
        <v>1.17</v>
      </c>
      <c r="HB25">
        <v>0.5</v>
      </c>
      <c r="HC25">
        <v>1.5</v>
      </c>
      <c r="HD25">
        <v>1.25</v>
      </c>
      <c r="HE25">
        <v>1</v>
      </c>
      <c r="HI25" t="s">
        <v>582</v>
      </c>
      <c r="HJ25" t="s">
        <v>582</v>
      </c>
      <c r="HK25" t="s">
        <v>599</v>
      </c>
      <c r="HL25" t="s">
        <v>600</v>
      </c>
      <c r="HS25">
        <v>1.25</v>
      </c>
      <c r="HZ25" t="s">
        <v>608</v>
      </c>
      <c r="IT25" s="127">
        <f t="shared" si="8"/>
        <v>0</v>
      </c>
      <c r="IU25" s="128"/>
      <c r="IV25" s="126">
        <f t="shared" si="9"/>
        <v>0</v>
      </c>
    </row>
    <row r="26" spans="1:256" ht="24.75" customHeight="1" x14ac:dyDescent="0.2">
      <c r="A26" s="75" t="s">
        <v>16</v>
      </c>
      <c r="B26" s="102" t="s">
        <v>627</v>
      </c>
      <c r="C26" s="75" t="s">
        <v>33</v>
      </c>
      <c r="D26" s="75" t="s">
        <v>34</v>
      </c>
      <c r="E26" s="84"/>
      <c r="F26" s="79"/>
      <c r="G26" s="79"/>
      <c r="H26" s="83">
        <f t="shared" si="0"/>
        <v>0</v>
      </c>
      <c r="I26" s="116">
        <v>0.57291666666666663</v>
      </c>
      <c r="J26" s="79">
        <v>0.92361111111111116</v>
      </c>
      <c r="K26" s="79">
        <v>2.0833333333333332E-2</v>
      </c>
      <c r="L26" s="83">
        <f t="shared" si="1"/>
        <v>0.32986111111111122</v>
      </c>
      <c r="M26" s="116">
        <v>0.57291666666666663</v>
      </c>
      <c r="N26" s="79">
        <v>0.92013888888888884</v>
      </c>
      <c r="O26" s="79">
        <v>2.0833333333333332E-2</v>
      </c>
      <c r="P26" s="83">
        <f t="shared" si="2"/>
        <v>0.3263888888888889</v>
      </c>
      <c r="Q26" s="116">
        <v>0.57291666666666663</v>
      </c>
      <c r="R26" s="79">
        <v>0.92361111111111116</v>
      </c>
      <c r="S26" s="79">
        <v>2.0833333333333332E-2</v>
      </c>
      <c r="T26" s="83">
        <f t="shared" si="3"/>
        <v>0.32986111111111122</v>
      </c>
      <c r="U26" s="116">
        <v>0.57291666666666663</v>
      </c>
      <c r="V26" s="119">
        <v>0.92013888888888884</v>
      </c>
      <c r="W26" s="79">
        <v>2.0833333333333332E-2</v>
      </c>
      <c r="X26" s="83">
        <f t="shared" si="4"/>
        <v>0.3263888888888889</v>
      </c>
      <c r="Y26" s="116"/>
      <c r="Z26" s="79"/>
      <c r="AA26" s="79"/>
      <c r="AB26" s="83">
        <f t="shared" si="5"/>
        <v>0</v>
      </c>
      <c r="AC26" s="84"/>
      <c r="AD26" s="79"/>
      <c r="AE26" s="79"/>
      <c r="AF26" s="83">
        <f t="shared" si="6"/>
        <v>0</v>
      </c>
      <c r="AG26" s="92">
        <f t="shared" si="7"/>
        <v>1.3125000000000002</v>
      </c>
      <c r="AH26" s="75"/>
      <c r="AI26" s="75"/>
      <c r="AJ26" s="75"/>
      <c r="AK26" s="75"/>
      <c r="AL26" s="75"/>
      <c r="AM26" s="75"/>
      <c r="AN26" s="75"/>
      <c r="BY26" s="67">
        <v>0.25694444444444448</v>
      </c>
      <c r="BZ26" s="67">
        <v>0.2638888888888889</v>
      </c>
      <c r="CA26" s="67">
        <v>0.28819444444444448</v>
      </c>
      <c r="CB26" s="67">
        <v>0.31597222222222221</v>
      </c>
      <c r="DA26" s="67">
        <v>7.2916666666666671E-2</v>
      </c>
      <c r="DB26" s="67">
        <v>6.25E-2</v>
      </c>
      <c r="DC26" s="67">
        <v>4.1666666666666664E-2</v>
      </c>
      <c r="DD26" s="67">
        <v>1.0416666666666666E-2</v>
      </c>
      <c r="HB26">
        <v>1</v>
      </c>
      <c r="HC26">
        <v>0.5</v>
      </c>
      <c r="HD26">
        <v>0.5</v>
      </c>
      <c r="HE26" t="s">
        <v>613</v>
      </c>
      <c r="HI26" t="s">
        <v>583</v>
      </c>
      <c r="HJ26" t="s">
        <v>587</v>
      </c>
      <c r="HK26" t="s">
        <v>583</v>
      </c>
      <c r="HL26" t="s">
        <v>614</v>
      </c>
      <c r="HP26">
        <v>0.75</v>
      </c>
      <c r="HQ26">
        <v>1</v>
      </c>
      <c r="HR26">
        <v>0.5</v>
      </c>
      <c r="HW26" t="s">
        <v>584</v>
      </c>
      <c r="HX26" t="s">
        <v>583</v>
      </c>
      <c r="HY26" t="s">
        <v>587</v>
      </c>
      <c r="IT26" s="127">
        <f t="shared" si="8"/>
        <v>0</v>
      </c>
      <c r="IU26" s="128"/>
      <c r="IV26" s="126">
        <f t="shared" si="9"/>
        <v>0</v>
      </c>
    </row>
    <row r="27" spans="1:256" ht="24.75" customHeight="1" x14ac:dyDescent="0.2">
      <c r="A27" s="75" t="s">
        <v>16</v>
      </c>
      <c r="B27" s="102" t="s">
        <v>656</v>
      </c>
      <c r="C27" s="75" t="s">
        <v>33</v>
      </c>
      <c r="D27" s="75" t="s">
        <v>34</v>
      </c>
      <c r="E27" s="84"/>
      <c r="F27" s="79"/>
      <c r="G27" s="79"/>
      <c r="H27" s="83">
        <f t="shared" si="0"/>
        <v>0</v>
      </c>
      <c r="I27" s="116">
        <v>0.58333333333333337</v>
      </c>
      <c r="J27" s="79">
        <v>0.92013888888888884</v>
      </c>
      <c r="K27" s="79">
        <v>2.0833333333333332E-2</v>
      </c>
      <c r="L27" s="83">
        <f t="shared" si="1"/>
        <v>0.31597222222222215</v>
      </c>
      <c r="M27" s="116">
        <v>0.58333333333333337</v>
      </c>
      <c r="N27" s="79">
        <v>0.92013888888888884</v>
      </c>
      <c r="O27" s="79">
        <v>2.0833333333333332E-2</v>
      </c>
      <c r="P27" s="83">
        <f t="shared" si="2"/>
        <v>0.31597222222222215</v>
      </c>
      <c r="Q27" s="116">
        <v>0.58333333333333337</v>
      </c>
      <c r="R27" s="79">
        <v>0.92361111111111116</v>
      </c>
      <c r="S27" s="79">
        <v>2.0833333333333332E-2</v>
      </c>
      <c r="T27" s="83">
        <f t="shared" si="3"/>
        <v>0.31944444444444448</v>
      </c>
      <c r="U27" s="116">
        <v>0.58333333333333337</v>
      </c>
      <c r="V27" s="79">
        <v>0.93055555555555547</v>
      </c>
      <c r="W27" s="79">
        <v>2.0833333333333332E-2</v>
      </c>
      <c r="X27" s="83">
        <f t="shared" si="4"/>
        <v>0.32638888888888878</v>
      </c>
      <c r="Y27" s="116"/>
      <c r="Z27" s="79"/>
      <c r="AA27" s="79"/>
      <c r="AB27" s="83">
        <f t="shared" si="5"/>
        <v>0</v>
      </c>
      <c r="AC27" s="84"/>
      <c r="AD27" s="79"/>
      <c r="AE27" s="79"/>
      <c r="AF27" s="83">
        <f t="shared" si="6"/>
        <v>0</v>
      </c>
      <c r="AG27" s="92">
        <f t="shared" si="7"/>
        <v>1.2777777777777777</v>
      </c>
      <c r="AH27" s="75"/>
      <c r="AI27" s="75"/>
      <c r="AJ27" s="75"/>
      <c r="AK27" s="75"/>
      <c r="AL27" s="75"/>
      <c r="AM27" s="75"/>
      <c r="AN27" s="75"/>
      <c r="AP27" s="67">
        <v>2.0833333333333332E-2</v>
      </c>
      <c r="AQ27" s="67">
        <v>3.125E-2</v>
      </c>
      <c r="AR27" s="67">
        <v>7.2916666666666671E-2</v>
      </c>
      <c r="AS27" s="67">
        <v>9.375E-2</v>
      </c>
      <c r="BD27" s="67">
        <v>0.2951388888888889</v>
      </c>
      <c r="BE27" s="67">
        <v>0.28472222222222221</v>
      </c>
      <c r="BF27" s="67">
        <v>0.24652777777777779</v>
      </c>
      <c r="BG27" s="67">
        <v>0.23263888888888887</v>
      </c>
      <c r="GN27">
        <v>0.5</v>
      </c>
      <c r="GO27">
        <v>0.75</v>
      </c>
      <c r="GP27">
        <v>1.75</v>
      </c>
      <c r="GQ27">
        <v>2.25</v>
      </c>
      <c r="IT27" s="127">
        <f t="shared" si="8"/>
        <v>0</v>
      </c>
      <c r="IU27" s="128"/>
      <c r="IV27" s="126">
        <f t="shared" si="9"/>
        <v>0</v>
      </c>
    </row>
    <row r="28" spans="1:256" ht="24.75" customHeight="1" x14ac:dyDescent="0.2">
      <c r="A28" s="75" t="s">
        <v>16</v>
      </c>
      <c r="B28" s="102" t="s">
        <v>628</v>
      </c>
      <c r="C28" s="75" t="s">
        <v>37</v>
      </c>
      <c r="D28" s="75" t="s">
        <v>34</v>
      </c>
      <c r="E28" s="84"/>
      <c r="F28" s="79"/>
      <c r="G28" s="79"/>
      <c r="H28" s="83">
        <f t="shared" si="0"/>
        <v>0</v>
      </c>
      <c r="I28" s="116" t="s">
        <v>577</v>
      </c>
      <c r="J28" s="79"/>
      <c r="K28" s="79"/>
      <c r="L28" s="83">
        <f t="shared" si="1"/>
        <v>0</v>
      </c>
      <c r="M28" s="116" t="s">
        <v>577</v>
      </c>
      <c r="N28" s="79"/>
      <c r="O28" s="79"/>
      <c r="P28" s="83">
        <f t="shared" si="2"/>
        <v>0</v>
      </c>
      <c r="Q28" s="116" t="s">
        <v>577</v>
      </c>
      <c r="R28" s="79"/>
      <c r="S28" s="79"/>
      <c r="T28" s="83">
        <f t="shared" si="3"/>
        <v>0</v>
      </c>
      <c r="U28" s="116" t="s">
        <v>577</v>
      </c>
      <c r="V28" s="79"/>
      <c r="W28" s="79"/>
      <c r="X28" s="83">
        <f t="shared" si="4"/>
        <v>0</v>
      </c>
      <c r="Y28" s="116" t="s">
        <v>577</v>
      </c>
      <c r="Z28" s="79"/>
      <c r="AA28" s="79"/>
      <c r="AB28" s="83">
        <f t="shared" si="5"/>
        <v>0</v>
      </c>
      <c r="AC28" s="116"/>
      <c r="AD28" s="79"/>
      <c r="AE28" s="79"/>
      <c r="AF28" s="83">
        <f t="shared" si="6"/>
        <v>0</v>
      </c>
      <c r="AG28" s="92">
        <f t="shared" si="7"/>
        <v>0</v>
      </c>
      <c r="AH28" s="75"/>
      <c r="AI28" s="75"/>
      <c r="AJ28" s="75"/>
      <c r="AK28" s="75"/>
      <c r="AL28" s="75"/>
      <c r="AM28" s="75"/>
      <c r="AN28" s="75"/>
      <c r="IT28" s="127">
        <f t="shared" si="8"/>
        <v>0</v>
      </c>
      <c r="IU28" s="128"/>
      <c r="IV28" s="126">
        <f t="shared" si="9"/>
        <v>0</v>
      </c>
    </row>
    <row r="29" spans="1:256" ht="24.75" customHeight="1" x14ac:dyDescent="0.2">
      <c r="A29" s="75" t="s">
        <v>16</v>
      </c>
      <c r="B29" s="102" t="s">
        <v>581</v>
      </c>
      <c r="C29" s="75" t="s">
        <v>33</v>
      </c>
      <c r="D29" s="75" t="s">
        <v>35</v>
      </c>
      <c r="E29" s="84"/>
      <c r="F29" s="79"/>
      <c r="G29" s="79"/>
      <c r="H29" s="83">
        <f t="shared" si="0"/>
        <v>0</v>
      </c>
      <c r="I29" s="97" t="s">
        <v>577</v>
      </c>
      <c r="J29" s="98"/>
      <c r="K29" s="79"/>
      <c r="L29" s="83">
        <f t="shared" si="1"/>
        <v>0</v>
      </c>
      <c r="M29" s="116">
        <v>0.22916666666666666</v>
      </c>
      <c r="N29" s="98">
        <v>0.5625</v>
      </c>
      <c r="O29" s="79">
        <v>2.0833333333333332E-2</v>
      </c>
      <c r="P29" s="83">
        <f t="shared" si="2"/>
        <v>0.31250000000000006</v>
      </c>
      <c r="Q29" s="116">
        <v>0.22916666666666666</v>
      </c>
      <c r="R29" s="79">
        <v>0.64236111111111105</v>
      </c>
      <c r="S29" s="79">
        <v>2.0833333333333332E-2</v>
      </c>
      <c r="T29" s="83">
        <f t="shared" si="3"/>
        <v>0.3923611111111111</v>
      </c>
      <c r="U29" s="116">
        <v>0.22916666666666666</v>
      </c>
      <c r="V29" s="79">
        <v>0.56597222222222221</v>
      </c>
      <c r="W29" s="79">
        <v>2.0833333333333332E-2</v>
      </c>
      <c r="X29" s="83">
        <f t="shared" si="4"/>
        <v>0.31597222222222227</v>
      </c>
      <c r="Y29" s="116"/>
      <c r="Z29" s="79"/>
      <c r="AA29" s="79"/>
      <c r="AB29" s="83">
        <f t="shared" si="5"/>
        <v>0</v>
      </c>
      <c r="AC29" s="84"/>
      <c r="AD29" s="79"/>
      <c r="AE29" s="79"/>
      <c r="AF29" s="83">
        <f t="shared" si="6"/>
        <v>0</v>
      </c>
      <c r="AG29" s="92">
        <f t="shared" si="7"/>
        <v>1.0208333333333335</v>
      </c>
      <c r="AH29" s="75"/>
      <c r="AI29" s="75"/>
      <c r="AJ29" s="75"/>
      <c r="AK29" s="75"/>
      <c r="AL29" s="75"/>
      <c r="AM29" s="75"/>
      <c r="AN29" s="75"/>
      <c r="BG29" s="67">
        <v>2.4305555555555556E-2</v>
      </c>
      <c r="CN29" s="67">
        <v>0.3125</v>
      </c>
      <c r="CO29" s="67">
        <v>0.3125</v>
      </c>
      <c r="CP29" s="67">
        <v>8.3333333333333329E-2</v>
      </c>
      <c r="DC29" s="67">
        <v>7.9861111111111105E-2</v>
      </c>
      <c r="DD29" s="67">
        <v>0.20833333333333334</v>
      </c>
      <c r="HD29">
        <v>1.92</v>
      </c>
      <c r="HE29">
        <v>5</v>
      </c>
      <c r="HK29" t="s">
        <v>599</v>
      </c>
      <c r="HL29" t="s">
        <v>609</v>
      </c>
      <c r="IT29" s="127">
        <f t="shared" si="8"/>
        <v>0</v>
      </c>
      <c r="IU29" s="128"/>
      <c r="IV29" s="126">
        <f t="shared" si="9"/>
        <v>0</v>
      </c>
    </row>
    <row r="30" spans="1:256" ht="24.75" customHeight="1" x14ac:dyDescent="0.2">
      <c r="A30" s="75" t="s">
        <v>16</v>
      </c>
      <c r="B30" s="102" t="s">
        <v>629</v>
      </c>
      <c r="C30" s="75" t="s">
        <v>37</v>
      </c>
      <c r="D30" s="75" t="s">
        <v>34</v>
      </c>
      <c r="E30" s="84"/>
      <c r="F30" s="79"/>
      <c r="G30" s="79"/>
      <c r="H30" s="83">
        <f t="shared" si="0"/>
        <v>0</v>
      </c>
      <c r="I30" s="116">
        <v>0.57291666666666663</v>
      </c>
      <c r="J30" s="79">
        <v>0.9375</v>
      </c>
      <c r="K30" s="79">
        <v>2.0833333333333332E-2</v>
      </c>
      <c r="L30" s="83">
        <f t="shared" si="1"/>
        <v>0.34375000000000006</v>
      </c>
      <c r="M30" s="116">
        <v>0.55208333333333337</v>
      </c>
      <c r="N30" s="119">
        <v>0.93402777777777779</v>
      </c>
      <c r="O30" s="79">
        <v>2.0833333333333332E-2</v>
      </c>
      <c r="P30" s="83">
        <f t="shared" si="2"/>
        <v>0.3611111111111111</v>
      </c>
      <c r="Q30" s="116">
        <v>0.57291666666666663</v>
      </c>
      <c r="R30" s="79">
        <v>0.93055555555555547</v>
      </c>
      <c r="S30" s="79">
        <v>2.0833333333333332E-2</v>
      </c>
      <c r="T30" s="83">
        <f t="shared" si="3"/>
        <v>0.33680555555555552</v>
      </c>
      <c r="U30" s="116">
        <v>0.57291666666666663</v>
      </c>
      <c r="V30" s="79">
        <v>0.95138888888888884</v>
      </c>
      <c r="W30" s="79">
        <v>2.0833333333333332E-2</v>
      </c>
      <c r="X30" s="83">
        <f t="shared" si="4"/>
        <v>0.3576388888888889</v>
      </c>
      <c r="Y30" s="116"/>
      <c r="Z30" s="79"/>
      <c r="AA30" s="79"/>
      <c r="AB30" s="83">
        <f t="shared" si="5"/>
        <v>0</v>
      </c>
      <c r="AC30" s="84"/>
      <c r="AD30" s="79"/>
      <c r="AE30" s="79"/>
      <c r="AF30" s="83">
        <f t="shared" si="6"/>
        <v>0</v>
      </c>
      <c r="AG30" s="92">
        <f t="shared" si="7"/>
        <v>1.3993055555555556</v>
      </c>
      <c r="AH30" s="75"/>
      <c r="AI30" s="75"/>
      <c r="AJ30" s="75"/>
      <c r="AK30" s="75"/>
      <c r="AL30" s="75"/>
      <c r="AM30" s="75"/>
      <c r="AN30" s="75"/>
      <c r="AP30" s="67">
        <v>0.16666666666666666</v>
      </c>
      <c r="AQ30" s="67">
        <v>8.3333333333333329E-2</v>
      </c>
      <c r="AR30" s="67">
        <v>0.10416666666666667</v>
      </c>
      <c r="AS30" s="67">
        <v>0.19791666666666666</v>
      </c>
      <c r="BD30" s="67">
        <v>0.17708333333333334</v>
      </c>
      <c r="BE30" s="67">
        <v>0.19444444444444445</v>
      </c>
      <c r="BF30" s="67">
        <v>0.23263888888888887</v>
      </c>
      <c r="BG30" s="67">
        <v>0.15972222222222224</v>
      </c>
      <c r="BS30" s="67">
        <v>2.0833333333333332E-2</v>
      </c>
      <c r="DB30" s="67">
        <v>6.25E-2</v>
      </c>
      <c r="DK30">
        <v>10</v>
      </c>
      <c r="DR30">
        <v>29</v>
      </c>
      <c r="DY30">
        <v>1557</v>
      </c>
      <c r="GN30">
        <v>4</v>
      </c>
      <c r="GO30">
        <v>2</v>
      </c>
      <c r="GP30">
        <v>2.5</v>
      </c>
      <c r="HC30">
        <v>1.5</v>
      </c>
      <c r="HJ30" t="s">
        <v>582</v>
      </c>
      <c r="IT30" s="127">
        <f t="shared" si="8"/>
        <v>0</v>
      </c>
      <c r="IU30" s="128"/>
      <c r="IV30" s="126">
        <f t="shared" si="9"/>
        <v>0</v>
      </c>
    </row>
    <row r="31" spans="1:256" ht="24.75" customHeight="1" x14ac:dyDescent="0.2">
      <c r="A31" s="75" t="s">
        <v>16</v>
      </c>
      <c r="B31" s="102" t="s">
        <v>630</v>
      </c>
      <c r="C31" s="75" t="s">
        <v>31</v>
      </c>
      <c r="D31" s="75" t="s">
        <v>34</v>
      </c>
      <c r="E31" s="84"/>
      <c r="F31" s="79"/>
      <c r="G31" s="79"/>
      <c r="H31" s="83">
        <f t="shared" si="0"/>
        <v>0</v>
      </c>
      <c r="I31" s="119">
        <v>0.91666666666666663</v>
      </c>
      <c r="J31" s="79">
        <v>0.25694444444444448</v>
      </c>
      <c r="K31" s="79">
        <v>2.0833333333333332E-2</v>
      </c>
      <c r="L31" s="83">
        <f t="shared" si="1"/>
        <v>0.31944444444444448</v>
      </c>
      <c r="M31" s="119">
        <v>0.91666666666666663</v>
      </c>
      <c r="N31" s="117">
        <v>0.25694444444444448</v>
      </c>
      <c r="O31" s="79">
        <v>2.0833333333333332E-2</v>
      </c>
      <c r="P31" s="83">
        <f t="shared" si="2"/>
        <v>0.31944444444444448</v>
      </c>
      <c r="Q31" s="119">
        <v>0.91666666666666663</v>
      </c>
      <c r="R31" s="117">
        <v>0.25</v>
      </c>
      <c r="S31" s="79">
        <v>2.0833333333333332E-2</v>
      </c>
      <c r="T31" s="83">
        <f t="shared" si="3"/>
        <v>0.31250000000000006</v>
      </c>
      <c r="U31" s="119">
        <v>0.91666666666666663</v>
      </c>
      <c r="V31" s="79">
        <v>0.25694444444444448</v>
      </c>
      <c r="W31" s="79">
        <v>2.0833333333333332E-2</v>
      </c>
      <c r="X31" s="83">
        <f t="shared" si="4"/>
        <v>0.31944444444444448</v>
      </c>
      <c r="Y31" s="116"/>
      <c r="Z31" s="79"/>
      <c r="AA31" s="79"/>
      <c r="AB31" s="83">
        <f t="shared" si="5"/>
        <v>0</v>
      </c>
      <c r="AC31" s="84"/>
      <c r="AD31" s="79"/>
      <c r="AE31" s="79"/>
      <c r="AF31" s="83">
        <f t="shared" si="6"/>
        <v>0</v>
      </c>
      <c r="AG31" s="92">
        <f t="shared" si="7"/>
        <v>1.2708333333333335</v>
      </c>
      <c r="AH31" s="75"/>
      <c r="AI31" s="75"/>
      <c r="AJ31" s="75"/>
      <c r="AK31" s="75"/>
      <c r="AL31" s="75"/>
      <c r="AM31" s="75"/>
      <c r="AN31" s="75"/>
      <c r="AP31" s="67">
        <v>0.31944444444444448</v>
      </c>
      <c r="AQ31" s="67">
        <v>0.29166666666666669</v>
      </c>
      <c r="AS31" s="67">
        <v>0.2986111111111111</v>
      </c>
      <c r="BE31" s="67">
        <v>2.7777777777777776E-2</v>
      </c>
      <c r="BF31" s="67">
        <v>0.3125</v>
      </c>
      <c r="BG31" s="67">
        <v>2.0833333333333332E-2</v>
      </c>
      <c r="DH31">
        <v>14</v>
      </c>
      <c r="DI31">
        <v>15</v>
      </c>
      <c r="DK31">
        <v>15</v>
      </c>
      <c r="DO31">
        <v>134</v>
      </c>
      <c r="DP31">
        <v>123</v>
      </c>
      <c r="DR31">
        <v>93</v>
      </c>
      <c r="DV31">
        <v>1509</v>
      </c>
      <c r="DW31">
        <v>1283</v>
      </c>
      <c r="DY31">
        <v>2537</v>
      </c>
      <c r="GN31">
        <v>1.17</v>
      </c>
      <c r="GO31">
        <v>1.17</v>
      </c>
      <c r="GQ31">
        <v>1.17</v>
      </c>
      <c r="IT31" s="127">
        <f t="shared" si="8"/>
        <v>0</v>
      </c>
      <c r="IU31" s="128"/>
      <c r="IV31" s="126">
        <f t="shared" si="9"/>
        <v>0</v>
      </c>
    </row>
    <row r="32" spans="1:256" ht="24.75" customHeight="1" x14ac:dyDescent="0.2">
      <c r="A32" s="75" t="s">
        <v>16</v>
      </c>
      <c r="B32" s="102" t="s">
        <v>16</v>
      </c>
      <c r="C32" s="75" t="s">
        <v>33</v>
      </c>
      <c r="D32" s="75" t="s">
        <v>34</v>
      </c>
      <c r="E32" s="84"/>
      <c r="F32" s="79"/>
      <c r="G32" s="79"/>
      <c r="H32" s="83">
        <f t="shared" si="0"/>
        <v>0</v>
      </c>
      <c r="I32" s="116">
        <v>0.25</v>
      </c>
      <c r="J32" s="98">
        <v>0.59027777777777779</v>
      </c>
      <c r="K32" s="79">
        <v>2.0833333333333332E-2</v>
      </c>
      <c r="L32" s="83">
        <f t="shared" si="1"/>
        <v>0.31944444444444448</v>
      </c>
      <c r="M32" s="84">
        <v>0.25</v>
      </c>
      <c r="N32" s="98">
        <v>0.58333333333333337</v>
      </c>
      <c r="O32" s="79">
        <v>2.0833333333333332E-2</v>
      </c>
      <c r="P32" s="83">
        <f t="shared" si="2"/>
        <v>0.31250000000000006</v>
      </c>
      <c r="Q32" s="116">
        <v>0.25</v>
      </c>
      <c r="R32" s="79">
        <v>0.58333333333333337</v>
      </c>
      <c r="S32" s="79">
        <v>2.0833333333333332E-2</v>
      </c>
      <c r="T32" s="83">
        <f t="shared" si="3"/>
        <v>0.31250000000000006</v>
      </c>
      <c r="U32" s="84">
        <v>0.25</v>
      </c>
      <c r="V32" s="79">
        <v>0.59027777777777779</v>
      </c>
      <c r="W32" s="79">
        <v>2.0833333333333332E-2</v>
      </c>
      <c r="X32" s="83">
        <f t="shared" si="4"/>
        <v>0.31944444444444448</v>
      </c>
      <c r="Y32" s="84"/>
      <c r="Z32" s="98"/>
      <c r="AA32" s="79"/>
      <c r="AB32" s="83">
        <f t="shared" si="5"/>
        <v>0</v>
      </c>
      <c r="AC32" s="97"/>
      <c r="AD32" s="98"/>
      <c r="AE32" s="79"/>
      <c r="AF32" s="83">
        <f t="shared" si="6"/>
        <v>0</v>
      </c>
      <c r="AG32" s="92">
        <f t="shared" si="7"/>
        <v>1.2638888888888891</v>
      </c>
      <c r="AH32" s="75"/>
      <c r="AI32" s="75"/>
      <c r="AJ32" s="75"/>
      <c r="AK32" s="75"/>
      <c r="AL32" s="75"/>
      <c r="AM32" s="75"/>
      <c r="AN32" s="75"/>
      <c r="AP32" s="67">
        <v>4.1666666666666664E-2</v>
      </c>
      <c r="AQ32" s="67">
        <v>5.2083333333333336E-2</v>
      </c>
      <c r="AR32" s="67">
        <v>7.2916666666666671E-2</v>
      </c>
      <c r="AS32" s="67">
        <v>0.18402777777777779</v>
      </c>
      <c r="BD32" s="67">
        <v>0.27777777777777779</v>
      </c>
      <c r="BE32" s="67">
        <v>0.14583333333333334</v>
      </c>
      <c r="BF32" s="67">
        <v>4.1666666666666664E-2</v>
      </c>
      <c r="BG32" s="67">
        <v>8.3333333333333329E-2</v>
      </c>
      <c r="BL32" s="67">
        <v>8.3333333333333329E-2</v>
      </c>
      <c r="BM32" s="67">
        <v>0.19791666666666666</v>
      </c>
      <c r="DB32" s="67">
        <v>3.125E-2</v>
      </c>
      <c r="DD32" s="67">
        <v>5.2083333333333336E-2</v>
      </c>
      <c r="DK32">
        <v>13</v>
      </c>
      <c r="DR32">
        <v>73</v>
      </c>
      <c r="DY32">
        <v>1283</v>
      </c>
      <c r="GN32">
        <v>1</v>
      </c>
      <c r="GO32">
        <v>1.25</v>
      </c>
      <c r="GP32">
        <v>1.75</v>
      </c>
      <c r="GQ32">
        <v>1.92</v>
      </c>
      <c r="HC32">
        <v>0.75</v>
      </c>
      <c r="HE32">
        <v>1</v>
      </c>
      <c r="HJ32" t="s">
        <v>595</v>
      </c>
      <c r="HL32" t="s">
        <v>600</v>
      </c>
      <c r="HS32">
        <v>0.25</v>
      </c>
      <c r="HZ32" t="s">
        <v>598</v>
      </c>
      <c r="IT32" s="127">
        <f t="shared" si="8"/>
        <v>0</v>
      </c>
      <c r="IU32" s="128"/>
      <c r="IV32" s="126">
        <f t="shared" si="9"/>
        <v>0</v>
      </c>
    </row>
    <row r="33" spans="1:256" ht="24.75" customHeight="1" x14ac:dyDescent="0.2">
      <c r="A33" s="75" t="s">
        <v>16</v>
      </c>
      <c r="B33" s="102" t="s">
        <v>631</v>
      </c>
      <c r="C33" s="75" t="s">
        <v>31</v>
      </c>
      <c r="D33" s="75" t="s">
        <v>34</v>
      </c>
      <c r="E33" s="84"/>
      <c r="F33" s="79"/>
      <c r="G33" s="79"/>
      <c r="H33" s="83">
        <f t="shared" si="0"/>
        <v>0</v>
      </c>
      <c r="I33" s="116">
        <v>0.25</v>
      </c>
      <c r="J33" s="79">
        <v>0.58333333333333337</v>
      </c>
      <c r="K33" s="79">
        <v>2.0833333333333332E-2</v>
      </c>
      <c r="L33" s="83">
        <f t="shared" si="1"/>
        <v>0.31250000000000006</v>
      </c>
      <c r="M33" s="116">
        <v>0.25</v>
      </c>
      <c r="N33" s="79">
        <v>0.58333333333333337</v>
      </c>
      <c r="O33" s="79">
        <v>2.0833333333333332E-2</v>
      </c>
      <c r="P33" s="83">
        <f t="shared" si="2"/>
        <v>0.31250000000000006</v>
      </c>
      <c r="Q33" s="116">
        <v>0.25</v>
      </c>
      <c r="R33" s="79">
        <v>0.58333333333333337</v>
      </c>
      <c r="S33" s="79">
        <v>2.0833333333333332E-2</v>
      </c>
      <c r="T33" s="83">
        <f t="shared" si="3"/>
        <v>0.31250000000000006</v>
      </c>
      <c r="U33" s="116">
        <v>0.25</v>
      </c>
      <c r="V33" s="79">
        <v>0.59375</v>
      </c>
      <c r="W33" s="79">
        <v>2.0833333333333332E-2</v>
      </c>
      <c r="X33" s="83">
        <f t="shared" si="4"/>
        <v>0.32291666666666669</v>
      </c>
      <c r="Y33" s="116"/>
      <c r="Z33" s="79"/>
      <c r="AA33" s="79"/>
      <c r="AB33" s="83">
        <f t="shared" si="5"/>
        <v>0</v>
      </c>
      <c r="AC33" s="84"/>
      <c r="AD33" s="79"/>
      <c r="AE33" s="79"/>
      <c r="AF33" s="83">
        <f t="shared" si="6"/>
        <v>0</v>
      </c>
      <c r="AG33" s="92">
        <f t="shared" si="7"/>
        <v>1.260416666666667</v>
      </c>
      <c r="AH33" s="75"/>
      <c r="AI33" s="75"/>
      <c r="AJ33" s="75"/>
      <c r="AK33" s="75"/>
      <c r="AL33" s="75"/>
      <c r="AM33" s="75"/>
      <c r="AN33" s="75"/>
      <c r="AR33" s="67">
        <v>0.10416666666666667</v>
      </c>
      <c r="BD33" s="67">
        <v>6.25E-2</v>
      </c>
      <c r="BE33" s="67">
        <v>0.3125</v>
      </c>
      <c r="BF33" s="67">
        <v>0.125</v>
      </c>
      <c r="BY33" s="67">
        <v>0.25</v>
      </c>
      <c r="CB33" s="67">
        <v>0.23958333333333334</v>
      </c>
      <c r="DC33" s="67">
        <v>8.3333333333333329E-2</v>
      </c>
      <c r="DD33" s="67">
        <v>8.3333333333333329E-2</v>
      </c>
      <c r="DJ33">
        <v>4</v>
      </c>
      <c r="DQ33">
        <v>13</v>
      </c>
      <c r="DX33">
        <v>1394</v>
      </c>
      <c r="GP33">
        <v>1.5</v>
      </c>
      <c r="HD33">
        <v>2</v>
      </c>
      <c r="HE33">
        <v>1</v>
      </c>
      <c r="HK33" t="s">
        <v>582</v>
      </c>
      <c r="HL33" t="s">
        <v>593</v>
      </c>
      <c r="HS33">
        <v>1</v>
      </c>
      <c r="HZ33" t="s">
        <v>600</v>
      </c>
      <c r="IT33" s="127">
        <f t="shared" si="8"/>
        <v>0</v>
      </c>
      <c r="IU33" s="128"/>
      <c r="IV33" s="126">
        <f t="shared" si="9"/>
        <v>0</v>
      </c>
    </row>
    <row r="34" spans="1:256" ht="24.75" customHeight="1" x14ac:dyDescent="0.2">
      <c r="A34" s="75" t="s">
        <v>16</v>
      </c>
      <c r="B34" s="102" t="s">
        <v>632</v>
      </c>
      <c r="C34" s="75" t="s">
        <v>31</v>
      </c>
      <c r="D34" s="75" t="s">
        <v>34</v>
      </c>
      <c r="E34" s="84"/>
      <c r="F34" s="79"/>
      <c r="G34" s="79"/>
      <c r="H34" s="83">
        <f t="shared" si="0"/>
        <v>0</v>
      </c>
      <c r="I34" s="116">
        <v>0.91666666666666663</v>
      </c>
      <c r="J34" s="79">
        <v>0.26041666666666669</v>
      </c>
      <c r="K34" s="79">
        <v>2.0833333333333332E-2</v>
      </c>
      <c r="L34" s="83">
        <f t="shared" si="1"/>
        <v>0.3229166666666668</v>
      </c>
      <c r="M34" s="116">
        <v>0.91666666666666663</v>
      </c>
      <c r="N34" s="79">
        <v>0.25694444444444448</v>
      </c>
      <c r="O34" s="79">
        <v>2.0833333333333332E-2</v>
      </c>
      <c r="P34" s="83">
        <f t="shared" si="2"/>
        <v>0.31944444444444448</v>
      </c>
      <c r="Q34" s="116">
        <v>0.91666666666666663</v>
      </c>
      <c r="R34" s="79">
        <v>0.25694444444444448</v>
      </c>
      <c r="S34" s="79">
        <v>2.0833333333333332E-2</v>
      </c>
      <c r="T34" s="83">
        <f t="shared" si="3"/>
        <v>0.31944444444444448</v>
      </c>
      <c r="U34" s="116">
        <v>0.91666666666666663</v>
      </c>
      <c r="V34" s="79">
        <v>0.25694444444444448</v>
      </c>
      <c r="W34" s="79">
        <v>2.0833333333333332E-2</v>
      </c>
      <c r="X34" s="83">
        <f t="shared" si="4"/>
        <v>0.31944444444444448</v>
      </c>
      <c r="Y34" s="116"/>
      <c r="Z34" s="79"/>
      <c r="AA34" s="79"/>
      <c r="AB34" s="83">
        <f t="shared" si="5"/>
        <v>0</v>
      </c>
      <c r="AC34" s="84"/>
      <c r="AD34" s="79"/>
      <c r="AE34" s="79"/>
      <c r="AF34" s="83">
        <f t="shared" si="6"/>
        <v>0</v>
      </c>
      <c r="AG34" s="92">
        <f t="shared" si="7"/>
        <v>1.2812500000000002</v>
      </c>
      <c r="AH34" s="75"/>
      <c r="AI34" s="75"/>
      <c r="AJ34" s="75"/>
      <c r="AK34" s="75"/>
      <c r="AL34" s="75"/>
      <c r="AM34" s="75"/>
      <c r="AN34" s="75"/>
      <c r="AP34" s="67">
        <v>1.3888888888888888E-2</v>
      </c>
      <c r="AQ34" s="67">
        <v>0.31944444444444448</v>
      </c>
      <c r="AR34" s="67">
        <v>0.31944444444444448</v>
      </c>
      <c r="AS34" s="67">
        <v>6.9444444444444441E-3</v>
      </c>
      <c r="BD34" s="67">
        <v>0.28819444444444448</v>
      </c>
      <c r="BG34" s="67">
        <v>0.28125</v>
      </c>
      <c r="BY34" s="67">
        <v>2.0833333333333332E-2</v>
      </c>
      <c r="CB34" s="67">
        <v>3.125E-2</v>
      </c>
      <c r="DI34">
        <v>19</v>
      </c>
      <c r="DJ34">
        <v>27</v>
      </c>
      <c r="DP34">
        <v>222</v>
      </c>
      <c r="DQ34">
        <v>239</v>
      </c>
      <c r="DW34">
        <v>1603</v>
      </c>
      <c r="DX34">
        <v>1252</v>
      </c>
      <c r="GN34">
        <v>0.34</v>
      </c>
      <c r="GO34">
        <v>1</v>
      </c>
      <c r="GP34">
        <v>1.17</v>
      </c>
      <c r="GQ34">
        <v>0.17</v>
      </c>
      <c r="IT34" s="127">
        <f t="shared" si="8"/>
        <v>0</v>
      </c>
      <c r="IU34" s="128"/>
      <c r="IV34" s="126">
        <f t="shared" si="9"/>
        <v>0</v>
      </c>
    </row>
    <row r="35" spans="1:256" ht="24.75" customHeight="1" x14ac:dyDescent="0.2">
      <c r="A35" s="75" t="s">
        <v>16</v>
      </c>
      <c r="B35" s="102" t="s">
        <v>633</v>
      </c>
      <c r="C35" s="75" t="s">
        <v>33</v>
      </c>
      <c r="D35" s="75" t="s">
        <v>35</v>
      </c>
      <c r="E35" s="84"/>
      <c r="F35" s="79"/>
      <c r="G35" s="79"/>
      <c r="H35" s="83">
        <f t="shared" si="0"/>
        <v>0</v>
      </c>
      <c r="I35" s="116">
        <v>0.3125</v>
      </c>
      <c r="J35" s="79">
        <v>0.65277777777777779</v>
      </c>
      <c r="K35" s="79">
        <v>2.0833333333333332E-2</v>
      </c>
      <c r="L35" s="83">
        <f t="shared" si="1"/>
        <v>0.31944444444444448</v>
      </c>
      <c r="M35" s="116">
        <v>0.3125</v>
      </c>
      <c r="N35" s="79">
        <v>0.66666666666666663</v>
      </c>
      <c r="O35" s="79">
        <v>2.0833333333333332E-2</v>
      </c>
      <c r="P35" s="83">
        <f t="shared" si="2"/>
        <v>0.33333333333333331</v>
      </c>
      <c r="Q35" s="116">
        <v>0.3125</v>
      </c>
      <c r="R35" s="79">
        <v>0.64583333333333337</v>
      </c>
      <c r="S35" s="79">
        <v>2.0833333333333332E-2</v>
      </c>
      <c r="T35" s="83">
        <f t="shared" si="3"/>
        <v>0.31250000000000006</v>
      </c>
      <c r="U35" s="116">
        <v>0.3125</v>
      </c>
      <c r="V35" s="79">
        <v>0.66666666666666663</v>
      </c>
      <c r="W35" s="79">
        <v>2.0833333333333332E-2</v>
      </c>
      <c r="X35" s="83">
        <f t="shared" si="4"/>
        <v>0.33333333333333331</v>
      </c>
      <c r="Y35" s="116"/>
      <c r="Z35" s="79"/>
      <c r="AA35" s="79"/>
      <c r="AB35" s="83">
        <f t="shared" si="5"/>
        <v>0</v>
      </c>
      <c r="AC35" s="84"/>
      <c r="AD35" s="79"/>
      <c r="AE35" s="79"/>
      <c r="AF35" s="83">
        <f t="shared" si="6"/>
        <v>0</v>
      </c>
      <c r="AG35" s="92">
        <f t="shared" si="7"/>
        <v>1.2986111111111112</v>
      </c>
      <c r="AH35" s="75"/>
      <c r="AI35" s="75"/>
      <c r="AJ35" s="75"/>
      <c r="AK35" s="75"/>
      <c r="AL35" s="75"/>
      <c r="AM35" s="75"/>
      <c r="AN35" s="75"/>
      <c r="CF35" s="67">
        <v>0.10416666666666667</v>
      </c>
      <c r="CG35" s="67">
        <v>0.10416666666666667</v>
      </c>
      <c r="CH35" s="67">
        <v>4.1666666666666664E-2</v>
      </c>
      <c r="CI35" s="67">
        <v>0.1111111111111111</v>
      </c>
      <c r="DA35" s="67">
        <v>0.21527777777777779</v>
      </c>
      <c r="DB35" s="67">
        <v>0.22916666666666666</v>
      </c>
      <c r="DC35" s="67">
        <v>0.27083333333333331</v>
      </c>
      <c r="DD35" s="67">
        <v>0.22222222222222221</v>
      </c>
      <c r="HB35">
        <v>1.5</v>
      </c>
      <c r="HC35">
        <v>1</v>
      </c>
      <c r="HD35">
        <v>1</v>
      </c>
      <c r="HE35">
        <v>5.34</v>
      </c>
      <c r="HI35" t="s">
        <v>585</v>
      </c>
      <c r="HJ35" t="s">
        <v>596</v>
      </c>
      <c r="HK35" t="s">
        <v>601</v>
      </c>
      <c r="HL35" t="s">
        <v>585</v>
      </c>
      <c r="HP35">
        <v>3.67</v>
      </c>
      <c r="HQ35">
        <v>4.5</v>
      </c>
      <c r="HR35">
        <v>5.5</v>
      </c>
      <c r="HW35" t="s">
        <v>586</v>
      </c>
      <c r="HX35" t="s">
        <v>597</v>
      </c>
      <c r="HY35" t="s">
        <v>602</v>
      </c>
      <c r="IT35" s="127">
        <f t="shared" si="8"/>
        <v>0</v>
      </c>
      <c r="IU35" s="128"/>
      <c r="IV35" s="126">
        <f t="shared" si="9"/>
        <v>0</v>
      </c>
    </row>
    <row r="36" spans="1:256" ht="24.75" customHeight="1" x14ac:dyDescent="0.2">
      <c r="A36" s="75" t="s">
        <v>16</v>
      </c>
      <c r="B36" s="102" t="s">
        <v>634</v>
      </c>
      <c r="C36" s="75" t="s">
        <v>30</v>
      </c>
      <c r="D36" s="75" t="s">
        <v>34</v>
      </c>
      <c r="E36" s="84"/>
      <c r="F36" s="79"/>
      <c r="G36" s="79"/>
      <c r="H36" s="83">
        <f t="shared" si="0"/>
        <v>0</v>
      </c>
      <c r="I36" s="116">
        <v>0.25</v>
      </c>
      <c r="J36" s="79">
        <v>0.58333333333333337</v>
      </c>
      <c r="K36" s="79">
        <v>2.0833333333333332E-2</v>
      </c>
      <c r="L36" s="83">
        <f t="shared" si="1"/>
        <v>0.31250000000000006</v>
      </c>
      <c r="M36" s="116">
        <v>0.25</v>
      </c>
      <c r="N36" s="79">
        <v>0.58333333333333337</v>
      </c>
      <c r="O36" s="79">
        <v>2.0833333333333332E-2</v>
      </c>
      <c r="P36" s="83">
        <f t="shared" si="2"/>
        <v>0.31250000000000006</v>
      </c>
      <c r="Q36" s="116">
        <v>0.25</v>
      </c>
      <c r="R36" s="79">
        <v>0.63888888888888895</v>
      </c>
      <c r="S36" s="79">
        <v>2.0833333333333332E-2</v>
      </c>
      <c r="T36" s="83">
        <f t="shared" si="3"/>
        <v>0.36805555555555564</v>
      </c>
      <c r="U36" s="116">
        <v>0.25</v>
      </c>
      <c r="V36" s="79">
        <v>0.59375</v>
      </c>
      <c r="W36" s="79">
        <v>2.0833333333333332E-2</v>
      </c>
      <c r="X36" s="83">
        <f t="shared" si="4"/>
        <v>0.32291666666666669</v>
      </c>
      <c r="Y36" s="116"/>
      <c r="Z36" s="79"/>
      <c r="AA36" s="79"/>
      <c r="AB36" s="83">
        <f t="shared" si="5"/>
        <v>0</v>
      </c>
      <c r="AC36" s="84"/>
      <c r="AD36" s="79"/>
      <c r="AE36" s="79"/>
      <c r="AF36" s="83">
        <f t="shared" si="6"/>
        <v>0</v>
      </c>
      <c r="AG36" s="92">
        <f t="shared" si="7"/>
        <v>1.3159722222222225</v>
      </c>
      <c r="AH36" s="75"/>
      <c r="AI36" s="75"/>
      <c r="AJ36" s="75"/>
      <c r="AK36" s="75"/>
      <c r="AL36" s="75"/>
      <c r="AM36" s="75"/>
      <c r="AN36" s="75"/>
      <c r="BY36" s="67">
        <v>0.30208333333333331</v>
      </c>
      <c r="BZ36" s="67">
        <v>0.2673611111111111</v>
      </c>
      <c r="CA36" s="67">
        <v>0.30208333333333331</v>
      </c>
      <c r="CB36" s="67">
        <v>0.32291666666666669</v>
      </c>
      <c r="DA36" s="67">
        <v>1.0416666666666666E-2</v>
      </c>
      <c r="DB36" s="67">
        <v>4.5138888888888888E-2</v>
      </c>
      <c r="DC36" s="67">
        <v>6.5972222222222224E-2</v>
      </c>
      <c r="HB36">
        <v>0.25</v>
      </c>
      <c r="HC36" t="s">
        <v>611</v>
      </c>
      <c r="HD36">
        <v>0.25</v>
      </c>
      <c r="HI36" t="s">
        <v>587</v>
      </c>
      <c r="HJ36" t="s">
        <v>587</v>
      </c>
      <c r="HK36" t="s">
        <v>587</v>
      </c>
      <c r="HQ36">
        <v>0.5</v>
      </c>
      <c r="HR36">
        <v>1.34</v>
      </c>
      <c r="HX36" t="s">
        <v>612</v>
      </c>
      <c r="HY36" t="s">
        <v>599</v>
      </c>
      <c r="IT36" s="127">
        <f t="shared" si="8"/>
        <v>0</v>
      </c>
      <c r="IU36" s="128"/>
      <c r="IV36" s="126">
        <f t="shared" si="9"/>
        <v>0</v>
      </c>
    </row>
    <row r="37" spans="1:256" ht="24.75" customHeight="1" x14ac:dyDescent="0.2">
      <c r="A37" s="75" t="s">
        <v>16</v>
      </c>
      <c r="B37" s="102" t="s">
        <v>635</v>
      </c>
      <c r="C37" s="75" t="s">
        <v>32</v>
      </c>
      <c r="D37" s="75" t="s">
        <v>34</v>
      </c>
      <c r="E37" s="84"/>
      <c r="F37" s="79"/>
      <c r="G37" s="79"/>
      <c r="H37" s="83">
        <f t="shared" si="0"/>
        <v>0</v>
      </c>
      <c r="I37" s="116">
        <v>0.45833333333333331</v>
      </c>
      <c r="J37" s="79">
        <v>0.79166666666666663</v>
      </c>
      <c r="K37" s="79">
        <v>2.0833333333333332E-2</v>
      </c>
      <c r="L37" s="83">
        <f t="shared" si="1"/>
        <v>0.3125</v>
      </c>
      <c r="M37" s="116">
        <v>0.45833333333333331</v>
      </c>
      <c r="N37" s="79">
        <v>0.79861111111111116</v>
      </c>
      <c r="O37" s="79">
        <v>2.0833333333333332E-2</v>
      </c>
      <c r="P37" s="83">
        <f t="shared" si="2"/>
        <v>0.31944444444444453</v>
      </c>
      <c r="Q37" s="116">
        <v>0.45833333333333331</v>
      </c>
      <c r="R37" s="79">
        <v>0.85069444444444453</v>
      </c>
      <c r="S37" s="79">
        <v>2.0833333333333332E-2</v>
      </c>
      <c r="T37" s="83">
        <f t="shared" si="3"/>
        <v>0.3715277777777779</v>
      </c>
      <c r="U37" s="116">
        <v>0.45833333333333331</v>
      </c>
      <c r="V37" s="79">
        <v>0.79513888888888884</v>
      </c>
      <c r="W37" s="79">
        <v>2.0833333333333332E-2</v>
      </c>
      <c r="X37" s="83">
        <f t="shared" si="4"/>
        <v>0.31597222222222221</v>
      </c>
      <c r="Y37" s="116"/>
      <c r="Z37" s="79"/>
      <c r="AA37" s="79"/>
      <c r="AB37" s="83">
        <f t="shared" si="5"/>
        <v>0</v>
      </c>
      <c r="AC37" s="84"/>
      <c r="AD37" s="79"/>
      <c r="AE37" s="79"/>
      <c r="AF37" s="83">
        <f t="shared" si="6"/>
        <v>0</v>
      </c>
      <c r="AG37" s="92">
        <f t="shared" si="7"/>
        <v>1.3194444444444446</v>
      </c>
      <c r="AH37" s="75"/>
      <c r="AI37" s="75"/>
      <c r="AJ37" s="75"/>
      <c r="AK37" s="75"/>
      <c r="AL37" s="75"/>
      <c r="AM37" s="75"/>
      <c r="AN37" s="75"/>
      <c r="BR37" s="67">
        <v>0.24305555555555555</v>
      </c>
      <c r="BS37" s="67">
        <v>0.21527777777777779</v>
      </c>
      <c r="BT37" s="67">
        <v>0.2673611111111111</v>
      </c>
      <c r="BU37" s="67">
        <v>0.28472222222222221</v>
      </c>
      <c r="DA37" s="67">
        <v>6.9444444444444434E-2</v>
      </c>
      <c r="DB37" s="67">
        <v>0.10416666666666667</v>
      </c>
      <c r="DC37" s="67">
        <v>0.10416666666666667</v>
      </c>
      <c r="DD37" s="67">
        <v>3.125E-2</v>
      </c>
      <c r="HB37">
        <v>1.67</v>
      </c>
      <c r="HC37">
        <v>2.5</v>
      </c>
      <c r="HD37">
        <v>1</v>
      </c>
      <c r="HE37">
        <v>0.75</v>
      </c>
      <c r="HI37" t="s">
        <v>588</v>
      </c>
      <c r="HJ37" t="s">
        <v>588</v>
      </c>
      <c r="HK37" t="s">
        <v>603</v>
      </c>
      <c r="HL37" t="s">
        <v>588</v>
      </c>
      <c r="HR37">
        <v>1.5</v>
      </c>
      <c r="HY37" t="s">
        <v>600</v>
      </c>
      <c r="IT37" s="127">
        <f t="shared" si="8"/>
        <v>0</v>
      </c>
      <c r="IU37" s="128"/>
      <c r="IV37" s="126">
        <f t="shared" si="9"/>
        <v>0</v>
      </c>
    </row>
    <row r="38" spans="1:256" ht="24.75" customHeight="1" x14ac:dyDescent="0.2">
      <c r="A38" s="75" t="s">
        <v>16</v>
      </c>
      <c r="B38" s="102" t="s">
        <v>636</v>
      </c>
      <c r="C38" s="75" t="s">
        <v>33</v>
      </c>
      <c r="D38" s="75" t="s">
        <v>34</v>
      </c>
      <c r="E38" s="84"/>
      <c r="F38" s="79"/>
      <c r="G38" s="79"/>
      <c r="H38" s="83">
        <f t="shared" si="0"/>
        <v>0</v>
      </c>
      <c r="I38" s="116">
        <v>0.58333333333333337</v>
      </c>
      <c r="J38" s="79">
        <v>0.92013888888888884</v>
      </c>
      <c r="K38" s="79">
        <v>2.0833333333333332E-2</v>
      </c>
      <c r="L38" s="83">
        <f t="shared" si="1"/>
        <v>0.31597222222222215</v>
      </c>
      <c r="M38" s="116">
        <v>0.58333333333333337</v>
      </c>
      <c r="N38" s="79">
        <v>0.92013888888888884</v>
      </c>
      <c r="O38" s="79">
        <v>2.0833333333333332E-2</v>
      </c>
      <c r="P38" s="83">
        <f t="shared" si="2"/>
        <v>0.31597222222222215</v>
      </c>
      <c r="Q38" s="116">
        <v>0.58333333333333337</v>
      </c>
      <c r="R38" s="79">
        <v>0.92361111111111116</v>
      </c>
      <c r="S38" s="79">
        <v>2.0833333333333332E-2</v>
      </c>
      <c r="T38" s="83">
        <f t="shared" si="3"/>
        <v>0.31944444444444448</v>
      </c>
      <c r="U38" s="116">
        <v>0.58333333333333337</v>
      </c>
      <c r="V38" s="79">
        <v>0.92013888888888884</v>
      </c>
      <c r="W38" s="79">
        <v>2.0833333333333332E-2</v>
      </c>
      <c r="X38" s="83">
        <f t="shared" si="4"/>
        <v>0.31597222222222215</v>
      </c>
      <c r="Y38" s="116"/>
      <c r="Z38" s="79"/>
      <c r="AA38" s="79"/>
      <c r="AB38" s="83">
        <f t="shared" si="5"/>
        <v>0</v>
      </c>
      <c r="AC38" s="84"/>
      <c r="AD38" s="79"/>
      <c r="AE38" s="79"/>
      <c r="AF38" s="83">
        <f t="shared" si="6"/>
        <v>0</v>
      </c>
      <c r="AG38" s="92">
        <f t="shared" si="7"/>
        <v>1.2673611111111109</v>
      </c>
      <c r="AH38" s="75"/>
      <c r="AI38" s="75"/>
      <c r="AJ38" s="75"/>
      <c r="AK38" s="75"/>
      <c r="AL38" s="75"/>
      <c r="AM38" s="75"/>
      <c r="AN38" s="75"/>
      <c r="AP38" s="67">
        <v>6.25E-2</v>
      </c>
      <c r="AQ38" s="67">
        <v>4.1666666666666664E-2</v>
      </c>
      <c r="AR38" s="67">
        <v>3.125E-2</v>
      </c>
      <c r="AS38" s="67">
        <v>0.21180555555555555</v>
      </c>
      <c r="BD38" s="67">
        <v>0.25347222222222221</v>
      </c>
      <c r="BE38" s="67">
        <v>0.25347222222222221</v>
      </c>
      <c r="BF38" s="67">
        <v>0.16319444444444445</v>
      </c>
      <c r="BM38" s="67">
        <v>0.125</v>
      </c>
      <c r="BN38" s="67">
        <v>0.10416666666666667</v>
      </c>
      <c r="DB38" s="67">
        <v>2.0833333333333332E-2</v>
      </c>
      <c r="DI38">
        <v>2</v>
      </c>
      <c r="DJ38">
        <v>2</v>
      </c>
      <c r="DK38">
        <v>9</v>
      </c>
      <c r="DP38">
        <v>19</v>
      </c>
      <c r="DQ38">
        <v>8</v>
      </c>
      <c r="DR38">
        <v>38</v>
      </c>
      <c r="DW38">
        <v>360</v>
      </c>
      <c r="DX38">
        <v>313</v>
      </c>
      <c r="DY38">
        <v>2128</v>
      </c>
      <c r="EF38">
        <v>1</v>
      </c>
      <c r="EM38">
        <v>1</v>
      </c>
      <c r="ET38">
        <v>1</v>
      </c>
      <c r="GN38">
        <v>1.5</v>
      </c>
      <c r="GP38">
        <v>0.25</v>
      </c>
      <c r="GQ38">
        <v>0.57999999999999996</v>
      </c>
      <c r="HC38">
        <v>0.5</v>
      </c>
      <c r="HJ38" t="s">
        <v>598</v>
      </c>
      <c r="IT38" s="127">
        <f t="shared" si="8"/>
        <v>0</v>
      </c>
      <c r="IU38" s="128"/>
      <c r="IV38" s="126">
        <f t="shared" si="9"/>
        <v>0</v>
      </c>
    </row>
    <row r="39" spans="1:256" ht="24.75" customHeight="1" x14ac:dyDescent="0.2">
      <c r="A39" s="75" t="s">
        <v>16</v>
      </c>
      <c r="B39" s="102" t="s">
        <v>637</v>
      </c>
      <c r="C39" s="75" t="s">
        <v>36</v>
      </c>
      <c r="D39" s="75" t="s">
        <v>34</v>
      </c>
      <c r="E39" s="84"/>
      <c r="F39" s="79"/>
      <c r="G39" s="79"/>
      <c r="H39" s="83">
        <f t="shared" si="0"/>
        <v>0</v>
      </c>
      <c r="I39" s="116" t="s">
        <v>581</v>
      </c>
      <c r="J39" s="79"/>
      <c r="K39" s="79"/>
      <c r="L39" s="83">
        <f t="shared" si="1"/>
        <v>0</v>
      </c>
      <c r="M39" s="116" t="s">
        <v>581</v>
      </c>
      <c r="N39" s="79"/>
      <c r="O39" s="79"/>
      <c r="P39" s="83">
        <f t="shared" si="2"/>
        <v>0</v>
      </c>
      <c r="Q39" s="119" t="s">
        <v>581</v>
      </c>
      <c r="R39" s="98"/>
      <c r="S39" s="98"/>
      <c r="T39" s="83">
        <f t="shared" si="3"/>
        <v>0</v>
      </c>
      <c r="U39" s="119" t="s">
        <v>581</v>
      </c>
      <c r="V39" s="98"/>
      <c r="W39" s="98"/>
      <c r="X39" s="83">
        <f t="shared" si="4"/>
        <v>0</v>
      </c>
      <c r="Y39" s="116"/>
      <c r="Z39" s="98"/>
      <c r="AA39" s="79"/>
      <c r="AB39" s="83">
        <f t="shared" si="5"/>
        <v>0</v>
      </c>
      <c r="AC39" s="84"/>
      <c r="AD39" s="79"/>
      <c r="AE39" s="79"/>
      <c r="AF39" s="83">
        <f t="shared" si="6"/>
        <v>0</v>
      </c>
      <c r="AG39" s="92">
        <f t="shared" si="7"/>
        <v>0</v>
      </c>
      <c r="AH39" s="75"/>
      <c r="AI39" s="75"/>
      <c r="AJ39" s="75"/>
      <c r="AK39" s="75"/>
      <c r="AL39" s="75"/>
      <c r="AM39" s="75"/>
      <c r="AN39" s="75"/>
      <c r="IT39" s="127">
        <f t="shared" si="8"/>
        <v>0</v>
      </c>
      <c r="IU39" s="128"/>
      <c r="IV39" s="126">
        <f t="shared" si="9"/>
        <v>0</v>
      </c>
    </row>
    <row r="40" spans="1:256" ht="24.75" customHeight="1" x14ac:dyDescent="0.2">
      <c r="A40" s="75" t="s">
        <v>16</v>
      </c>
      <c r="B40" s="102" t="s">
        <v>638</v>
      </c>
      <c r="C40" s="75" t="s">
        <v>36</v>
      </c>
      <c r="D40" s="75" t="s">
        <v>34</v>
      </c>
      <c r="E40" s="84"/>
      <c r="F40" s="79"/>
      <c r="G40" s="79"/>
      <c r="H40" s="83">
        <f t="shared" si="0"/>
        <v>0</v>
      </c>
      <c r="I40" s="116">
        <v>0.45833333333333331</v>
      </c>
      <c r="J40" s="79">
        <v>0.77083333333333337</v>
      </c>
      <c r="K40" s="79">
        <v>2.0833333333333332E-2</v>
      </c>
      <c r="L40" s="83">
        <f t="shared" si="1"/>
        <v>0.29166666666666674</v>
      </c>
      <c r="M40" s="116">
        <v>0.45833333333333331</v>
      </c>
      <c r="N40" s="79">
        <v>0.77083333333333337</v>
      </c>
      <c r="O40" s="79">
        <v>2.0833333333333332E-2</v>
      </c>
      <c r="P40" s="83">
        <f t="shared" si="2"/>
        <v>0.29166666666666674</v>
      </c>
      <c r="Q40" s="116">
        <v>0.45833333333333331</v>
      </c>
      <c r="R40" s="79">
        <v>0.77083333333333337</v>
      </c>
      <c r="S40" s="79">
        <v>2.0833333333333332E-2</v>
      </c>
      <c r="T40" s="83">
        <f t="shared" si="3"/>
        <v>0.29166666666666674</v>
      </c>
      <c r="U40" s="116">
        <v>0.45833333333333331</v>
      </c>
      <c r="V40" s="79">
        <v>0.77083333333333337</v>
      </c>
      <c r="W40" s="79">
        <v>2.0833333333333332E-2</v>
      </c>
      <c r="X40" s="83">
        <f t="shared" si="4"/>
        <v>0.29166666666666674</v>
      </c>
      <c r="Y40" s="116"/>
      <c r="Z40" s="79"/>
      <c r="AA40" s="79"/>
      <c r="AB40" s="83">
        <f t="shared" si="5"/>
        <v>0</v>
      </c>
      <c r="AC40" s="116"/>
      <c r="AD40" s="79"/>
      <c r="AE40" s="79"/>
      <c r="AF40" s="83">
        <f t="shared" si="6"/>
        <v>0</v>
      </c>
      <c r="AG40" s="92">
        <f t="shared" si="7"/>
        <v>1.166666666666667</v>
      </c>
      <c r="AH40" s="75"/>
      <c r="AI40" s="75"/>
      <c r="AJ40" s="75"/>
      <c r="AK40" s="75"/>
      <c r="AL40" s="75"/>
      <c r="AM40" s="75"/>
      <c r="AN40" s="75"/>
      <c r="DA40" s="67">
        <v>0.125</v>
      </c>
      <c r="HB40">
        <v>3</v>
      </c>
      <c r="HI40" t="s">
        <v>580</v>
      </c>
      <c r="IT40" s="127">
        <f t="shared" si="8"/>
        <v>0</v>
      </c>
      <c r="IU40" s="128"/>
      <c r="IV40" s="126">
        <f t="shared" si="9"/>
        <v>0</v>
      </c>
    </row>
    <row r="41" spans="1:256" ht="24.75" customHeight="1" x14ac:dyDescent="0.2">
      <c r="A41" s="75" t="s">
        <v>16</v>
      </c>
      <c r="B41" s="102" t="s">
        <v>639</v>
      </c>
      <c r="C41" s="75" t="s">
        <v>33</v>
      </c>
      <c r="D41" s="102" t="s">
        <v>34</v>
      </c>
      <c r="E41" s="84"/>
      <c r="F41" s="79"/>
      <c r="G41" s="79"/>
      <c r="H41" s="83">
        <f t="shared" si="0"/>
        <v>0</v>
      </c>
      <c r="I41" s="119">
        <v>0.21875</v>
      </c>
      <c r="J41" s="79">
        <v>0.56944444444444442</v>
      </c>
      <c r="K41" s="79">
        <v>2.0833333333333332E-2</v>
      </c>
      <c r="L41" s="83">
        <f t="shared" si="1"/>
        <v>0.3298611111111111</v>
      </c>
      <c r="M41" s="119">
        <v>0.21875</v>
      </c>
      <c r="N41" s="79">
        <v>0.56597222222222221</v>
      </c>
      <c r="O41" s="79">
        <v>2.0833333333333332E-2</v>
      </c>
      <c r="P41" s="83">
        <f t="shared" si="2"/>
        <v>0.3263888888888889</v>
      </c>
      <c r="Q41" s="119">
        <v>0.21875</v>
      </c>
      <c r="R41" s="79">
        <v>0.56597222222222221</v>
      </c>
      <c r="S41" s="79">
        <v>2.0833333333333332E-2</v>
      </c>
      <c r="T41" s="83">
        <f t="shared" si="3"/>
        <v>0.3263888888888889</v>
      </c>
      <c r="U41" s="119">
        <v>0.21875</v>
      </c>
      <c r="V41" s="79">
        <v>0.56597222222222221</v>
      </c>
      <c r="W41" s="79">
        <v>2.0833333333333332E-2</v>
      </c>
      <c r="X41" s="83">
        <f t="shared" si="4"/>
        <v>0.3263888888888889</v>
      </c>
      <c r="Y41" s="119"/>
      <c r="Z41" s="79"/>
      <c r="AA41" s="79"/>
      <c r="AB41" s="83">
        <f t="shared" si="5"/>
        <v>0</v>
      </c>
      <c r="AC41" s="84"/>
      <c r="AD41" s="79"/>
      <c r="AE41" s="79"/>
      <c r="AF41" s="83">
        <f t="shared" si="6"/>
        <v>0</v>
      </c>
      <c r="AG41" s="92">
        <f t="shared" si="7"/>
        <v>1.3090277777777777</v>
      </c>
      <c r="AH41" s="75"/>
      <c r="AI41" s="75"/>
      <c r="AJ41" s="75"/>
      <c r="AK41" s="75"/>
      <c r="AL41" s="75"/>
      <c r="AM41" s="75"/>
      <c r="AN41" s="75"/>
      <c r="CI41" s="67">
        <v>0.3263888888888889</v>
      </c>
      <c r="CM41" s="67">
        <v>0.3298611111111111</v>
      </c>
      <c r="CN41" s="67">
        <v>0.3263888888888889</v>
      </c>
      <c r="CO41" s="67">
        <v>0.3263888888888889</v>
      </c>
      <c r="IT41" s="127">
        <f t="shared" si="8"/>
        <v>0</v>
      </c>
      <c r="IU41" s="128"/>
      <c r="IV41" s="126">
        <f t="shared" si="9"/>
        <v>0</v>
      </c>
    </row>
    <row r="42" spans="1:256" ht="24.75" customHeight="1" x14ac:dyDescent="0.2">
      <c r="A42" s="75" t="s">
        <v>16</v>
      </c>
      <c r="B42" s="102" t="s">
        <v>640</v>
      </c>
      <c r="C42" s="102" t="s">
        <v>37</v>
      </c>
      <c r="D42" s="102" t="s">
        <v>34</v>
      </c>
      <c r="E42" s="84"/>
      <c r="F42" s="79"/>
      <c r="G42" s="79"/>
      <c r="H42" s="83">
        <f t="shared" si="0"/>
        <v>0</v>
      </c>
      <c r="I42" s="119">
        <v>0.23958333333333334</v>
      </c>
      <c r="J42" s="79">
        <v>0.59375</v>
      </c>
      <c r="K42" s="79">
        <v>2.0833333333333332E-2</v>
      </c>
      <c r="L42" s="83">
        <f t="shared" si="1"/>
        <v>0.33333333333333331</v>
      </c>
      <c r="M42" s="119">
        <v>0.23958333333333334</v>
      </c>
      <c r="N42" s="79">
        <v>0.61805555555555558</v>
      </c>
      <c r="O42" s="79">
        <v>2.0833333333333332E-2</v>
      </c>
      <c r="P42" s="83">
        <f t="shared" si="2"/>
        <v>0.3576388888888889</v>
      </c>
      <c r="Q42" s="119">
        <v>0.23958333333333334</v>
      </c>
      <c r="R42" s="79">
        <v>0.59375</v>
      </c>
      <c r="S42" s="79">
        <v>2.0833333333333332E-2</v>
      </c>
      <c r="T42" s="83">
        <f t="shared" si="3"/>
        <v>0.33333333333333331</v>
      </c>
      <c r="U42" s="119">
        <v>0.23958333333333334</v>
      </c>
      <c r="V42" s="79">
        <v>0.60416666666666663</v>
      </c>
      <c r="W42" s="79">
        <v>2.0833333333333332E-2</v>
      </c>
      <c r="X42" s="83">
        <f t="shared" si="4"/>
        <v>0.34374999999999994</v>
      </c>
      <c r="Y42" s="116"/>
      <c r="Z42" s="79"/>
      <c r="AA42" s="79"/>
      <c r="AB42" s="83">
        <f t="shared" si="5"/>
        <v>0</v>
      </c>
      <c r="AC42" s="84"/>
      <c r="AD42" s="79"/>
      <c r="AE42" s="79"/>
      <c r="AF42" s="83">
        <f t="shared" si="6"/>
        <v>0</v>
      </c>
      <c r="AG42" s="92">
        <f t="shared" si="7"/>
        <v>1.3680555555555556</v>
      </c>
      <c r="AH42" s="75"/>
      <c r="AI42" s="75"/>
      <c r="AJ42" s="75"/>
      <c r="AK42" s="75"/>
      <c r="AL42" s="75"/>
      <c r="AM42" s="75"/>
      <c r="AN42" s="75"/>
      <c r="AP42" s="67">
        <v>8.3333333333333329E-2</v>
      </c>
      <c r="AQ42" s="67">
        <v>8.3333333333333329E-2</v>
      </c>
      <c r="AR42" s="67">
        <v>8.3333333333333329E-2</v>
      </c>
      <c r="AS42" s="67">
        <v>9.375E-2</v>
      </c>
      <c r="BD42" s="67">
        <v>0.20833333333333334</v>
      </c>
      <c r="BE42" s="67">
        <v>0.27430555555555552</v>
      </c>
      <c r="BF42" s="67">
        <v>0.25</v>
      </c>
      <c r="BG42" s="67">
        <v>0.20833333333333334</v>
      </c>
      <c r="DA42" s="67">
        <v>4.1666666666666664E-2</v>
      </c>
      <c r="DD42" s="67">
        <v>4.1666666666666664E-2</v>
      </c>
      <c r="GN42">
        <v>2</v>
      </c>
      <c r="GO42">
        <v>2</v>
      </c>
      <c r="GP42">
        <v>2</v>
      </c>
      <c r="GQ42">
        <v>2.25</v>
      </c>
      <c r="HB42">
        <v>1</v>
      </c>
      <c r="HE42">
        <v>1</v>
      </c>
      <c r="HI42" t="s">
        <v>589</v>
      </c>
      <c r="HL42" t="s">
        <v>600</v>
      </c>
      <c r="IT42" s="127">
        <f t="shared" si="8"/>
        <v>0</v>
      </c>
      <c r="IU42" s="128"/>
      <c r="IV42" s="126">
        <f t="shared" si="9"/>
        <v>0</v>
      </c>
    </row>
    <row r="43" spans="1:256" ht="24.75" customHeight="1" x14ac:dyDescent="0.2">
      <c r="A43" s="75" t="s">
        <v>16</v>
      </c>
      <c r="B43" s="102" t="s">
        <v>641</v>
      </c>
      <c r="C43" s="102" t="s">
        <v>33</v>
      </c>
      <c r="D43" s="102" t="s">
        <v>34</v>
      </c>
      <c r="E43" s="84"/>
      <c r="F43" s="79"/>
      <c r="G43" s="79"/>
      <c r="H43" s="83">
        <f t="shared" si="0"/>
        <v>0</v>
      </c>
      <c r="I43" s="116">
        <v>0.21875</v>
      </c>
      <c r="J43" s="79">
        <v>0.56597222222222221</v>
      </c>
      <c r="K43" s="79">
        <v>2.0833333333333332E-2</v>
      </c>
      <c r="L43" s="83">
        <f t="shared" si="1"/>
        <v>0.3263888888888889</v>
      </c>
      <c r="M43" s="116">
        <v>0.21875</v>
      </c>
      <c r="N43" s="79">
        <v>0.5625</v>
      </c>
      <c r="O43" s="79">
        <v>2.0833333333333332E-2</v>
      </c>
      <c r="P43" s="83">
        <f t="shared" si="2"/>
        <v>0.32291666666666669</v>
      </c>
      <c r="Q43" s="116">
        <v>0.21875</v>
      </c>
      <c r="R43" s="79">
        <v>0.5625</v>
      </c>
      <c r="S43" s="79">
        <v>2.0833333333333332E-2</v>
      </c>
      <c r="T43" s="83">
        <f t="shared" si="3"/>
        <v>0.32291666666666669</v>
      </c>
      <c r="U43" s="116">
        <v>0.21875</v>
      </c>
      <c r="V43" s="79">
        <v>0.5625</v>
      </c>
      <c r="W43" s="79">
        <v>2.0833333333333332E-2</v>
      </c>
      <c r="X43" s="83">
        <f t="shared" si="4"/>
        <v>0.32291666666666669</v>
      </c>
      <c r="Y43" s="116"/>
      <c r="Z43" s="79"/>
      <c r="AA43" s="79"/>
      <c r="AB43" s="83">
        <f t="shared" si="5"/>
        <v>0</v>
      </c>
      <c r="AC43" s="84"/>
      <c r="AD43" s="79"/>
      <c r="AE43" s="79"/>
      <c r="AF43" s="83">
        <f t="shared" si="6"/>
        <v>0</v>
      </c>
      <c r="AG43" s="92">
        <f t="shared" si="7"/>
        <v>1.2951388888888891</v>
      </c>
      <c r="AH43" s="75"/>
      <c r="AI43" s="75"/>
      <c r="AJ43" s="75"/>
      <c r="AK43" s="75"/>
      <c r="AL43" s="75"/>
      <c r="AM43" s="75"/>
      <c r="AN43" s="75"/>
      <c r="CF43" s="67">
        <v>0.3263888888888889</v>
      </c>
      <c r="CG43" s="67">
        <v>0.32291666666666669</v>
      </c>
      <c r="CH43" s="67">
        <v>0.32291666666666669</v>
      </c>
      <c r="CP43" s="67">
        <v>0.32291666666666669</v>
      </c>
      <c r="IT43" s="127">
        <f t="shared" si="8"/>
        <v>0</v>
      </c>
      <c r="IU43" s="128"/>
      <c r="IV43" s="126">
        <f t="shared" si="9"/>
        <v>0</v>
      </c>
    </row>
    <row r="44" spans="1:256" ht="24.75" customHeight="1" x14ac:dyDescent="0.2">
      <c r="A44" s="75" t="s">
        <v>16</v>
      </c>
      <c r="B44" s="102" t="s">
        <v>642</v>
      </c>
      <c r="C44" s="102" t="s">
        <v>33</v>
      </c>
      <c r="D44" s="102" t="s">
        <v>35</v>
      </c>
      <c r="E44" s="84"/>
      <c r="F44" s="79"/>
      <c r="G44" s="79"/>
      <c r="H44" s="83">
        <f t="shared" si="0"/>
        <v>0</v>
      </c>
      <c r="I44" s="119" t="s">
        <v>579</v>
      </c>
      <c r="J44" s="79"/>
      <c r="K44" s="79"/>
      <c r="L44" s="83">
        <f t="shared" si="1"/>
        <v>0</v>
      </c>
      <c r="M44" s="119" t="s">
        <v>579</v>
      </c>
      <c r="N44" s="79"/>
      <c r="O44" s="79"/>
      <c r="P44" s="83">
        <f t="shared" si="2"/>
        <v>0</v>
      </c>
      <c r="Q44" s="119" t="s">
        <v>579</v>
      </c>
      <c r="R44" s="79"/>
      <c r="S44" s="79"/>
      <c r="T44" s="83">
        <f t="shared" si="3"/>
        <v>0</v>
      </c>
      <c r="U44" s="119" t="s">
        <v>579</v>
      </c>
      <c r="V44" s="79"/>
      <c r="W44" s="79"/>
      <c r="X44" s="83">
        <f t="shared" si="4"/>
        <v>0</v>
      </c>
      <c r="Y44" s="119" t="s">
        <v>579</v>
      </c>
      <c r="Z44" s="79"/>
      <c r="AA44" s="79"/>
      <c r="AB44" s="83">
        <f t="shared" si="5"/>
        <v>0</v>
      </c>
      <c r="AC44" s="84"/>
      <c r="AD44" s="79"/>
      <c r="AE44" s="79"/>
      <c r="AF44" s="83">
        <f t="shared" si="6"/>
        <v>0</v>
      </c>
      <c r="AG44" s="92">
        <f t="shared" si="7"/>
        <v>0</v>
      </c>
      <c r="AH44" s="75"/>
      <c r="AI44" s="75"/>
      <c r="AJ44" s="75"/>
      <c r="AK44" s="75"/>
      <c r="AL44" s="75"/>
      <c r="AM44" s="75"/>
      <c r="AN44" s="75"/>
      <c r="IT44" s="127">
        <f t="shared" si="8"/>
        <v>0</v>
      </c>
      <c r="IU44" s="128"/>
      <c r="IV44" s="126">
        <f t="shared" si="9"/>
        <v>0</v>
      </c>
    </row>
    <row r="45" spans="1:256" ht="24.75" customHeight="1" x14ac:dyDescent="0.2">
      <c r="A45" s="102" t="s">
        <v>20</v>
      </c>
      <c r="B45" s="159" t="s">
        <v>643</v>
      </c>
      <c r="C45" s="102" t="s">
        <v>33</v>
      </c>
      <c r="D45" s="102" t="s">
        <v>35</v>
      </c>
      <c r="E45" s="116"/>
      <c r="F45" s="117"/>
      <c r="G45" s="117"/>
      <c r="H45" s="121">
        <f t="shared" si="0"/>
        <v>0</v>
      </c>
      <c r="I45" s="116">
        <v>0.22916666666666666</v>
      </c>
      <c r="J45" s="117">
        <v>0.56944444444444442</v>
      </c>
      <c r="K45" s="117">
        <v>2.0833333333333332E-2</v>
      </c>
      <c r="L45" s="121">
        <f t="shared" si="1"/>
        <v>0.31944444444444448</v>
      </c>
      <c r="M45" s="116">
        <v>0.22916666666666666</v>
      </c>
      <c r="N45" s="117">
        <v>0.5625</v>
      </c>
      <c r="O45" s="117">
        <v>2.0833333333333332E-2</v>
      </c>
      <c r="P45" s="121">
        <f t="shared" si="2"/>
        <v>0.31250000000000006</v>
      </c>
      <c r="Q45" s="116">
        <v>0.22916666666666666</v>
      </c>
      <c r="R45" s="117">
        <v>0.5625</v>
      </c>
      <c r="S45" s="117">
        <v>2.0833333333333332E-2</v>
      </c>
      <c r="T45" s="121">
        <f t="shared" si="3"/>
        <v>0.31250000000000006</v>
      </c>
      <c r="U45" s="116">
        <v>0.22916666666666666</v>
      </c>
      <c r="V45" s="117">
        <v>0.5625</v>
      </c>
      <c r="W45" s="117">
        <v>2.0833333333333332E-2</v>
      </c>
      <c r="X45" s="121">
        <f t="shared" si="4"/>
        <v>0.31250000000000006</v>
      </c>
      <c r="Y45" s="116"/>
      <c r="Z45" s="117"/>
      <c r="AA45" s="117"/>
      <c r="AB45" s="121">
        <f t="shared" si="5"/>
        <v>0</v>
      </c>
      <c r="AC45" s="116"/>
      <c r="AD45" s="117"/>
      <c r="AE45" s="117"/>
      <c r="AF45" s="121">
        <f t="shared" si="6"/>
        <v>0</v>
      </c>
      <c r="AG45" s="122">
        <f t="shared" si="7"/>
        <v>1.2569444444444446</v>
      </c>
      <c r="AH45" s="102"/>
      <c r="AI45" s="102"/>
      <c r="AJ45" s="102"/>
      <c r="AK45" s="102"/>
      <c r="AL45" s="102"/>
      <c r="AM45" s="102"/>
      <c r="AN45" s="102"/>
      <c r="CI45" s="67">
        <v>0.3125</v>
      </c>
      <c r="CM45" s="67">
        <v>0.31944444444444448</v>
      </c>
      <c r="CN45" s="67">
        <v>0.3125</v>
      </c>
      <c r="CO45" s="67">
        <v>0.3125</v>
      </c>
    </row>
    <row r="46" spans="1:256" ht="24.75" customHeight="1" x14ac:dyDescent="0.2">
      <c r="A46" s="75" t="s">
        <v>20</v>
      </c>
      <c r="B46" s="102" t="s">
        <v>487</v>
      </c>
      <c r="C46" s="102"/>
      <c r="D46" s="102" t="s">
        <v>34</v>
      </c>
      <c r="E46" s="84"/>
      <c r="F46" s="79"/>
      <c r="G46" s="79"/>
      <c r="H46" s="83">
        <f t="shared" ref="H46:H77" si="10">IF(ISNUMBER(E46),IF(F46&gt;E46,F46-E46-G46,F46+1-E46-G46),0)</f>
        <v>0</v>
      </c>
      <c r="I46" s="84"/>
      <c r="J46" s="79"/>
      <c r="K46" s="79"/>
      <c r="L46" s="83">
        <f t="shared" si="1"/>
        <v>0</v>
      </c>
      <c r="M46" s="84"/>
      <c r="N46" s="79"/>
      <c r="O46" s="79"/>
      <c r="P46" s="83">
        <f t="shared" ref="P46:P77" si="11">IF(ISNUMBER(M46),IF(N46&gt;M46,N46-M46-O46,N46+1-M46-O46),0)</f>
        <v>0</v>
      </c>
      <c r="Q46" s="84"/>
      <c r="R46" s="79"/>
      <c r="S46" s="79"/>
      <c r="T46" s="83">
        <f t="shared" si="3"/>
        <v>0</v>
      </c>
      <c r="U46" s="84"/>
      <c r="V46" s="79"/>
      <c r="W46" s="79"/>
      <c r="X46" s="83">
        <f t="shared" ref="X46:X77" si="12">IF(ISNUMBER(U46),IF(V46&gt;U46,V46-U46-W46,V46+1-U46-W46),0)</f>
        <v>0</v>
      </c>
      <c r="Y46" s="84"/>
      <c r="Z46" s="79"/>
      <c r="AA46" s="79"/>
      <c r="AB46" s="83">
        <f t="shared" ref="AB46:AB77" si="13">IF(ISNUMBER(Y46),IF(Z46&gt;Y46,Z46-Y46-AA46,Z46+1-Y46-AA46),0)</f>
        <v>0</v>
      </c>
      <c r="AC46" s="84"/>
      <c r="AD46" s="79"/>
      <c r="AE46" s="79"/>
      <c r="AF46" s="83">
        <f t="shared" ref="AF46:AF77" si="14">IF(ISNUMBER(AC46),IF(AD46&gt;AC46,AD46-AC46-AE46,AD46+1-AC46-AE46),0)</f>
        <v>0</v>
      </c>
      <c r="AG46" s="92">
        <f t="shared" ref="AG46:AG77" si="15">(AF46+AB46+T46+P46+L46+H46+X46)*1</f>
        <v>0</v>
      </c>
      <c r="AH46" s="75"/>
      <c r="AI46" s="75"/>
      <c r="AJ46" s="75"/>
      <c r="AK46" s="75"/>
      <c r="AL46" s="75"/>
      <c r="AM46" s="75"/>
      <c r="AN46" s="75"/>
    </row>
    <row r="47" spans="1:256" ht="24.75" customHeight="1" x14ac:dyDescent="0.2">
      <c r="A47" s="75" t="s">
        <v>20</v>
      </c>
      <c r="B47" s="102" t="s">
        <v>471</v>
      </c>
      <c r="C47" s="102"/>
      <c r="D47" s="102" t="s">
        <v>34</v>
      </c>
      <c r="E47" s="84"/>
      <c r="F47" s="79"/>
      <c r="G47" s="79"/>
      <c r="H47" s="83">
        <f t="shared" si="10"/>
        <v>0</v>
      </c>
      <c r="I47" s="84"/>
      <c r="J47" s="79"/>
      <c r="K47" s="79"/>
      <c r="L47" s="83">
        <f t="shared" si="1"/>
        <v>0</v>
      </c>
      <c r="M47" s="84"/>
      <c r="N47" s="79"/>
      <c r="O47" s="79"/>
      <c r="P47" s="83">
        <f t="shared" si="11"/>
        <v>0</v>
      </c>
      <c r="Q47" s="84"/>
      <c r="R47" s="79"/>
      <c r="S47" s="79"/>
      <c r="T47" s="83">
        <f t="shared" si="3"/>
        <v>0</v>
      </c>
      <c r="U47" s="84"/>
      <c r="V47" s="79"/>
      <c r="W47" s="79"/>
      <c r="X47" s="83">
        <f t="shared" si="12"/>
        <v>0</v>
      </c>
      <c r="Y47" s="84"/>
      <c r="Z47" s="79"/>
      <c r="AA47" s="79"/>
      <c r="AB47" s="83">
        <f t="shared" si="13"/>
        <v>0</v>
      </c>
      <c r="AC47" s="84"/>
      <c r="AD47" s="79"/>
      <c r="AE47" s="79"/>
      <c r="AF47" s="83">
        <f t="shared" si="14"/>
        <v>0</v>
      </c>
      <c r="AG47" s="92">
        <f t="shared" si="15"/>
        <v>0</v>
      </c>
      <c r="AH47" s="75"/>
      <c r="AI47" s="75"/>
      <c r="AJ47" s="75"/>
      <c r="AK47" s="75"/>
      <c r="AL47" s="75"/>
      <c r="AM47" s="75"/>
      <c r="AN47" s="75"/>
    </row>
    <row r="48" spans="1:256" ht="24.75" customHeight="1" x14ac:dyDescent="0.2">
      <c r="A48" s="75" t="s">
        <v>20</v>
      </c>
      <c r="B48" s="102" t="s">
        <v>469</v>
      </c>
      <c r="C48" s="102"/>
      <c r="D48" s="102" t="s">
        <v>34</v>
      </c>
      <c r="E48" s="84"/>
      <c r="F48" s="79"/>
      <c r="G48" s="79"/>
      <c r="H48" s="83">
        <f t="shared" si="10"/>
        <v>0</v>
      </c>
      <c r="I48" s="84"/>
      <c r="J48" s="79"/>
      <c r="K48" s="79"/>
      <c r="L48" s="83">
        <f t="shared" si="1"/>
        <v>0</v>
      </c>
      <c r="M48" s="84"/>
      <c r="N48" s="79"/>
      <c r="O48" s="79"/>
      <c r="P48" s="83">
        <f t="shared" si="11"/>
        <v>0</v>
      </c>
      <c r="Q48" s="84"/>
      <c r="R48" s="79"/>
      <c r="S48" s="79"/>
      <c r="T48" s="83">
        <f t="shared" si="3"/>
        <v>0</v>
      </c>
      <c r="U48" s="84"/>
      <c r="V48" s="79"/>
      <c r="W48" s="79"/>
      <c r="X48" s="83">
        <f t="shared" si="12"/>
        <v>0</v>
      </c>
      <c r="Y48" s="84"/>
      <c r="Z48" s="79"/>
      <c r="AA48" s="79"/>
      <c r="AB48" s="83">
        <f t="shared" si="13"/>
        <v>0</v>
      </c>
      <c r="AC48" s="84"/>
      <c r="AD48" s="79"/>
      <c r="AE48" s="79"/>
      <c r="AF48" s="83">
        <f t="shared" si="14"/>
        <v>0</v>
      </c>
      <c r="AG48" s="92">
        <f t="shared" si="15"/>
        <v>0</v>
      </c>
      <c r="AH48" s="75"/>
      <c r="AI48" s="75"/>
      <c r="AJ48" s="75"/>
      <c r="AK48" s="75"/>
      <c r="AL48" s="75"/>
      <c r="AM48" s="75"/>
      <c r="AN48" s="75"/>
    </row>
    <row r="49" spans="1:247" ht="24.75" customHeight="1" x14ac:dyDescent="0.2">
      <c r="A49" s="75" t="s">
        <v>20</v>
      </c>
      <c r="B49" s="102" t="s">
        <v>470</v>
      </c>
      <c r="C49" s="102"/>
      <c r="D49" s="102" t="s">
        <v>34</v>
      </c>
      <c r="E49" s="84"/>
      <c r="F49" s="79"/>
      <c r="G49" s="79"/>
      <c r="H49" s="83">
        <f t="shared" si="10"/>
        <v>0</v>
      </c>
      <c r="I49" s="84"/>
      <c r="J49" s="79"/>
      <c r="K49" s="79"/>
      <c r="L49" s="83">
        <f t="shared" si="1"/>
        <v>0</v>
      </c>
      <c r="M49" s="84"/>
      <c r="N49" s="79"/>
      <c r="O49" s="79"/>
      <c r="P49" s="83">
        <f t="shared" si="11"/>
        <v>0</v>
      </c>
      <c r="Q49" s="84"/>
      <c r="R49" s="79"/>
      <c r="S49" s="79"/>
      <c r="T49" s="83">
        <f t="shared" si="3"/>
        <v>0</v>
      </c>
      <c r="U49" s="84"/>
      <c r="V49" s="79"/>
      <c r="W49" s="79"/>
      <c r="X49" s="83">
        <f t="shared" si="12"/>
        <v>0</v>
      </c>
      <c r="Y49" s="84"/>
      <c r="Z49" s="79"/>
      <c r="AA49" s="79"/>
      <c r="AB49" s="83">
        <f t="shared" si="13"/>
        <v>0</v>
      </c>
      <c r="AC49" s="84"/>
      <c r="AD49" s="79"/>
      <c r="AE49" s="79"/>
      <c r="AF49" s="83">
        <f t="shared" si="14"/>
        <v>0</v>
      </c>
      <c r="AG49" s="92">
        <f t="shared" si="15"/>
        <v>0</v>
      </c>
      <c r="AH49" s="75"/>
      <c r="AI49" s="75"/>
      <c r="AJ49" s="75"/>
      <c r="AK49" s="75"/>
      <c r="AL49" s="75"/>
      <c r="AM49" s="75"/>
      <c r="AN49" s="75"/>
    </row>
    <row r="50" spans="1:247" ht="24.75" customHeight="1" x14ac:dyDescent="0.2">
      <c r="A50" s="75" t="s">
        <v>20</v>
      </c>
      <c r="B50" s="102" t="s">
        <v>465</v>
      </c>
      <c r="C50" s="102"/>
      <c r="D50" s="102" t="s">
        <v>34</v>
      </c>
      <c r="E50" s="84"/>
      <c r="F50" s="79"/>
      <c r="G50" s="79"/>
      <c r="H50" s="83">
        <f t="shared" si="10"/>
        <v>0</v>
      </c>
      <c r="I50" s="84"/>
      <c r="J50" s="79"/>
      <c r="K50" s="79"/>
      <c r="L50" s="83">
        <f t="shared" si="1"/>
        <v>0</v>
      </c>
      <c r="M50" s="84"/>
      <c r="N50" s="79"/>
      <c r="O50" s="79"/>
      <c r="P50" s="83">
        <f t="shared" si="11"/>
        <v>0</v>
      </c>
      <c r="Q50" s="84"/>
      <c r="R50" s="79"/>
      <c r="S50" s="79"/>
      <c r="T50" s="83">
        <f t="shared" si="3"/>
        <v>0</v>
      </c>
      <c r="U50" s="84"/>
      <c r="V50" s="79"/>
      <c r="W50" s="79"/>
      <c r="X50" s="83">
        <f t="shared" si="12"/>
        <v>0</v>
      </c>
      <c r="Y50" s="84"/>
      <c r="Z50" s="79"/>
      <c r="AA50" s="79"/>
      <c r="AB50" s="83">
        <f t="shared" si="13"/>
        <v>0</v>
      </c>
      <c r="AC50" s="84"/>
      <c r="AD50" s="79"/>
      <c r="AE50" s="79"/>
      <c r="AF50" s="83">
        <f t="shared" si="14"/>
        <v>0</v>
      </c>
      <c r="AG50" s="92">
        <f t="shared" si="15"/>
        <v>0</v>
      </c>
      <c r="AH50" s="75"/>
      <c r="AI50" s="75"/>
      <c r="AJ50" s="75"/>
      <c r="AK50" s="75"/>
      <c r="AL50" s="75"/>
      <c r="AM50" s="75"/>
      <c r="AN50" s="75"/>
    </row>
    <row r="51" spans="1:247" ht="24.75" customHeight="1" x14ac:dyDescent="0.2">
      <c r="A51" s="75" t="s">
        <v>20</v>
      </c>
      <c r="B51" s="102" t="s">
        <v>462</v>
      </c>
      <c r="C51" s="102"/>
      <c r="D51" s="102" t="s">
        <v>34</v>
      </c>
      <c r="E51" s="84"/>
      <c r="F51" s="79"/>
      <c r="G51" s="79"/>
      <c r="H51" s="83">
        <f t="shared" si="10"/>
        <v>0</v>
      </c>
      <c r="I51" s="84"/>
      <c r="J51" s="79"/>
      <c r="K51" s="79"/>
      <c r="L51" s="83">
        <f t="shared" si="1"/>
        <v>0</v>
      </c>
      <c r="M51" s="84"/>
      <c r="N51" s="79"/>
      <c r="O51" s="79"/>
      <c r="P51" s="83">
        <f t="shared" si="11"/>
        <v>0</v>
      </c>
      <c r="Q51" s="84"/>
      <c r="R51" s="79"/>
      <c r="S51" s="79"/>
      <c r="T51" s="83">
        <f t="shared" si="3"/>
        <v>0</v>
      </c>
      <c r="U51" s="84"/>
      <c r="V51" s="79"/>
      <c r="W51" s="79"/>
      <c r="X51" s="83">
        <f t="shared" si="12"/>
        <v>0</v>
      </c>
      <c r="Y51" s="84"/>
      <c r="Z51" s="79"/>
      <c r="AA51" s="79"/>
      <c r="AB51" s="83">
        <f t="shared" si="13"/>
        <v>0</v>
      </c>
      <c r="AC51" s="84"/>
      <c r="AD51" s="79"/>
      <c r="AE51" s="79"/>
      <c r="AF51" s="83">
        <f t="shared" si="14"/>
        <v>0</v>
      </c>
      <c r="AG51" s="92">
        <f t="shared" si="15"/>
        <v>0</v>
      </c>
      <c r="AH51" s="75"/>
      <c r="AI51" s="75"/>
      <c r="AJ51" s="75"/>
      <c r="AK51" s="75"/>
      <c r="AL51" s="75"/>
      <c r="AM51" s="75"/>
      <c r="AN51" s="75"/>
    </row>
    <row r="52" spans="1:247" ht="24.75" customHeight="1" x14ac:dyDescent="0.2">
      <c r="A52" s="75" t="s">
        <v>20</v>
      </c>
      <c r="B52" s="102" t="s">
        <v>447</v>
      </c>
      <c r="C52" s="102"/>
      <c r="D52" s="102" t="s">
        <v>34</v>
      </c>
      <c r="E52" s="84"/>
      <c r="F52" s="79"/>
      <c r="G52" s="79"/>
      <c r="H52" s="83">
        <f t="shared" si="10"/>
        <v>0</v>
      </c>
      <c r="I52" s="84"/>
      <c r="J52" s="79"/>
      <c r="K52" s="79"/>
      <c r="L52" s="83">
        <f t="shared" si="1"/>
        <v>0</v>
      </c>
      <c r="M52" s="84"/>
      <c r="N52" s="79"/>
      <c r="O52" s="79"/>
      <c r="P52" s="83">
        <f t="shared" si="11"/>
        <v>0</v>
      </c>
      <c r="Q52" s="84"/>
      <c r="R52" s="79"/>
      <c r="S52" s="79"/>
      <c r="T52" s="83">
        <f t="shared" si="3"/>
        <v>0</v>
      </c>
      <c r="U52" s="84"/>
      <c r="V52" s="79"/>
      <c r="W52" s="79"/>
      <c r="X52" s="83">
        <f t="shared" si="12"/>
        <v>0</v>
      </c>
      <c r="Y52" s="84"/>
      <c r="Z52" s="79"/>
      <c r="AA52" s="79"/>
      <c r="AB52" s="83">
        <f t="shared" si="13"/>
        <v>0</v>
      </c>
      <c r="AC52" s="84"/>
      <c r="AD52" s="79"/>
      <c r="AE52" s="79"/>
      <c r="AF52" s="83">
        <f t="shared" si="14"/>
        <v>0</v>
      </c>
      <c r="AG52" s="92">
        <f t="shared" si="15"/>
        <v>0</v>
      </c>
      <c r="AH52" s="75"/>
      <c r="AI52" s="75"/>
      <c r="AJ52" s="75"/>
      <c r="AK52" s="75"/>
      <c r="AL52" s="75"/>
      <c r="AM52" s="75"/>
      <c r="AN52" s="75"/>
    </row>
    <row r="53" spans="1:247" ht="24.75" customHeight="1" x14ac:dyDescent="0.2">
      <c r="A53" s="75" t="s">
        <v>20</v>
      </c>
      <c r="B53" s="102" t="s">
        <v>272</v>
      </c>
      <c r="C53" s="102"/>
      <c r="D53" s="102" t="s">
        <v>34</v>
      </c>
      <c r="E53" s="84"/>
      <c r="F53" s="79"/>
      <c r="G53" s="79"/>
      <c r="H53" s="83">
        <f t="shared" si="10"/>
        <v>0</v>
      </c>
      <c r="I53" s="84"/>
      <c r="J53" s="79"/>
      <c r="K53" s="79"/>
      <c r="L53" s="83">
        <f t="shared" si="1"/>
        <v>0</v>
      </c>
      <c r="M53" s="84"/>
      <c r="N53" s="79"/>
      <c r="O53" s="79"/>
      <c r="P53" s="83">
        <f t="shared" si="11"/>
        <v>0</v>
      </c>
      <c r="Q53" s="84"/>
      <c r="R53" s="79"/>
      <c r="S53" s="79"/>
      <c r="T53" s="83">
        <f t="shared" si="3"/>
        <v>0</v>
      </c>
      <c r="U53" s="84"/>
      <c r="V53" s="79"/>
      <c r="W53" s="79"/>
      <c r="X53" s="83">
        <f t="shared" si="12"/>
        <v>0</v>
      </c>
      <c r="Y53" s="84"/>
      <c r="Z53" s="79"/>
      <c r="AA53" s="79"/>
      <c r="AB53" s="83">
        <f t="shared" si="13"/>
        <v>0</v>
      </c>
      <c r="AC53" s="84"/>
      <c r="AD53" s="79"/>
      <c r="AE53" s="79"/>
      <c r="AF53" s="83">
        <f t="shared" si="14"/>
        <v>0</v>
      </c>
      <c r="AG53" s="92">
        <f t="shared" si="15"/>
        <v>0</v>
      </c>
      <c r="AH53" s="75"/>
      <c r="AI53" s="75"/>
      <c r="AJ53" s="75"/>
      <c r="AK53" s="75"/>
      <c r="AL53" s="75"/>
      <c r="AM53" s="75"/>
      <c r="AN53" s="75"/>
    </row>
    <row r="54" spans="1:247" ht="24.75" customHeight="1" x14ac:dyDescent="0.2">
      <c r="A54" s="75" t="s">
        <v>20</v>
      </c>
      <c r="B54" s="102" t="s">
        <v>273</v>
      </c>
      <c r="C54" s="102"/>
      <c r="D54" s="102" t="s">
        <v>34</v>
      </c>
      <c r="E54" s="84"/>
      <c r="F54" s="79"/>
      <c r="G54" s="79"/>
      <c r="H54" s="83">
        <f t="shared" si="10"/>
        <v>0</v>
      </c>
      <c r="I54" s="84"/>
      <c r="J54" s="79"/>
      <c r="K54" s="79"/>
      <c r="L54" s="83">
        <f t="shared" si="1"/>
        <v>0</v>
      </c>
      <c r="M54" s="84"/>
      <c r="N54" s="79"/>
      <c r="O54" s="79"/>
      <c r="P54" s="83">
        <f t="shared" si="11"/>
        <v>0</v>
      </c>
      <c r="Q54" s="84"/>
      <c r="R54" s="79"/>
      <c r="S54" s="79"/>
      <c r="T54" s="83">
        <f t="shared" si="3"/>
        <v>0</v>
      </c>
      <c r="U54" s="84"/>
      <c r="V54" s="79"/>
      <c r="W54" s="79"/>
      <c r="X54" s="83">
        <f t="shared" si="12"/>
        <v>0</v>
      </c>
      <c r="Y54" s="97"/>
      <c r="Z54" s="98"/>
      <c r="AA54" s="98"/>
      <c r="AB54" s="83">
        <f t="shared" si="13"/>
        <v>0</v>
      </c>
      <c r="AC54" s="84"/>
      <c r="AD54" s="79"/>
      <c r="AE54" s="79"/>
      <c r="AF54" s="83">
        <f t="shared" si="14"/>
        <v>0</v>
      </c>
      <c r="AG54" s="92">
        <f t="shared" si="15"/>
        <v>0</v>
      </c>
      <c r="AH54" s="75"/>
      <c r="AI54" s="75"/>
      <c r="AJ54" s="75"/>
      <c r="AK54" s="75"/>
      <c r="AL54" s="75"/>
      <c r="AM54" s="75"/>
      <c r="AN54" s="75"/>
    </row>
    <row r="55" spans="1:247" ht="24.75" customHeight="1" x14ac:dyDescent="0.2">
      <c r="A55" s="75" t="s">
        <v>20</v>
      </c>
      <c r="B55" s="102" t="s">
        <v>274</v>
      </c>
      <c r="C55" s="102"/>
      <c r="D55" s="102" t="s">
        <v>34</v>
      </c>
      <c r="E55" s="84"/>
      <c r="F55" s="79"/>
      <c r="G55" s="79"/>
      <c r="H55" s="83">
        <f t="shared" si="10"/>
        <v>0</v>
      </c>
      <c r="I55" s="84"/>
      <c r="J55" s="79"/>
      <c r="K55" s="79"/>
      <c r="L55" s="83">
        <f t="shared" si="1"/>
        <v>0</v>
      </c>
      <c r="M55" s="84"/>
      <c r="N55" s="79"/>
      <c r="O55" s="79"/>
      <c r="P55" s="83">
        <f t="shared" si="11"/>
        <v>0</v>
      </c>
      <c r="Q55" s="84"/>
      <c r="R55" s="79"/>
      <c r="S55" s="79"/>
      <c r="T55" s="83">
        <f t="shared" si="3"/>
        <v>0</v>
      </c>
      <c r="U55" s="84"/>
      <c r="V55" s="79"/>
      <c r="W55" s="79"/>
      <c r="X55" s="83">
        <f t="shared" si="12"/>
        <v>0</v>
      </c>
      <c r="Y55" s="84"/>
      <c r="Z55" s="79"/>
      <c r="AA55" s="79"/>
      <c r="AB55" s="83">
        <f t="shared" si="13"/>
        <v>0</v>
      </c>
      <c r="AC55" s="84"/>
      <c r="AD55" s="79"/>
      <c r="AE55" s="79"/>
      <c r="AF55" s="83">
        <f t="shared" si="14"/>
        <v>0</v>
      </c>
      <c r="AG55" s="92">
        <f t="shared" si="15"/>
        <v>0</v>
      </c>
      <c r="AH55" s="75"/>
      <c r="AI55" s="75"/>
      <c r="AJ55" s="75"/>
      <c r="AK55" s="75"/>
      <c r="AL55" s="75"/>
      <c r="AM55" s="75"/>
      <c r="AN55" s="75"/>
    </row>
    <row r="56" spans="1:247" ht="24.75" customHeight="1" x14ac:dyDescent="0.2">
      <c r="A56" s="75" t="s">
        <v>379</v>
      </c>
      <c r="B56" s="102" t="s">
        <v>644</v>
      </c>
      <c r="C56" s="102" t="s">
        <v>33</v>
      </c>
      <c r="D56" s="102" t="s">
        <v>34</v>
      </c>
      <c r="E56" s="84"/>
      <c r="F56" s="79"/>
      <c r="G56" s="79"/>
      <c r="H56" s="83">
        <f t="shared" si="10"/>
        <v>0</v>
      </c>
      <c r="I56" s="84">
        <v>0.58333333333333337</v>
      </c>
      <c r="J56" s="79">
        <v>0.91666666666666663</v>
      </c>
      <c r="K56" s="79">
        <v>2.0833333333333332E-2</v>
      </c>
      <c r="L56" s="83">
        <f t="shared" si="1"/>
        <v>0.31249999999999994</v>
      </c>
      <c r="M56" s="84">
        <v>0.58333333333333337</v>
      </c>
      <c r="N56" s="79">
        <v>0.91666666666666663</v>
      </c>
      <c r="O56" s="79">
        <v>2.0833333333333332E-2</v>
      </c>
      <c r="P56" s="83">
        <f t="shared" si="11"/>
        <v>0.31249999999999994</v>
      </c>
      <c r="Q56" s="84">
        <v>0.58333333333333337</v>
      </c>
      <c r="R56" s="79">
        <v>0.91666666666666663</v>
      </c>
      <c r="S56" s="79">
        <v>2.0833333333333332E-2</v>
      </c>
      <c r="T56" s="83">
        <f t="shared" si="3"/>
        <v>0.31249999999999994</v>
      </c>
      <c r="U56" s="84">
        <v>0.60416666666666663</v>
      </c>
      <c r="V56" s="79">
        <v>0.91666666666666663</v>
      </c>
      <c r="W56" s="79">
        <v>2.0833333333333332E-2</v>
      </c>
      <c r="X56" s="83">
        <f t="shared" si="12"/>
        <v>0.29166666666666669</v>
      </c>
      <c r="Y56" s="84"/>
      <c r="Z56" s="79"/>
      <c r="AA56" s="79"/>
      <c r="AB56" s="83">
        <f t="shared" si="13"/>
        <v>0</v>
      </c>
      <c r="AC56" s="84"/>
      <c r="AD56" s="79"/>
      <c r="AE56" s="79"/>
      <c r="AF56" s="83">
        <f t="shared" si="14"/>
        <v>0</v>
      </c>
      <c r="AG56" s="92">
        <f t="shared" si="15"/>
        <v>1.2291666666666665</v>
      </c>
      <c r="AH56" s="75"/>
      <c r="AI56" s="75"/>
      <c r="AJ56" s="75"/>
      <c r="AK56" s="75"/>
      <c r="AL56" s="75"/>
      <c r="AM56" s="75"/>
      <c r="AN56" s="75"/>
      <c r="AP56" s="67">
        <v>7.2916666666666671E-2</v>
      </c>
      <c r="AQ56" s="67">
        <v>0.3125</v>
      </c>
      <c r="AR56" s="67">
        <v>0.1875</v>
      </c>
      <c r="AS56" s="67">
        <v>0.22916666666666666</v>
      </c>
      <c r="BM56" s="67">
        <v>0.125</v>
      </c>
      <c r="BN56" s="67">
        <v>6.25E-2</v>
      </c>
      <c r="DA56" s="67">
        <v>0.23958333333333334</v>
      </c>
      <c r="DH56">
        <v>6</v>
      </c>
      <c r="DI56">
        <v>14</v>
      </c>
      <c r="DJ56">
        <v>10</v>
      </c>
      <c r="DK56">
        <v>11</v>
      </c>
      <c r="DO56">
        <v>114</v>
      </c>
      <c r="DP56">
        <v>114</v>
      </c>
      <c r="DQ56">
        <v>44</v>
      </c>
      <c r="DR56">
        <v>32</v>
      </c>
      <c r="DV56">
        <v>437</v>
      </c>
      <c r="DW56">
        <v>1561</v>
      </c>
      <c r="DX56">
        <v>1099</v>
      </c>
      <c r="DY56">
        <v>2621</v>
      </c>
      <c r="EF56">
        <v>2</v>
      </c>
      <c r="EM56">
        <v>3</v>
      </c>
      <c r="ET56">
        <v>7</v>
      </c>
      <c r="GO56">
        <v>0.75</v>
      </c>
      <c r="GP56">
        <v>0.75</v>
      </c>
      <c r="HB56">
        <v>5.75</v>
      </c>
      <c r="HI56" t="s">
        <v>590</v>
      </c>
    </row>
    <row r="57" spans="1:247" ht="24.75" customHeight="1" x14ac:dyDescent="0.2">
      <c r="A57" s="75" t="s">
        <v>379</v>
      </c>
      <c r="B57" s="107" t="s">
        <v>645</v>
      </c>
      <c r="C57" s="102" t="s">
        <v>33</v>
      </c>
      <c r="D57" s="102" t="s">
        <v>34</v>
      </c>
      <c r="E57" s="84"/>
      <c r="F57" s="79"/>
      <c r="G57" s="79"/>
      <c r="H57" s="83">
        <f t="shared" si="10"/>
        <v>0</v>
      </c>
      <c r="I57" s="84">
        <v>0.375</v>
      </c>
      <c r="J57" s="79">
        <v>0.70833333333333337</v>
      </c>
      <c r="K57" s="79">
        <v>3.125E-2</v>
      </c>
      <c r="L57" s="83">
        <f t="shared" si="1"/>
        <v>0.30208333333333337</v>
      </c>
      <c r="M57" s="84">
        <v>0.375</v>
      </c>
      <c r="N57" s="79">
        <v>0.70833333333333337</v>
      </c>
      <c r="O57" s="79">
        <v>4.1666666666666664E-2</v>
      </c>
      <c r="P57" s="83">
        <f t="shared" si="11"/>
        <v>0.29166666666666669</v>
      </c>
      <c r="Q57" s="84">
        <v>0.36458333333333331</v>
      </c>
      <c r="R57" s="79">
        <v>0.6875</v>
      </c>
      <c r="S57" s="79">
        <v>4.1666666666666664E-2</v>
      </c>
      <c r="T57" s="83">
        <f t="shared" si="3"/>
        <v>0.28125</v>
      </c>
      <c r="U57" s="84">
        <v>0.375</v>
      </c>
      <c r="V57" s="79">
        <v>0.70833333333333337</v>
      </c>
      <c r="W57" s="79">
        <v>4.1666666666666664E-2</v>
      </c>
      <c r="X57" s="83">
        <f t="shared" si="12"/>
        <v>0.29166666666666669</v>
      </c>
      <c r="Y57" s="97"/>
      <c r="Z57" s="79"/>
      <c r="AA57" s="79"/>
      <c r="AB57" s="83">
        <f t="shared" si="13"/>
        <v>0</v>
      </c>
      <c r="AC57" s="84"/>
      <c r="AD57" s="79"/>
      <c r="AE57" s="79"/>
      <c r="AF57" s="83">
        <f t="shared" si="14"/>
        <v>0</v>
      </c>
      <c r="AG57" s="92">
        <f t="shared" si="15"/>
        <v>1.1666666666666667</v>
      </c>
      <c r="AH57" s="75"/>
      <c r="AI57" s="75"/>
      <c r="AJ57" s="75"/>
      <c r="AK57" s="75"/>
      <c r="AL57" s="75"/>
      <c r="AM57" s="75"/>
      <c r="AN57" s="75"/>
      <c r="DA57" s="67">
        <v>0.30208333333333331</v>
      </c>
      <c r="DB57" s="67">
        <v>0.29166666666666669</v>
      </c>
      <c r="DC57" s="67">
        <v>0.28125</v>
      </c>
      <c r="DD57" s="67">
        <v>0.29166666666666669</v>
      </c>
      <c r="HB57">
        <v>7.25</v>
      </c>
      <c r="HC57">
        <v>7</v>
      </c>
      <c r="HD57">
        <v>6.75</v>
      </c>
      <c r="HE57">
        <v>7</v>
      </c>
      <c r="HI57" t="s">
        <v>591</v>
      </c>
      <c r="HJ57" t="s">
        <v>591</v>
      </c>
      <c r="HK57" t="s">
        <v>591</v>
      </c>
      <c r="HL57" t="s">
        <v>591</v>
      </c>
    </row>
    <row r="58" spans="1:247" ht="24.75" customHeight="1" x14ac:dyDescent="0.2">
      <c r="A58" s="75" t="s">
        <v>379</v>
      </c>
      <c r="B58" s="102" t="s">
        <v>646</v>
      </c>
      <c r="C58" s="102" t="s">
        <v>33</v>
      </c>
      <c r="D58" s="102" t="s">
        <v>35</v>
      </c>
      <c r="E58" s="84"/>
      <c r="F58" s="79"/>
      <c r="G58" s="79"/>
      <c r="H58" s="83">
        <f t="shared" si="10"/>
        <v>0</v>
      </c>
      <c r="I58" s="84"/>
      <c r="J58" s="79"/>
      <c r="K58" s="79"/>
      <c r="L58" s="83">
        <f t="shared" si="1"/>
        <v>0</v>
      </c>
      <c r="M58" s="84"/>
      <c r="N58" s="79"/>
      <c r="O58" s="79"/>
      <c r="P58" s="83">
        <f t="shared" si="11"/>
        <v>0</v>
      </c>
      <c r="Q58" s="84"/>
      <c r="R58" s="79"/>
      <c r="S58" s="79"/>
      <c r="T58" s="83">
        <f t="shared" si="3"/>
        <v>0</v>
      </c>
      <c r="U58" s="84"/>
      <c r="V58" s="79"/>
      <c r="W58" s="79"/>
      <c r="X58" s="83">
        <f t="shared" si="12"/>
        <v>0</v>
      </c>
      <c r="Y58" s="84"/>
      <c r="Z58" s="79"/>
      <c r="AA58" s="79"/>
      <c r="AB58" s="83">
        <f t="shared" si="13"/>
        <v>0</v>
      </c>
      <c r="AC58" s="84"/>
      <c r="AD58" s="79"/>
      <c r="AE58" s="79"/>
      <c r="AF58" s="83">
        <f t="shared" si="14"/>
        <v>0</v>
      </c>
      <c r="AG58" s="92">
        <f t="shared" si="15"/>
        <v>0</v>
      </c>
      <c r="AH58" s="75"/>
      <c r="AI58" s="75"/>
      <c r="AJ58" s="75"/>
      <c r="AK58" s="75"/>
      <c r="AL58" s="75"/>
      <c r="AM58" s="75"/>
      <c r="AN58" s="75"/>
    </row>
    <row r="59" spans="1:247" ht="24.75" customHeight="1" x14ac:dyDescent="0.2">
      <c r="A59" s="75" t="s">
        <v>379</v>
      </c>
      <c r="B59" s="102" t="s">
        <v>647</v>
      </c>
      <c r="C59" s="102" t="s">
        <v>33</v>
      </c>
      <c r="D59" s="102" t="s">
        <v>35</v>
      </c>
      <c r="E59" s="84"/>
      <c r="F59" s="79"/>
      <c r="G59" s="79"/>
      <c r="H59" s="83">
        <f t="shared" si="10"/>
        <v>0</v>
      </c>
      <c r="I59" s="97"/>
      <c r="J59" s="79"/>
      <c r="K59" s="79"/>
      <c r="L59" s="83">
        <f t="shared" si="1"/>
        <v>0</v>
      </c>
      <c r="M59" s="84"/>
      <c r="N59" s="79"/>
      <c r="O59" s="79"/>
      <c r="P59" s="83">
        <f t="shared" si="11"/>
        <v>0</v>
      </c>
      <c r="Q59" s="84"/>
      <c r="R59" s="79"/>
      <c r="S59" s="79"/>
      <c r="T59" s="83">
        <f t="shared" si="3"/>
        <v>0</v>
      </c>
      <c r="U59" s="84"/>
      <c r="V59" s="79"/>
      <c r="W59" s="79"/>
      <c r="X59" s="83">
        <f t="shared" si="12"/>
        <v>0</v>
      </c>
      <c r="Y59" s="84"/>
      <c r="Z59" s="79"/>
      <c r="AA59" s="79"/>
      <c r="AB59" s="83">
        <f t="shared" si="13"/>
        <v>0</v>
      </c>
      <c r="AC59" s="84"/>
      <c r="AD59" s="79"/>
      <c r="AE59" s="79"/>
      <c r="AF59" s="83">
        <f t="shared" si="14"/>
        <v>0</v>
      </c>
      <c r="AG59" s="92">
        <f t="shared" si="15"/>
        <v>0</v>
      </c>
      <c r="AH59" s="75"/>
      <c r="AI59" s="75"/>
      <c r="AJ59" s="75"/>
      <c r="AK59" s="75"/>
      <c r="AL59" s="75"/>
      <c r="AM59" s="75"/>
      <c r="AN59" s="75"/>
    </row>
    <row r="60" spans="1:247" ht="24.75" customHeight="1" x14ac:dyDescent="0.2">
      <c r="A60" s="75" t="s">
        <v>379</v>
      </c>
      <c r="B60" s="102"/>
      <c r="C60" s="102" t="s">
        <v>33</v>
      </c>
      <c r="D60" s="102" t="s">
        <v>35</v>
      </c>
      <c r="E60" s="84"/>
      <c r="F60" s="79"/>
      <c r="G60" s="79"/>
      <c r="H60" s="83">
        <f t="shared" si="10"/>
        <v>0</v>
      </c>
      <c r="I60" s="84">
        <v>0.22916666666666666</v>
      </c>
      <c r="J60" s="79">
        <v>0.5625</v>
      </c>
      <c r="K60" s="79">
        <v>2.0833333333333332E-2</v>
      </c>
      <c r="L60" s="83">
        <f t="shared" si="1"/>
        <v>0.31250000000000006</v>
      </c>
      <c r="M60" s="84">
        <v>0.22916666666666666</v>
      </c>
      <c r="N60" s="79">
        <v>0.5625</v>
      </c>
      <c r="O60" s="79">
        <v>2.0833333333333332E-2</v>
      </c>
      <c r="P60" s="83">
        <f t="shared" si="11"/>
        <v>0.31250000000000006</v>
      </c>
      <c r="Q60" s="84">
        <v>0.22916666666666666</v>
      </c>
      <c r="R60" s="79">
        <v>0.5625</v>
      </c>
      <c r="S60" s="79">
        <v>2.0833333333333332E-2</v>
      </c>
      <c r="T60" s="83">
        <f t="shared" si="3"/>
        <v>0.31250000000000006</v>
      </c>
      <c r="U60" s="84"/>
      <c r="V60" s="79"/>
      <c r="W60" s="79"/>
      <c r="X60" s="83">
        <f t="shared" si="12"/>
        <v>0</v>
      </c>
      <c r="Y60" s="84"/>
      <c r="Z60" s="79"/>
      <c r="AA60" s="79"/>
      <c r="AB60" s="83">
        <f t="shared" si="13"/>
        <v>0</v>
      </c>
      <c r="AC60" s="84"/>
      <c r="AD60" s="79"/>
      <c r="AE60" s="79"/>
      <c r="AF60" s="83">
        <f t="shared" si="14"/>
        <v>0</v>
      </c>
      <c r="AG60" s="92">
        <f t="shared" si="15"/>
        <v>0.93750000000000022</v>
      </c>
      <c r="AH60" s="75"/>
      <c r="AI60" s="75"/>
      <c r="AJ60" s="75"/>
      <c r="AK60" s="75"/>
      <c r="AL60" s="75"/>
      <c r="AM60" s="75"/>
      <c r="AN60" s="75"/>
      <c r="CT60" s="67">
        <v>0.125</v>
      </c>
      <c r="CU60" s="67">
        <v>0.3125</v>
      </c>
      <c r="CV60" s="67">
        <v>0.3125</v>
      </c>
      <c r="DA60" s="67">
        <v>0.1875</v>
      </c>
      <c r="HB60">
        <v>4.5</v>
      </c>
      <c r="HI60" t="s">
        <v>585</v>
      </c>
      <c r="IK60">
        <v>3</v>
      </c>
      <c r="IL60">
        <v>7.5</v>
      </c>
      <c r="IM60">
        <v>7.5</v>
      </c>
    </row>
    <row r="61" spans="1:247" ht="24.75" customHeight="1" x14ac:dyDescent="0.2">
      <c r="A61" s="75" t="s">
        <v>379</v>
      </c>
      <c r="B61" s="102"/>
      <c r="C61" s="102" t="s">
        <v>33</v>
      </c>
      <c r="D61" s="102" t="s">
        <v>35</v>
      </c>
      <c r="E61" s="97"/>
      <c r="F61" s="98"/>
      <c r="G61" s="98"/>
      <c r="H61" s="83">
        <f t="shared" si="10"/>
        <v>0</v>
      </c>
      <c r="I61" s="97"/>
      <c r="J61" s="98"/>
      <c r="K61" s="98"/>
      <c r="L61" s="83">
        <f t="shared" si="1"/>
        <v>0</v>
      </c>
      <c r="M61" s="97">
        <v>0.22916666666666666</v>
      </c>
      <c r="N61" s="98">
        <v>0.5625</v>
      </c>
      <c r="O61" s="98">
        <v>2.0833333333333332E-2</v>
      </c>
      <c r="P61" s="83">
        <f t="shared" si="11"/>
        <v>0.31250000000000006</v>
      </c>
      <c r="Q61" s="97">
        <v>0.22916666666666666</v>
      </c>
      <c r="R61" s="98">
        <v>0.5625</v>
      </c>
      <c r="S61" s="98">
        <v>2.0833333333333332E-2</v>
      </c>
      <c r="T61" s="83">
        <f t="shared" si="3"/>
        <v>0.31250000000000006</v>
      </c>
      <c r="U61" s="97"/>
      <c r="V61" s="98"/>
      <c r="W61" s="98"/>
      <c r="X61" s="83">
        <f t="shared" si="12"/>
        <v>0</v>
      </c>
      <c r="Y61" s="97"/>
      <c r="Z61" s="98"/>
      <c r="AA61" s="98"/>
      <c r="AB61" s="83">
        <f t="shared" si="13"/>
        <v>0</v>
      </c>
      <c r="AC61" s="97"/>
      <c r="AD61" s="98"/>
      <c r="AE61" s="98"/>
      <c r="AF61" s="83">
        <f t="shared" si="14"/>
        <v>0</v>
      </c>
      <c r="AG61" s="92">
        <f t="shared" si="15"/>
        <v>0.62500000000000011</v>
      </c>
      <c r="AH61" s="99"/>
      <c r="AI61" s="99"/>
      <c r="AJ61" s="99"/>
      <c r="AK61" s="99"/>
      <c r="AL61" s="99"/>
      <c r="AM61" s="99"/>
      <c r="AN61" s="99"/>
      <c r="CU61" s="67">
        <v>0.3125</v>
      </c>
      <c r="CV61" s="67">
        <v>0.3125</v>
      </c>
      <c r="IL61">
        <v>7.5</v>
      </c>
      <c r="IM61">
        <v>7.5</v>
      </c>
    </row>
    <row r="62" spans="1:247" ht="24.75" customHeight="1" x14ac:dyDescent="0.2">
      <c r="A62" s="99" t="s">
        <v>379</v>
      </c>
      <c r="B62" s="106"/>
      <c r="C62" s="106" t="s">
        <v>33</v>
      </c>
      <c r="D62" s="106" t="s">
        <v>35</v>
      </c>
      <c r="E62" s="84"/>
      <c r="F62" s="79"/>
      <c r="G62" s="79"/>
      <c r="H62" s="83">
        <f t="shared" si="10"/>
        <v>0</v>
      </c>
      <c r="I62" s="84">
        <v>0.3125</v>
      </c>
      <c r="J62" s="79">
        <v>0.65277777777777779</v>
      </c>
      <c r="K62" s="79">
        <v>2.0833333333333332E-2</v>
      </c>
      <c r="L62" s="83">
        <f t="shared" si="1"/>
        <v>0.31944444444444448</v>
      </c>
      <c r="M62" s="84">
        <v>0.3125</v>
      </c>
      <c r="N62" s="79">
        <v>0.65625</v>
      </c>
      <c r="O62" s="79">
        <v>2.0833333333333332E-2</v>
      </c>
      <c r="P62" s="83">
        <f t="shared" si="11"/>
        <v>0.32291666666666669</v>
      </c>
      <c r="Q62" s="84">
        <v>0.3125</v>
      </c>
      <c r="R62" s="79">
        <v>0.64930555555555558</v>
      </c>
      <c r="S62" s="79">
        <v>2.0833333333333332E-2</v>
      </c>
      <c r="T62" s="83">
        <f t="shared" si="3"/>
        <v>0.31597222222222227</v>
      </c>
      <c r="U62" s="84">
        <v>0.3125</v>
      </c>
      <c r="V62" s="79">
        <v>0.65277777777777779</v>
      </c>
      <c r="W62" s="79">
        <v>2.0833333333333332E-2</v>
      </c>
      <c r="X62" s="83">
        <f t="shared" si="12"/>
        <v>0.31944444444444448</v>
      </c>
      <c r="Y62" s="84"/>
      <c r="Z62" s="79"/>
      <c r="AA62" s="79"/>
      <c r="AB62" s="83">
        <f t="shared" si="13"/>
        <v>0</v>
      </c>
      <c r="AC62" s="84"/>
      <c r="AD62" s="79"/>
      <c r="AE62" s="79"/>
      <c r="AF62" s="83">
        <f t="shared" si="14"/>
        <v>0</v>
      </c>
      <c r="AG62" s="92">
        <f t="shared" si="15"/>
        <v>1.2777777777777779</v>
      </c>
      <c r="AH62" s="75"/>
      <c r="AI62" s="75"/>
      <c r="AJ62" s="75"/>
      <c r="AK62" s="75"/>
      <c r="AL62" s="75"/>
      <c r="AM62" s="75"/>
      <c r="AN62" s="75"/>
      <c r="BR62" s="67">
        <v>0.30902777777777779</v>
      </c>
      <c r="BS62" s="67">
        <v>0.28125</v>
      </c>
      <c r="BT62" s="67">
        <v>0.25347222222222221</v>
      </c>
      <c r="BU62" s="67">
        <v>0.25694444444444448</v>
      </c>
      <c r="DA62" s="67">
        <v>1.0416666666666666E-2</v>
      </c>
      <c r="DB62" s="67">
        <v>4.1666666666666664E-2</v>
      </c>
      <c r="DC62" s="67">
        <v>6.25E-2</v>
      </c>
      <c r="DD62" s="67">
        <v>6.25E-2</v>
      </c>
      <c r="HB62">
        <v>0.25</v>
      </c>
      <c r="HC62">
        <v>1</v>
      </c>
      <c r="HD62">
        <v>1.5</v>
      </c>
      <c r="HE62">
        <v>1.5</v>
      </c>
      <c r="HI62" t="s">
        <v>589</v>
      </c>
      <c r="HJ62" t="s">
        <v>589</v>
      </c>
      <c r="HK62" t="s">
        <v>589</v>
      </c>
      <c r="HL62" t="s">
        <v>589</v>
      </c>
    </row>
    <row r="63" spans="1:247" ht="24.75" customHeight="1" x14ac:dyDescent="0.2">
      <c r="A63" s="75" t="s">
        <v>379</v>
      </c>
      <c r="B63" s="102"/>
      <c r="C63" s="75" t="s">
        <v>33</v>
      </c>
      <c r="D63" s="102" t="s">
        <v>35</v>
      </c>
      <c r="E63" s="84"/>
      <c r="F63" s="79"/>
      <c r="G63" s="79"/>
      <c r="H63" s="83">
        <f t="shared" si="10"/>
        <v>0</v>
      </c>
      <c r="I63" s="84">
        <v>0.22916666666666666</v>
      </c>
      <c r="J63" s="79">
        <v>0.56597222222222221</v>
      </c>
      <c r="K63" s="79">
        <v>2.0833333333333332E-2</v>
      </c>
      <c r="L63" s="83">
        <f t="shared" si="1"/>
        <v>0.31597222222222227</v>
      </c>
      <c r="M63" s="84">
        <v>0.22916666666666666</v>
      </c>
      <c r="N63" s="79">
        <v>0.5625</v>
      </c>
      <c r="O63" s="79">
        <v>2.0833333333333332E-2</v>
      </c>
      <c r="P63" s="83">
        <f t="shared" si="11"/>
        <v>0.31250000000000006</v>
      </c>
      <c r="Q63" s="84">
        <v>0.22916666666666666</v>
      </c>
      <c r="R63" s="79">
        <v>0.56597222222222221</v>
      </c>
      <c r="S63" s="79">
        <v>2.0833333333333332E-2</v>
      </c>
      <c r="T63" s="83">
        <f t="shared" si="3"/>
        <v>0.31597222222222227</v>
      </c>
      <c r="U63" s="84"/>
      <c r="V63" s="79"/>
      <c r="W63" s="79"/>
      <c r="X63" s="83">
        <f t="shared" si="12"/>
        <v>0</v>
      </c>
      <c r="Y63" s="84"/>
      <c r="Z63" s="79"/>
      <c r="AA63" s="79"/>
      <c r="AB63" s="83">
        <f t="shared" si="13"/>
        <v>0</v>
      </c>
      <c r="AC63" s="84"/>
      <c r="AD63" s="79"/>
      <c r="AE63" s="79"/>
      <c r="AF63" s="83">
        <f t="shared" si="14"/>
        <v>0</v>
      </c>
      <c r="AG63" s="92">
        <f t="shared" si="15"/>
        <v>0.94444444444444464</v>
      </c>
      <c r="AH63" s="75"/>
      <c r="AI63" s="75"/>
      <c r="AJ63" s="75"/>
      <c r="AK63" s="75"/>
      <c r="AL63" s="75"/>
      <c r="AM63" s="75"/>
      <c r="AN63" s="75"/>
      <c r="CF63" s="67">
        <v>0.31597222222222221</v>
      </c>
      <c r="CG63" s="67">
        <v>0.3125</v>
      </c>
      <c r="CH63" s="67">
        <v>0.31597222222222221</v>
      </c>
    </row>
    <row r="64" spans="1:247" ht="24.75" customHeight="1" x14ac:dyDescent="0.2">
      <c r="A64" s="75" t="s">
        <v>379</v>
      </c>
      <c r="B64" s="102"/>
      <c r="C64" s="102" t="s">
        <v>33</v>
      </c>
      <c r="D64" s="102" t="s">
        <v>35</v>
      </c>
      <c r="E64" s="84"/>
      <c r="F64" s="79"/>
      <c r="G64" s="79"/>
      <c r="H64" s="83">
        <f t="shared" si="10"/>
        <v>0</v>
      </c>
      <c r="I64" s="84">
        <v>0.22916666666666666</v>
      </c>
      <c r="J64" s="79">
        <v>0.5625</v>
      </c>
      <c r="K64" s="79">
        <v>2.0833333333333332E-2</v>
      </c>
      <c r="L64" s="83">
        <f t="shared" si="1"/>
        <v>0.31250000000000006</v>
      </c>
      <c r="M64" s="84">
        <v>0.22916666666666666</v>
      </c>
      <c r="N64" s="79">
        <v>0.5625</v>
      </c>
      <c r="O64" s="79">
        <v>2.0833333333333332E-2</v>
      </c>
      <c r="P64" s="83">
        <f t="shared" si="11"/>
        <v>0.31250000000000006</v>
      </c>
      <c r="Q64" s="84">
        <v>0.22916666666666666</v>
      </c>
      <c r="R64" s="79">
        <v>0.5625</v>
      </c>
      <c r="S64" s="79">
        <v>2.0833333333333332E-2</v>
      </c>
      <c r="T64" s="83">
        <f t="shared" si="3"/>
        <v>0.31250000000000006</v>
      </c>
      <c r="U64" s="84"/>
      <c r="V64" s="79"/>
      <c r="W64" s="79"/>
      <c r="X64" s="83">
        <f t="shared" si="12"/>
        <v>0</v>
      </c>
      <c r="Y64" s="97"/>
      <c r="Z64" s="79"/>
      <c r="AA64" s="79"/>
      <c r="AB64" s="83">
        <f t="shared" si="13"/>
        <v>0</v>
      </c>
      <c r="AC64" s="84"/>
      <c r="AD64" s="79"/>
      <c r="AE64" s="79"/>
      <c r="AF64" s="83">
        <f t="shared" si="14"/>
        <v>0</v>
      </c>
      <c r="AG64" s="92">
        <f t="shared" si="15"/>
        <v>0.93750000000000022</v>
      </c>
      <c r="AH64" s="75"/>
      <c r="AI64" s="75"/>
      <c r="AJ64" s="75"/>
      <c r="AK64" s="75"/>
      <c r="AL64" s="75"/>
      <c r="AM64" s="75"/>
      <c r="AN64" s="75"/>
      <c r="CT64" s="67">
        <v>0.125</v>
      </c>
      <c r="CU64" s="67">
        <v>0.3125</v>
      </c>
      <c r="CV64" s="67">
        <v>0.20833333333333334</v>
      </c>
      <c r="DA64" s="67">
        <v>0.1875</v>
      </c>
      <c r="DC64" s="67">
        <v>0.10416666666666667</v>
      </c>
      <c r="HB64">
        <v>4.5</v>
      </c>
      <c r="HD64">
        <v>2</v>
      </c>
      <c r="HI64" t="s">
        <v>585</v>
      </c>
      <c r="HK64" t="s">
        <v>604</v>
      </c>
      <c r="HR64">
        <v>0.5</v>
      </c>
      <c r="HY64" t="s">
        <v>605</v>
      </c>
      <c r="IK64">
        <v>3</v>
      </c>
      <c r="IL64">
        <v>7.5</v>
      </c>
      <c r="IM64">
        <v>5</v>
      </c>
    </row>
    <row r="65" spans="1:247" ht="24.75" customHeight="1" x14ac:dyDescent="0.2">
      <c r="A65" s="75" t="s">
        <v>379</v>
      </c>
      <c r="B65" s="102" t="s">
        <v>489</v>
      </c>
      <c r="C65" s="102"/>
      <c r="D65" s="102" t="s">
        <v>34</v>
      </c>
      <c r="E65" s="84"/>
      <c r="F65" s="79"/>
      <c r="G65" s="79"/>
      <c r="H65" s="83">
        <f t="shared" si="10"/>
        <v>0</v>
      </c>
      <c r="I65" s="84"/>
      <c r="J65" s="79"/>
      <c r="K65" s="79"/>
      <c r="L65" s="83">
        <f t="shared" si="1"/>
        <v>0</v>
      </c>
      <c r="M65" s="84"/>
      <c r="N65" s="79"/>
      <c r="O65" s="79"/>
      <c r="P65" s="83">
        <f t="shared" si="11"/>
        <v>0</v>
      </c>
      <c r="Q65" s="84"/>
      <c r="R65" s="79"/>
      <c r="S65" s="79"/>
      <c r="T65" s="83">
        <f t="shared" si="3"/>
        <v>0</v>
      </c>
      <c r="U65" s="84"/>
      <c r="V65" s="79"/>
      <c r="W65" s="79"/>
      <c r="X65" s="83">
        <f t="shared" si="12"/>
        <v>0</v>
      </c>
      <c r="Y65" s="84"/>
      <c r="Z65" s="79"/>
      <c r="AA65" s="79"/>
      <c r="AB65" s="83">
        <f t="shared" si="13"/>
        <v>0</v>
      </c>
      <c r="AC65" s="84"/>
      <c r="AD65" s="79"/>
      <c r="AE65" s="79"/>
      <c r="AF65" s="83">
        <f t="shared" si="14"/>
        <v>0</v>
      </c>
      <c r="AG65" s="92">
        <f t="shared" si="15"/>
        <v>0</v>
      </c>
      <c r="AH65" s="75"/>
      <c r="AI65" s="75"/>
      <c r="AJ65" s="75"/>
      <c r="AK65" s="75"/>
      <c r="AL65" s="75"/>
      <c r="AM65" s="75"/>
      <c r="AN65" s="75"/>
    </row>
    <row r="66" spans="1:247" ht="24.75" customHeight="1" x14ac:dyDescent="0.2">
      <c r="A66" s="75" t="s">
        <v>379</v>
      </c>
      <c r="B66" s="107" t="s">
        <v>485</v>
      </c>
      <c r="C66" s="102"/>
      <c r="D66" s="102" t="s">
        <v>34</v>
      </c>
      <c r="E66" s="84"/>
      <c r="F66" s="79"/>
      <c r="G66" s="79"/>
      <c r="H66" s="83">
        <f t="shared" si="10"/>
        <v>0</v>
      </c>
      <c r="I66" s="84"/>
      <c r="J66" s="79"/>
      <c r="K66" s="79"/>
      <c r="L66" s="83">
        <f t="shared" si="1"/>
        <v>0</v>
      </c>
      <c r="M66" s="84"/>
      <c r="N66" s="79"/>
      <c r="O66" s="79"/>
      <c r="P66" s="83">
        <f t="shared" si="11"/>
        <v>0</v>
      </c>
      <c r="Q66" s="84"/>
      <c r="R66" s="79"/>
      <c r="S66" s="79"/>
      <c r="T66" s="83">
        <f t="shared" si="3"/>
        <v>0</v>
      </c>
      <c r="U66" s="84"/>
      <c r="V66" s="79"/>
      <c r="W66" s="79"/>
      <c r="X66" s="83">
        <f t="shared" si="12"/>
        <v>0</v>
      </c>
      <c r="Y66" s="84"/>
      <c r="Z66" s="79"/>
      <c r="AA66" s="79"/>
      <c r="AB66" s="83">
        <f t="shared" si="13"/>
        <v>0</v>
      </c>
      <c r="AC66" s="84"/>
      <c r="AD66" s="79"/>
      <c r="AE66" s="79"/>
      <c r="AF66" s="83">
        <f t="shared" si="14"/>
        <v>0</v>
      </c>
      <c r="AG66" s="92">
        <f t="shared" si="15"/>
        <v>0</v>
      </c>
      <c r="AH66" s="75"/>
      <c r="AI66" s="75"/>
      <c r="AJ66" s="75"/>
      <c r="AK66" s="75"/>
      <c r="AL66" s="75"/>
      <c r="AM66" s="75"/>
      <c r="AN66" s="75"/>
    </row>
    <row r="67" spans="1:247" ht="24.75" customHeight="1" x14ac:dyDescent="0.2">
      <c r="A67" s="75" t="s">
        <v>379</v>
      </c>
      <c r="B67" s="102" t="s">
        <v>488</v>
      </c>
      <c r="C67" s="102"/>
      <c r="D67" s="102" t="s">
        <v>34</v>
      </c>
      <c r="E67" s="84"/>
      <c r="F67" s="79"/>
      <c r="G67" s="79"/>
      <c r="H67" s="83">
        <f t="shared" si="10"/>
        <v>0</v>
      </c>
      <c r="I67" s="84"/>
      <c r="J67" s="79"/>
      <c r="K67" s="79"/>
      <c r="L67" s="83">
        <f t="shared" si="1"/>
        <v>0</v>
      </c>
      <c r="M67" s="84"/>
      <c r="N67" s="79"/>
      <c r="O67" s="79"/>
      <c r="P67" s="83">
        <f t="shared" si="11"/>
        <v>0</v>
      </c>
      <c r="Q67" s="84"/>
      <c r="R67" s="79"/>
      <c r="S67" s="79"/>
      <c r="T67" s="83">
        <f t="shared" si="3"/>
        <v>0</v>
      </c>
      <c r="U67" s="84"/>
      <c r="V67" s="79"/>
      <c r="W67" s="79"/>
      <c r="X67" s="83">
        <f t="shared" si="12"/>
        <v>0</v>
      </c>
      <c r="Y67" s="97"/>
      <c r="Z67" s="98"/>
      <c r="AA67" s="79"/>
      <c r="AB67" s="83">
        <f t="shared" si="13"/>
        <v>0</v>
      </c>
      <c r="AC67" s="97"/>
      <c r="AD67" s="98"/>
      <c r="AE67" s="79"/>
      <c r="AF67" s="83">
        <f t="shared" si="14"/>
        <v>0</v>
      </c>
      <c r="AG67" s="92">
        <f t="shared" si="15"/>
        <v>0</v>
      </c>
      <c r="AH67" s="75"/>
      <c r="AI67" s="75"/>
      <c r="AJ67" s="75"/>
      <c r="AK67" s="75"/>
      <c r="AL67" s="75"/>
      <c r="AM67" s="75"/>
      <c r="AN67" s="75"/>
    </row>
    <row r="68" spans="1:247" ht="24.75" customHeight="1" x14ac:dyDescent="0.2">
      <c r="A68" s="99" t="s">
        <v>379</v>
      </c>
      <c r="B68" s="106" t="s">
        <v>486</v>
      </c>
      <c r="C68" s="106"/>
      <c r="D68" s="106" t="s">
        <v>34</v>
      </c>
      <c r="E68" s="97"/>
      <c r="F68" s="98"/>
      <c r="G68" s="98"/>
      <c r="H68" s="83">
        <f t="shared" si="10"/>
        <v>0</v>
      </c>
      <c r="I68" s="97"/>
      <c r="J68" s="98"/>
      <c r="K68" s="98"/>
      <c r="L68" s="83">
        <f t="shared" si="1"/>
        <v>0</v>
      </c>
      <c r="M68" s="97"/>
      <c r="N68" s="98"/>
      <c r="O68" s="98"/>
      <c r="P68" s="83">
        <f t="shared" si="11"/>
        <v>0</v>
      </c>
      <c r="Q68" s="97"/>
      <c r="R68" s="98"/>
      <c r="S68" s="98"/>
      <c r="T68" s="83">
        <f t="shared" si="3"/>
        <v>0</v>
      </c>
      <c r="U68" s="97"/>
      <c r="V68" s="98"/>
      <c r="W68" s="98"/>
      <c r="X68" s="83">
        <f t="shared" si="12"/>
        <v>0</v>
      </c>
      <c r="Y68" s="97"/>
      <c r="Z68" s="98"/>
      <c r="AA68" s="98"/>
      <c r="AB68" s="83">
        <f t="shared" si="13"/>
        <v>0</v>
      </c>
      <c r="AC68" s="97"/>
      <c r="AD68" s="98"/>
      <c r="AE68" s="98"/>
      <c r="AF68" s="83">
        <f t="shared" si="14"/>
        <v>0</v>
      </c>
      <c r="AG68" s="92">
        <f t="shared" si="15"/>
        <v>0</v>
      </c>
      <c r="AH68" s="99"/>
      <c r="AI68" s="99"/>
      <c r="AJ68" s="99"/>
      <c r="AK68" s="99"/>
      <c r="AL68" s="99"/>
      <c r="AM68" s="99"/>
      <c r="AN68" s="99"/>
    </row>
    <row r="69" spans="1:247" ht="24.75" customHeight="1" x14ac:dyDescent="0.2">
      <c r="A69" s="75" t="s">
        <v>379</v>
      </c>
      <c r="B69" s="102" t="s">
        <v>474</v>
      </c>
      <c r="C69" s="102"/>
      <c r="D69" s="102" t="s">
        <v>34</v>
      </c>
      <c r="E69" s="84"/>
      <c r="F69" s="79"/>
      <c r="G69" s="79"/>
      <c r="H69" s="83">
        <f t="shared" si="10"/>
        <v>0</v>
      </c>
      <c r="I69" s="84"/>
      <c r="J69" s="79"/>
      <c r="K69" s="79"/>
      <c r="L69" s="83">
        <f t="shared" si="1"/>
        <v>0</v>
      </c>
      <c r="M69" s="84"/>
      <c r="N69" s="79"/>
      <c r="O69" s="79"/>
      <c r="P69" s="83">
        <f t="shared" si="11"/>
        <v>0</v>
      </c>
      <c r="Q69" s="84"/>
      <c r="R69" s="79"/>
      <c r="S69" s="79"/>
      <c r="T69" s="83">
        <f t="shared" si="3"/>
        <v>0</v>
      </c>
      <c r="U69" s="84"/>
      <c r="V69" s="79"/>
      <c r="W69" s="79"/>
      <c r="X69" s="83">
        <f t="shared" si="12"/>
        <v>0</v>
      </c>
      <c r="Y69" s="84"/>
      <c r="Z69" s="79"/>
      <c r="AA69" s="79"/>
      <c r="AB69" s="83">
        <f t="shared" si="13"/>
        <v>0</v>
      </c>
      <c r="AC69" s="84"/>
      <c r="AD69" s="79"/>
      <c r="AE69" s="79"/>
      <c r="AF69" s="83">
        <f t="shared" si="14"/>
        <v>0</v>
      </c>
      <c r="AG69" s="92">
        <f t="shared" si="15"/>
        <v>0</v>
      </c>
      <c r="AH69" s="75"/>
      <c r="AI69" s="75"/>
      <c r="AJ69" s="75"/>
      <c r="AK69" s="75"/>
      <c r="AL69" s="75"/>
      <c r="AM69" s="75"/>
      <c r="AN69" s="75"/>
    </row>
    <row r="70" spans="1:247" ht="24.75" customHeight="1" x14ac:dyDescent="0.2">
      <c r="A70" s="75" t="s">
        <v>379</v>
      </c>
      <c r="B70" s="102" t="s">
        <v>475</v>
      </c>
      <c r="C70" s="102"/>
      <c r="D70" s="102" t="s">
        <v>34</v>
      </c>
      <c r="E70" s="84"/>
      <c r="F70" s="79"/>
      <c r="G70" s="79"/>
      <c r="H70" s="83">
        <f t="shared" si="10"/>
        <v>0</v>
      </c>
      <c r="I70" s="84"/>
      <c r="J70" s="79"/>
      <c r="K70" s="79"/>
      <c r="L70" s="83">
        <f t="shared" si="1"/>
        <v>0</v>
      </c>
      <c r="M70" s="84"/>
      <c r="N70" s="79"/>
      <c r="O70" s="79"/>
      <c r="P70" s="83">
        <f t="shared" si="11"/>
        <v>0</v>
      </c>
      <c r="Q70" s="84"/>
      <c r="R70" s="79"/>
      <c r="S70" s="79"/>
      <c r="T70" s="83">
        <f t="shared" si="3"/>
        <v>0</v>
      </c>
      <c r="U70" s="84"/>
      <c r="V70" s="79"/>
      <c r="W70" s="79"/>
      <c r="X70" s="83">
        <f t="shared" si="12"/>
        <v>0</v>
      </c>
      <c r="Y70" s="97"/>
      <c r="Z70" s="98"/>
      <c r="AA70" s="79"/>
      <c r="AB70" s="83">
        <f t="shared" si="13"/>
        <v>0</v>
      </c>
      <c r="AC70" s="84"/>
      <c r="AD70" s="79"/>
      <c r="AE70" s="79"/>
      <c r="AF70" s="83">
        <f t="shared" si="14"/>
        <v>0</v>
      </c>
      <c r="AG70" s="92">
        <f t="shared" si="15"/>
        <v>0</v>
      </c>
      <c r="AH70" s="75"/>
      <c r="AI70" s="75"/>
      <c r="AJ70" s="75"/>
      <c r="AK70" s="75"/>
      <c r="AL70" s="75"/>
      <c r="AM70" s="75"/>
      <c r="AN70" s="75"/>
    </row>
    <row r="71" spans="1:247" ht="24.75" customHeight="1" x14ac:dyDescent="0.2">
      <c r="A71" s="75" t="s">
        <v>379</v>
      </c>
      <c r="B71" s="107" t="s">
        <v>476</v>
      </c>
      <c r="C71" s="102"/>
      <c r="D71" s="102" t="s">
        <v>34</v>
      </c>
      <c r="E71" s="84"/>
      <c r="F71" s="79"/>
      <c r="G71" s="79"/>
      <c r="H71" s="83">
        <f t="shared" si="10"/>
        <v>0</v>
      </c>
      <c r="I71" s="97"/>
      <c r="J71" s="79"/>
      <c r="K71" s="79"/>
      <c r="L71" s="83">
        <f t="shared" si="1"/>
        <v>0</v>
      </c>
      <c r="M71" s="84"/>
      <c r="N71" s="79"/>
      <c r="O71" s="79"/>
      <c r="P71" s="83">
        <f t="shared" si="11"/>
        <v>0</v>
      </c>
      <c r="Q71" s="84"/>
      <c r="R71" s="79"/>
      <c r="S71" s="79"/>
      <c r="T71" s="83">
        <f t="shared" si="3"/>
        <v>0</v>
      </c>
      <c r="U71" s="84"/>
      <c r="V71" s="79"/>
      <c r="W71" s="79"/>
      <c r="X71" s="83">
        <f>IF(ISNUMBER(U71),IF(V71&gt;U71,V71-U71-W71,V71+1-U71-W71),0)</f>
        <v>0</v>
      </c>
      <c r="Y71" s="84"/>
      <c r="Z71" s="79"/>
      <c r="AA71" s="79"/>
      <c r="AB71" s="83">
        <f t="shared" si="13"/>
        <v>0</v>
      </c>
      <c r="AC71" s="84"/>
      <c r="AD71" s="79"/>
      <c r="AE71" s="79"/>
      <c r="AF71" s="83">
        <f t="shared" si="14"/>
        <v>0</v>
      </c>
      <c r="AG71" s="92">
        <f t="shared" si="15"/>
        <v>0</v>
      </c>
      <c r="AH71" s="75"/>
      <c r="AI71" s="75"/>
      <c r="AJ71" s="75"/>
      <c r="AK71" s="75"/>
      <c r="AL71" s="75"/>
      <c r="AM71" s="75"/>
      <c r="AN71" s="75"/>
    </row>
    <row r="72" spans="1:247" ht="24.75" customHeight="1" x14ac:dyDescent="0.2">
      <c r="A72" s="75" t="s">
        <v>379</v>
      </c>
      <c r="B72" s="102" t="s">
        <v>479</v>
      </c>
      <c r="C72" s="102"/>
      <c r="D72" s="102" t="s">
        <v>34</v>
      </c>
      <c r="E72" s="84"/>
      <c r="F72" s="79"/>
      <c r="G72" s="79"/>
      <c r="H72" s="83">
        <f t="shared" si="10"/>
        <v>0</v>
      </c>
      <c r="I72" s="97"/>
      <c r="J72" s="79"/>
      <c r="K72" s="79"/>
      <c r="L72" s="83">
        <f t="shared" si="1"/>
        <v>0</v>
      </c>
      <c r="M72" s="84"/>
      <c r="N72" s="79"/>
      <c r="O72" s="79"/>
      <c r="P72" s="83">
        <f t="shared" si="11"/>
        <v>0</v>
      </c>
      <c r="Q72" s="84"/>
      <c r="R72" s="79"/>
      <c r="S72" s="79"/>
      <c r="T72" s="83">
        <f t="shared" si="3"/>
        <v>0</v>
      </c>
      <c r="U72" s="84"/>
      <c r="V72" s="79"/>
      <c r="W72" s="79"/>
      <c r="X72" s="83">
        <f t="shared" si="12"/>
        <v>0</v>
      </c>
      <c r="Y72" s="84"/>
      <c r="Z72" s="79"/>
      <c r="AA72" s="79"/>
      <c r="AB72" s="83">
        <f t="shared" si="13"/>
        <v>0</v>
      </c>
      <c r="AC72" s="84"/>
      <c r="AD72" s="79"/>
      <c r="AE72" s="79"/>
      <c r="AF72" s="83">
        <f t="shared" si="14"/>
        <v>0</v>
      </c>
      <c r="AG72" s="92">
        <f t="shared" si="15"/>
        <v>0</v>
      </c>
      <c r="AH72" s="75"/>
      <c r="AI72" s="75"/>
      <c r="AJ72" s="75"/>
      <c r="AK72" s="75"/>
      <c r="AL72" s="75"/>
      <c r="AM72" s="75"/>
      <c r="AN72" s="75"/>
    </row>
    <row r="73" spans="1:247" ht="24.75" customHeight="1" x14ac:dyDescent="0.2">
      <c r="A73" s="102" t="s">
        <v>379</v>
      </c>
      <c r="B73" s="102" t="s">
        <v>480</v>
      </c>
      <c r="C73" s="102"/>
      <c r="D73" s="102" t="s">
        <v>34</v>
      </c>
      <c r="E73" s="84"/>
      <c r="F73" s="79"/>
      <c r="G73" s="79"/>
      <c r="H73" s="83">
        <f t="shared" si="10"/>
        <v>0</v>
      </c>
      <c r="I73" s="84"/>
      <c r="J73" s="79"/>
      <c r="K73" s="79"/>
      <c r="L73" s="83">
        <f t="shared" si="1"/>
        <v>0</v>
      </c>
      <c r="M73" s="84"/>
      <c r="N73" s="79"/>
      <c r="O73" s="79"/>
      <c r="P73" s="83">
        <f t="shared" si="11"/>
        <v>0</v>
      </c>
      <c r="Q73" s="84"/>
      <c r="R73" s="79"/>
      <c r="S73" s="79"/>
      <c r="T73" s="83">
        <f t="shared" si="3"/>
        <v>0</v>
      </c>
      <c r="U73" s="84"/>
      <c r="V73" s="79"/>
      <c r="W73" s="79"/>
      <c r="X73" s="83">
        <f t="shared" si="12"/>
        <v>0</v>
      </c>
      <c r="Y73" s="84"/>
      <c r="Z73" s="79"/>
      <c r="AA73" s="79"/>
      <c r="AB73" s="83">
        <f t="shared" si="13"/>
        <v>0</v>
      </c>
      <c r="AC73" s="84"/>
      <c r="AD73" s="79"/>
      <c r="AE73" s="79"/>
      <c r="AF73" s="83">
        <f t="shared" si="14"/>
        <v>0</v>
      </c>
      <c r="AG73" s="92">
        <f t="shared" si="15"/>
        <v>0</v>
      </c>
      <c r="AH73" s="75"/>
      <c r="AI73" s="75"/>
      <c r="AJ73" s="75"/>
      <c r="AK73" s="75"/>
      <c r="AL73" s="75"/>
      <c r="AM73" s="75"/>
      <c r="AN73" s="75"/>
    </row>
    <row r="74" spans="1:247" ht="24.75" customHeight="1" x14ac:dyDescent="0.2">
      <c r="A74" s="75" t="s">
        <v>379</v>
      </c>
      <c r="B74" s="102" t="s">
        <v>481</v>
      </c>
      <c r="C74" s="102"/>
      <c r="D74" s="102" t="s">
        <v>34</v>
      </c>
      <c r="E74" s="84"/>
      <c r="F74" s="79"/>
      <c r="G74" s="79"/>
      <c r="H74" s="83">
        <f t="shared" si="10"/>
        <v>0</v>
      </c>
      <c r="I74" s="97"/>
      <c r="J74" s="79"/>
      <c r="K74" s="79"/>
      <c r="L74" s="83">
        <f t="shared" si="1"/>
        <v>0</v>
      </c>
      <c r="M74" s="84"/>
      <c r="N74" s="79"/>
      <c r="O74" s="79"/>
      <c r="P74" s="83">
        <f t="shared" si="11"/>
        <v>0</v>
      </c>
      <c r="Q74" s="84"/>
      <c r="R74" s="79"/>
      <c r="S74" s="79"/>
      <c r="T74" s="83">
        <f t="shared" si="3"/>
        <v>0</v>
      </c>
      <c r="U74" s="84"/>
      <c r="V74" s="79"/>
      <c r="W74" s="79"/>
      <c r="X74" s="83">
        <f t="shared" si="12"/>
        <v>0</v>
      </c>
      <c r="Y74" s="84"/>
      <c r="Z74" s="79"/>
      <c r="AA74" s="79"/>
      <c r="AB74" s="83">
        <f t="shared" si="13"/>
        <v>0</v>
      </c>
      <c r="AC74" s="84"/>
      <c r="AD74" s="79"/>
      <c r="AE74" s="79"/>
      <c r="AF74" s="83">
        <f t="shared" si="14"/>
        <v>0</v>
      </c>
      <c r="AG74" s="92">
        <f t="shared" si="15"/>
        <v>0</v>
      </c>
      <c r="AH74" s="75"/>
      <c r="AI74" s="75"/>
      <c r="AJ74" s="75"/>
      <c r="AK74" s="75"/>
      <c r="AL74" s="75"/>
      <c r="AM74" s="75"/>
      <c r="AN74" s="75"/>
    </row>
    <row r="75" spans="1:247" ht="24.75" customHeight="1" x14ac:dyDescent="0.2">
      <c r="A75" s="75" t="s">
        <v>21</v>
      </c>
      <c r="B75" s="102" t="s">
        <v>648</v>
      </c>
      <c r="C75" s="102" t="s">
        <v>33</v>
      </c>
      <c r="D75" s="102" t="s">
        <v>34</v>
      </c>
      <c r="E75" s="84"/>
      <c r="F75" s="79"/>
      <c r="G75" s="79"/>
      <c r="H75" s="83">
        <f t="shared" si="10"/>
        <v>0</v>
      </c>
      <c r="I75" s="84">
        <v>0.25</v>
      </c>
      <c r="J75" s="79">
        <v>0.58333333333333337</v>
      </c>
      <c r="K75" s="79">
        <v>2.0833333333333332E-2</v>
      </c>
      <c r="L75" s="83">
        <f t="shared" si="1"/>
        <v>0.31250000000000006</v>
      </c>
      <c r="M75" s="84"/>
      <c r="N75" s="79"/>
      <c r="O75" s="79"/>
      <c r="P75" s="83">
        <f t="shared" si="11"/>
        <v>0</v>
      </c>
      <c r="Q75" s="84"/>
      <c r="R75" s="79"/>
      <c r="S75" s="79"/>
      <c r="T75" s="83">
        <f t="shared" si="3"/>
        <v>0</v>
      </c>
      <c r="U75" s="84"/>
      <c r="V75" s="79"/>
      <c r="W75" s="79"/>
      <c r="X75" s="83">
        <f t="shared" si="12"/>
        <v>0</v>
      </c>
      <c r="Y75" s="84"/>
      <c r="Z75" s="79"/>
      <c r="AA75" s="79"/>
      <c r="AB75" s="83">
        <f t="shared" si="13"/>
        <v>0</v>
      </c>
      <c r="AC75" s="84"/>
      <c r="AD75" s="79"/>
      <c r="AE75" s="79"/>
      <c r="AF75" s="83">
        <f t="shared" si="14"/>
        <v>0</v>
      </c>
      <c r="AG75" s="92">
        <f t="shared" si="15"/>
        <v>0.31250000000000006</v>
      </c>
      <c r="AH75" s="75"/>
      <c r="AI75" s="75"/>
      <c r="AJ75" s="75"/>
      <c r="AK75" s="75"/>
      <c r="AL75" s="75"/>
      <c r="AM75" s="75"/>
      <c r="AN75" s="75"/>
      <c r="AP75" s="67">
        <v>0.10416666666666667</v>
      </c>
      <c r="DA75" s="67">
        <v>0.20833333333333334</v>
      </c>
      <c r="DH75">
        <v>2</v>
      </c>
      <c r="DO75">
        <v>13</v>
      </c>
      <c r="DV75">
        <v>368</v>
      </c>
      <c r="GN75">
        <v>1</v>
      </c>
      <c r="HB75">
        <v>5</v>
      </c>
      <c r="HI75" t="s">
        <v>592</v>
      </c>
    </row>
    <row r="76" spans="1:247" ht="24.75" customHeight="1" x14ac:dyDescent="0.2">
      <c r="A76" s="75" t="s">
        <v>21</v>
      </c>
      <c r="B76" s="102" t="s">
        <v>649</v>
      </c>
      <c r="C76" s="102" t="s">
        <v>33</v>
      </c>
      <c r="D76" s="102" t="s">
        <v>35</v>
      </c>
      <c r="E76" s="84"/>
      <c r="F76" s="79"/>
      <c r="G76" s="79"/>
      <c r="H76" s="83">
        <f t="shared" si="10"/>
        <v>0</v>
      </c>
      <c r="I76" s="84">
        <v>0.22916666666666666</v>
      </c>
      <c r="J76" s="79">
        <v>0.5625</v>
      </c>
      <c r="K76" s="79">
        <v>2.0833333333333332E-2</v>
      </c>
      <c r="L76" s="83">
        <f t="shared" si="1"/>
        <v>0.31250000000000006</v>
      </c>
      <c r="M76" s="84">
        <v>0.22916666666666666</v>
      </c>
      <c r="N76" s="79">
        <v>0.5625</v>
      </c>
      <c r="O76" s="79">
        <v>2.0833333333333332E-2</v>
      </c>
      <c r="P76" s="83">
        <f t="shared" si="11"/>
        <v>0.31250000000000006</v>
      </c>
      <c r="Q76" s="84">
        <v>0.22916666666666666</v>
      </c>
      <c r="R76" s="79">
        <v>0.5625</v>
      </c>
      <c r="S76" s="79">
        <v>2.0833333333333332E-2</v>
      </c>
      <c r="T76" s="83">
        <f t="shared" si="3"/>
        <v>0.31250000000000006</v>
      </c>
      <c r="U76" s="84"/>
      <c r="V76" s="79"/>
      <c r="W76" s="79"/>
      <c r="X76" s="83">
        <f t="shared" si="12"/>
        <v>0</v>
      </c>
      <c r="Y76" s="84"/>
      <c r="Z76" s="79"/>
      <c r="AA76" s="79"/>
      <c r="AB76" s="83">
        <f t="shared" si="13"/>
        <v>0</v>
      </c>
      <c r="AC76" s="84"/>
      <c r="AD76" s="79"/>
      <c r="AE76" s="79"/>
      <c r="AF76" s="83">
        <f t="shared" si="14"/>
        <v>0</v>
      </c>
      <c r="AG76" s="92">
        <f t="shared" si="15"/>
        <v>0.93750000000000022</v>
      </c>
      <c r="AH76" s="75"/>
      <c r="AI76" s="75"/>
      <c r="AJ76" s="75"/>
      <c r="AK76" s="75"/>
      <c r="AL76" s="75"/>
      <c r="AM76" s="75"/>
      <c r="AN76" s="75"/>
      <c r="CT76" s="67">
        <v>0.125</v>
      </c>
      <c r="CU76" s="67">
        <v>0.3125</v>
      </c>
      <c r="CV76" s="67">
        <v>0.29166666666666669</v>
      </c>
      <c r="DA76" s="67">
        <v>0.1875</v>
      </c>
      <c r="DC76" s="67">
        <v>2.0833333333333332E-2</v>
      </c>
      <c r="HB76">
        <v>4.5</v>
      </c>
      <c r="HD76">
        <v>0.5</v>
      </c>
      <c r="HI76" t="s">
        <v>585</v>
      </c>
      <c r="HK76" t="s">
        <v>606</v>
      </c>
      <c r="IK76">
        <v>3</v>
      </c>
      <c r="IL76">
        <v>7.5</v>
      </c>
      <c r="IM76">
        <v>7</v>
      </c>
    </row>
    <row r="77" spans="1:247" ht="24.75" customHeight="1" x14ac:dyDescent="0.2">
      <c r="A77" s="75" t="s">
        <v>21</v>
      </c>
      <c r="B77" s="102"/>
      <c r="C77" s="102" t="s">
        <v>33</v>
      </c>
      <c r="D77" s="102" t="s">
        <v>35</v>
      </c>
      <c r="E77" s="84"/>
      <c r="F77" s="79"/>
      <c r="G77" s="79"/>
      <c r="H77" s="83">
        <f t="shared" si="10"/>
        <v>0</v>
      </c>
      <c r="I77" s="84"/>
      <c r="J77" s="79"/>
      <c r="K77" s="79"/>
      <c r="L77" s="83">
        <f t="shared" si="1"/>
        <v>0</v>
      </c>
      <c r="M77" s="84"/>
      <c r="N77" s="79"/>
      <c r="O77" s="79"/>
      <c r="P77" s="83">
        <f t="shared" si="11"/>
        <v>0</v>
      </c>
      <c r="Q77" s="84"/>
      <c r="R77" s="79"/>
      <c r="S77" s="79"/>
      <c r="T77" s="83">
        <f t="shared" si="3"/>
        <v>0</v>
      </c>
      <c r="U77" s="84"/>
      <c r="V77" s="79"/>
      <c r="W77" s="79"/>
      <c r="X77" s="83">
        <f t="shared" si="12"/>
        <v>0</v>
      </c>
      <c r="Y77" s="84"/>
      <c r="Z77" s="79"/>
      <c r="AA77" s="79"/>
      <c r="AB77" s="83">
        <f t="shared" si="13"/>
        <v>0</v>
      </c>
      <c r="AC77" s="84"/>
      <c r="AD77" s="79"/>
      <c r="AE77" s="79"/>
      <c r="AF77" s="83">
        <f t="shared" si="14"/>
        <v>0</v>
      </c>
      <c r="AG77" s="92">
        <f t="shared" si="15"/>
        <v>0</v>
      </c>
      <c r="AH77" s="75"/>
      <c r="AI77" s="75"/>
      <c r="AJ77" s="75"/>
      <c r="AK77" s="75"/>
      <c r="AL77" s="75"/>
      <c r="AM77" s="75"/>
      <c r="AN77" s="75"/>
    </row>
    <row r="78" spans="1:247" ht="24.75" customHeight="1" x14ac:dyDescent="0.2">
      <c r="A78" s="75" t="s">
        <v>21</v>
      </c>
      <c r="B78" s="102"/>
      <c r="C78" s="102" t="s">
        <v>33</v>
      </c>
      <c r="D78" s="102" t="s">
        <v>35</v>
      </c>
      <c r="E78" s="84"/>
      <c r="F78" s="79"/>
      <c r="G78" s="79"/>
      <c r="H78" s="83">
        <f t="shared" ref="H78:H109" si="16">IF(ISNUMBER(E78),IF(F78&gt;E78,F78-E78-G78,F78+1-E78-G78),0)</f>
        <v>0</v>
      </c>
      <c r="I78" s="84">
        <v>0.22916666666666666</v>
      </c>
      <c r="J78" s="79">
        <v>0.56597222222222221</v>
      </c>
      <c r="K78" s="79">
        <v>2.0833333333333332E-2</v>
      </c>
      <c r="L78" s="83">
        <f t="shared" ref="L78:L125" si="17">IF(ISNUMBER(I78),IF(J78&gt;I78,J78-I78-K78,J78+1-I78-K78),0)</f>
        <v>0.31597222222222227</v>
      </c>
      <c r="M78" s="84">
        <v>0.22916666666666666</v>
      </c>
      <c r="N78" s="79">
        <v>0.5625</v>
      </c>
      <c r="O78" s="79">
        <v>2.0833333333333332E-2</v>
      </c>
      <c r="P78" s="83">
        <f t="shared" ref="P78:P109" si="18">IF(ISNUMBER(M78),IF(N78&gt;M78,N78-M78-O78,N78+1-M78-O78),0)</f>
        <v>0.31250000000000006</v>
      </c>
      <c r="Q78" s="84">
        <v>0.22916666666666666</v>
      </c>
      <c r="R78" s="79">
        <v>0.56597222222222221</v>
      </c>
      <c r="S78" s="79">
        <v>2.0833333333333332E-2</v>
      </c>
      <c r="T78" s="83">
        <f t="shared" ref="T78:T138" si="19">IF(ISNUMBER(Q78),IF(R78&gt;Q78,R78-Q78-S78,R78+1-Q78-S78),0)</f>
        <v>0.31597222222222227</v>
      </c>
      <c r="U78" s="84"/>
      <c r="V78" s="79"/>
      <c r="W78" s="79"/>
      <c r="X78" s="83">
        <f t="shared" ref="X78:X109" si="20">IF(ISNUMBER(U78),IF(V78&gt;U78,V78-U78-W78,V78+1-U78-W78),0)</f>
        <v>0</v>
      </c>
      <c r="Y78" s="97"/>
      <c r="Z78" s="79"/>
      <c r="AA78" s="79"/>
      <c r="AB78" s="83">
        <f t="shared" ref="AB78:AB109" si="21">IF(ISNUMBER(Y78),IF(Z78&gt;Y78,Z78-Y78-AA78,Z78+1-Y78-AA78),0)</f>
        <v>0</v>
      </c>
      <c r="AC78" s="84"/>
      <c r="AD78" s="79"/>
      <c r="AE78" s="79"/>
      <c r="AF78" s="83">
        <f t="shared" ref="AF78:AF109" si="22">IF(ISNUMBER(AC78),IF(AD78&gt;AC78,AD78-AC78-AE78,AD78+1-AC78-AE78),0)</f>
        <v>0</v>
      </c>
      <c r="AG78" s="92">
        <f t="shared" ref="AG78:AG109" si="23">(AF78+AB78+T78+P78+L78+H78+X78)*1</f>
        <v>0.94444444444444464</v>
      </c>
      <c r="AH78" s="75"/>
      <c r="AI78" s="75"/>
      <c r="AJ78" s="75"/>
      <c r="AK78" s="75"/>
      <c r="AL78" s="75"/>
      <c r="AM78" s="75"/>
      <c r="AN78" s="75"/>
      <c r="CF78" s="67">
        <v>0.31597222222222221</v>
      </c>
      <c r="CG78" s="67">
        <v>0.3125</v>
      </c>
      <c r="CH78" s="67">
        <v>0.31597222222222221</v>
      </c>
    </row>
    <row r="79" spans="1:247" ht="24.75" customHeight="1" x14ac:dyDescent="0.2">
      <c r="A79" s="75" t="s">
        <v>21</v>
      </c>
      <c r="B79" s="102"/>
      <c r="C79" s="102" t="s">
        <v>33</v>
      </c>
      <c r="D79" s="102" t="s">
        <v>35</v>
      </c>
      <c r="E79" s="84"/>
      <c r="F79" s="79"/>
      <c r="G79" s="79"/>
      <c r="H79" s="83">
        <f t="shared" si="16"/>
        <v>0</v>
      </c>
      <c r="I79" s="84">
        <v>0.22916666666666666</v>
      </c>
      <c r="J79" s="79">
        <v>0.56597222222222221</v>
      </c>
      <c r="K79" s="79">
        <v>2.0833333333333332E-2</v>
      </c>
      <c r="L79" s="83">
        <f t="shared" si="17"/>
        <v>0.31597222222222227</v>
      </c>
      <c r="M79" s="84">
        <v>0.22916666666666666</v>
      </c>
      <c r="N79" s="79">
        <v>0.5625</v>
      </c>
      <c r="O79" s="79">
        <v>2.0833333333333332E-2</v>
      </c>
      <c r="P79" s="83">
        <f t="shared" si="18"/>
        <v>0.31250000000000006</v>
      </c>
      <c r="Q79" s="84">
        <v>0.22916666666666666</v>
      </c>
      <c r="R79" s="79">
        <v>0.56597222222222221</v>
      </c>
      <c r="S79" s="79">
        <v>2.0833333333333332E-2</v>
      </c>
      <c r="T79" s="83">
        <f t="shared" si="19"/>
        <v>0.31597222222222227</v>
      </c>
      <c r="U79" s="84"/>
      <c r="V79" s="79"/>
      <c r="W79" s="79"/>
      <c r="X79" s="83">
        <f t="shared" si="20"/>
        <v>0</v>
      </c>
      <c r="Y79" s="84"/>
      <c r="Z79" s="79"/>
      <c r="AA79" s="79"/>
      <c r="AB79" s="83">
        <f t="shared" si="21"/>
        <v>0</v>
      </c>
      <c r="AC79" s="84"/>
      <c r="AD79" s="79"/>
      <c r="AE79" s="79"/>
      <c r="AF79" s="83">
        <f t="shared" si="22"/>
        <v>0</v>
      </c>
      <c r="AG79" s="92">
        <f t="shared" si="23"/>
        <v>0.94444444444444464</v>
      </c>
      <c r="AH79" s="75"/>
      <c r="AI79" s="75"/>
      <c r="AJ79" s="75"/>
      <c r="AK79" s="75"/>
      <c r="AL79" s="75"/>
      <c r="AM79" s="75"/>
      <c r="AN79" s="75"/>
      <c r="CF79" s="67">
        <v>0.31597222222222221</v>
      </c>
      <c r="CG79" s="67">
        <v>0.3125</v>
      </c>
      <c r="CH79" s="67">
        <v>0.31597222222222221</v>
      </c>
    </row>
    <row r="80" spans="1:247" ht="24.75" customHeight="1" x14ac:dyDescent="0.2">
      <c r="A80" s="75" t="s">
        <v>21</v>
      </c>
      <c r="B80" s="102"/>
      <c r="C80" s="102" t="s">
        <v>33</v>
      </c>
      <c r="D80" s="102" t="s">
        <v>35</v>
      </c>
      <c r="E80" s="84"/>
      <c r="F80" s="79"/>
      <c r="G80" s="79"/>
      <c r="H80" s="83">
        <f t="shared" si="16"/>
        <v>0</v>
      </c>
      <c r="I80" s="84">
        <v>0.22916666666666666</v>
      </c>
      <c r="J80" s="79">
        <v>0.5625</v>
      </c>
      <c r="K80" s="79">
        <v>2.0833333333333332E-2</v>
      </c>
      <c r="L80" s="83">
        <f t="shared" si="17"/>
        <v>0.31250000000000006</v>
      </c>
      <c r="M80" s="84">
        <v>0.22916666666666666</v>
      </c>
      <c r="N80" s="79">
        <v>0.5625</v>
      </c>
      <c r="O80" s="79">
        <v>2.0833333333333332E-2</v>
      </c>
      <c r="P80" s="83">
        <f t="shared" si="18"/>
        <v>0.31250000000000006</v>
      </c>
      <c r="Q80" s="84">
        <v>0.22916666666666666</v>
      </c>
      <c r="R80" s="79">
        <v>0.5625</v>
      </c>
      <c r="S80" s="79">
        <v>2.0833333333333332E-2</v>
      </c>
      <c r="T80" s="83">
        <f t="shared" si="19"/>
        <v>0.31250000000000006</v>
      </c>
      <c r="U80" s="84">
        <v>0.22916666666666666</v>
      </c>
      <c r="V80" s="79">
        <v>0.58333333333333337</v>
      </c>
      <c r="W80" s="79">
        <v>2.0833333333333332E-2</v>
      </c>
      <c r="X80" s="83">
        <f t="shared" si="20"/>
        <v>0.33333333333333343</v>
      </c>
      <c r="Y80" s="97"/>
      <c r="Z80" s="79"/>
      <c r="AA80" s="79"/>
      <c r="AB80" s="83">
        <f t="shared" si="21"/>
        <v>0</v>
      </c>
      <c r="AC80" s="84"/>
      <c r="AD80" s="79"/>
      <c r="AE80" s="79"/>
      <c r="AF80" s="83">
        <f t="shared" si="22"/>
        <v>0</v>
      </c>
      <c r="AG80" s="92">
        <f t="shared" si="23"/>
        <v>1.2708333333333337</v>
      </c>
      <c r="AH80" s="75"/>
      <c r="AI80" s="75"/>
      <c r="AJ80" s="75"/>
      <c r="AK80" s="75"/>
      <c r="AL80" s="75"/>
      <c r="AM80" s="75"/>
      <c r="AN80" s="75"/>
      <c r="BN80" s="67">
        <v>0.16666666666666666</v>
      </c>
      <c r="CM80" s="67">
        <v>0.3125</v>
      </c>
      <c r="CN80" s="67">
        <v>0.3125</v>
      </c>
      <c r="CO80" s="67">
        <v>0.3125</v>
      </c>
      <c r="CP80" s="67">
        <v>0.16666666666666666</v>
      </c>
    </row>
    <row r="81" spans="1:220" ht="24.75" customHeight="1" x14ac:dyDescent="0.2">
      <c r="A81" s="102" t="s">
        <v>21</v>
      </c>
      <c r="B81" s="102"/>
      <c r="C81" s="102" t="s">
        <v>33</v>
      </c>
      <c r="D81" s="102" t="s">
        <v>35</v>
      </c>
      <c r="E81" s="84"/>
      <c r="F81" s="79"/>
      <c r="G81" s="79"/>
      <c r="H81" s="83">
        <f t="shared" si="16"/>
        <v>0</v>
      </c>
      <c r="I81" s="97"/>
      <c r="J81" s="79"/>
      <c r="K81" s="79"/>
      <c r="L81" s="83">
        <f t="shared" si="17"/>
        <v>0</v>
      </c>
      <c r="M81" s="84"/>
      <c r="N81" s="79"/>
      <c r="O81" s="79"/>
      <c r="P81" s="83">
        <f t="shared" si="18"/>
        <v>0</v>
      </c>
      <c r="Q81" s="84"/>
      <c r="R81" s="79"/>
      <c r="S81" s="79"/>
      <c r="T81" s="83">
        <f t="shared" si="19"/>
        <v>0</v>
      </c>
      <c r="U81" s="84"/>
      <c r="V81" s="79"/>
      <c r="W81" s="79"/>
      <c r="X81" s="83">
        <f t="shared" si="20"/>
        <v>0</v>
      </c>
      <c r="Y81" s="84"/>
      <c r="Z81" s="79"/>
      <c r="AA81" s="79"/>
      <c r="AB81" s="83">
        <f t="shared" si="21"/>
        <v>0</v>
      </c>
      <c r="AC81" s="84"/>
      <c r="AD81" s="79"/>
      <c r="AE81" s="79"/>
      <c r="AF81" s="83">
        <f t="shared" si="22"/>
        <v>0</v>
      </c>
      <c r="AG81" s="92">
        <f t="shared" si="23"/>
        <v>0</v>
      </c>
      <c r="AH81" s="75"/>
      <c r="AI81" s="75"/>
      <c r="AJ81" s="75"/>
      <c r="AK81" s="75"/>
      <c r="AL81" s="75"/>
      <c r="AM81" s="75"/>
      <c r="AN81" s="75"/>
    </row>
    <row r="82" spans="1:220" ht="24.75" customHeight="1" x14ac:dyDescent="0.2">
      <c r="A82" s="102" t="s">
        <v>21</v>
      </c>
      <c r="B82" s="102"/>
      <c r="C82" s="102" t="s">
        <v>33</v>
      </c>
      <c r="D82" s="102" t="s">
        <v>35</v>
      </c>
      <c r="E82" s="84"/>
      <c r="F82" s="79"/>
      <c r="G82" s="79"/>
      <c r="H82" s="83">
        <f t="shared" si="16"/>
        <v>0</v>
      </c>
      <c r="I82" s="84"/>
      <c r="J82" s="79"/>
      <c r="K82" s="79"/>
      <c r="L82" s="83">
        <f t="shared" si="17"/>
        <v>0</v>
      </c>
      <c r="M82" s="84"/>
      <c r="N82" s="79"/>
      <c r="O82" s="79"/>
      <c r="P82" s="83">
        <f t="shared" si="18"/>
        <v>0</v>
      </c>
      <c r="Q82" s="84"/>
      <c r="R82" s="79"/>
      <c r="S82" s="79"/>
      <c r="T82" s="83">
        <f t="shared" si="19"/>
        <v>0</v>
      </c>
      <c r="U82" s="84"/>
      <c r="V82" s="79"/>
      <c r="W82" s="79"/>
      <c r="X82" s="83">
        <f t="shared" si="20"/>
        <v>0</v>
      </c>
      <c r="Y82" s="84"/>
      <c r="Z82" s="79"/>
      <c r="AA82" s="79"/>
      <c r="AB82" s="83">
        <f t="shared" si="21"/>
        <v>0</v>
      </c>
      <c r="AC82" s="84"/>
      <c r="AD82" s="79"/>
      <c r="AE82" s="79"/>
      <c r="AF82" s="83">
        <f t="shared" si="22"/>
        <v>0</v>
      </c>
      <c r="AG82" s="92">
        <f t="shared" si="23"/>
        <v>0</v>
      </c>
      <c r="AH82" s="75"/>
      <c r="AI82" s="75"/>
      <c r="AJ82" s="75"/>
      <c r="AK82" s="75"/>
      <c r="AL82" s="75"/>
      <c r="AM82" s="75"/>
      <c r="AN82" s="75"/>
    </row>
    <row r="83" spans="1:220" ht="24.75" customHeight="1" x14ac:dyDescent="0.2">
      <c r="A83" s="75" t="s">
        <v>21</v>
      </c>
      <c r="B83" s="102"/>
      <c r="C83" s="102" t="s">
        <v>33</v>
      </c>
      <c r="D83" s="102" t="s">
        <v>34</v>
      </c>
      <c r="E83" s="84"/>
      <c r="F83" s="79"/>
      <c r="G83" s="79"/>
      <c r="H83" s="83">
        <f t="shared" si="16"/>
        <v>0</v>
      </c>
      <c r="I83" s="84">
        <v>0.25</v>
      </c>
      <c r="J83" s="79">
        <v>0.58333333333333337</v>
      </c>
      <c r="K83" s="79">
        <v>2.0833333333333332E-2</v>
      </c>
      <c r="L83" s="83">
        <f t="shared" si="17"/>
        <v>0.31250000000000006</v>
      </c>
      <c r="M83" s="84">
        <v>0.25</v>
      </c>
      <c r="N83" s="79">
        <v>0.58333333333333337</v>
      </c>
      <c r="O83" s="79">
        <v>2.0833333333333332E-2</v>
      </c>
      <c r="P83" s="83">
        <f t="shared" si="18"/>
        <v>0.31250000000000006</v>
      </c>
      <c r="Q83" s="84">
        <v>0.33333333333333331</v>
      </c>
      <c r="R83" s="79">
        <v>0.70833333333333337</v>
      </c>
      <c r="S83" s="79">
        <v>2.0833333333333332E-2</v>
      </c>
      <c r="T83" s="83">
        <f t="shared" si="19"/>
        <v>0.35416666666666674</v>
      </c>
      <c r="U83" s="84">
        <v>0.25</v>
      </c>
      <c r="V83" s="79">
        <v>0.58333333333333337</v>
      </c>
      <c r="W83" s="79">
        <v>2.0833333333333332E-2</v>
      </c>
      <c r="X83" s="83">
        <f t="shared" si="20"/>
        <v>0.31250000000000006</v>
      </c>
      <c r="Y83" s="84"/>
      <c r="Z83" s="79"/>
      <c r="AA83" s="79"/>
      <c r="AB83" s="83">
        <f t="shared" si="21"/>
        <v>0</v>
      </c>
      <c r="AC83" s="84"/>
      <c r="AD83" s="79"/>
      <c r="AE83" s="79"/>
      <c r="AF83" s="83">
        <f t="shared" si="22"/>
        <v>0</v>
      </c>
      <c r="AG83" s="92">
        <f t="shared" si="23"/>
        <v>1.2916666666666667</v>
      </c>
      <c r="AH83" s="75"/>
      <c r="AI83" s="75"/>
      <c r="AJ83" s="75"/>
      <c r="AK83" s="75"/>
      <c r="AL83" s="75"/>
      <c r="AM83" s="75"/>
      <c r="AN83" s="75"/>
      <c r="AP83" s="67">
        <v>0.3125</v>
      </c>
      <c r="AQ83" s="67">
        <v>0.3125</v>
      </c>
      <c r="AR83" s="67">
        <v>8.3333333333333329E-2</v>
      </c>
      <c r="AS83" s="67">
        <v>0.1111111111111111</v>
      </c>
      <c r="BM83" s="67">
        <v>0.27083333333333331</v>
      </c>
      <c r="BN83" s="67">
        <v>0.16666666666666666</v>
      </c>
      <c r="DD83" s="67">
        <v>3.4722222222222224E-2</v>
      </c>
      <c r="DH83">
        <v>14</v>
      </c>
      <c r="DI83">
        <v>14</v>
      </c>
      <c r="DJ83">
        <v>6</v>
      </c>
      <c r="DK83">
        <v>9</v>
      </c>
      <c r="DO83">
        <v>52</v>
      </c>
      <c r="DP83">
        <v>43</v>
      </c>
      <c r="DQ83">
        <v>30</v>
      </c>
      <c r="DR83">
        <v>34</v>
      </c>
      <c r="DV83">
        <v>2548</v>
      </c>
      <c r="DW83">
        <v>2449</v>
      </c>
      <c r="DX83">
        <v>515</v>
      </c>
      <c r="DY83">
        <v>491</v>
      </c>
      <c r="EC83">
        <v>1</v>
      </c>
      <c r="ED83">
        <v>6</v>
      </c>
      <c r="EF83">
        <v>4</v>
      </c>
      <c r="EJ83">
        <v>2</v>
      </c>
      <c r="EK83">
        <v>14</v>
      </c>
      <c r="EM83">
        <v>9</v>
      </c>
      <c r="EQ83">
        <v>4</v>
      </c>
      <c r="ER83">
        <v>20</v>
      </c>
      <c r="ET83">
        <v>14</v>
      </c>
      <c r="GN83">
        <v>1</v>
      </c>
      <c r="GO83">
        <v>1</v>
      </c>
      <c r="GQ83">
        <v>0.17</v>
      </c>
      <c r="HE83">
        <v>0.83</v>
      </c>
      <c r="HL83" t="s">
        <v>600</v>
      </c>
    </row>
    <row r="84" spans="1:220" ht="24.75" customHeight="1" x14ac:dyDescent="0.2">
      <c r="A84" s="75" t="s">
        <v>21</v>
      </c>
      <c r="B84" s="102"/>
      <c r="C84" s="102" t="s">
        <v>33</v>
      </c>
      <c r="D84" s="102" t="s">
        <v>34</v>
      </c>
      <c r="E84" s="84"/>
      <c r="F84" s="79"/>
      <c r="G84" s="79"/>
      <c r="H84" s="83">
        <f t="shared" si="16"/>
        <v>0</v>
      </c>
      <c r="I84" s="84"/>
      <c r="J84" s="79"/>
      <c r="K84" s="79"/>
      <c r="L84" s="83">
        <f t="shared" si="17"/>
        <v>0</v>
      </c>
      <c r="M84" s="84"/>
      <c r="N84" s="79"/>
      <c r="O84" s="79"/>
      <c r="P84" s="83">
        <f t="shared" si="18"/>
        <v>0</v>
      </c>
      <c r="Q84" s="84"/>
      <c r="R84" s="79"/>
      <c r="S84" s="79"/>
      <c r="T84" s="83">
        <f t="shared" si="19"/>
        <v>0</v>
      </c>
      <c r="U84" s="84"/>
      <c r="V84" s="79"/>
      <c r="W84" s="79"/>
      <c r="X84" s="83">
        <f t="shared" si="20"/>
        <v>0</v>
      </c>
      <c r="Y84" s="84"/>
      <c r="Z84" s="79"/>
      <c r="AA84" s="79"/>
      <c r="AB84" s="83">
        <f t="shared" si="21"/>
        <v>0</v>
      </c>
      <c r="AC84" s="84"/>
      <c r="AD84" s="79"/>
      <c r="AE84" s="79"/>
      <c r="AF84" s="83">
        <f t="shared" si="22"/>
        <v>0</v>
      </c>
      <c r="AG84" s="92">
        <f t="shared" si="23"/>
        <v>0</v>
      </c>
      <c r="AH84" s="75"/>
      <c r="AI84" s="75"/>
      <c r="AJ84" s="75"/>
      <c r="AK84" s="75"/>
      <c r="AL84" s="75"/>
      <c r="AM84" s="75"/>
      <c r="AN84" s="75"/>
    </row>
    <row r="85" spans="1:220" ht="24.75" customHeight="1" x14ac:dyDescent="0.2">
      <c r="A85" s="75" t="s">
        <v>21</v>
      </c>
      <c r="B85" s="102" t="s">
        <v>493</v>
      </c>
      <c r="C85" s="102"/>
      <c r="D85" s="102" t="s">
        <v>34</v>
      </c>
      <c r="E85" s="84"/>
      <c r="F85" s="79"/>
      <c r="G85" s="79"/>
      <c r="H85" s="83">
        <f t="shared" si="16"/>
        <v>0</v>
      </c>
      <c r="I85" s="97"/>
      <c r="J85" s="98"/>
      <c r="K85" s="98"/>
      <c r="L85" s="83">
        <f t="shared" si="17"/>
        <v>0</v>
      </c>
      <c r="M85" s="97"/>
      <c r="N85" s="98"/>
      <c r="O85" s="98"/>
      <c r="P85" s="83">
        <f t="shared" si="18"/>
        <v>0</v>
      </c>
      <c r="Q85" s="84"/>
      <c r="R85" s="79"/>
      <c r="S85" s="79"/>
      <c r="T85" s="83">
        <f t="shared" si="19"/>
        <v>0</v>
      </c>
      <c r="U85" s="84"/>
      <c r="V85" s="79"/>
      <c r="W85" s="79"/>
      <c r="X85" s="83">
        <f t="shared" si="20"/>
        <v>0</v>
      </c>
      <c r="Y85" s="84"/>
      <c r="Z85" s="79"/>
      <c r="AA85" s="79"/>
      <c r="AB85" s="83">
        <f t="shared" si="21"/>
        <v>0</v>
      </c>
      <c r="AC85" s="84"/>
      <c r="AD85" s="79"/>
      <c r="AE85" s="79"/>
      <c r="AF85" s="83">
        <f t="shared" si="22"/>
        <v>0</v>
      </c>
      <c r="AG85" s="92">
        <f t="shared" si="23"/>
        <v>0</v>
      </c>
      <c r="AH85" s="75"/>
      <c r="AI85" s="75"/>
      <c r="AJ85" s="75"/>
      <c r="AK85" s="75"/>
      <c r="AL85" s="75"/>
      <c r="AM85" s="75"/>
      <c r="AN85" s="75"/>
    </row>
    <row r="86" spans="1:220" ht="24.75" customHeight="1" x14ac:dyDescent="0.2">
      <c r="A86" s="75" t="s">
        <v>21</v>
      </c>
      <c r="B86" s="102" t="s">
        <v>482</v>
      </c>
      <c r="C86" s="102"/>
      <c r="D86" s="102" t="s">
        <v>34</v>
      </c>
      <c r="E86" s="84"/>
      <c r="F86" s="79"/>
      <c r="G86" s="79"/>
      <c r="H86" s="83">
        <f t="shared" si="16"/>
        <v>0</v>
      </c>
      <c r="I86" s="97"/>
      <c r="J86" s="98"/>
      <c r="K86" s="79"/>
      <c r="L86" s="83">
        <f t="shared" si="17"/>
        <v>0</v>
      </c>
      <c r="M86" s="97"/>
      <c r="N86" s="98"/>
      <c r="O86" s="79"/>
      <c r="P86" s="83">
        <f t="shared" si="18"/>
        <v>0</v>
      </c>
      <c r="Q86" s="84"/>
      <c r="R86" s="79"/>
      <c r="S86" s="79"/>
      <c r="T86" s="83">
        <f t="shared" si="19"/>
        <v>0</v>
      </c>
      <c r="U86" s="84"/>
      <c r="V86" s="79"/>
      <c r="W86" s="79"/>
      <c r="X86" s="83">
        <f t="shared" si="20"/>
        <v>0</v>
      </c>
      <c r="Y86" s="84"/>
      <c r="Z86" s="79"/>
      <c r="AA86" s="79"/>
      <c r="AB86" s="83">
        <f t="shared" si="21"/>
        <v>0</v>
      </c>
      <c r="AC86" s="84"/>
      <c r="AD86" s="79"/>
      <c r="AE86" s="79"/>
      <c r="AF86" s="83">
        <f t="shared" si="22"/>
        <v>0</v>
      </c>
      <c r="AG86" s="92">
        <f t="shared" si="23"/>
        <v>0</v>
      </c>
      <c r="AH86" s="75"/>
      <c r="AI86" s="75"/>
      <c r="AJ86" s="75"/>
      <c r="AK86" s="75"/>
      <c r="AL86" s="75"/>
      <c r="AM86" s="75"/>
      <c r="AN86" s="75"/>
    </row>
    <row r="87" spans="1:220" ht="24.75" customHeight="1" x14ac:dyDescent="0.2">
      <c r="A87" s="75" t="s">
        <v>21</v>
      </c>
      <c r="B87" s="102" t="s">
        <v>483</v>
      </c>
      <c r="C87" s="102"/>
      <c r="D87" s="102" t="s">
        <v>34</v>
      </c>
      <c r="E87" s="84"/>
      <c r="F87" s="79"/>
      <c r="G87" s="79"/>
      <c r="H87" s="83">
        <f t="shared" si="16"/>
        <v>0</v>
      </c>
      <c r="I87" s="97"/>
      <c r="J87" s="98"/>
      <c r="K87" s="79"/>
      <c r="L87" s="83">
        <f t="shared" si="17"/>
        <v>0</v>
      </c>
      <c r="M87" s="97"/>
      <c r="N87" s="98"/>
      <c r="O87" s="79"/>
      <c r="P87" s="83">
        <f t="shared" si="18"/>
        <v>0</v>
      </c>
      <c r="Q87" s="84"/>
      <c r="R87" s="79"/>
      <c r="S87" s="79"/>
      <c r="T87" s="83">
        <f t="shared" si="19"/>
        <v>0</v>
      </c>
      <c r="U87" s="84"/>
      <c r="V87" s="79"/>
      <c r="W87" s="79"/>
      <c r="X87" s="83">
        <f t="shared" si="20"/>
        <v>0</v>
      </c>
      <c r="Y87" s="84"/>
      <c r="Z87" s="79"/>
      <c r="AA87" s="79"/>
      <c r="AB87" s="83">
        <f t="shared" si="21"/>
        <v>0</v>
      </c>
      <c r="AC87" s="84"/>
      <c r="AD87" s="79"/>
      <c r="AE87" s="79"/>
      <c r="AF87" s="83">
        <f t="shared" si="22"/>
        <v>0</v>
      </c>
      <c r="AG87" s="92">
        <f t="shared" si="23"/>
        <v>0</v>
      </c>
      <c r="AH87" s="75"/>
      <c r="AI87" s="75"/>
      <c r="AJ87" s="75"/>
      <c r="AK87" s="75"/>
      <c r="AL87" s="75"/>
      <c r="AM87" s="75"/>
      <c r="AN87" s="75"/>
    </row>
    <row r="88" spans="1:220" ht="24.75" customHeight="1" x14ac:dyDescent="0.2">
      <c r="A88" s="75" t="s">
        <v>21</v>
      </c>
      <c r="B88" s="102" t="s">
        <v>484</v>
      </c>
      <c r="C88" s="102"/>
      <c r="D88" s="102" t="s">
        <v>34</v>
      </c>
      <c r="E88" s="84"/>
      <c r="F88" s="79"/>
      <c r="G88" s="79"/>
      <c r="H88" s="83">
        <f t="shared" si="16"/>
        <v>0</v>
      </c>
      <c r="I88" s="84"/>
      <c r="J88" s="79"/>
      <c r="K88" s="79"/>
      <c r="L88" s="83">
        <f t="shared" si="17"/>
        <v>0</v>
      </c>
      <c r="M88" s="84"/>
      <c r="N88" s="79"/>
      <c r="O88" s="79"/>
      <c r="P88" s="83">
        <f t="shared" si="18"/>
        <v>0</v>
      </c>
      <c r="Q88" s="84"/>
      <c r="R88" s="79"/>
      <c r="S88" s="79"/>
      <c r="T88" s="83">
        <f t="shared" si="19"/>
        <v>0</v>
      </c>
      <c r="U88" s="84"/>
      <c r="V88" s="79"/>
      <c r="W88" s="79"/>
      <c r="X88" s="83">
        <f t="shared" si="20"/>
        <v>0</v>
      </c>
      <c r="Y88" s="84"/>
      <c r="Z88" s="79"/>
      <c r="AA88" s="79"/>
      <c r="AB88" s="83">
        <f t="shared" si="21"/>
        <v>0</v>
      </c>
      <c r="AC88" s="84"/>
      <c r="AD88" s="79"/>
      <c r="AE88" s="79"/>
      <c r="AF88" s="83">
        <f t="shared" si="22"/>
        <v>0</v>
      </c>
      <c r="AG88" s="92">
        <f t="shared" si="23"/>
        <v>0</v>
      </c>
      <c r="AH88" s="75"/>
      <c r="AI88" s="75"/>
      <c r="AJ88" s="75"/>
      <c r="AK88" s="75"/>
      <c r="AL88" s="75"/>
      <c r="AM88" s="75"/>
      <c r="AN88" s="75"/>
    </row>
    <row r="89" spans="1:220" ht="24.75" customHeight="1" x14ac:dyDescent="0.2">
      <c r="A89" s="75" t="s">
        <v>21</v>
      </c>
      <c r="B89" s="102" t="s">
        <v>477</v>
      </c>
      <c r="C89" s="102"/>
      <c r="D89" s="102" t="s">
        <v>34</v>
      </c>
      <c r="E89" s="84"/>
      <c r="F89" s="79"/>
      <c r="G89" s="79"/>
      <c r="H89" s="83">
        <f t="shared" si="16"/>
        <v>0</v>
      </c>
      <c r="I89" s="97"/>
      <c r="J89" s="98"/>
      <c r="K89" s="79"/>
      <c r="L89" s="83">
        <f t="shared" si="17"/>
        <v>0</v>
      </c>
      <c r="M89" s="97"/>
      <c r="N89" s="98"/>
      <c r="O89" s="79"/>
      <c r="P89" s="83">
        <f t="shared" si="18"/>
        <v>0</v>
      </c>
      <c r="Q89" s="97"/>
      <c r="R89" s="98"/>
      <c r="S89" s="79"/>
      <c r="T89" s="83">
        <f t="shared" si="19"/>
        <v>0</v>
      </c>
      <c r="U89" s="97"/>
      <c r="V89" s="98"/>
      <c r="W89" s="79"/>
      <c r="X89" s="83">
        <f t="shared" si="20"/>
        <v>0</v>
      </c>
      <c r="Y89" s="84"/>
      <c r="Z89" s="79"/>
      <c r="AA89" s="79"/>
      <c r="AB89" s="83">
        <f t="shared" si="21"/>
        <v>0</v>
      </c>
      <c r="AC89" s="84"/>
      <c r="AD89" s="79"/>
      <c r="AE89" s="79"/>
      <c r="AF89" s="83">
        <f t="shared" si="22"/>
        <v>0</v>
      </c>
      <c r="AG89" s="92">
        <f t="shared" si="23"/>
        <v>0</v>
      </c>
      <c r="AH89" s="75"/>
      <c r="AI89" s="75"/>
      <c r="AJ89" s="75"/>
      <c r="AK89" s="75"/>
      <c r="AL89" s="75"/>
      <c r="AM89" s="75"/>
      <c r="AN89" s="75"/>
    </row>
    <row r="90" spans="1:220" ht="24.75" customHeight="1" x14ac:dyDescent="0.2">
      <c r="A90" s="75" t="s">
        <v>21</v>
      </c>
      <c r="B90" s="102" t="s">
        <v>478</v>
      </c>
      <c r="C90" s="102"/>
      <c r="D90" s="102" t="s">
        <v>34</v>
      </c>
      <c r="E90" s="84"/>
      <c r="F90" s="79"/>
      <c r="G90" s="79"/>
      <c r="H90" s="83">
        <f t="shared" si="16"/>
        <v>0</v>
      </c>
      <c r="I90" s="84"/>
      <c r="J90" s="79"/>
      <c r="K90" s="79"/>
      <c r="L90" s="83">
        <f t="shared" si="17"/>
        <v>0</v>
      </c>
      <c r="M90" s="84"/>
      <c r="N90" s="79"/>
      <c r="O90" s="79"/>
      <c r="P90" s="83">
        <f t="shared" si="18"/>
        <v>0</v>
      </c>
      <c r="Q90" s="84"/>
      <c r="R90" s="79"/>
      <c r="S90" s="79"/>
      <c r="T90" s="83">
        <f t="shared" si="19"/>
        <v>0</v>
      </c>
      <c r="U90" s="84"/>
      <c r="V90" s="79"/>
      <c r="W90" s="79"/>
      <c r="X90" s="83">
        <f t="shared" si="20"/>
        <v>0</v>
      </c>
      <c r="Y90" s="84"/>
      <c r="Z90" s="79"/>
      <c r="AA90" s="79"/>
      <c r="AB90" s="83">
        <f t="shared" si="21"/>
        <v>0</v>
      </c>
      <c r="AC90" s="84"/>
      <c r="AD90" s="79"/>
      <c r="AE90" s="79"/>
      <c r="AF90" s="83">
        <f t="shared" si="22"/>
        <v>0</v>
      </c>
      <c r="AG90" s="92">
        <f t="shared" si="23"/>
        <v>0</v>
      </c>
      <c r="AH90" s="75"/>
      <c r="AI90" s="75"/>
      <c r="AJ90" s="75"/>
      <c r="AK90" s="75"/>
      <c r="AL90" s="75"/>
      <c r="AM90" s="75"/>
      <c r="AN90" s="75"/>
    </row>
    <row r="91" spans="1:220" ht="24.75" customHeight="1" x14ac:dyDescent="0.2">
      <c r="A91" s="75" t="s">
        <v>21</v>
      </c>
      <c r="B91" s="102" t="s">
        <v>466</v>
      </c>
      <c r="C91" s="102"/>
      <c r="D91" s="102" t="s">
        <v>34</v>
      </c>
      <c r="E91" s="84"/>
      <c r="F91" s="79"/>
      <c r="G91" s="79"/>
      <c r="H91" s="83">
        <f t="shared" si="16"/>
        <v>0</v>
      </c>
      <c r="I91" s="84"/>
      <c r="J91" s="79"/>
      <c r="K91" s="79"/>
      <c r="L91" s="83">
        <f t="shared" si="17"/>
        <v>0</v>
      </c>
      <c r="M91" s="84"/>
      <c r="N91" s="79"/>
      <c r="O91" s="79"/>
      <c r="P91" s="83">
        <f t="shared" si="18"/>
        <v>0</v>
      </c>
      <c r="Q91" s="84"/>
      <c r="R91" s="79"/>
      <c r="S91" s="79"/>
      <c r="T91" s="83">
        <f t="shared" si="19"/>
        <v>0</v>
      </c>
      <c r="U91" s="84"/>
      <c r="V91" s="79"/>
      <c r="W91" s="79"/>
      <c r="X91" s="83">
        <f t="shared" si="20"/>
        <v>0</v>
      </c>
      <c r="Y91" s="97"/>
      <c r="Z91" s="98"/>
      <c r="AA91" s="98"/>
      <c r="AB91" s="83">
        <f t="shared" si="21"/>
        <v>0</v>
      </c>
      <c r="AC91" s="84"/>
      <c r="AD91" s="79"/>
      <c r="AE91" s="79"/>
      <c r="AF91" s="83">
        <f t="shared" si="22"/>
        <v>0</v>
      </c>
      <c r="AG91" s="92">
        <f t="shared" si="23"/>
        <v>0</v>
      </c>
      <c r="AH91" s="75"/>
      <c r="AI91" s="75"/>
      <c r="AJ91" s="75"/>
      <c r="AK91" s="75"/>
      <c r="AL91" s="75"/>
      <c r="AM91" s="75"/>
      <c r="AN91" s="75"/>
    </row>
    <row r="92" spans="1:220" ht="24.75" customHeight="1" x14ac:dyDescent="0.2">
      <c r="A92" s="75" t="s">
        <v>21</v>
      </c>
      <c r="B92" s="102" t="s">
        <v>461</v>
      </c>
      <c r="C92" s="107"/>
      <c r="D92" s="102" t="s">
        <v>34</v>
      </c>
      <c r="E92" s="84"/>
      <c r="F92" s="79"/>
      <c r="G92" s="79"/>
      <c r="H92" s="83">
        <f t="shared" si="16"/>
        <v>0</v>
      </c>
      <c r="I92" s="84"/>
      <c r="J92" s="79"/>
      <c r="K92" s="79"/>
      <c r="L92" s="83">
        <f t="shared" si="17"/>
        <v>0</v>
      </c>
      <c r="M92" s="84"/>
      <c r="N92" s="79"/>
      <c r="O92" s="79"/>
      <c r="P92" s="83">
        <f t="shared" si="18"/>
        <v>0</v>
      </c>
      <c r="Q92" s="84"/>
      <c r="R92" s="79"/>
      <c r="S92" s="79"/>
      <c r="T92" s="83">
        <f t="shared" si="19"/>
        <v>0</v>
      </c>
      <c r="U92" s="84"/>
      <c r="V92" s="79"/>
      <c r="W92" s="79"/>
      <c r="X92" s="83">
        <f t="shared" si="20"/>
        <v>0</v>
      </c>
      <c r="Y92" s="84"/>
      <c r="Z92" s="79"/>
      <c r="AA92" s="79"/>
      <c r="AB92" s="83">
        <f t="shared" si="21"/>
        <v>0</v>
      </c>
      <c r="AC92" s="84"/>
      <c r="AD92" s="79"/>
      <c r="AE92" s="79"/>
      <c r="AF92" s="83">
        <f t="shared" si="22"/>
        <v>0</v>
      </c>
      <c r="AG92" s="92">
        <f t="shared" si="23"/>
        <v>0</v>
      </c>
      <c r="AH92" s="75"/>
      <c r="AI92" s="75"/>
      <c r="AJ92" s="75"/>
      <c r="AK92" s="75"/>
      <c r="AL92" s="75"/>
      <c r="AM92" s="75"/>
      <c r="AN92" s="75"/>
    </row>
    <row r="93" spans="1:220" ht="24.75" customHeight="1" x14ac:dyDescent="0.2">
      <c r="A93" s="75" t="s">
        <v>21</v>
      </c>
      <c r="B93" s="102" t="s">
        <v>459</v>
      </c>
      <c r="C93" s="102"/>
      <c r="D93" s="102" t="s">
        <v>34</v>
      </c>
      <c r="E93" s="84"/>
      <c r="F93" s="79"/>
      <c r="G93" s="79"/>
      <c r="H93" s="83">
        <f t="shared" si="16"/>
        <v>0</v>
      </c>
      <c r="I93" s="84"/>
      <c r="J93" s="79"/>
      <c r="K93" s="79"/>
      <c r="L93" s="83">
        <f t="shared" si="17"/>
        <v>0</v>
      </c>
      <c r="M93" s="84"/>
      <c r="N93" s="79"/>
      <c r="O93" s="79"/>
      <c r="P93" s="83">
        <f t="shared" si="18"/>
        <v>0</v>
      </c>
      <c r="Q93" s="84"/>
      <c r="R93" s="79"/>
      <c r="S93" s="79"/>
      <c r="T93" s="83">
        <f t="shared" si="19"/>
        <v>0</v>
      </c>
      <c r="U93" s="84"/>
      <c r="V93" s="79"/>
      <c r="W93" s="79"/>
      <c r="X93" s="83">
        <f t="shared" si="20"/>
        <v>0</v>
      </c>
      <c r="Y93" s="84"/>
      <c r="Z93" s="79"/>
      <c r="AA93" s="79"/>
      <c r="AB93" s="83">
        <f t="shared" si="21"/>
        <v>0</v>
      </c>
      <c r="AC93" s="84"/>
      <c r="AD93" s="79"/>
      <c r="AE93" s="79"/>
      <c r="AF93" s="83">
        <f t="shared" si="22"/>
        <v>0</v>
      </c>
      <c r="AG93" s="92">
        <f t="shared" si="23"/>
        <v>0</v>
      </c>
      <c r="AH93" s="75"/>
      <c r="AI93" s="75"/>
      <c r="AJ93" s="75"/>
      <c r="AK93" s="75"/>
      <c r="AL93" s="75"/>
      <c r="AM93" s="75"/>
      <c r="AN93" s="75"/>
    </row>
    <row r="94" spans="1:220" ht="24.75" customHeight="1" x14ac:dyDescent="0.2">
      <c r="A94" s="75" t="s">
        <v>21</v>
      </c>
      <c r="B94" s="102" t="s">
        <v>460</v>
      </c>
      <c r="C94" s="102"/>
      <c r="D94" s="102" t="s">
        <v>34</v>
      </c>
      <c r="E94" s="84"/>
      <c r="F94" s="79"/>
      <c r="G94" s="79"/>
      <c r="H94" s="83">
        <f t="shared" si="16"/>
        <v>0</v>
      </c>
      <c r="I94" s="84"/>
      <c r="J94" s="79"/>
      <c r="K94" s="79"/>
      <c r="L94" s="83">
        <f t="shared" si="17"/>
        <v>0</v>
      </c>
      <c r="M94" s="84"/>
      <c r="N94" s="79"/>
      <c r="O94" s="79"/>
      <c r="P94" s="83">
        <f t="shared" si="18"/>
        <v>0</v>
      </c>
      <c r="Q94" s="84"/>
      <c r="R94" s="79"/>
      <c r="S94" s="79"/>
      <c r="T94" s="83">
        <f t="shared" si="19"/>
        <v>0</v>
      </c>
      <c r="U94" s="84"/>
      <c r="V94" s="79"/>
      <c r="W94" s="79"/>
      <c r="X94" s="83">
        <f t="shared" si="20"/>
        <v>0</v>
      </c>
      <c r="Y94" s="84"/>
      <c r="Z94" s="79"/>
      <c r="AA94" s="79"/>
      <c r="AB94" s="83">
        <f t="shared" si="21"/>
        <v>0</v>
      </c>
      <c r="AC94" s="84"/>
      <c r="AD94" s="79"/>
      <c r="AE94" s="79"/>
      <c r="AF94" s="83">
        <f t="shared" si="22"/>
        <v>0</v>
      </c>
      <c r="AG94" s="92">
        <f t="shared" si="23"/>
        <v>0</v>
      </c>
      <c r="AH94" s="75"/>
      <c r="AI94" s="75"/>
      <c r="AJ94" s="75"/>
      <c r="AK94" s="75"/>
      <c r="AL94" s="75"/>
      <c r="AM94" s="75"/>
      <c r="AN94" s="75"/>
    </row>
    <row r="95" spans="1:220" ht="24.75" customHeight="1" x14ac:dyDescent="0.2">
      <c r="A95" s="75"/>
      <c r="B95" s="102" t="s">
        <v>448</v>
      </c>
      <c r="C95" s="102"/>
      <c r="D95" s="102" t="s">
        <v>34</v>
      </c>
      <c r="E95" s="84"/>
      <c r="F95" s="79"/>
      <c r="G95" s="79"/>
      <c r="H95" s="83">
        <f t="shared" si="16"/>
        <v>0</v>
      </c>
      <c r="I95" s="84"/>
      <c r="J95" s="79"/>
      <c r="K95" s="79"/>
      <c r="L95" s="83">
        <f t="shared" si="17"/>
        <v>0</v>
      </c>
      <c r="M95" s="84"/>
      <c r="N95" s="79"/>
      <c r="O95" s="79"/>
      <c r="P95" s="83">
        <f t="shared" si="18"/>
        <v>0</v>
      </c>
      <c r="Q95" s="84"/>
      <c r="R95" s="79"/>
      <c r="S95" s="79"/>
      <c r="T95" s="83">
        <f t="shared" si="19"/>
        <v>0</v>
      </c>
      <c r="U95" s="84"/>
      <c r="V95" s="79"/>
      <c r="W95" s="79"/>
      <c r="X95" s="83">
        <f t="shared" si="20"/>
        <v>0</v>
      </c>
      <c r="Y95" s="84"/>
      <c r="Z95" s="79"/>
      <c r="AA95" s="79"/>
      <c r="AB95" s="83">
        <f t="shared" si="21"/>
        <v>0</v>
      </c>
      <c r="AC95" s="84"/>
      <c r="AD95" s="79"/>
      <c r="AE95" s="79"/>
      <c r="AF95" s="83">
        <f t="shared" si="22"/>
        <v>0</v>
      </c>
      <c r="AG95" s="92">
        <f t="shared" si="23"/>
        <v>0</v>
      </c>
      <c r="AH95" s="75"/>
      <c r="AI95" s="75"/>
      <c r="AJ95" s="75"/>
      <c r="AK95" s="75"/>
      <c r="AL95" s="75"/>
      <c r="AM95" s="75"/>
      <c r="AN95" s="75"/>
    </row>
    <row r="96" spans="1:220" ht="24.75" customHeight="1" x14ac:dyDescent="0.2">
      <c r="A96" s="75"/>
      <c r="B96" s="102" t="s">
        <v>449</v>
      </c>
      <c r="C96" s="102"/>
      <c r="D96" s="102" t="s">
        <v>34</v>
      </c>
      <c r="E96" s="84"/>
      <c r="F96" s="79"/>
      <c r="G96" s="79"/>
      <c r="H96" s="83">
        <f t="shared" si="16"/>
        <v>0</v>
      </c>
      <c r="I96" s="84"/>
      <c r="J96" s="79"/>
      <c r="K96" s="79"/>
      <c r="L96" s="83">
        <f t="shared" si="17"/>
        <v>0</v>
      </c>
      <c r="M96" s="84"/>
      <c r="N96" s="79"/>
      <c r="O96" s="79"/>
      <c r="P96" s="83">
        <f t="shared" si="18"/>
        <v>0</v>
      </c>
      <c r="Q96" s="84"/>
      <c r="R96" s="79"/>
      <c r="S96" s="79"/>
      <c r="T96" s="83">
        <f t="shared" si="19"/>
        <v>0</v>
      </c>
      <c r="U96" s="84"/>
      <c r="V96" s="79"/>
      <c r="W96" s="79"/>
      <c r="X96" s="83">
        <f t="shared" si="20"/>
        <v>0</v>
      </c>
      <c r="Y96" s="84"/>
      <c r="Z96" s="79"/>
      <c r="AA96" s="79"/>
      <c r="AB96" s="83">
        <f t="shared" si="21"/>
        <v>0</v>
      </c>
      <c r="AC96" s="84"/>
      <c r="AD96" s="79"/>
      <c r="AE96" s="79"/>
      <c r="AF96" s="83">
        <f t="shared" si="22"/>
        <v>0</v>
      </c>
      <c r="AG96" s="92">
        <f t="shared" si="23"/>
        <v>0</v>
      </c>
      <c r="AH96" s="75"/>
      <c r="AI96" s="75"/>
      <c r="AJ96" s="75"/>
      <c r="AK96" s="75"/>
      <c r="AL96" s="75"/>
      <c r="AM96" s="75"/>
      <c r="AN96" s="75"/>
    </row>
    <row r="97" spans="1:40" ht="24.75" customHeight="1" x14ac:dyDescent="0.2">
      <c r="A97" s="75"/>
      <c r="B97" s="102" t="s">
        <v>450</v>
      </c>
      <c r="C97" s="102"/>
      <c r="D97" s="102" t="s">
        <v>34</v>
      </c>
      <c r="E97" s="84"/>
      <c r="F97" s="79"/>
      <c r="G97" s="79"/>
      <c r="H97" s="83">
        <f t="shared" si="16"/>
        <v>0</v>
      </c>
      <c r="I97" s="84"/>
      <c r="J97" s="79"/>
      <c r="K97" s="79"/>
      <c r="L97" s="83">
        <f t="shared" si="17"/>
        <v>0</v>
      </c>
      <c r="M97" s="84"/>
      <c r="N97" s="79"/>
      <c r="O97" s="79"/>
      <c r="P97" s="83">
        <f t="shared" si="18"/>
        <v>0</v>
      </c>
      <c r="Q97" s="84"/>
      <c r="R97" s="79"/>
      <c r="S97" s="79"/>
      <c r="T97" s="83">
        <f t="shared" si="19"/>
        <v>0</v>
      </c>
      <c r="U97" s="84"/>
      <c r="V97" s="79"/>
      <c r="W97" s="79"/>
      <c r="X97" s="83">
        <f t="shared" si="20"/>
        <v>0</v>
      </c>
      <c r="Y97" s="84"/>
      <c r="Z97" s="79"/>
      <c r="AA97" s="79"/>
      <c r="AB97" s="83">
        <f t="shared" si="21"/>
        <v>0</v>
      </c>
      <c r="AC97" s="84"/>
      <c r="AD97" s="79"/>
      <c r="AE97" s="79"/>
      <c r="AF97" s="83">
        <f t="shared" si="22"/>
        <v>0</v>
      </c>
      <c r="AG97" s="92">
        <f t="shared" si="23"/>
        <v>0</v>
      </c>
      <c r="AH97" s="75"/>
      <c r="AI97" s="75"/>
      <c r="AJ97" s="75"/>
      <c r="AK97" s="75"/>
      <c r="AL97" s="75"/>
      <c r="AM97" s="75"/>
      <c r="AN97" s="75"/>
    </row>
    <row r="98" spans="1:40" ht="24.75" customHeight="1" x14ac:dyDescent="0.2">
      <c r="A98" s="75"/>
      <c r="B98" s="102" t="s">
        <v>451</v>
      </c>
      <c r="C98" s="102"/>
      <c r="D98" s="102" t="s">
        <v>34</v>
      </c>
      <c r="E98" s="84"/>
      <c r="F98" s="79"/>
      <c r="G98" s="79"/>
      <c r="H98" s="83">
        <f t="shared" si="16"/>
        <v>0</v>
      </c>
      <c r="I98" s="84"/>
      <c r="J98" s="79"/>
      <c r="K98" s="79"/>
      <c r="L98" s="83">
        <f t="shared" si="17"/>
        <v>0</v>
      </c>
      <c r="M98" s="84"/>
      <c r="N98" s="79"/>
      <c r="O98" s="79"/>
      <c r="P98" s="83">
        <f t="shared" si="18"/>
        <v>0</v>
      </c>
      <c r="Q98" s="84"/>
      <c r="R98" s="79"/>
      <c r="S98" s="79"/>
      <c r="T98" s="83">
        <f t="shared" si="19"/>
        <v>0</v>
      </c>
      <c r="U98" s="84"/>
      <c r="V98" s="79"/>
      <c r="W98" s="79"/>
      <c r="X98" s="83">
        <f t="shared" si="20"/>
        <v>0</v>
      </c>
      <c r="Y98" s="84"/>
      <c r="Z98" s="79"/>
      <c r="AA98" s="79"/>
      <c r="AB98" s="83">
        <f t="shared" si="21"/>
        <v>0</v>
      </c>
      <c r="AC98" s="84"/>
      <c r="AD98" s="79"/>
      <c r="AE98" s="79"/>
      <c r="AF98" s="83">
        <f t="shared" si="22"/>
        <v>0</v>
      </c>
      <c r="AG98" s="92">
        <f t="shared" si="23"/>
        <v>0</v>
      </c>
      <c r="AH98" s="75"/>
      <c r="AI98" s="75"/>
      <c r="AJ98" s="75"/>
      <c r="AK98" s="75"/>
      <c r="AL98" s="75"/>
      <c r="AM98" s="75"/>
      <c r="AN98" s="75"/>
    </row>
    <row r="99" spans="1:40" ht="24.75" customHeight="1" x14ac:dyDescent="0.2">
      <c r="A99" s="75"/>
      <c r="B99" s="102" t="s">
        <v>452</v>
      </c>
      <c r="C99" s="102"/>
      <c r="D99" s="102" t="s">
        <v>34</v>
      </c>
      <c r="E99" s="84"/>
      <c r="F99" s="79"/>
      <c r="G99" s="79"/>
      <c r="H99" s="83">
        <f t="shared" si="16"/>
        <v>0</v>
      </c>
      <c r="I99" s="84"/>
      <c r="J99" s="79"/>
      <c r="K99" s="79"/>
      <c r="L99" s="83">
        <f t="shared" si="17"/>
        <v>0</v>
      </c>
      <c r="M99" s="84"/>
      <c r="N99" s="79"/>
      <c r="O99" s="79"/>
      <c r="P99" s="83">
        <f t="shared" si="18"/>
        <v>0</v>
      </c>
      <c r="Q99" s="84"/>
      <c r="R99" s="79"/>
      <c r="S99" s="79"/>
      <c r="T99" s="83">
        <f t="shared" si="19"/>
        <v>0</v>
      </c>
      <c r="U99" s="84"/>
      <c r="V99" s="79"/>
      <c r="W99" s="79"/>
      <c r="X99" s="83">
        <f t="shared" si="20"/>
        <v>0</v>
      </c>
      <c r="Y99" s="84"/>
      <c r="Z99" s="79"/>
      <c r="AA99" s="79"/>
      <c r="AB99" s="83">
        <f t="shared" si="21"/>
        <v>0</v>
      </c>
      <c r="AC99" s="84"/>
      <c r="AD99" s="79"/>
      <c r="AE99" s="79"/>
      <c r="AF99" s="83">
        <f t="shared" si="22"/>
        <v>0</v>
      </c>
      <c r="AG99" s="92">
        <f t="shared" si="23"/>
        <v>0</v>
      </c>
      <c r="AH99" s="75"/>
      <c r="AI99" s="75"/>
      <c r="AJ99" s="75"/>
      <c r="AK99" s="75"/>
      <c r="AL99" s="75"/>
      <c r="AM99" s="75"/>
      <c r="AN99" s="75"/>
    </row>
    <row r="100" spans="1:40" ht="24.75" customHeight="1" x14ac:dyDescent="0.2">
      <c r="A100" s="75"/>
      <c r="B100" s="102" t="s">
        <v>453</v>
      </c>
      <c r="C100" s="102"/>
      <c r="D100" s="102" t="s">
        <v>34</v>
      </c>
      <c r="E100" s="84"/>
      <c r="F100" s="79"/>
      <c r="G100" s="79"/>
      <c r="H100" s="83">
        <f t="shared" si="16"/>
        <v>0</v>
      </c>
      <c r="I100" s="84"/>
      <c r="J100" s="79"/>
      <c r="K100" s="79"/>
      <c r="L100" s="83">
        <f t="shared" si="17"/>
        <v>0</v>
      </c>
      <c r="M100" s="84"/>
      <c r="N100" s="79"/>
      <c r="O100" s="79"/>
      <c r="P100" s="83">
        <f t="shared" si="18"/>
        <v>0</v>
      </c>
      <c r="Q100" s="84"/>
      <c r="R100" s="79"/>
      <c r="S100" s="79"/>
      <c r="T100" s="83">
        <f t="shared" si="19"/>
        <v>0</v>
      </c>
      <c r="U100" s="84"/>
      <c r="V100" s="79"/>
      <c r="W100" s="79"/>
      <c r="X100" s="83">
        <f t="shared" si="20"/>
        <v>0</v>
      </c>
      <c r="Y100" s="84"/>
      <c r="Z100" s="79"/>
      <c r="AA100" s="79"/>
      <c r="AB100" s="83">
        <f t="shared" si="21"/>
        <v>0</v>
      </c>
      <c r="AC100" s="84"/>
      <c r="AD100" s="79"/>
      <c r="AE100" s="79"/>
      <c r="AF100" s="83">
        <f t="shared" si="22"/>
        <v>0</v>
      </c>
      <c r="AG100" s="92">
        <f t="shared" si="23"/>
        <v>0</v>
      </c>
      <c r="AH100" s="75"/>
      <c r="AI100" s="75"/>
      <c r="AJ100" s="75"/>
      <c r="AK100" s="75"/>
      <c r="AL100" s="75"/>
      <c r="AM100" s="75"/>
      <c r="AN100" s="75"/>
    </row>
    <row r="101" spans="1:40" ht="24.75" customHeight="1" x14ac:dyDescent="0.2">
      <c r="A101" s="75"/>
      <c r="B101" s="102" t="s">
        <v>454</v>
      </c>
      <c r="C101" s="102"/>
      <c r="D101" s="102" t="s">
        <v>34</v>
      </c>
      <c r="E101" s="84"/>
      <c r="F101" s="79"/>
      <c r="G101" s="79"/>
      <c r="H101" s="83">
        <f t="shared" si="16"/>
        <v>0</v>
      </c>
      <c r="I101" s="84"/>
      <c r="J101" s="79"/>
      <c r="K101" s="79"/>
      <c r="L101" s="83">
        <f t="shared" si="17"/>
        <v>0</v>
      </c>
      <c r="M101" s="84"/>
      <c r="N101" s="79"/>
      <c r="O101" s="79"/>
      <c r="P101" s="83">
        <f t="shared" si="18"/>
        <v>0</v>
      </c>
      <c r="Q101" s="84"/>
      <c r="R101" s="79"/>
      <c r="S101" s="79"/>
      <c r="T101" s="83">
        <f t="shared" si="19"/>
        <v>0</v>
      </c>
      <c r="U101" s="84"/>
      <c r="V101" s="79"/>
      <c r="W101" s="79"/>
      <c r="X101" s="83">
        <f t="shared" si="20"/>
        <v>0</v>
      </c>
      <c r="Y101" s="84"/>
      <c r="Z101" s="79"/>
      <c r="AA101" s="79"/>
      <c r="AB101" s="83">
        <f t="shared" si="21"/>
        <v>0</v>
      </c>
      <c r="AC101" s="84"/>
      <c r="AD101" s="79"/>
      <c r="AE101" s="79"/>
      <c r="AF101" s="83">
        <f t="shared" si="22"/>
        <v>0</v>
      </c>
      <c r="AG101" s="92">
        <f t="shared" si="23"/>
        <v>0</v>
      </c>
      <c r="AH101" s="75"/>
      <c r="AI101" s="75"/>
      <c r="AJ101" s="75"/>
      <c r="AK101" s="75"/>
      <c r="AL101" s="75"/>
      <c r="AM101" s="75"/>
      <c r="AN101" s="75"/>
    </row>
    <row r="102" spans="1:40" ht="24.75" customHeight="1" x14ac:dyDescent="0.2">
      <c r="A102" s="75"/>
      <c r="B102" s="102" t="s">
        <v>455</v>
      </c>
      <c r="C102" s="102"/>
      <c r="D102" s="102" t="s">
        <v>34</v>
      </c>
      <c r="E102" s="84"/>
      <c r="F102" s="79"/>
      <c r="G102" s="79"/>
      <c r="H102" s="83">
        <f t="shared" si="16"/>
        <v>0</v>
      </c>
      <c r="I102" s="84"/>
      <c r="J102" s="79"/>
      <c r="K102" s="79"/>
      <c r="L102" s="83">
        <f t="shared" si="17"/>
        <v>0</v>
      </c>
      <c r="M102" s="84"/>
      <c r="N102" s="79"/>
      <c r="O102" s="79"/>
      <c r="P102" s="83">
        <f t="shared" si="18"/>
        <v>0</v>
      </c>
      <c r="Q102" s="84"/>
      <c r="R102" s="79"/>
      <c r="S102" s="79"/>
      <c r="T102" s="83">
        <f t="shared" si="19"/>
        <v>0</v>
      </c>
      <c r="U102" s="84"/>
      <c r="V102" s="79"/>
      <c r="W102" s="79"/>
      <c r="X102" s="83">
        <f t="shared" si="20"/>
        <v>0</v>
      </c>
      <c r="Y102" s="84"/>
      <c r="Z102" s="79"/>
      <c r="AA102" s="79"/>
      <c r="AB102" s="83">
        <f t="shared" si="21"/>
        <v>0</v>
      </c>
      <c r="AC102" s="84"/>
      <c r="AD102" s="79"/>
      <c r="AE102" s="79"/>
      <c r="AF102" s="83">
        <f t="shared" si="22"/>
        <v>0</v>
      </c>
      <c r="AG102" s="92">
        <f t="shared" si="23"/>
        <v>0</v>
      </c>
      <c r="AH102" s="75"/>
      <c r="AI102" s="75"/>
      <c r="AJ102" s="75"/>
      <c r="AK102" s="75"/>
      <c r="AL102" s="75"/>
      <c r="AM102" s="75"/>
      <c r="AN102" s="75"/>
    </row>
    <row r="103" spans="1:40" ht="24.75" customHeight="1" x14ac:dyDescent="0.2">
      <c r="A103" s="75"/>
      <c r="B103" s="102" t="s">
        <v>456</v>
      </c>
      <c r="C103" s="102"/>
      <c r="D103" s="102" t="s">
        <v>34</v>
      </c>
      <c r="E103" s="84"/>
      <c r="F103" s="79"/>
      <c r="G103" s="79"/>
      <c r="H103" s="83">
        <f t="shared" si="16"/>
        <v>0</v>
      </c>
      <c r="I103" s="84"/>
      <c r="J103" s="79"/>
      <c r="K103" s="79"/>
      <c r="L103" s="83">
        <f t="shared" si="17"/>
        <v>0</v>
      </c>
      <c r="M103" s="84"/>
      <c r="N103" s="79"/>
      <c r="O103" s="79"/>
      <c r="P103" s="83">
        <f t="shared" si="18"/>
        <v>0</v>
      </c>
      <c r="Q103" s="84"/>
      <c r="R103" s="79"/>
      <c r="S103" s="79"/>
      <c r="T103" s="83">
        <f t="shared" si="19"/>
        <v>0</v>
      </c>
      <c r="U103" s="84"/>
      <c r="V103" s="79"/>
      <c r="W103" s="79"/>
      <c r="X103" s="83">
        <f t="shared" si="20"/>
        <v>0</v>
      </c>
      <c r="Y103" s="84"/>
      <c r="Z103" s="79"/>
      <c r="AA103" s="79"/>
      <c r="AB103" s="83">
        <f t="shared" si="21"/>
        <v>0</v>
      </c>
      <c r="AC103" s="84"/>
      <c r="AD103" s="79"/>
      <c r="AE103" s="79"/>
      <c r="AF103" s="83">
        <f t="shared" si="22"/>
        <v>0</v>
      </c>
      <c r="AG103" s="92">
        <f t="shared" si="23"/>
        <v>0</v>
      </c>
      <c r="AH103" s="75"/>
      <c r="AI103" s="75"/>
      <c r="AJ103" s="75"/>
      <c r="AK103" s="75"/>
      <c r="AL103" s="75"/>
      <c r="AM103" s="75"/>
      <c r="AN103" s="75"/>
    </row>
    <row r="104" spans="1:40" ht="24.75" customHeight="1" x14ac:dyDescent="0.2">
      <c r="A104" s="75"/>
      <c r="B104" s="102" t="s">
        <v>457</v>
      </c>
      <c r="C104" s="102"/>
      <c r="D104" s="102" t="s">
        <v>34</v>
      </c>
      <c r="E104" s="84"/>
      <c r="F104" s="79"/>
      <c r="G104" s="79"/>
      <c r="H104" s="83">
        <f t="shared" si="16"/>
        <v>0</v>
      </c>
      <c r="I104" s="84"/>
      <c r="J104" s="79"/>
      <c r="K104" s="79"/>
      <c r="L104" s="83">
        <f t="shared" si="17"/>
        <v>0</v>
      </c>
      <c r="M104" s="84"/>
      <c r="N104" s="79"/>
      <c r="O104" s="79"/>
      <c r="P104" s="83">
        <f t="shared" si="18"/>
        <v>0</v>
      </c>
      <c r="Q104" s="84"/>
      <c r="R104" s="79"/>
      <c r="S104" s="79"/>
      <c r="T104" s="83">
        <f t="shared" si="19"/>
        <v>0</v>
      </c>
      <c r="U104" s="84"/>
      <c r="V104" s="79"/>
      <c r="W104" s="79"/>
      <c r="X104" s="83">
        <f t="shared" si="20"/>
        <v>0</v>
      </c>
      <c r="Y104" s="84"/>
      <c r="Z104" s="79"/>
      <c r="AA104" s="79"/>
      <c r="AB104" s="83">
        <f t="shared" si="21"/>
        <v>0</v>
      </c>
      <c r="AC104" s="84"/>
      <c r="AD104" s="79"/>
      <c r="AE104" s="79"/>
      <c r="AF104" s="83">
        <f t="shared" si="22"/>
        <v>0</v>
      </c>
      <c r="AG104" s="92">
        <f t="shared" si="23"/>
        <v>0</v>
      </c>
      <c r="AH104" s="75"/>
      <c r="AI104" s="75"/>
      <c r="AJ104" s="75"/>
      <c r="AK104" s="75"/>
      <c r="AL104" s="75"/>
      <c r="AM104" s="75"/>
      <c r="AN104" s="75"/>
    </row>
    <row r="105" spans="1:40" ht="24.75" customHeight="1" x14ac:dyDescent="0.2">
      <c r="A105" s="75" t="s">
        <v>398</v>
      </c>
      <c r="B105" s="102" t="s">
        <v>467</v>
      </c>
      <c r="C105" s="102"/>
      <c r="D105" s="102" t="s">
        <v>34</v>
      </c>
      <c r="E105" s="84"/>
      <c r="F105" s="79"/>
      <c r="G105" s="79"/>
      <c r="H105" s="83">
        <f t="shared" si="16"/>
        <v>0</v>
      </c>
      <c r="I105" s="84"/>
      <c r="J105" s="79"/>
      <c r="K105" s="79"/>
      <c r="L105" s="83">
        <f t="shared" si="17"/>
        <v>0</v>
      </c>
      <c r="M105" s="84"/>
      <c r="N105" s="79"/>
      <c r="O105" s="79"/>
      <c r="P105" s="83">
        <f t="shared" si="18"/>
        <v>0</v>
      </c>
      <c r="Q105" s="84"/>
      <c r="R105" s="79"/>
      <c r="S105" s="79"/>
      <c r="T105" s="83">
        <f t="shared" si="19"/>
        <v>0</v>
      </c>
      <c r="U105" s="84"/>
      <c r="V105" s="79"/>
      <c r="W105" s="79"/>
      <c r="X105" s="83">
        <f t="shared" si="20"/>
        <v>0</v>
      </c>
      <c r="Y105" s="84"/>
      <c r="Z105" s="79"/>
      <c r="AA105" s="79"/>
      <c r="AB105" s="83">
        <f t="shared" si="21"/>
        <v>0</v>
      </c>
      <c r="AC105" s="84"/>
      <c r="AD105" s="79"/>
      <c r="AE105" s="79"/>
      <c r="AF105" s="83">
        <f t="shared" si="22"/>
        <v>0</v>
      </c>
      <c r="AG105" s="92">
        <f t="shared" si="23"/>
        <v>0</v>
      </c>
      <c r="AH105" s="75"/>
      <c r="AI105" s="75"/>
      <c r="AJ105" s="75"/>
      <c r="AK105" s="75"/>
      <c r="AL105" s="75"/>
      <c r="AM105" s="75"/>
      <c r="AN105" s="75"/>
    </row>
    <row r="106" spans="1:40" ht="24.75" customHeight="1" x14ac:dyDescent="0.2">
      <c r="A106" s="75" t="s">
        <v>398</v>
      </c>
      <c r="B106" s="102" t="s">
        <v>445</v>
      </c>
      <c r="C106" s="102"/>
      <c r="D106" s="102" t="s">
        <v>34</v>
      </c>
      <c r="E106" s="84"/>
      <c r="F106" s="79"/>
      <c r="G106" s="79"/>
      <c r="H106" s="83">
        <f t="shared" si="16"/>
        <v>0</v>
      </c>
      <c r="I106" s="84"/>
      <c r="J106" s="79"/>
      <c r="K106" s="79"/>
      <c r="L106" s="83">
        <f t="shared" si="17"/>
        <v>0</v>
      </c>
      <c r="M106" s="84"/>
      <c r="N106" s="79"/>
      <c r="O106" s="79"/>
      <c r="P106" s="83">
        <f t="shared" si="18"/>
        <v>0</v>
      </c>
      <c r="Q106" s="84"/>
      <c r="R106" s="79"/>
      <c r="S106" s="79"/>
      <c r="T106" s="83">
        <f t="shared" si="19"/>
        <v>0</v>
      </c>
      <c r="U106" s="84"/>
      <c r="V106" s="79"/>
      <c r="W106" s="79"/>
      <c r="X106" s="83">
        <f t="shared" si="20"/>
        <v>0</v>
      </c>
      <c r="Y106" s="84"/>
      <c r="Z106" s="79"/>
      <c r="AA106" s="79"/>
      <c r="AB106" s="83">
        <f t="shared" si="21"/>
        <v>0</v>
      </c>
      <c r="AC106" s="84"/>
      <c r="AD106" s="79"/>
      <c r="AE106" s="79"/>
      <c r="AF106" s="83">
        <f t="shared" si="22"/>
        <v>0</v>
      </c>
      <c r="AG106" s="92">
        <f t="shared" si="23"/>
        <v>0</v>
      </c>
      <c r="AH106" s="75"/>
      <c r="AI106" s="75"/>
      <c r="AJ106" s="75"/>
      <c r="AK106" s="75"/>
      <c r="AL106" s="75"/>
      <c r="AM106" s="75"/>
      <c r="AN106" s="75"/>
    </row>
    <row r="107" spans="1:40" ht="24.75" customHeight="1" x14ac:dyDescent="0.2">
      <c r="A107" s="75" t="s">
        <v>398</v>
      </c>
      <c r="B107" s="106" t="s">
        <v>446</v>
      </c>
      <c r="C107" s="102"/>
      <c r="D107" s="102" t="s">
        <v>34</v>
      </c>
      <c r="E107" s="84"/>
      <c r="F107" s="79"/>
      <c r="G107" s="79"/>
      <c r="H107" s="83">
        <f t="shared" si="16"/>
        <v>0</v>
      </c>
      <c r="I107" s="84"/>
      <c r="J107" s="79"/>
      <c r="K107" s="79"/>
      <c r="L107" s="83">
        <f t="shared" si="17"/>
        <v>0</v>
      </c>
      <c r="M107" s="84"/>
      <c r="N107" s="79"/>
      <c r="O107" s="79"/>
      <c r="P107" s="83">
        <f t="shared" si="18"/>
        <v>0</v>
      </c>
      <c r="Q107" s="84"/>
      <c r="R107" s="79"/>
      <c r="S107" s="79"/>
      <c r="T107" s="83">
        <f t="shared" si="19"/>
        <v>0</v>
      </c>
      <c r="U107" s="84"/>
      <c r="V107" s="79"/>
      <c r="W107" s="79"/>
      <c r="X107" s="83">
        <f t="shared" si="20"/>
        <v>0</v>
      </c>
      <c r="Y107" s="84"/>
      <c r="Z107" s="79"/>
      <c r="AA107" s="79"/>
      <c r="AB107" s="83">
        <f t="shared" si="21"/>
        <v>0</v>
      </c>
      <c r="AC107" s="84"/>
      <c r="AD107" s="79"/>
      <c r="AE107" s="79"/>
      <c r="AF107" s="83">
        <f t="shared" si="22"/>
        <v>0</v>
      </c>
      <c r="AG107" s="92">
        <f t="shared" si="23"/>
        <v>0</v>
      </c>
      <c r="AH107" s="75"/>
      <c r="AI107" s="75"/>
      <c r="AJ107" s="75"/>
      <c r="AK107" s="75"/>
      <c r="AL107" s="75"/>
      <c r="AM107" s="75"/>
      <c r="AN107" s="75"/>
    </row>
    <row r="108" spans="1:40" ht="28.5" customHeight="1" x14ac:dyDescent="0.2">
      <c r="A108" s="75" t="s">
        <v>398</v>
      </c>
      <c r="B108" s="102" t="s">
        <v>443</v>
      </c>
      <c r="C108" s="102"/>
      <c r="D108" s="102" t="s">
        <v>34</v>
      </c>
      <c r="E108" s="84"/>
      <c r="F108" s="79"/>
      <c r="G108" s="79"/>
      <c r="H108" s="83">
        <f t="shared" si="16"/>
        <v>0</v>
      </c>
      <c r="I108" s="84"/>
      <c r="J108" s="79"/>
      <c r="K108" s="79"/>
      <c r="L108" s="83">
        <f t="shared" si="17"/>
        <v>0</v>
      </c>
      <c r="M108" s="84"/>
      <c r="N108" s="79"/>
      <c r="O108" s="79"/>
      <c r="P108" s="83">
        <f t="shared" si="18"/>
        <v>0</v>
      </c>
      <c r="Q108" s="84"/>
      <c r="R108" s="79"/>
      <c r="S108" s="79"/>
      <c r="T108" s="83">
        <f t="shared" si="19"/>
        <v>0</v>
      </c>
      <c r="U108" s="84"/>
      <c r="V108" s="79"/>
      <c r="W108" s="79"/>
      <c r="X108" s="83">
        <f t="shared" si="20"/>
        <v>0</v>
      </c>
      <c r="Y108" s="84"/>
      <c r="Z108" s="79"/>
      <c r="AA108" s="79"/>
      <c r="AB108" s="83">
        <f t="shared" si="21"/>
        <v>0</v>
      </c>
      <c r="AC108" s="84"/>
      <c r="AD108" s="79"/>
      <c r="AE108" s="79"/>
      <c r="AF108" s="83">
        <f t="shared" si="22"/>
        <v>0</v>
      </c>
      <c r="AG108" s="92">
        <f t="shared" si="23"/>
        <v>0</v>
      </c>
      <c r="AH108" s="75"/>
      <c r="AI108" s="75"/>
      <c r="AJ108" s="75"/>
      <c r="AK108" s="75"/>
      <c r="AL108" s="75"/>
      <c r="AM108" s="75"/>
      <c r="AN108" s="75"/>
    </row>
    <row r="109" spans="1:40" ht="28.5" customHeight="1" x14ac:dyDescent="0.2">
      <c r="A109" s="75" t="s">
        <v>398</v>
      </c>
      <c r="B109" s="102" t="s">
        <v>399</v>
      </c>
      <c r="C109" s="102"/>
      <c r="D109" s="102" t="s">
        <v>34</v>
      </c>
      <c r="E109" s="84"/>
      <c r="F109" s="79"/>
      <c r="G109" s="79"/>
      <c r="H109" s="83">
        <f t="shared" si="16"/>
        <v>0</v>
      </c>
      <c r="I109" s="84"/>
      <c r="J109" s="79"/>
      <c r="K109" s="79"/>
      <c r="L109" s="83">
        <f t="shared" si="17"/>
        <v>0</v>
      </c>
      <c r="M109" s="84"/>
      <c r="N109" s="79"/>
      <c r="O109" s="79"/>
      <c r="P109" s="83">
        <f t="shared" si="18"/>
        <v>0</v>
      </c>
      <c r="Q109" s="84"/>
      <c r="R109" s="79"/>
      <c r="S109" s="79"/>
      <c r="T109" s="83">
        <f t="shared" si="19"/>
        <v>0</v>
      </c>
      <c r="U109" s="84"/>
      <c r="V109" s="79"/>
      <c r="W109" s="79"/>
      <c r="X109" s="83">
        <f t="shared" si="20"/>
        <v>0</v>
      </c>
      <c r="Y109" s="84"/>
      <c r="Z109" s="79"/>
      <c r="AA109" s="79"/>
      <c r="AB109" s="83">
        <f t="shared" si="21"/>
        <v>0</v>
      </c>
      <c r="AC109" s="84"/>
      <c r="AD109" s="79"/>
      <c r="AE109" s="79"/>
      <c r="AF109" s="83">
        <f t="shared" si="22"/>
        <v>0</v>
      </c>
      <c r="AG109" s="92">
        <f t="shared" si="23"/>
        <v>0</v>
      </c>
      <c r="AH109" s="75"/>
      <c r="AI109" s="75"/>
      <c r="AJ109" s="75"/>
      <c r="AK109" s="75"/>
      <c r="AL109" s="75"/>
      <c r="AM109" s="75"/>
      <c r="AN109" s="75"/>
    </row>
    <row r="110" spans="1:40" ht="24.75" customHeight="1" x14ac:dyDescent="0.2">
      <c r="A110" s="75" t="s">
        <v>398</v>
      </c>
      <c r="B110" s="102" t="s">
        <v>400</v>
      </c>
      <c r="C110" s="102"/>
      <c r="D110" s="102" t="s">
        <v>34</v>
      </c>
      <c r="E110" s="84"/>
      <c r="F110" s="79"/>
      <c r="G110" s="79"/>
      <c r="H110" s="83">
        <f t="shared" ref="H110:H141" si="24">IF(ISNUMBER(E110),IF(F110&gt;E110,F110-E110-G110,F110+1-E110-G110),0)</f>
        <v>0</v>
      </c>
      <c r="I110" s="84"/>
      <c r="J110" s="79"/>
      <c r="K110" s="79"/>
      <c r="L110" s="83">
        <f t="shared" si="17"/>
        <v>0</v>
      </c>
      <c r="M110" s="84"/>
      <c r="N110" s="79"/>
      <c r="O110" s="79"/>
      <c r="P110" s="83">
        <f t="shared" ref="P110:P141" si="25">IF(ISNUMBER(M110),IF(N110&gt;M110,N110-M110-O110,N110+1-M110-O110),0)</f>
        <v>0</v>
      </c>
      <c r="Q110" s="84"/>
      <c r="R110" s="79"/>
      <c r="S110" s="79"/>
      <c r="T110" s="83">
        <f t="shared" si="19"/>
        <v>0</v>
      </c>
      <c r="U110" s="84"/>
      <c r="V110" s="79"/>
      <c r="W110" s="79"/>
      <c r="X110" s="83">
        <f t="shared" ref="X110:X141" si="26">IF(ISNUMBER(U110),IF(V110&gt;U110,V110-U110-W110,V110+1-U110-W110),0)</f>
        <v>0</v>
      </c>
      <c r="Y110" s="84"/>
      <c r="Z110" s="79"/>
      <c r="AA110" s="79"/>
      <c r="AB110" s="83">
        <f t="shared" ref="AB110:AB141" si="27">IF(ISNUMBER(Y110),IF(Z110&gt;Y110,Z110-Y110-AA110,Z110+1-Y110-AA110),0)</f>
        <v>0</v>
      </c>
      <c r="AC110" s="84"/>
      <c r="AD110" s="79"/>
      <c r="AE110" s="79"/>
      <c r="AF110" s="83">
        <f t="shared" ref="AF110:AF141" si="28">IF(ISNUMBER(AC110),IF(AD110&gt;AC110,AD110-AC110-AE110,AD110+1-AC110-AE110),0)</f>
        <v>0</v>
      </c>
      <c r="AG110" s="92">
        <f t="shared" ref="AG110:AG141" si="29">(AF110+AB110+T110+P110+L110+H110+X110)*1</f>
        <v>0</v>
      </c>
      <c r="AH110" s="75"/>
      <c r="AI110" s="75"/>
      <c r="AJ110" s="75"/>
      <c r="AK110" s="75"/>
      <c r="AL110" s="75"/>
      <c r="AM110" s="75"/>
      <c r="AN110" s="75"/>
    </row>
    <row r="111" spans="1:40" ht="24.75" customHeight="1" x14ac:dyDescent="0.2">
      <c r="A111" s="75" t="s">
        <v>398</v>
      </c>
      <c r="B111" s="102" t="s">
        <v>401</v>
      </c>
      <c r="C111" s="102"/>
      <c r="D111" s="102" t="s">
        <v>34</v>
      </c>
      <c r="E111" s="84"/>
      <c r="F111" s="79"/>
      <c r="G111" s="79"/>
      <c r="H111" s="83">
        <f t="shared" si="24"/>
        <v>0</v>
      </c>
      <c r="I111" s="84"/>
      <c r="J111" s="79"/>
      <c r="K111" s="79"/>
      <c r="L111" s="83">
        <f t="shared" si="17"/>
        <v>0</v>
      </c>
      <c r="M111" s="84"/>
      <c r="N111" s="79"/>
      <c r="O111" s="79"/>
      <c r="P111" s="83">
        <f t="shared" si="25"/>
        <v>0</v>
      </c>
      <c r="Q111" s="84"/>
      <c r="R111" s="79"/>
      <c r="S111" s="79"/>
      <c r="T111" s="83">
        <f t="shared" si="19"/>
        <v>0</v>
      </c>
      <c r="U111" s="84"/>
      <c r="V111" s="79"/>
      <c r="W111" s="79"/>
      <c r="X111" s="83">
        <f t="shared" si="26"/>
        <v>0</v>
      </c>
      <c r="Y111" s="84"/>
      <c r="Z111" s="79"/>
      <c r="AA111" s="79"/>
      <c r="AB111" s="83">
        <f t="shared" si="27"/>
        <v>0</v>
      </c>
      <c r="AC111" s="84"/>
      <c r="AD111" s="79"/>
      <c r="AE111" s="79"/>
      <c r="AF111" s="83">
        <f t="shared" si="28"/>
        <v>0</v>
      </c>
      <c r="AG111" s="92">
        <f t="shared" si="29"/>
        <v>0</v>
      </c>
      <c r="AH111" s="75"/>
      <c r="AI111" s="75"/>
      <c r="AJ111" s="75"/>
      <c r="AK111" s="75"/>
      <c r="AL111" s="75"/>
      <c r="AM111" s="75"/>
      <c r="AN111" s="75"/>
    </row>
    <row r="112" spans="1:40" ht="24.75" customHeight="1" x14ac:dyDescent="0.2">
      <c r="A112" s="75" t="s">
        <v>398</v>
      </c>
      <c r="B112" s="102" t="s">
        <v>402</v>
      </c>
      <c r="C112" s="102"/>
      <c r="D112" s="102" t="s">
        <v>34</v>
      </c>
      <c r="E112" s="84"/>
      <c r="F112" s="79"/>
      <c r="G112" s="79"/>
      <c r="H112" s="83">
        <f t="shared" si="24"/>
        <v>0</v>
      </c>
      <c r="I112" s="84"/>
      <c r="J112" s="79"/>
      <c r="K112" s="79"/>
      <c r="L112" s="83">
        <f t="shared" si="17"/>
        <v>0</v>
      </c>
      <c r="M112" s="84"/>
      <c r="N112" s="79"/>
      <c r="O112" s="79"/>
      <c r="P112" s="83">
        <f t="shared" si="25"/>
        <v>0</v>
      </c>
      <c r="Q112" s="84"/>
      <c r="R112" s="79"/>
      <c r="S112" s="79"/>
      <c r="T112" s="83">
        <f t="shared" si="19"/>
        <v>0</v>
      </c>
      <c r="U112" s="84"/>
      <c r="V112" s="79"/>
      <c r="W112" s="79"/>
      <c r="X112" s="83">
        <f t="shared" si="26"/>
        <v>0</v>
      </c>
      <c r="Y112" s="84"/>
      <c r="Z112" s="79"/>
      <c r="AA112" s="79"/>
      <c r="AB112" s="83">
        <f t="shared" si="27"/>
        <v>0</v>
      </c>
      <c r="AC112" s="84"/>
      <c r="AD112" s="79"/>
      <c r="AE112" s="79"/>
      <c r="AF112" s="83">
        <f t="shared" si="28"/>
        <v>0</v>
      </c>
      <c r="AG112" s="92">
        <f t="shared" si="29"/>
        <v>0</v>
      </c>
      <c r="AH112" s="75"/>
      <c r="AI112" s="75"/>
      <c r="AJ112" s="75"/>
      <c r="AK112" s="75"/>
      <c r="AL112" s="75"/>
      <c r="AM112" s="75"/>
      <c r="AN112" s="75"/>
    </row>
    <row r="113" spans="1:94" ht="24.75" customHeight="1" x14ac:dyDescent="0.2">
      <c r="A113" s="75" t="s">
        <v>398</v>
      </c>
      <c r="B113" s="102" t="s">
        <v>403</v>
      </c>
      <c r="C113" s="102"/>
      <c r="D113" s="102" t="s">
        <v>34</v>
      </c>
      <c r="E113" s="84"/>
      <c r="F113" s="79"/>
      <c r="G113" s="79"/>
      <c r="H113" s="83">
        <f t="shared" si="24"/>
        <v>0</v>
      </c>
      <c r="I113" s="84"/>
      <c r="J113" s="79"/>
      <c r="K113" s="79"/>
      <c r="L113" s="83">
        <f t="shared" si="17"/>
        <v>0</v>
      </c>
      <c r="M113" s="84"/>
      <c r="N113" s="79"/>
      <c r="O113" s="79"/>
      <c r="P113" s="83">
        <f t="shared" si="25"/>
        <v>0</v>
      </c>
      <c r="Q113" s="84"/>
      <c r="R113" s="79"/>
      <c r="S113" s="79"/>
      <c r="T113" s="83">
        <f t="shared" si="19"/>
        <v>0</v>
      </c>
      <c r="U113" s="84"/>
      <c r="V113" s="79"/>
      <c r="W113" s="79"/>
      <c r="X113" s="83">
        <f t="shared" si="26"/>
        <v>0</v>
      </c>
      <c r="Y113" s="84"/>
      <c r="Z113" s="79"/>
      <c r="AA113" s="79"/>
      <c r="AB113" s="83">
        <f t="shared" si="27"/>
        <v>0</v>
      </c>
      <c r="AC113" s="84"/>
      <c r="AD113" s="79"/>
      <c r="AE113" s="79"/>
      <c r="AF113" s="83">
        <f t="shared" si="28"/>
        <v>0</v>
      </c>
      <c r="AG113" s="92">
        <f t="shared" si="29"/>
        <v>0</v>
      </c>
      <c r="AH113" s="75"/>
      <c r="AI113" s="75"/>
      <c r="AJ113" s="75"/>
      <c r="AK113" s="75"/>
      <c r="AL113" s="75"/>
      <c r="AM113" s="75"/>
      <c r="AN113" s="75"/>
    </row>
    <row r="114" spans="1:94" ht="24.75" customHeight="1" x14ac:dyDescent="0.2">
      <c r="A114" s="75" t="s">
        <v>398</v>
      </c>
      <c r="B114" s="102" t="s">
        <v>458</v>
      </c>
      <c r="C114" s="102"/>
      <c r="D114" s="102" t="s">
        <v>34</v>
      </c>
      <c r="E114" s="84"/>
      <c r="F114" s="79"/>
      <c r="G114" s="79"/>
      <c r="H114" s="83">
        <f t="shared" si="24"/>
        <v>0</v>
      </c>
      <c r="I114" s="84"/>
      <c r="J114" s="79"/>
      <c r="K114" s="79"/>
      <c r="L114" s="83">
        <f t="shared" si="17"/>
        <v>0</v>
      </c>
      <c r="M114" s="84"/>
      <c r="N114" s="79"/>
      <c r="O114" s="79"/>
      <c r="P114" s="83">
        <f t="shared" si="25"/>
        <v>0</v>
      </c>
      <c r="Q114" s="84"/>
      <c r="R114" s="79"/>
      <c r="S114" s="79"/>
      <c r="T114" s="83">
        <f t="shared" si="19"/>
        <v>0</v>
      </c>
      <c r="U114" s="84"/>
      <c r="V114" s="79"/>
      <c r="W114" s="79"/>
      <c r="X114" s="83">
        <f t="shared" si="26"/>
        <v>0</v>
      </c>
      <c r="Y114" s="84"/>
      <c r="Z114" s="79"/>
      <c r="AA114" s="79"/>
      <c r="AB114" s="83">
        <f t="shared" si="27"/>
        <v>0</v>
      </c>
      <c r="AC114" s="84"/>
      <c r="AD114" s="79"/>
      <c r="AE114" s="79"/>
      <c r="AF114" s="83">
        <f t="shared" si="28"/>
        <v>0</v>
      </c>
      <c r="AG114" s="92">
        <f t="shared" si="29"/>
        <v>0</v>
      </c>
      <c r="AH114" s="75"/>
      <c r="AI114" s="75"/>
      <c r="AJ114" s="75"/>
      <c r="AK114" s="75"/>
      <c r="AL114" s="75"/>
      <c r="AM114" s="75"/>
      <c r="AN114" s="75"/>
    </row>
    <row r="115" spans="1:94" ht="24.75" customHeight="1" x14ac:dyDescent="0.2">
      <c r="A115" s="75" t="s">
        <v>22</v>
      </c>
      <c r="B115" s="159" t="s">
        <v>579</v>
      </c>
      <c r="C115" s="102" t="s">
        <v>33</v>
      </c>
      <c r="D115" s="102" t="s">
        <v>35</v>
      </c>
      <c r="E115" s="84"/>
      <c r="F115" s="79"/>
      <c r="G115" s="79"/>
      <c r="H115" s="83">
        <f t="shared" si="24"/>
        <v>0</v>
      </c>
      <c r="I115" s="84">
        <v>0.22916666666666666</v>
      </c>
      <c r="J115" s="79">
        <v>0.56597222222222221</v>
      </c>
      <c r="K115" s="79">
        <v>2.0833333333333332E-2</v>
      </c>
      <c r="L115" s="83">
        <f t="shared" si="17"/>
        <v>0.31597222222222227</v>
      </c>
      <c r="M115" s="84">
        <v>0.22916666666666666</v>
      </c>
      <c r="N115" s="79">
        <v>0.5625</v>
      </c>
      <c r="O115" s="79">
        <v>2.0833333333333332E-2</v>
      </c>
      <c r="P115" s="83">
        <f t="shared" si="25"/>
        <v>0.31250000000000006</v>
      </c>
      <c r="Q115" s="84">
        <v>0.22916666666666666</v>
      </c>
      <c r="R115" s="79">
        <v>0.5625</v>
      </c>
      <c r="S115" s="79">
        <v>2.0833333333333332E-2</v>
      </c>
      <c r="T115" s="83">
        <f t="shared" si="19"/>
        <v>0.31250000000000006</v>
      </c>
      <c r="U115" s="84">
        <v>0.22916666666666666</v>
      </c>
      <c r="V115" s="79">
        <v>0.5625</v>
      </c>
      <c r="W115" s="79">
        <v>2.0833333333333332E-2</v>
      </c>
      <c r="X115" s="83">
        <f t="shared" si="26"/>
        <v>0.31250000000000006</v>
      </c>
      <c r="Y115" s="84"/>
      <c r="Z115" s="79"/>
      <c r="AA115" s="79"/>
      <c r="AB115" s="83">
        <f t="shared" si="27"/>
        <v>0</v>
      </c>
      <c r="AC115" s="84"/>
      <c r="AD115" s="79"/>
      <c r="AE115" s="79"/>
      <c r="AF115" s="83">
        <f t="shared" si="28"/>
        <v>0</v>
      </c>
      <c r="AG115" s="92">
        <f t="shared" si="29"/>
        <v>1.2534722222222223</v>
      </c>
      <c r="AH115" s="75"/>
      <c r="AI115" s="75"/>
      <c r="AJ115" s="75"/>
      <c r="AK115" s="75"/>
      <c r="AL115" s="75"/>
      <c r="AM115" s="75"/>
      <c r="AN115" s="75"/>
      <c r="CM115" s="67">
        <v>0.31597222222222221</v>
      </c>
      <c r="CN115" s="67">
        <v>0.3125</v>
      </c>
      <c r="CO115" s="67">
        <v>0.3125</v>
      </c>
      <c r="CP115" s="67">
        <v>0.3125</v>
      </c>
    </row>
    <row r="116" spans="1:94" ht="24.75" customHeight="1" x14ac:dyDescent="0.2">
      <c r="A116" s="75" t="s">
        <v>22</v>
      </c>
      <c r="B116" s="102" t="s">
        <v>472</v>
      </c>
      <c r="C116" s="102"/>
      <c r="D116" s="102" t="s">
        <v>34</v>
      </c>
      <c r="E116" s="84"/>
      <c r="F116" s="79"/>
      <c r="G116" s="79"/>
      <c r="H116" s="83">
        <f t="shared" si="24"/>
        <v>0</v>
      </c>
      <c r="I116" s="84"/>
      <c r="J116" s="79"/>
      <c r="K116" s="79"/>
      <c r="L116" s="83">
        <f t="shared" si="17"/>
        <v>0</v>
      </c>
      <c r="M116" s="84"/>
      <c r="N116" s="79"/>
      <c r="O116" s="79"/>
      <c r="P116" s="83">
        <f t="shared" si="25"/>
        <v>0</v>
      </c>
      <c r="Q116" s="84"/>
      <c r="R116" s="79"/>
      <c r="S116" s="79"/>
      <c r="T116" s="83">
        <f t="shared" si="19"/>
        <v>0</v>
      </c>
      <c r="U116" s="84"/>
      <c r="V116" s="79"/>
      <c r="W116" s="79"/>
      <c r="X116" s="83">
        <f t="shared" si="26"/>
        <v>0</v>
      </c>
      <c r="Y116" s="84"/>
      <c r="Z116" s="79"/>
      <c r="AA116" s="79"/>
      <c r="AB116" s="83">
        <f t="shared" si="27"/>
        <v>0</v>
      </c>
      <c r="AC116" s="84"/>
      <c r="AD116" s="79"/>
      <c r="AE116" s="79"/>
      <c r="AF116" s="83">
        <f t="shared" si="28"/>
        <v>0</v>
      </c>
      <c r="AG116" s="92">
        <f t="shared" si="29"/>
        <v>0</v>
      </c>
      <c r="AH116" s="75"/>
      <c r="AI116" s="75"/>
      <c r="AJ116" s="75"/>
      <c r="AK116" s="75"/>
      <c r="AL116" s="75"/>
      <c r="AM116" s="75"/>
      <c r="AN116" s="75"/>
    </row>
    <row r="117" spans="1:94" ht="24.75" customHeight="1" x14ac:dyDescent="0.2">
      <c r="A117" s="75" t="s">
        <v>22</v>
      </c>
      <c r="B117" s="102" t="s">
        <v>473</v>
      </c>
      <c r="C117" s="102"/>
      <c r="D117" s="102" t="s">
        <v>34</v>
      </c>
      <c r="E117" s="84"/>
      <c r="F117" s="79"/>
      <c r="G117" s="79"/>
      <c r="H117" s="83">
        <f t="shared" si="24"/>
        <v>0</v>
      </c>
      <c r="I117" s="84"/>
      <c r="J117" s="79"/>
      <c r="K117" s="79"/>
      <c r="L117" s="83">
        <f t="shared" si="17"/>
        <v>0</v>
      </c>
      <c r="M117" s="84"/>
      <c r="N117" s="79"/>
      <c r="O117" s="79"/>
      <c r="P117" s="83">
        <f t="shared" si="25"/>
        <v>0</v>
      </c>
      <c r="Q117" s="84"/>
      <c r="R117" s="79"/>
      <c r="S117" s="79"/>
      <c r="T117" s="83">
        <f t="shared" si="19"/>
        <v>0</v>
      </c>
      <c r="U117" s="84"/>
      <c r="V117" s="79"/>
      <c r="W117" s="79"/>
      <c r="X117" s="83">
        <f t="shared" si="26"/>
        <v>0</v>
      </c>
      <c r="Y117" s="84"/>
      <c r="Z117" s="79"/>
      <c r="AA117" s="79"/>
      <c r="AB117" s="83">
        <f t="shared" si="27"/>
        <v>0</v>
      </c>
      <c r="AC117" s="84"/>
      <c r="AD117" s="79"/>
      <c r="AE117" s="79"/>
      <c r="AF117" s="83">
        <f t="shared" si="28"/>
        <v>0</v>
      </c>
      <c r="AG117" s="92">
        <f t="shared" si="29"/>
        <v>0</v>
      </c>
      <c r="AH117" s="75"/>
      <c r="AI117" s="75"/>
      <c r="AJ117" s="75"/>
      <c r="AK117" s="75"/>
      <c r="AL117" s="75"/>
      <c r="AM117" s="75"/>
      <c r="AN117" s="75"/>
    </row>
    <row r="118" spans="1:94" ht="24.75" customHeight="1" x14ac:dyDescent="0.2">
      <c r="A118" s="75" t="s">
        <v>22</v>
      </c>
      <c r="B118" s="102" t="s">
        <v>468</v>
      </c>
      <c r="C118" s="102"/>
      <c r="D118" s="102" t="s">
        <v>34</v>
      </c>
      <c r="E118" s="84"/>
      <c r="F118" s="79"/>
      <c r="G118" s="79"/>
      <c r="H118" s="83">
        <f t="shared" si="24"/>
        <v>0</v>
      </c>
      <c r="I118" s="84"/>
      <c r="J118" s="79"/>
      <c r="K118" s="79"/>
      <c r="L118" s="83">
        <f t="shared" si="17"/>
        <v>0</v>
      </c>
      <c r="M118" s="84"/>
      <c r="N118" s="79"/>
      <c r="O118" s="79"/>
      <c r="P118" s="83">
        <f t="shared" si="25"/>
        <v>0</v>
      </c>
      <c r="Q118" s="84"/>
      <c r="R118" s="79"/>
      <c r="S118" s="79"/>
      <c r="T118" s="83">
        <f t="shared" si="19"/>
        <v>0</v>
      </c>
      <c r="U118" s="84"/>
      <c r="V118" s="79"/>
      <c r="W118" s="79"/>
      <c r="X118" s="83">
        <f t="shared" si="26"/>
        <v>0</v>
      </c>
      <c r="Y118" s="84"/>
      <c r="Z118" s="79"/>
      <c r="AA118" s="79"/>
      <c r="AB118" s="83">
        <f t="shared" si="27"/>
        <v>0</v>
      </c>
      <c r="AC118" s="84"/>
      <c r="AD118" s="79"/>
      <c r="AE118" s="79"/>
      <c r="AF118" s="83">
        <f t="shared" si="28"/>
        <v>0</v>
      </c>
      <c r="AG118" s="92">
        <f t="shared" si="29"/>
        <v>0</v>
      </c>
      <c r="AH118" s="75"/>
      <c r="AI118" s="75"/>
      <c r="AJ118" s="75"/>
      <c r="AK118" s="75"/>
      <c r="AL118" s="75"/>
      <c r="AM118" s="75"/>
      <c r="AN118" s="75"/>
    </row>
    <row r="119" spans="1:94" ht="24.75" customHeight="1" x14ac:dyDescent="0.2">
      <c r="A119" s="75" t="s">
        <v>22</v>
      </c>
      <c r="B119" s="102" t="s">
        <v>275</v>
      </c>
      <c r="C119" s="102"/>
      <c r="D119" s="102" t="s">
        <v>34</v>
      </c>
      <c r="E119" s="84"/>
      <c r="F119" s="79"/>
      <c r="G119" s="79"/>
      <c r="H119" s="83">
        <f t="shared" si="24"/>
        <v>0</v>
      </c>
      <c r="I119" s="97"/>
      <c r="J119" s="98"/>
      <c r="K119" s="98"/>
      <c r="L119" s="83">
        <f t="shared" si="17"/>
        <v>0</v>
      </c>
      <c r="M119" s="97"/>
      <c r="N119" s="98"/>
      <c r="O119" s="98"/>
      <c r="P119" s="83">
        <f t="shared" si="25"/>
        <v>0</v>
      </c>
      <c r="Q119" s="97"/>
      <c r="R119" s="98"/>
      <c r="S119" s="98"/>
      <c r="T119" s="83">
        <f t="shared" si="19"/>
        <v>0</v>
      </c>
      <c r="U119" s="84"/>
      <c r="V119" s="79"/>
      <c r="W119" s="79"/>
      <c r="X119" s="83">
        <f t="shared" si="26"/>
        <v>0</v>
      </c>
      <c r="Y119" s="84"/>
      <c r="Z119" s="79"/>
      <c r="AA119" s="79"/>
      <c r="AB119" s="83">
        <f t="shared" si="27"/>
        <v>0</v>
      </c>
      <c r="AC119" s="84"/>
      <c r="AD119" s="79"/>
      <c r="AE119" s="79"/>
      <c r="AF119" s="83">
        <f t="shared" si="28"/>
        <v>0</v>
      </c>
      <c r="AG119" s="92">
        <f t="shared" si="29"/>
        <v>0</v>
      </c>
      <c r="AH119" s="75"/>
      <c r="AI119" s="75"/>
      <c r="AJ119" s="75"/>
      <c r="AK119" s="75"/>
      <c r="AL119" s="75"/>
      <c r="AM119" s="75"/>
      <c r="AN119" s="75"/>
    </row>
    <row r="120" spans="1:94" ht="24.75" customHeight="1" x14ac:dyDescent="0.2">
      <c r="A120" s="75" t="s">
        <v>22</v>
      </c>
      <c r="B120" s="102" t="s">
        <v>276</v>
      </c>
      <c r="C120" s="102"/>
      <c r="D120" s="102" t="s">
        <v>34</v>
      </c>
      <c r="E120" s="84"/>
      <c r="F120" s="79"/>
      <c r="G120" s="79"/>
      <c r="H120" s="83">
        <f t="shared" si="24"/>
        <v>0</v>
      </c>
      <c r="I120" s="84"/>
      <c r="J120" s="79"/>
      <c r="K120" s="79"/>
      <c r="L120" s="83">
        <f t="shared" si="17"/>
        <v>0</v>
      </c>
      <c r="M120" s="84"/>
      <c r="N120" s="79"/>
      <c r="O120" s="79"/>
      <c r="P120" s="83">
        <f t="shared" si="25"/>
        <v>0</v>
      </c>
      <c r="Q120" s="84"/>
      <c r="R120" s="79"/>
      <c r="S120" s="79"/>
      <c r="T120" s="83">
        <f t="shared" si="19"/>
        <v>0</v>
      </c>
      <c r="U120" s="84"/>
      <c r="V120" s="79"/>
      <c r="W120" s="79"/>
      <c r="X120" s="83">
        <f t="shared" si="26"/>
        <v>0</v>
      </c>
      <c r="Y120" s="84"/>
      <c r="Z120" s="79"/>
      <c r="AA120" s="79"/>
      <c r="AB120" s="83">
        <f t="shared" si="27"/>
        <v>0</v>
      </c>
      <c r="AC120" s="84"/>
      <c r="AD120" s="79"/>
      <c r="AE120" s="79"/>
      <c r="AF120" s="83">
        <f t="shared" si="28"/>
        <v>0</v>
      </c>
      <c r="AG120" s="92">
        <f t="shared" si="29"/>
        <v>0</v>
      </c>
      <c r="AH120" s="75"/>
      <c r="AI120" s="75"/>
      <c r="AJ120" s="75"/>
      <c r="AK120" s="75"/>
      <c r="AL120" s="75"/>
      <c r="AM120" s="75"/>
      <c r="AN120" s="75"/>
    </row>
    <row r="121" spans="1:94" ht="24.75" customHeight="1" x14ac:dyDescent="0.2">
      <c r="A121" s="75" t="s">
        <v>22</v>
      </c>
      <c r="B121" s="102" t="s">
        <v>277</v>
      </c>
      <c r="C121" s="102"/>
      <c r="D121" s="102" t="s">
        <v>34</v>
      </c>
      <c r="E121" s="84"/>
      <c r="F121" s="79"/>
      <c r="G121" s="79"/>
      <c r="H121" s="83">
        <f t="shared" si="24"/>
        <v>0</v>
      </c>
      <c r="I121" s="84"/>
      <c r="J121" s="79"/>
      <c r="K121" s="79"/>
      <c r="L121" s="83">
        <f t="shared" si="17"/>
        <v>0</v>
      </c>
      <c r="M121" s="84"/>
      <c r="N121" s="79"/>
      <c r="O121" s="79"/>
      <c r="P121" s="83">
        <f t="shared" si="25"/>
        <v>0</v>
      </c>
      <c r="Q121" s="84"/>
      <c r="R121" s="79"/>
      <c r="S121" s="79"/>
      <c r="T121" s="83">
        <f t="shared" si="19"/>
        <v>0</v>
      </c>
      <c r="U121" s="84"/>
      <c r="V121" s="79"/>
      <c r="W121" s="79"/>
      <c r="X121" s="83">
        <f t="shared" si="26"/>
        <v>0</v>
      </c>
      <c r="Y121" s="84"/>
      <c r="Z121" s="79"/>
      <c r="AA121" s="79"/>
      <c r="AB121" s="83">
        <f t="shared" si="27"/>
        <v>0</v>
      </c>
      <c r="AC121" s="84"/>
      <c r="AD121" s="79"/>
      <c r="AE121" s="79"/>
      <c r="AF121" s="83">
        <f t="shared" si="28"/>
        <v>0</v>
      </c>
      <c r="AG121" s="92">
        <f t="shared" si="29"/>
        <v>0</v>
      </c>
      <c r="AH121" s="75"/>
      <c r="AI121" s="75"/>
      <c r="AJ121" s="75"/>
      <c r="AK121" s="75"/>
      <c r="AL121" s="75"/>
      <c r="AM121" s="75"/>
      <c r="AN121" s="75"/>
    </row>
    <row r="122" spans="1:94" ht="24.75" customHeight="1" x14ac:dyDescent="0.2">
      <c r="A122" s="75" t="s">
        <v>22</v>
      </c>
      <c r="B122" s="102" t="s">
        <v>278</v>
      </c>
      <c r="C122" s="102"/>
      <c r="D122" s="102" t="s">
        <v>34</v>
      </c>
      <c r="E122" s="84"/>
      <c r="F122" s="79"/>
      <c r="G122" s="79"/>
      <c r="H122" s="83">
        <f t="shared" si="24"/>
        <v>0</v>
      </c>
      <c r="I122" s="84"/>
      <c r="J122" s="79"/>
      <c r="K122" s="79"/>
      <c r="L122" s="83">
        <f t="shared" si="17"/>
        <v>0</v>
      </c>
      <c r="M122" s="84"/>
      <c r="N122" s="79"/>
      <c r="O122" s="79"/>
      <c r="P122" s="83">
        <f t="shared" si="25"/>
        <v>0</v>
      </c>
      <c r="Q122" s="84"/>
      <c r="R122" s="79"/>
      <c r="S122" s="79"/>
      <c r="T122" s="83">
        <f t="shared" si="19"/>
        <v>0</v>
      </c>
      <c r="U122" s="84"/>
      <c r="V122" s="79"/>
      <c r="W122" s="79"/>
      <c r="X122" s="83">
        <f t="shared" si="26"/>
        <v>0</v>
      </c>
      <c r="Y122" s="84"/>
      <c r="Z122" s="79"/>
      <c r="AA122" s="79"/>
      <c r="AB122" s="83">
        <f t="shared" si="27"/>
        <v>0</v>
      </c>
      <c r="AC122" s="84"/>
      <c r="AD122" s="79"/>
      <c r="AE122" s="79"/>
      <c r="AF122" s="83">
        <f t="shared" si="28"/>
        <v>0</v>
      </c>
      <c r="AG122" s="92">
        <f t="shared" si="29"/>
        <v>0</v>
      </c>
      <c r="AH122" s="75"/>
      <c r="AI122" s="75"/>
      <c r="AJ122" s="75"/>
      <c r="AK122" s="75"/>
      <c r="AL122" s="75"/>
      <c r="AM122" s="75"/>
      <c r="AN122" s="75"/>
    </row>
    <row r="123" spans="1:94" ht="24.75" customHeight="1" x14ac:dyDescent="0.2">
      <c r="A123" s="75" t="s">
        <v>22</v>
      </c>
      <c r="B123" s="102" t="s">
        <v>279</v>
      </c>
      <c r="C123" s="75"/>
      <c r="D123" s="102" t="s">
        <v>34</v>
      </c>
      <c r="E123" s="84"/>
      <c r="F123" s="79"/>
      <c r="G123" s="79"/>
      <c r="H123" s="83">
        <f t="shared" si="24"/>
        <v>0</v>
      </c>
      <c r="I123" s="97"/>
      <c r="J123" s="98"/>
      <c r="K123" s="79"/>
      <c r="L123" s="83">
        <f t="shared" si="17"/>
        <v>0</v>
      </c>
      <c r="M123" s="97"/>
      <c r="N123" s="98"/>
      <c r="O123" s="79"/>
      <c r="P123" s="83">
        <f t="shared" si="25"/>
        <v>0</v>
      </c>
      <c r="Q123" s="97"/>
      <c r="R123" s="98"/>
      <c r="S123" s="79"/>
      <c r="T123" s="83">
        <f t="shared" si="19"/>
        <v>0</v>
      </c>
      <c r="U123" s="84"/>
      <c r="V123" s="79"/>
      <c r="W123" s="79"/>
      <c r="X123" s="83">
        <f t="shared" si="26"/>
        <v>0</v>
      </c>
      <c r="Y123" s="97"/>
      <c r="Z123" s="98"/>
      <c r="AA123" s="79"/>
      <c r="AB123" s="83">
        <f t="shared" si="27"/>
        <v>0</v>
      </c>
      <c r="AC123" s="84"/>
      <c r="AD123" s="79"/>
      <c r="AE123" s="79"/>
      <c r="AF123" s="83">
        <f t="shared" si="28"/>
        <v>0</v>
      </c>
      <c r="AG123" s="92">
        <f t="shared" si="29"/>
        <v>0</v>
      </c>
      <c r="AH123" s="75"/>
      <c r="AI123" s="75"/>
      <c r="AJ123" s="75"/>
      <c r="AK123" s="75"/>
      <c r="AL123" s="75"/>
      <c r="AM123" s="75"/>
      <c r="AN123" s="75"/>
    </row>
    <row r="124" spans="1:94" ht="24.75" customHeight="1" x14ac:dyDescent="0.2">
      <c r="A124" s="75" t="s">
        <v>22</v>
      </c>
      <c r="B124" s="102" t="s">
        <v>280</v>
      </c>
      <c r="C124" s="102"/>
      <c r="D124" s="102" t="s">
        <v>34</v>
      </c>
      <c r="E124" s="84"/>
      <c r="F124" s="79"/>
      <c r="G124" s="79"/>
      <c r="H124" s="83">
        <f t="shared" si="24"/>
        <v>0</v>
      </c>
      <c r="I124" s="84"/>
      <c r="J124" s="79"/>
      <c r="K124" s="79"/>
      <c r="L124" s="83">
        <f t="shared" si="17"/>
        <v>0</v>
      </c>
      <c r="M124" s="84"/>
      <c r="N124" s="79"/>
      <c r="O124" s="79"/>
      <c r="P124" s="83">
        <f t="shared" si="25"/>
        <v>0</v>
      </c>
      <c r="Q124" s="84"/>
      <c r="R124" s="79"/>
      <c r="S124" s="79"/>
      <c r="T124" s="83">
        <f t="shared" si="19"/>
        <v>0</v>
      </c>
      <c r="U124" s="84"/>
      <c r="V124" s="79"/>
      <c r="W124" s="79"/>
      <c r="X124" s="83">
        <f t="shared" si="26"/>
        <v>0</v>
      </c>
      <c r="Y124" s="84"/>
      <c r="Z124" s="79"/>
      <c r="AA124" s="79"/>
      <c r="AB124" s="83">
        <f t="shared" si="27"/>
        <v>0</v>
      </c>
      <c r="AC124" s="84"/>
      <c r="AD124" s="79"/>
      <c r="AE124" s="79"/>
      <c r="AF124" s="83">
        <f t="shared" si="28"/>
        <v>0</v>
      </c>
      <c r="AG124" s="92">
        <f t="shared" si="29"/>
        <v>0</v>
      </c>
      <c r="AH124" s="75"/>
      <c r="AI124" s="75"/>
      <c r="AJ124" s="75"/>
      <c r="AK124" s="75"/>
      <c r="AL124" s="75"/>
      <c r="AM124" s="75"/>
      <c r="AN124" s="75"/>
    </row>
    <row r="125" spans="1:94" ht="24.75" customHeight="1" x14ac:dyDescent="0.2">
      <c r="A125" s="75" t="s">
        <v>22</v>
      </c>
      <c r="B125" s="102" t="s">
        <v>281</v>
      </c>
      <c r="C125" s="102"/>
      <c r="D125" s="102" t="s">
        <v>34</v>
      </c>
      <c r="E125" s="84"/>
      <c r="F125" s="79"/>
      <c r="G125" s="79"/>
      <c r="H125" s="83">
        <f t="shared" si="24"/>
        <v>0</v>
      </c>
      <c r="I125" s="84"/>
      <c r="J125" s="79"/>
      <c r="K125" s="79"/>
      <c r="L125" s="83">
        <f t="shared" si="17"/>
        <v>0</v>
      </c>
      <c r="M125" s="84"/>
      <c r="N125" s="79"/>
      <c r="O125" s="79"/>
      <c r="P125" s="83">
        <f t="shared" si="25"/>
        <v>0</v>
      </c>
      <c r="Q125" s="84"/>
      <c r="R125" s="79"/>
      <c r="S125" s="79"/>
      <c r="T125" s="83">
        <f t="shared" si="19"/>
        <v>0</v>
      </c>
      <c r="U125" s="84"/>
      <c r="V125" s="79"/>
      <c r="W125" s="79"/>
      <c r="X125" s="83">
        <f t="shared" si="26"/>
        <v>0</v>
      </c>
      <c r="Y125" s="84"/>
      <c r="Z125" s="79"/>
      <c r="AA125" s="79"/>
      <c r="AB125" s="83">
        <f t="shared" si="27"/>
        <v>0</v>
      </c>
      <c r="AC125" s="84"/>
      <c r="AD125" s="79"/>
      <c r="AE125" s="79"/>
      <c r="AF125" s="83">
        <f t="shared" si="28"/>
        <v>0</v>
      </c>
      <c r="AG125" s="92">
        <f t="shared" si="29"/>
        <v>0</v>
      </c>
      <c r="AH125" s="75"/>
      <c r="AI125" s="75"/>
      <c r="AJ125" s="75"/>
      <c r="AK125" s="75"/>
      <c r="AL125" s="75"/>
      <c r="AM125" s="75"/>
      <c r="AN125" s="75"/>
    </row>
    <row r="126" spans="1:94" ht="24.75" customHeight="1" x14ac:dyDescent="0.2">
      <c r="A126" s="75"/>
      <c r="B126" s="102"/>
      <c r="C126" s="102"/>
      <c r="D126" s="102"/>
      <c r="E126" s="84"/>
      <c r="F126" s="79"/>
      <c r="G126" s="79"/>
      <c r="H126" s="83">
        <f t="shared" si="24"/>
        <v>0</v>
      </c>
      <c r="I126" s="97"/>
      <c r="J126" s="98"/>
      <c r="K126" s="98"/>
      <c r="L126" s="83">
        <f t="shared" ref="L126:L141" si="30">IF(ISNUMBER(I126),IF(J126&gt;I126,J126-I126-K126,J126+1-I126-K126),0)</f>
        <v>0</v>
      </c>
      <c r="M126" s="97"/>
      <c r="N126" s="98"/>
      <c r="O126" s="98"/>
      <c r="P126" s="83">
        <f t="shared" si="25"/>
        <v>0</v>
      </c>
      <c r="Q126" s="97"/>
      <c r="R126" s="98"/>
      <c r="S126" s="98"/>
      <c r="T126" s="83">
        <f t="shared" si="19"/>
        <v>0</v>
      </c>
      <c r="U126" s="84"/>
      <c r="V126" s="79"/>
      <c r="W126" s="79"/>
      <c r="X126" s="83">
        <f t="shared" si="26"/>
        <v>0</v>
      </c>
      <c r="Y126" s="84"/>
      <c r="Z126" s="79"/>
      <c r="AA126" s="79"/>
      <c r="AB126" s="83">
        <f t="shared" si="27"/>
        <v>0</v>
      </c>
      <c r="AC126" s="84"/>
      <c r="AD126" s="79"/>
      <c r="AE126" s="79"/>
      <c r="AF126" s="83">
        <f t="shared" si="28"/>
        <v>0</v>
      </c>
      <c r="AG126" s="92">
        <f t="shared" si="29"/>
        <v>0</v>
      </c>
      <c r="AH126" s="75"/>
      <c r="AI126" s="75"/>
      <c r="AJ126" s="75"/>
      <c r="AK126" s="75"/>
      <c r="AL126" s="75"/>
      <c r="AM126" s="75"/>
      <c r="AN126" s="75"/>
    </row>
    <row r="127" spans="1:94" ht="24.75" customHeight="1" x14ac:dyDescent="0.2">
      <c r="A127" s="75"/>
      <c r="B127" s="102"/>
      <c r="C127" s="75"/>
      <c r="D127" s="102"/>
      <c r="E127" s="84"/>
      <c r="F127" s="79"/>
      <c r="G127" s="79"/>
      <c r="H127" s="83">
        <f t="shared" si="24"/>
        <v>0</v>
      </c>
      <c r="I127" s="97"/>
      <c r="J127" s="98"/>
      <c r="K127" s="79"/>
      <c r="L127" s="83">
        <f t="shared" si="30"/>
        <v>0</v>
      </c>
      <c r="M127" s="97"/>
      <c r="N127" s="98"/>
      <c r="O127" s="79"/>
      <c r="P127" s="83">
        <f t="shared" si="25"/>
        <v>0</v>
      </c>
      <c r="Q127" s="97"/>
      <c r="R127" s="98"/>
      <c r="S127" s="79"/>
      <c r="T127" s="83">
        <f t="shared" si="19"/>
        <v>0</v>
      </c>
      <c r="U127" s="84"/>
      <c r="V127" s="79"/>
      <c r="W127" s="79"/>
      <c r="X127" s="83">
        <f t="shared" si="26"/>
        <v>0</v>
      </c>
      <c r="Y127" s="84"/>
      <c r="Z127" s="79"/>
      <c r="AA127" s="79"/>
      <c r="AB127" s="83">
        <f t="shared" si="27"/>
        <v>0</v>
      </c>
      <c r="AC127" s="84"/>
      <c r="AD127" s="79"/>
      <c r="AE127" s="79"/>
      <c r="AF127" s="83">
        <f t="shared" si="28"/>
        <v>0</v>
      </c>
      <c r="AG127" s="92">
        <f t="shared" si="29"/>
        <v>0</v>
      </c>
      <c r="AH127" s="75"/>
      <c r="AI127" s="75"/>
      <c r="AJ127" s="75"/>
      <c r="AK127" s="75"/>
      <c r="AL127" s="75"/>
      <c r="AM127" s="75"/>
      <c r="AN127" s="75"/>
    </row>
    <row r="128" spans="1:94" ht="24.75" customHeight="1" x14ac:dyDescent="0.2">
      <c r="A128" s="75"/>
      <c r="B128" s="75"/>
      <c r="C128" s="75"/>
      <c r="D128" s="75"/>
      <c r="E128" s="84"/>
      <c r="F128" s="79"/>
      <c r="G128" s="79"/>
      <c r="H128" s="83">
        <f t="shared" si="24"/>
        <v>0</v>
      </c>
      <c r="I128" s="97"/>
      <c r="J128" s="98"/>
      <c r="K128" s="79"/>
      <c r="L128" s="83">
        <f t="shared" si="30"/>
        <v>0</v>
      </c>
      <c r="M128" s="97"/>
      <c r="N128" s="98"/>
      <c r="O128" s="79"/>
      <c r="P128" s="83">
        <f t="shared" si="25"/>
        <v>0</v>
      </c>
      <c r="Q128" s="97"/>
      <c r="R128" s="98"/>
      <c r="S128" s="79"/>
      <c r="T128" s="83">
        <f t="shared" si="19"/>
        <v>0</v>
      </c>
      <c r="U128" s="97"/>
      <c r="V128" s="98"/>
      <c r="W128" s="79"/>
      <c r="X128" s="83">
        <f t="shared" si="26"/>
        <v>0</v>
      </c>
      <c r="Y128" s="84"/>
      <c r="Z128" s="79"/>
      <c r="AA128" s="79"/>
      <c r="AB128" s="83">
        <f t="shared" si="27"/>
        <v>0</v>
      </c>
      <c r="AC128" s="97"/>
      <c r="AD128" s="98"/>
      <c r="AE128" s="79"/>
      <c r="AF128" s="83">
        <f t="shared" si="28"/>
        <v>0</v>
      </c>
      <c r="AG128" s="92">
        <f t="shared" si="29"/>
        <v>0</v>
      </c>
      <c r="AH128" s="75"/>
      <c r="AI128" s="75"/>
      <c r="AJ128" s="75"/>
      <c r="AK128" s="75"/>
      <c r="AL128" s="75"/>
      <c r="AM128" s="75"/>
      <c r="AN128" s="75"/>
    </row>
    <row r="129" spans="1:40" ht="24.75" customHeight="1" x14ac:dyDescent="0.2">
      <c r="A129" s="102"/>
      <c r="B129" s="102"/>
      <c r="C129" s="102"/>
      <c r="D129" s="102"/>
      <c r="E129" s="84"/>
      <c r="F129" s="79"/>
      <c r="G129" s="79"/>
      <c r="H129" s="83">
        <f t="shared" si="24"/>
        <v>0</v>
      </c>
      <c r="I129" s="84"/>
      <c r="J129" s="79"/>
      <c r="K129" s="79"/>
      <c r="L129" s="83">
        <f t="shared" si="30"/>
        <v>0</v>
      </c>
      <c r="M129" s="84"/>
      <c r="N129" s="79"/>
      <c r="O129" s="79"/>
      <c r="P129" s="83">
        <f t="shared" si="25"/>
        <v>0</v>
      </c>
      <c r="Q129" s="84"/>
      <c r="R129" s="79"/>
      <c r="S129" s="79"/>
      <c r="T129" s="83">
        <f t="shared" si="19"/>
        <v>0</v>
      </c>
      <c r="U129" s="84"/>
      <c r="V129" s="79"/>
      <c r="W129" s="79"/>
      <c r="X129" s="83">
        <f t="shared" si="26"/>
        <v>0</v>
      </c>
      <c r="Y129" s="84"/>
      <c r="Z129" s="79"/>
      <c r="AA129" s="79"/>
      <c r="AB129" s="83">
        <f t="shared" si="27"/>
        <v>0</v>
      </c>
      <c r="AC129" s="84"/>
      <c r="AD129" s="79"/>
      <c r="AE129" s="79"/>
      <c r="AF129" s="83">
        <f t="shared" si="28"/>
        <v>0</v>
      </c>
      <c r="AG129" s="92">
        <f t="shared" si="29"/>
        <v>0</v>
      </c>
      <c r="AH129" s="75"/>
      <c r="AI129" s="75"/>
      <c r="AJ129" s="75"/>
      <c r="AK129" s="75"/>
      <c r="AL129" s="75"/>
      <c r="AM129" s="75"/>
      <c r="AN129" s="75"/>
    </row>
    <row r="130" spans="1:40" ht="24.75" customHeight="1" x14ac:dyDescent="0.2">
      <c r="A130" s="75"/>
      <c r="B130" s="75"/>
      <c r="C130" s="75"/>
      <c r="D130" s="102"/>
      <c r="E130" s="84"/>
      <c r="F130" s="79"/>
      <c r="G130" s="79"/>
      <c r="H130" s="83">
        <f t="shared" si="24"/>
        <v>0</v>
      </c>
      <c r="I130" s="100"/>
      <c r="J130" s="101"/>
      <c r="K130" s="79"/>
      <c r="L130" s="83">
        <f t="shared" si="30"/>
        <v>0</v>
      </c>
      <c r="M130" s="100"/>
      <c r="N130" s="101"/>
      <c r="O130" s="79"/>
      <c r="P130" s="83">
        <f t="shared" si="25"/>
        <v>0</v>
      </c>
      <c r="Q130" s="100"/>
      <c r="R130" s="101"/>
      <c r="S130" s="79"/>
      <c r="T130" s="83">
        <f t="shared" si="19"/>
        <v>0</v>
      </c>
      <c r="U130" s="84"/>
      <c r="V130" s="79"/>
      <c r="W130" s="79"/>
      <c r="X130" s="83">
        <f t="shared" si="26"/>
        <v>0</v>
      </c>
      <c r="Y130" s="97"/>
      <c r="Z130" s="98"/>
      <c r="AA130" s="79"/>
      <c r="AB130" s="83">
        <f t="shared" si="27"/>
        <v>0</v>
      </c>
      <c r="AC130" s="84"/>
      <c r="AD130" s="79"/>
      <c r="AE130" s="79"/>
      <c r="AF130" s="83">
        <f t="shared" si="28"/>
        <v>0</v>
      </c>
      <c r="AG130" s="92">
        <f t="shared" si="29"/>
        <v>0</v>
      </c>
      <c r="AH130" s="75"/>
      <c r="AI130" s="75"/>
      <c r="AJ130" s="75"/>
      <c r="AK130" s="75"/>
      <c r="AL130" s="75"/>
      <c r="AM130" s="75"/>
      <c r="AN130" s="75"/>
    </row>
    <row r="131" spans="1:40" ht="24.75" customHeight="1" x14ac:dyDescent="0.2">
      <c r="A131" s="75"/>
      <c r="B131" s="102"/>
      <c r="C131" s="75"/>
      <c r="D131" s="75"/>
      <c r="E131" s="84"/>
      <c r="F131" s="79"/>
      <c r="G131" s="79"/>
      <c r="H131" s="83">
        <f t="shared" si="24"/>
        <v>0</v>
      </c>
      <c r="I131" s="84"/>
      <c r="J131" s="79"/>
      <c r="K131" s="79"/>
      <c r="L131" s="83">
        <f t="shared" si="30"/>
        <v>0</v>
      </c>
      <c r="M131" s="84"/>
      <c r="N131" s="79"/>
      <c r="O131" s="79"/>
      <c r="P131" s="83">
        <f t="shared" si="25"/>
        <v>0</v>
      </c>
      <c r="Q131" s="84"/>
      <c r="R131" s="79"/>
      <c r="S131" s="79"/>
      <c r="T131" s="83">
        <f t="shared" si="19"/>
        <v>0</v>
      </c>
      <c r="U131" s="84"/>
      <c r="V131" s="79"/>
      <c r="W131" s="79"/>
      <c r="X131" s="83">
        <f t="shared" si="26"/>
        <v>0</v>
      </c>
      <c r="Y131" s="84"/>
      <c r="Z131" s="79"/>
      <c r="AA131" s="79"/>
      <c r="AB131" s="83">
        <f t="shared" si="27"/>
        <v>0</v>
      </c>
      <c r="AC131" s="84"/>
      <c r="AD131" s="79"/>
      <c r="AE131" s="79"/>
      <c r="AF131" s="83">
        <f t="shared" si="28"/>
        <v>0</v>
      </c>
      <c r="AG131" s="92">
        <f t="shared" si="29"/>
        <v>0</v>
      </c>
      <c r="AH131" s="75"/>
      <c r="AI131" s="75"/>
      <c r="AJ131" s="75"/>
      <c r="AK131" s="75"/>
      <c r="AL131" s="75"/>
      <c r="AM131" s="75"/>
      <c r="AN131" s="75"/>
    </row>
    <row r="132" spans="1:40" ht="24.75" customHeight="1" x14ac:dyDescent="0.2">
      <c r="A132" s="75"/>
      <c r="B132" s="102"/>
      <c r="C132" s="75"/>
      <c r="D132" s="102"/>
      <c r="E132" s="84"/>
      <c r="F132" s="79"/>
      <c r="G132" s="79"/>
      <c r="H132" s="83">
        <f t="shared" si="24"/>
        <v>0</v>
      </c>
      <c r="I132" s="97"/>
      <c r="J132" s="98"/>
      <c r="K132" s="79"/>
      <c r="L132" s="83">
        <f t="shared" si="30"/>
        <v>0</v>
      </c>
      <c r="M132" s="97"/>
      <c r="N132" s="98"/>
      <c r="O132" s="79"/>
      <c r="P132" s="83">
        <f t="shared" si="25"/>
        <v>0</v>
      </c>
      <c r="Q132" s="97"/>
      <c r="R132" s="98"/>
      <c r="S132" s="79"/>
      <c r="T132" s="83">
        <f t="shared" si="19"/>
        <v>0</v>
      </c>
      <c r="U132" s="84"/>
      <c r="V132" s="79"/>
      <c r="W132" s="79"/>
      <c r="X132" s="83">
        <f t="shared" si="26"/>
        <v>0</v>
      </c>
      <c r="Y132" s="84"/>
      <c r="Z132" s="79"/>
      <c r="AA132" s="79"/>
      <c r="AB132" s="83">
        <f t="shared" si="27"/>
        <v>0</v>
      </c>
      <c r="AC132" s="84"/>
      <c r="AD132" s="79"/>
      <c r="AE132" s="79"/>
      <c r="AF132" s="83">
        <f t="shared" si="28"/>
        <v>0</v>
      </c>
      <c r="AG132" s="92">
        <f t="shared" si="29"/>
        <v>0</v>
      </c>
      <c r="AH132" s="75"/>
      <c r="AI132" s="75"/>
      <c r="AJ132" s="75"/>
      <c r="AK132" s="75"/>
      <c r="AL132" s="75"/>
      <c r="AM132" s="75"/>
      <c r="AN132" s="75"/>
    </row>
    <row r="133" spans="1:40" ht="24.75" customHeight="1" x14ac:dyDescent="0.2">
      <c r="A133" s="75"/>
      <c r="B133" s="75"/>
      <c r="C133" s="75"/>
      <c r="D133" s="102"/>
      <c r="E133" s="84"/>
      <c r="F133" s="79"/>
      <c r="G133" s="79"/>
      <c r="H133" s="83">
        <f t="shared" si="24"/>
        <v>0</v>
      </c>
      <c r="I133" s="84"/>
      <c r="J133" s="79"/>
      <c r="K133" s="79"/>
      <c r="L133" s="83">
        <f t="shared" si="30"/>
        <v>0</v>
      </c>
      <c r="M133" s="84"/>
      <c r="N133" s="79"/>
      <c r="O133" s="79"/>
      <c r="P133" s="83">
        <f t="shared" si="25"/>
        <v>0</v>
      </c>
      <c r="Q133" s="84"/>
      <c r="R133" s="79"/>
      <c r="S133" s="79"/>
      <c r="T133" s="83">
        <f t="shared" si="19"/>
        <v>0</v>
      </c>
      <c r="U133" s="84"/>
      <c r="V133" s="79"/>
      <c r="W133" s="79"/>
      <c r="X133" s="83">
        <f t="shared" si="26"/>
        <v>0</v>
      </c>
      <c r="Y133" s="97"/>
      <c r="Z133" s="79"/>
      <c r="AA133" s="79"/>
      <c r="AB133" s="83">
        <f t="shared" si="27"/>
        <v>0</v>
      </c>
      <c r="AC133" s="84"/>
      <c r="AD133" s="79"/>
      <c r="AE133" s="79"/>
      <c r="AF133" s="83">
        <f t="shared" si="28"/>
        <v>0</v>
      </c>
      <c r="AG133" s="92">
        <f t="shared" si="29"/>
        <v>0</v>
      </c>
      <c r="AH133" s="75"/>
      <c r="AI133" s="75"/>
      <c r="AJ133" s="75"/>
      <c r="AK133" s="75"/>
      <c r="AL133" s="75"/>
      <c r="AM133" s="75"/>
      <c r="AN133" s="75"/>
    </row>
    <row r="134" spans="1:40" ht="24.75" customHeight="1" x14ac:dyDescent="0.2">
      <c r="A134" s="75"/>
      <c r="B134" s="102"/>
      <c r="C134" s="75"/>
      <c r="D134" s="75"/>
      <c r="E134" s="84"/>
      <c r="F134" s="79"/>
      <c r="G134" s="79"/>
      <c r="H134" s="83">
        <f t="shared" si="24"/>
        <v>0</v>
      </c>
      <c r="I134" s="97"/>
      <c r="J134" s="98"/>
      <c r="K134" s="79"/>
      <c r="L134" s="83">
        <f t="shared" si="30"/>
        <v>0</v>
      </c>
      <c r="M134" s="97"/>
      <c r="N134" s="98"/>
      <c r="O134" s="79"/>
      <c r="P134" s="83">
        <f t="shared" si="25"/>
        <v>0</v>
      </c>
      <c r="Q134" s="97"/>
      <c r="R134" s="98"/>
      <c r="S134" s="79"/>
      <c r="T134" s="83">
        <f t="shared" si="19"/>
        <v>0</v>
      </c>
      <c r="U134" s="84"/>
      <c r="V134" s="79"/>
      <c r="W134" s="79"/>
      <c r="X134" s="83">
        <f t="shared" si="26"/>
        <v>0</v>
      </c>
      <c r="Y134" s="97"/>
      <c r="Z134" s="98"/>
      <c r="AA134" s="79"/>
      <c r="AB134" s="83">
        <f t="shared" si="27"/>
        <v>0</v>
      </c>
      <c r="AC134" s="84"/>
      <c r="AD134" s="79"/>
      <c r="AE134" s="79"/>
      <c r="AF134" s="83">
        <f t="shared" si="28"/>
        <v>0</v>
      </c>
      <c r="AG134" s="92">
        <f t="shared" si="29"/>
        <v>0</v>
      </c>
      <c r="AH134" s="75"/>
      <c r="AI134" s="75"/>
      <c r="AJ134" s="75"/>
      <c r="AK134" s="75"/>
      <c r="AL134" s="75"/>
      <c r="AM134" s="75"/>
      <c r="AN134" s="75"/>
    </row>
    <row r="135" spans="1:40" ht="24.75" customHeight="1" x14ac:dyDescent="0.2">
      <c r="A135" s="75"/>
      <c r="B135" s="75"/>
      <c r="C135" s="75"/>
      <c r="D135" s="75"/>
      <c r="E135" s="84"/>
      <c r="F135" s="79"/>
      <c r="G135" s="79"/>
      <c r="H135" s="83">
        <f t="shared" si="24"/>
        <v>0</v>
      </c>
      <c r="I135" s="84"/>
      <c r="J135" s="79"/>
      <c r="K135" s="79"/>
      <c r="L135" s="83">
        <f t="shared" si="30"/>
        <v>0</v>
      </c>
      <c r="M135" s="84"/>
      <c r="N135" s="79"/>
      <c r="O135" s="79"/>
      <c r="P135" s="83">
        <f t="shared" si="25"/>
        <v>0</v>
      </c>
      <c r="Q135" s="84"/>
      <c r="R135" s="79"/>
      <c r="S135" s="79"/>
      <c r="T135" s="83">
        <f t="shared" si="19"/>
        <v>0</v>
      </c>
      <c r="U135" s="84"/>
      <c r="V135" s="79"/>
      <c r="W135" s="79"/>
      <c r="X135" s="83">
        <f t="shared" si="26"/>
        <v>0</v>
      </c>
      <c r="Y135" s="97"/>
      <c r="Z135" s="98"/>
      <c r="AA135" s="79"/>
      <c r="AB135" s="83">
        <f t="shared" si="27"/>
        <v>0</v>
      </c>
      <c r="AC135" s="84"/>
      <c r="AD135" s="79"/>
      <c r="AE135" s="79"/>
      <c r="AF135" s="83">
        <f t="shared" si="28"/>
        <v>0</v>
      </c>
      <c r="AG135" s="92">
        <f t="shared" si="29"/>
        <v>0</v>
      </c>
      <c r="AH135" s="75"/>
      <c r="AI135" s="75"/>
      <c r="AJ135" s="75"/>
      <c r="AK135" s="75"/>
      <c r="AL135" s="75"/>
      <c r="AM135" s="75"/>
      <c r="AN135" s="75"/>
    </row>
    <row r="136" spans="1:40" ht="24.75" customHeight="1" x14ac:dyDescent="0.2">
      <c r="A136" s="75"/>
      <c r="B136" s="102"/>
      <c r="C136" s="75"/>
      <c r="D136" s="75"/>
      <c r="E136" s="84"/>
      <c r="F136" s="79"/>
      <c r="G136" s="79"/>
      <c r="H136" s="83">
        <f t="shared" si="24"/>
        <v>0</v>
      </c>
      <c r="I136" s="97"/>
      <c r="J136" s="98"/>
      <c r="K136" s="79"/>
      <c r="L136" s="83">
        <f t="shared" si="30"/>
        <v>0</v>
      </c>
      <c r="M136" s="97"/>
      <c r="N136" s="98"/>
      <c r="O136" s="79"/>
      <c r="P136" s="83">
        <f t="shared" si="25"/>
        <v>0</v>
      </c>
      <c r="Q136" s="97"/>
      <c r="R136" s="98"/>
      <c r="S136" s="79"/>
      <c r="T136" s="83">
        <f t="shared" si="19"/>
        <v>0</v>
      </c>
      <c r="U136" s="84"/>
      <c r="V136" s="79"/>
      <c r="W136" s="79"/>
      <c r="X136" s="83">
        <f t="shared" si="26"/>
        <v>0</v>
      </c>
      <c r="Y136" s="97"/>
      <c r="Z136" s="98"/>
      <c r="AA136" s="79"/>
      <c r="AB136" s="83">
        <f t="shared" si="27"/>
        <v>0</v>
      </c>
      <c r="AC136" s="84"/>
      <c r="AD136" s="79"/>
      <c r="AE136" s="79"/>
      <c r="AF136" s="83">
        <f t="shared" si="28"/>
        <v>0</v>
      </c>
      <c r="AG136" s="92">
        <f t="shared" si="29"/>
        <v>0</v>
      </c>
      <c r="AH136" s="75"/>
      <c r="AI136" s="75"/>
      <c r="AJ136" s="75"/>
      <c r="AK136" s="75"/>
      <c r="AL136" s="75"/>
      <c r="AM136" s="75"/>
      <c r="AN136" s="75"/>
    </row>
    <row r="137" spans="1:40" ht="24.75" customHeight="1" x14ac:dyDescent="0.2">
      <c r="A137" s="75"/>
      <c r="B137" s="75"/>
      <c r="C137" s="75"/>
      <c r="D137" s="102"/>
      <c r="E137" s="84"/>
      <c r="F137" s="79"/>
      <c r="G137" s="79"/>
      <c r="H137" s="83">
        <f t="shared" si="24"/>
        <v>0</v>
      </c>
      <c r="I137" s="84"/>
      <c r="J137" s="79"/>
      <c r="K137" s="79"/>
      <c r="L137" s="83">
        <f t="shared" si="30"/>
        <v>0</v>
      </c>
      <c r="M137" s="84"/>
      <c r="N137" s="79"/>
      <c r="O137" s="79"/>
      <c r="P137" s="83">
        <f t="shared" si="25"/>
        <v>0</v>
      </c>
      <c r="Q137" s="84"/>
      <c r="R137" s="79"/>
      <c r="S137" s="79"/>
      <c r="T137" s="83">
        <f t="shared" si="19"/>
        <v>0</v>
      </c>
      <c r="U137" s="84"/>
      <c r="V137" s="79"/>
      <c r="W137" s="79"/>
      <c r="X137" s="83">
        <f t="shared" si="26"/>
        <v>0</v>
      </c>
      <c r="Y137" s="84"/>
      <c r="Z137" s="79"/>
      <c r="AA137" s="79"/>
      <c r="AB137" s="83">
        <f t="shared" si="27"/>
        <v>0</v>
      </c>
      <c r="AC137" s="84"/>
      <c r="AD137" s="79"/>
      <c r="AE137" s="79"/>
      <c r="AF137" s="83">
        <f t="shared" si="28"/>
        <v>0</v>
      </c>
      <c r="AG137" s="92">
        <f t="shared" si="29"/>
        <v>0</v>
      </c>
      <c r="AH137" s="75"/>
      <c r="AI137" s="75"/>
      <c r="AJ137" s="75"/>
      <c r="AK137" s="75"/>
      <c r="AL137" s="75"/>
      <c r="AM137" s="75"/>
      <c r="AN137" s="75"/>
    </row>
    <row r="138" spans="1:40" ht="24.75" customHeight="1" x14ac:dyDescent="0.2">
      <c r="A138" s="75"/>
      <c r="B138" s="75"/>
      <c r="C138" s="75"/>
      <c r="D138" s="102"/>
      <c r="E138" s="84"/>
      <c r="F138" s="79"/>
      <c r="G138" s="79"/>
      <c r="H138" s="83">
        <f t="shared" si="24"/>
        <v>0</v>
      </c>
      <c r="I138" s="100"/>
      <c r="J138" s="101"/>
      <c r="K138" s="79"/>
      <c r="L138" s="83">
        <f t="shared" si="30"/>
        <v>0</v>
      </c>
      <c r="M138" s="100"/>
      <c r="N138" s="101"/>
      <c r="O138" s="79"/>
      <c r="P138" s="83">
        <f t="shared" si="25"/>
        <v>0</v>
      </c>
      <c r="Q138" s="100"/>
      <c r="R138" s="101"/>
      <c r="S138" s="79"/>
      <c r="T138" s="83">
        <f t="shared" si="19"/>
        <v>0</v>
      </c>
      <c r="U138" s="84"/>
      <c r="V138" s="79"/>
      <c r="W138" s="79"/>
      <c r="X138" s="83">
        <f t="shared" si="26"/>
        <v>0</v>
      </c>
      <c r="Y138" s="97"/>
      <c r="Z138" s="79"/>
      <c r="AA138" s="79"/>
      <c r="AB138" s="83">
        <f t="shared" si="27"/>
        <v>0</v>
      </c>
      <c r="AC138" s="84"/>
      <c r="AD138" s="79"/>
      <c r="AE138" s="79"/>
      <c r="AF138" s="83">
        <f t="shared" si="28"/>
        <v>0</v>
      </c>
      <c r="AG138" s="92">
        <f t="shared" si="29"/>
        <v>0</v>
      </c>
      <c r="AH138" s="75"/>
      <c r="AI138" s="75"/>
      <c r="AJ138" s="75"/>
      <c r="AK138" s="75"/>
      <c r="AL138" s="75"/>
      <c r="AM138" s="75"/>
      <c r="AN138" s="75"/>
    </row>
    <row r="139" spans="1:40" ht="24.75" customHeight="1" x14ac:dyDescent="0.2">
      <c r="A139" s="75"/>
      <c r="B139" s="75"/>
      <c r="C139" s="75"/>
      <c r="D139" s="102"/>
      <c r="E139" s="84"/>
      <c r="F139" s="79"/>
      <c r="G139" s="79"/>
      <c r="H139" s="83">
        <f t="shared" si="24"/>
        <v>0</v>
      </c>
      <c r="I139" s="84"/>
      <c r="J139" s="79"/>
      <c r="K139" s="79"/>
      <c r="L139" s="83">
        <f t="shared" si="30"/>
        <v>0</v>
      </c>
      <c r="M139" s="84"/>
      <c r="N139" s="79"/>
      <c r="O139" s="79"/>
      <c r="P139" s="83">
        <f t="shared" si="25"/>
        <v>0</v>
      </c>
      <c r="Q139" s="84"/>
      <c r="R139" s="79"/>
      <c r="S139" s="79"/>
      <c r="T139" s="83">
        <f>IF(ISNUMBER(Q139),IF(R139&gt;Q139,R139-Q139-S139,R139+1-Q139-S139),0)</f>
        <v>0</v>
      </c>
      <c r="U139" s="97"/>
      <c r="V139" s="98"/>
      <c r="W139" s="79"/>
      <c r="X139" s="83">
        <f t="shared" si="26"/>
        <v>0</v>
      </c>
      <c r="Y139" s="84"/>
      <c r="Z139" s="79"/>
      <c r="AA139" s="79"/>
      <c r="AB139" s="83">
        <f t="shared" si="27"/>
        <v>0</v>
      </c>
      <c r="AC139" s="84"/>
      <c r="AD139" s="79"/>
      <c r="AE139" s="79"/>
      <c r="AF139" s="83">
        <f t="shared" si="28"/>
        <v>0</v>
      </c>
      <c r="AG139" s="92">
        <f t="shared" si="29"/>
        <v>0</v>
      </c>
      <c r="AH139" s="75"/>
      <c r="AI139" s="75"/>
      <c r="AJ139" s="75"/>
      <c r="AK139" s="75"/>
      <c r="AL139" s="75"/>
      <c r="AM139" s="75"/>
      <c r="AN139" s="75"/>
    </row>
    <row r="140" spans="1:40" ht="24.75" customHeight="1" x14ac:dyDescent="0.2">
      <c r="A140" s="75"/>
      <c r="B140" s="75"/>
      <c r="C140" s="75"/>
      <c r="D140" s="102"/>
      <c r="E140" s="84"/>
      <c r="F140" s="79"/>
      <c r="G140" s="79"/>
      <c r="H140" s="83">
        <f t="shared" si="24"/>
        <v>0</v>
      </c>
      <c r="I140" s="97"/>
      <c r="J140" s="98"/>
      <c r="K140" s="79"/>
      <c r="L140" s="83">
        <f t="shared" si="30"/>
        <v>0</v>
      </c>
      <c r="M140" s="97"/>
      <c r="N140" s="98"/>
      <c r="O140" s="79"/>
      <c r="P140" s="83">
        <f t="shared" si="25"/>
        <v>0</v>
      </c>
      <c r="Q140" s="84"/>
      <c r="R140" s="79"/>
      <c r="S140" s="79"/>
      <c r="T140" s="83">
        <f>IF(ISNUMBER(Q140),IF(R140&gt;Q140,R140-Q140-S140,R140+1-Q140-S140),0)</f>
        <v>0</v>
      </c>
      <c r="U140" s="84"/>
      <c r="V140" s="79"/>
      <c r="W140" s="79"/>
      <c r="X140" s="83">
        <f t="shared" si="26"/>
        <v>0</v>
      </c>
      <c r="Y140" s="97"/>
      <c r="Z140" s="79"/>
      <c r="AA140" s="79"/>
      <c r="AB140" s="83">
        <f t="shared" si="27"/>
        <v>0</v>
      </c>
      <c r="AC140" s="84"/>
      <c r="AD140" s="79"/>
      <c r="AE140" s="79"/>
      <c r="AF140" s="83">
        <f t="shared" si="28"/>
        <v>0</v>
      </c>
      <c r="AG140" s="92">
        <f t="shared" si="29"/>
        <v>0</v>
      </c>
      <c r="AH140" s="75"/>
      <c r="AI140" s="75"/>
      <c r="AJ140" s="75"/>
      <c r="AK140" s="75"/>
      <c r="AL140" s="75"/>
      <c r="AM140" s="75"/>
      <c r="AN140" s="75"/>
    </row>
    <row r="141" spans="1:40" ht="24.75" customHeight="1" x14ac:dyDescent="0.2">
      <c r="A141" s="99"/>
      <c r="B141" s="99"/>
      <c r="C141" s="99"/>
      <c r="D141" s="106"/>
      <c r="E141" s="97"/>
      <c r="F141" s="98"/>
      <c r="G141" s="98"/>
      <c r="H141" s="83">
        <f t="shared" si="24"/>
        <v>0</v>
      </c>
      <c r="I141" s="97"/>
      <c r="J141" s="98"/>
      <c r="K141" s="98"/>
      <c r="L141" s="83">
        <f t="shared" si="30"/>
        <v>0</v>
      </c>
      <c r="M141" s="97"/>
      <c r="N141" s="98"/>
      <c r="O141" s="98"/>
      <c r="P141" s="83">
        <f t="shared" si="25"/>
        <v>0</v>
      </c>
      <c r="Q141" s="97"/>
      <c r="R141" s="98"/>
      <c r="S141" s="98"/>
      <c r="T141" s="83">
        <f>IF(ISNUMBER(Q141),IF(R141&gt;Q141,R141-Q141-S141,R141+1-Q141-S141),0)</f>
        <v>0</v>
      </c>
      <c r="U141" s="97"/>
      <c r="V141" s="98"/>
      <c r="W141" s="98"/>
      <c r="X141" s="83">
        <f t="shared" si="26"/>
        <v>0</v>
      </c>
      <c r="Y141" s="97"/>
      <c r="Z141" s="98"/>
      <c r="AA141" s="98"/>
      <c r="AB141" s="83">
        <f t="shared" si="27"/>
        <v>0</v>
      </c>
      <c r="AC141" s="97"/>
      <c r="AD141" s="98"/>
      <c r="AE141" s="98"/>
      <c r="AF141" s="83">
        <f t="shared" si="28"/>
        <v>0</v>
      </c>
      <c r="AG141" s="92">
        <f t="shared" si="29"/>
        <v>0</v>
      </c>
      <c r="AH141" s="99"/>
      <c r="AI141" s="99"/>
      <c r="AJ141" s="99"/>
      <c r="AK141" s="99"/>
      <c r="AL141" s="99"/>
      <c r="AM141" s="99"/>
      <c r="AN141" s="99"/>
    </row>
    <row r="142" spans="1:40" ht="24.75" customHeight="1" x14ac:dyDescent="0.2">
      <c r="A142" s="99"/>
      <c r="B142" s="75"/>
      <c r="C142" s="75"/>
      <c r="D142" s="102"/>
      <c r="E142" s="84"/>
      <c r="F142" s="79"/>
      <c r="G142" s="79"/>
      <c r="H142" s="83">
        <f t="shared" ref="H142:H173" si="31">IF(ISNUMBER(E142),IF(F142&gt;E142,F142-E142-G142,F142+1-E142-G142),0)</f>
        <v>0</v>
      </c>
      <c r="I142" s="97"/>
      <c r="J142" s="79"/>
      <c r="K142" s="79"/>
      <c r="L142" s="83">
        <f t="shared" ref="L142:L173" si="32">IF(ISNUMBER(I142),IF(J142&gt;I142,J142-I142-K142,J142+1-I142-K142),0)</f>
        <v>0</v>
      </c>
      <c r="M142" s="97"/>
      <c r="N142" s="79"/>
      <c r="O142" s="79"/>
      <c r="P142" s="83">
        <f t="shared" ref="P142:P173" si="33">IF(ISNUMBER(M142),IF(N142&gt;M142,N142-M142-O142,N142+1-M142-O142),0)</f>
        <v>0</v>
      </c>
      <c r="Q142" s="84"/>
      <c r="R142" s="79"/>
      <c r="S142" s="79"/>
      <c r="T142" s="83">
        <f t="shared" ref="T142:T173" si="34">IF(ISNUMBER(Q142),IF(R142&gt;Q142,R142-Q142-S142,R142+1-Q142-S142),0)</f>
        <v>0</v>
      </c>
      <c r="U142" s="97"/>
      <c r="V142" s="98"/>
      <c r="W142" s="79"/>
      <c r="X142" s="83">
        <f t="shared" ref="X142:X173" si="35">IF(ISNUMBER(U142),IF(V142&gt;U142,V142-U142-W142,V142+1-U142-W142),0)</f>
        <v>0</v>
      </c>
      <c r="Y142" s="84"/>
      <c r="Z142" s="79"/>
      <c r="AA142" s="79"/>
      <c r="AB142" s="83">
        <f t="shared" ref="AB142:AB173" si="36">IF(ISNUMBER(Y142),IF(Z142&gt;Y142,Z142-Y142-AA142,Z142+1-Y142-AA142),0)</f>
        <v>0</v>
      </c>
      <c r="AC142" s="84"/>
      <c r="AD142" s="79"/>
      <c r="AE142" s="79"/>
      <c r="AF142" s="83">
        <f t="shared" ref="AF142:AF173" si="37">IF(ISNUMBER(AC142),IF(AD142&gt;AC142,AD142-AC142-AE142,AD142+1-AC142-AE142),0)</f>
        <v>0</v>
      </c>
      <c r="AG142" s="92">
        <f t="shared" ref="AG142:AG173" si="38">(AF142+AB142+T142+P142+L142+H142+X142)*1</f>
        <v>0</v>
      </c>
      <c r="AH142" s="75"/>
      <c r="AI142" s="75"/>
      <c r="AJ142" s="75"/>
      <c r="AK142" s="75"/>
      <c r="AL142" s="75"/>
      <c r="AM142" s="75"/>
      <c r="AN142" s="75"/>
    </row>
    <row r="143" spans="1:40" ht="24.75" customHeight="1" x14ac:dyDescent="0.2">
      <c r="A143" s="75"/>
      <c r="B143" s="75"/>
      <c r="C143" s="75"/>
      <c r="D143" s="102"/>
      <c r="E143" s="84"/>
      <c r="F143" s="79"/>
      <c r="G143" s="79"/>
      <c r="H143" s="83">
        <f t="shared" si="31"/>
        <v>0</v>
      </c>
      <c r="I143" s="84"/>
      <c r="J143" s="79"/>
      <c r="K143" s="79"/>
      <c r="L143" s="83">
        <f t="shared" si="32"/>
        <v>0</v>
      </c>
      <c r="M143" s="84"/>
      <c r="N143" s="79"/>
      <c r="O143" s="79"/>
      <c r="P143" s="83">
        <f t="shared" si="33"/>
        <v>0</v>
      </c>
      <c r="Q143" s="84"/>
      <c r="R143" s="79"/>
      <c r="S143" s="79"/>
      <c r="T143" s="83">
        <f t="shared" si="34"/>
        <v>0</v>
      </c>
      <c r="U143" s="84"/>
      <c r="V143" s="79"/>
      <c r="W143" s="79"/>
      <c r="X143" s="83">
        <f t="shared" si="35"/>
        <v>0</v>
      </c>
      <c r="Y143" s="84"/>
      <c r="Z143" s="79"/>
      <c r="AA143" s="79"/>
      <c r="AB143" s="83">
        <f t="shared" si="36"/>
        <v>0</v>
      </c>
      <c r="AC143" s="84"/>
      <c r="AD143" s="79"/>
      <c r="AE143" s="79"/>
      <c r="AF143" s="83">
        <f t="shared" si="37"/>
        <v>0</v>
      </c>
      <c r="AG143" s="92">
        <f t="shared" si="38"/>
        <v>0</v>
      </c>
      <c r="AH143" s="75"/>
      <c r="AI143" s="75"/>
      <c r="AJ143" s="75"/>
      <c r="AK143" s="75"/>
      <c r="AL143" s="75"/>
      <c r="AM143" s="75"/>
      <c r="AN143" s="75"/>
    </row>
    <row r="144" spans="1:40" ht="24.75" customHeight="1" x14ac:dyDescent="0.2">
      <c r="A144" s="75"/>
      <c r="B144" s="75"/>
      <c r="C144" s="75"/>
      <c r="D144" s="75"/>
      <c r="E144" s="84"/>
      <c r="F144" s="79"/>
      <c r="G144" s="79"/>
      <c r="H144" s="83">
        <f t="shared" si="31"/>
        <v>0</v>
      </c>
      <c r="I144" s="84"/>
      <c r="J144" s="79"/>
      <c r="K144" s="79"/>
      <c r="L144" s="83">
        <f t="shared" si="32"/>
        <v>0</v>
      </c>
      <c r="M144" s="84"/>
      <c r="N144" s="79"/>
      <c r="O144" s="79"/>
      <c r="P144" s="83">
        <f t="shared" si="33"/>
        <v>0</v>
      </c>
      <c r="Q144" s="84"/>
      <c r="R144" s="79"/>
      <c r="S144" s="79"/>
      <c r="T144" s="83">
        <f t="shared" si="34"/>
        <v>0</v>
      </c>
      <c r="U144" s="84"/>
      <c r="V144" s="79"/>
      <c r="W144" s="79"/>
      <c r="X144" s="83">
        <f t="shared" si="35"/>
        <v>0</v>
      </c>
      <c r="Y144" s="84"/>
      <c r="Z144" s="79"/>
      <c r="AA144" s="79"/>
      <c r="AB144" s="83">
        <f t="shared" si="36"/>
        <v>0</v>
      </c>
      <c r="AC144" s="84"/>
      <c r="AD144" s="79"/>
      <c r="AE144" s="79"/>
      <c r="AF144" s="83">
        <f t="shared" si="37"/>
        <v>0</v>
      </c>
      <c r="AG144" s="92">
        <f t="shared" si="38"/>
        <v>0</v>
      </c>
      <c r="AH144" s="75"/>
      <c r="AI144" s="75"/>
      <c r="AJ144" s="75"/>
      <c r="AK144" s="75"/>
      <c r="AL144" s="75"/>
      <c r="AM144" s="75"/>
      <c r="AN144" s="75"/>
    </row>
    <row r="145" spans="1:40" ht="24.75" customHeight="1" x14ac:dyDescent="0.2">
      <c r="A145" s="75"/>
      <c r="B145" s="75"/>
      <c r="C145" s="75"/>
      <c r="D145" s="75"/>
      <c r="E145" s="84"/>
      <c r="F145" s="79"/>
      <c r="G145" s="79"/>
      <c r="H145" s="83">
        <f t="shared" si="31"/>
        <v>0</v>
      </c>
      <c r="I145" s="84"/>
      <c r="J145" s="79"/>
      <c r="K145" s="79"/>
      <c r="L145" s="83">
        <f t="shared" si="32"/>
        <v>0</v>
      </c>
      <c r="M145" s="84"/>
      <c r="N145" s="79"/>
      <c r="O145" s="79"/>
      <c r="P145" s="83">
        <f t="shared" si="33"/>
        <v>0</v>
      </c>
      <c r="Q145" s="84"/>
      <c r="R145" s="79"/>
      <c r="S145" s="79"/>
      <c r="T145" s="83">
        <f t="shared" si="34"/>
        <v>0</v>
      </c>
      <c r="U145" s="84"/>
      <c r="V145" s="79"/>
      <c r="W145" s="79"/>
      <c r="X145" s="83">
        <f t="shared" si="35"/>
        <v>0</v>
      </c>
      <c r="Y145" s="84"/>
      <c r="Z145" s="79"/>
      <c r="AA145" s="79"/>
      <c r="AB145" s="83">
        <f t="shared" si="36"/>
        <v>0</v>
      </c>
      <c r="AC145" s="84"/>
      <c r="AD145" s="79"/>
      <c r="AE145" s="79"/>
      <c r="AF145" s="83">
        <f t="shared" si="37"/>
        <v>0</v>
      </c>
      <c r="AG145" s="92">
        <f t="shared" si="38"/>
        <v>0</v>
      </c>
      <c r="AH145" s="75"/>
      <c r="AI145" s="75"/>
      <c r="AJ145" s="75"/>
      <c r="AK145" s="75"/>
      <c r="AL145" s="75"/>
      <c r="AM145" s="75"/>
      <c r="AN145" s="75"/>
    </row>
    <row r="146" spans="1:40" ht="24.75" customHeight="1" x14ac:dyDescent="0.2">
      <c r="A146" s="75"/>
      <c r="B146" s="75"/>
      <c r="C146" s="75"/>
      <c r="D146" s="102"/>
      <c r="E146" s="84"/>
      <c r="F146" s="79"/>
      <c r="G146" s="79"/>
      <c r="H146" s="83">
        <f t="shared" si="31"/>
        <v>0</v>
      </c>
      <c r="I146" s="97"/>
      <c r="J146" s="98"/>
      <c r="K146" s="79"/>
      <c r="L146" s="83">
        <f t="shared" si="32"/>
        <v>0</v>
      </c>
      <c r="M146" s="97"/>
      <c r="N146" s="98"/>
      <c r="O146" s="79"/>
      <c r="P146" s="83">
        <f t="shared" si="33"/>
        <v>0</v>
      </c>
      <c r="Q146" s="84"/>
      <c r="R146" s="79"/>
      <c r="S146" s="79"/>
      <c r="T146" s="83">
        <f t="shared" si="34"/>
        <v>0</v>
      </c>
      <c r="U146" s="97"/>
      <c r="V146" s="98"/>
      <c r="W146" s="79"/>
      <c r="X146" s="83">
        <f t="shared" si="35"/>
        <v>0</v>
      </c>
      <c r="Y146" s="84"/>
      <c r="Z146" s="79"/>
      <c r="AA146" s="79"/>
      <c r="AB146" s="83">
        <f t="shared" si="36"/>
        <v>0</v>
      </c>
      <c r="AC146" s="84"/>
      <c r="AD146" s="79"/>
      <c r="AE146" s="79"/>
      <c r="AF146" s="83">
        <f t="shared" si="37"/>
        <v>0</v>
      </c>
      <c r="AG146" s="92">
        <f t="shared" si="38"/>
        <v>0</v>
      </c>
      <c r="AH146" s="75"/>
      <c r="AI146" s="75"/>
      <c r="AJ146" s="75"/>
      <c r="AK146" s="75"/>
      <c r="AL146" s="75"/>
      <c r="AM146" s="75"/>
      <c r="AN146" s="75"/>
    </row>
    <row r="147" spans="1:40" ht="24.75" customHeight="1" x14ac:dyDescent="0.2">
      <c r="A147" s="75"/>
      <c r="B147" s="75"/>
      <c r="C147" s="75"/>
      <c r="D147" s="75"/>
      <c r="E147" s="84"/>
      <c r="F147" s="79"/>
      <c r="G147" s="79"/>
      <c r="H147" s="83">
        <f t="shared" si="31"/>
        <v>0</v>
      </c>
      <c r="I147" s="84"/>
      <c r="J147" s="79"/>
      <c r="K147" s="79"/>
      <c r="L147" s="83">
        <f t="shared" si="32"/>
        <v>0</v>
      </c>
      <c r="M147" s="84"/>
      <c r="N147" s="79"/>
      <c r="O147" s="79"/>
      <c r="P147" s="83">
        <f t="shared" si="33"/>
        <v>0</v>
      </c>
      <c r="Q147" s="84"/>
      <c r="R147" s="79"/>
      <c r="S147" s="79"/>
      <c r="T147" s="83">
        <f t="shared" si="34"/>
        <v>0</v>
      </c>
      <c r="U147" s="84"/>
      <c r="V147" s="79"/>
      <c r="W147" s="79"/>
      <c r="X147" s="83">
        <f t="shared" si="35"/>
        <v>0</v>
      </c>
      <c r="Y147" s="84"/>
      <c r="Z147" s="79"/>
      <c r="AA147" s="79"/>
      <c r="AB147" s="83">
        <f t="shared" si="36"/>
        <v>0</v>
      </c>
      <c r="AC147" s="84"/>
      <c r="AD147" s="79"/>
      <c r="AE147" s="79"/>
      <c r="AF147" s="83">
        <f t="shared" si="37"/>
        <v>0</v>
      </c>
      <c r="AG147" s="92">
        <f t="shared" si="38"/>
        <v>0</v>
      </c>
      <c r="AH147" s="75"/>
      <c r="AI147" s="75"/>
      <c r="AJ147" s="75"/>
      <c r="AK147" s="75"/>
      <c r="AL147" s="75"/>
      <c r="AM147" s="75"/>
      <c r="AN147" s="75"/>
    </row>
    <row r="148" spans="1:40" ht="24.75" customHeight="1" x14ac:dyDescent="0.2">
      <c r="A148" s="75"/>
      <c r="B148" s="75"/>
      <c r="C148" s="75"/>
      <c r="D148" s="75"/>
      <c r="E148" s="84"/>
      <c r="F148" s="79"/>
      <c r="G148" s="79"/>
      <c r="H148" s="83">
        <f t="shared" si="31"/>
        <v>0</v>
      </c>
      <c r="I148" s="84"/>
      <c r="J148" s="79"/>
      <c r="K148" s="79"/>
      <c r="L148" s="83">
        <f t="shared" si="32"/>
        <v>0</v>
      </c>
      <c r="M148" s="84"/>
      <c r="N148" s="79"/>
      <c r="O148" s="79"/>
      <c r="P148" s="83">
        <f t="shared" si="33"/>
        <v>0</v>
      </c>
      <c r="Q148" s="84"/>
      <c r="R148" s="79"/>
      <c r="S148" s="79"/>
      <c r="T148" s="83">
        <f t="shared" si="34"/>
        <v>0</v>
      </c>
      <c r="U148" s="84"/>
      <c r="V148" s="79"/>
      <c r="W148" s="79"/>
      <c r="X148" s="83">
        <f t="shared" si="35"/>
        <v>0</v>
      </c>
      <c r="Y148" s="84"/>
      <c r="Z148" s="79"/>
      <c r="AA148" s="79"/>
      <c r="AB148" s="83">
        <f t="shared" si="36"/>
        <v>0</v>
      </c>
      <c r="AC148" s="84"/>
      <c r="AD148" s="79"/>
      <c r="AE148" s="79"/>
      <c r="AF148" s="83">
        <f t="shared" si="37"/>
        <v>0</v>
      </c>
      <c r="AG148" s="92">
        <f t="shared" si="38"/>
        <v>0</v>
      </c>
      <c r="AH148" s="75"/>
      <c r="AI148" s="75"/>
      <c r="AJ148" s="75"/>
      <c r="AK148" s="75"/>
      <c r="AL148" s="75"/>
      <c r="AM148" s="75"/>
      <c r="AN148" s="75"/>
    </row>
    <row r="149" spans="1:40" ht="24.75" customHeight="1" x14ac:dyDescent="0.2">
      <c r="A149" s="75"/>
      <c r="B149" s="75"/>
      <c r="C149" s="75"/>
      <c r="D149" s="75"/>
      <c r="E149" s="84"/>
      <c r="F149" s="79"/>
      <c r="G149" s="79"/>
      <c r="H149" s="83">
        <f t="shared" si="31"/>
        <v>0</v>
      </c>
      <c r="I149" s="84"/>
      <c r="J149" s="79"/>
      <c r="K149" s="79"/>
      <c r="L149" s="83">
        <f t="shared" si="32"/>
        <v>0</v>
      </c>
      <c r="M149" s="84"/>
      <c r="N149" s="79"/>
      <c r="O149" s="79"/>
      <c r="P149" s="83">
        <f t="shared" si="33"/>
        <v>0</v>
      </c>
      <c r="Q149" s="84"/>
      <c r="R149" s="79"/>
      <c r="S149" s="79"/>
      <c r="T149" s="83">
        <f t="shared" si="34"/>
        <v>0</v>
      </c>
      <c r="U149" s="84"/>
      <c r="V149" s="79"/>
      <c r="W149" s="79"/>
      <c r="X149" s="83">
        <f t="shared" si="35"/>
        <v>0</v>
      </c>
      <c r="Y149" s="84"/>
      <c r="Z149" s="79"/>
      <c r="AA149" s="79"/>
      <c r="AB149" s="83">
        <f t="shared" si="36"/>
        <v>0</v>
      </c>
      <c r="AC149" s="84"/>
      <c r="AD149" s="79"/>
      <c r="AE149" s="79"/>
      <c r="AF149" s="83">
        <f t="shared" si="37"/>
        <v>0</v>
      </c>
      <c r="AG149" s="92">
        <f t="shared" si="38"/>
        <v>0</v>
      </c>
      <c r="AH149" s="75"/>
      <c r="AI149" s="75"/>
      <c r="AJ149" s="75"/>
      <c r="AK149" s="75"/>
      <c r="AL149" s="75"/>
      <c r="AM149" s="75"/>
      <c r="AN149" s="75"/>
    </row>
    <row r="150" spans="1:40" ht="24.75" customHeight="1" x14ac:dyDescent="0.2">
      <c r="A150" s="75"/>
      <c r="B150" s="75"/>
      <c r="C150" s="75"/>
      <c r="D150" s="102"/>
      <c r="E150" s="84"/>
      <c r="F150" s="79"/>
      <c r="G150" s="79"/>
      <c r="H150" s="83">
        <f t="shared" si="31"/>
        <v>0</v>
      </c>
      <c r="I150" s="84"/>
      <c r="J150" s="79"/>
      <c r="K150" s="79"/>
      <c r="L150" s="83">
        <f t="shared" si="32"/>
        <v>0</v>
      </c>
      <c r="M150" s="84"/>
      <c r="N150" s="79"/>
      <c r="O150" s="79"/>
      <c r="P150" s="83">
        <f t="shared" si="33"/>
        <v>0</v>
      </c>
      <c r="Q150" s="84"/>
      <c r="R150" s="79"/>
      <c r="S150" s="79"/>
      <c r="T150" s="83">
        <f t="shared" si="34"/>
        <v>0</v>
      </c>
      <c r="U150" s="84"/>
      <c r="V150" s="79"/>
      <c r="W150" s="79"/>
      <c r="X150" s="83">
        <f t="shared" si="35"/>
        <v>0</v>
      </c>
      <c r="Y150" s="84"/>
      <c r="Z150" s="79"/>
      <c r="AA150" s="79"/>
      <c r="AB150" s="83">
        <f t="shared" si="36"/>
        <v>0</v>
      </c>
      <c r="AC150" s="84"/>
      <c r="AD150" s="79"/>
      <c r="AE150" s="79"/>
      <c r="AF150" s="83">
        <f t="shared" si="37"/>
        <v>0</v>
      </c>
      <c r="AG150" s="92">
        <f t="shared" si="38"/>
        <v>0</v>
      </c>
      <c r="AH150" s="75"/>
      <c r="AI150" s="75"/>
      <c r="AJ150" s="75"/>
      <c r="AK150" s="75"/>
      <c r="AL150" s="75"/>
      <c r="AM150" s="75"/>
      <c r="AN150" s="75"/>
    </row>
    <row r="151" spans="1:40" ht="24.75" customHeight="1" x14ac:dyDescent="0.2">
      <c r="A151" s="75"/>
      <c r="B151" s="75"/>
      <c r="C151" s="75"/>
      <c r="D151" s="102"/>
      <c r="E151" s="84"/>
      <c r="F151" s="79"/>
      <c r="G151" s="79"/>
      <c r="H151" s="83">
        <f t="shared" si="31"/>
        <v>0</v>
      </c>
      <c r="I151" s="84"/>
      <c r="J151" s="79"/>
      <c r="K151" s="79"/>
      <c r="L151" s="83">
        <f t="shared" si="32"/>
        <v>0</v>
      </c>
      <c r="M151" s="84"/>
      <c r="N151" s="79"/>
      <c r="O151" s="79"/>
      <c r="P151" s="83">
        <f t="shared" si="33"/>
        <v>0</v>
      </c>
      <c r="Q151" s="84"/>
      <c r="R151" s="79"/>
      <c r="S151" s="79"/>
      <c r="T151" s="83">
        <f t="shared" si="34"/>
        <v>0</v>
      </c>
      <c r="U151" s="84"/>
      <c r="V151" s="79"/>
      <c r="W151" s="79"/>
      <c r="X151" s="83">
        <f t="shared" si="35"/>
        <v>0</v>
      </c>
      <c r="Y151" s="84"/>
      <c r="Z151" s="79"/>
      <c r="AA151" s="79"/>
      <c r="AB151" s="83">
        <f t="shared" si="36"/>
        <v>0</v>
      </c>
      <c r="AC151" s="84"/>
      <c r="AD151" s="79"/>
      <c r="AE151" s="79"/>
      <c r="AF151" s="83">
        <f t="shared" si="37"/>
        <v>0</v>
      </c>
      <c r="AG151" s="92">
        <f t="shared" si="38"/>
        <v>0</v>
      </c>
      <c r="AH151" s="75"/>
      <c r="AI151" s="75"/>
      <c r="AJ151" s="75"/>
      <c r="AK151" s="75"/>
      <c r="AL151" s="75"/>
      <c r="AM151" s="75"/>
      <c r="AN151" s="75"/>
    </row>
    <row r="152" spans="1:40" ht="24.75" customHeight="1" x14ac:dyDescent="0.2">
      <c r="A152" s="75"/>
      <c r="B152" s="102"/>
      <c r="C152" s="102"/>
      <c r="D152" s="102"/>
      <c r="E152" s="84"/>
      <c r="F152" s="79"/>
      <c r="G152" s="79"/>
      <c r="H152" s="83">
        <f t="shared" si="31"/>
        <v>0</v>
      </c>
      <c r="I152" s="84"/>
      <c r="J152" s="79"/>
      <c r="K152" s="79"/>
      <c r="L152" s="83">
        <f t="shared" si="32"/>
        <v>0</v>
      </c>
      <c r="M152" s="84"/>
      <c r="N152" s="79"/>
      <c r="O152" s="79"/>
      <c r="P152" s="83">
        <f t="shared" si="33"/>
        <v>0</v>
      </c>
      <c r="Q152" s="97"/>
      <c r="R152" s="98"/>
      <c r="S152" s="79"/>
      <c r="T152" s="83">
        <f t="shared" si="34"/>
        <v>0</v>
      </c>
      <c r="U152" s="84"/>
      <c r="V152" s="79"/>
      <c r="W152" s="79"/>
      <c r="X152" s="83">
        <f t="shared" si="35"/>
        <v>0</v>
      </c>
      <c r="Y152" s="84"/>
      <c r="Z152" s="79"/>
      <c r="AA152" s="79"/>
      <c r="AB152" s="83">
        <f t="shared" si="36"/>
        <v>0</v>
      </c>
      <c r="AC152" s="84"/>
      <c r="AD152" s="79"/>
      <c r="AE152" s="79"/>
      <c r="AF152" s="83">
        <f t="shared" si="37"/>
        <v>0</v>
      </c>
      <c r="AG152" s="92">
        <f t="shared" si="38"/>
        <v>0</v>
      </c>
      <c r="AH152" s="75"/>
      <c r="AI152" s="75"/>
      <c r="AJ152" s="75"/>
      <c r="AK152" s="75"/>
      <c r="AL152" s="75"/>
      <c r="AM152" s="75"/>
      <c r="AN152" s="75"/>
    </row>
    <row r="153" spans="1:40" ht="24.75" customHeight="1" x14ac:dyDescent="0.2">
      <c r="A153" s="75"/>
      <c r="B153" s="75"/>
      <c r="C153" s="75"/>
      <c r="D153" s="75"/>
      <c r="E153" s="84"/>
      <c r="F153" s="79"/>
      <c r="G153" s="79"/>
      <c r="H153" s="83">
        <f t="shared" si="31"/>
        <v>0</v>
      </c>
      <c r="I153" s="84"/>
      <c r="J153" s="79"/>
      <c r="K153" s="79"/>
      <c r="L153" s="83">
        <f t="shared" si="32"/>
        <v>0</v>
      </c>
      <c r="M153" s="84"/>
      <c r="N153" s="79"/>
      <c r="O153" s="79"/>
      <c r="P153" s="83">
        <f t="shared" si="33"/>
        <v>0</v>
      </c>
      <c r="Q153" s="84"/>
      <c r="R153" s="79"/>
      <c r="S153" s="79"/>
      <c r="T153" s="83">
        <f t="shared" si="34"/>
        <v>0</v>
      </c>
      <c r="U153" s="84"/>
      <c r="V153" s="79"/>
      <c r="W153" s="79"/>
      <c r="X153" s="83">
        <f t="shared" si="35"/>
        <v>0</v>
      </c>
      <c r="Y153" s="84"/>
      <c r="Z153" s="79"/>
      <c r="AA153" s="79"/>
      <c r="AB153" s="83">
        <f t="shared" si="36"/>
        <v>0</v>
      </c>
      <c r="AC153" s="84"/>
      <c r="AD153" s="79"/>
      <c r="AE153" s="79"/>
      <c r="AF153" s="83">
        <f t="shared" si="37"/>
        <v>0</v>
      </c>
      <c r="AG153" s="92">
        <f t="shared" si="38"/>
        <v>0</v>
      </c>
      <c r="AH153" s="75"/>
      <c r="AI153" s="75"/>
      <c r="AJ153" s="75"/>
      <c r="AK153" s="75"/>
      <c r="AL153" s="75"/>
      <c r="AM153" s="75"/>
      <c r="AN153" s="75"/>
    </row>
    <row r="154" spans="1:40" ht="24.75" customHeight="1" x14ac:dyDescent="0.2">
      <c r="A154" s="75"/>
      <c r="B154" s="75"/>
      <c r="C154" s="75"/>
      <c r="D154" s="75"/>
      <c r="E154" s="84"/>
      <c r="F154" s="79"/>
      <c r="G154" s="79"/>
      <c r="H154" s="83">
        <f t="shared" si="31"/>
        <v>0</v>
      </c>
      <c r="I154" s="84"/>
      <c r="J154" s="79"/>
      <c r="K154" s="79"/>
      <c r="L154" s="83">
        <f t="shared" si="32"/>
        <v>0</v>
      </c>
      <c r="M154" s="84"/>
      <c r="N154" s="79"/>
      <c r="O154" s="79"/>
      <c r="P154" s="83">
        <f t="shared" si="33"/>
        <v>0</v>
      </c>
      <c r="Q154" s="84"/>
      <c r="R154" s="79"/>
      <c r="S154" s="79"/>
      <c r="T154" s="83">
        <f t="shared" si="34"/>
        <v>0</v>
      </c>
      <c r="U154" s="84"/>
      <c r="V154" s="79"/>
      <c r="W154" s="79"/>
      <c r="X154" s="83">
        <f t="shared" si="35"/>
        <v>0</v>
      </c>
      <c r="Y154" s="84"/>
      <c r="Z154" s="79"/>
      <c r="AA154" s="79"/>
      <c r="AB154" s="83">
        <f t="shared" si="36"/>
        <v>0</v>
      </c>
      <c r="AC154" s="84"/>
      <c r="AD154" s="79"/>
      <c r="AE154" s="79"/>
      <c r="AF154" s="83">
        <f t="shared" si="37"/>
        <v>0</v>
      </c>
      <c r="AG154" s="92">
        <f t="shared" si="38"/>
        <v>0</v>
      </c>
      <c r="AH154" s="75"/>
      <c r="AI154" s="75"/>
      <c r="AJ154" s="75"/>
      <c r="AK154" s="75"/>
      <c r="AL154" s="75"/>
      <c r="AM154" s="75"/>
      <c r="AN154" s="75"/>
    </row>
    <row r="155" spans="1:40" ht="24.75" customHeight="1" x14ac:dyDescent="0.2">
      <c r="A155" s="75"/>
      <c r="B155" s="75"/>
      <c r="C155" s="75"/>
      <c r="D155" s="75"/>
      <c r="E155" s="84"/>
      <c r="F155" s="79"/>
      <c r="G155" s="79"/>
      <c r="H155" s="83">
        <f t="shared" si="31"/>
        <v>0</v>
      </c>
      <c r="I155" s="84"/>
      <c r="J155" s="79"/>
      <c r="K155" s="79"/>
      <c r="L155" s="83">
        <f t="shared" si="32"/>
        <v>0</v>
      </c>
      <c r="M155" s="84"/>
      <c r="N155" s="79"/>
      <c r="O155" s="79"/>
      <c r="P155" s="83">
        <f t="shared" si="33"/>
        <v>0</v>
      </c>
      <c r="Q155" s="84"/>
      <c r="R155" s="79"/>
      <c r="S155" s="79"/>
      <c r="T155" s="83">
        <f t="shared" si="34"/>
        <v>0</v>
      </c>
      <c r="U155" s="84"/>
      <c r="V155" s="79"/>
      <c r="W155" s="79"/>
      <c r="X155" s="83">
        <f t="shared" si="35"/>
        <v>0</v>
      </c>
      <c r="Y155" s="84"/>
      <c r="Z155" s="79"/>
      <c r="AA155" s="79"/>
      <c r="AB155" s="83">
        <f t="shared" si="36"/>
        <v>0</v>
      </c>
      <c r="AC155" s="84"/>
      <c r="AD155" s="79"/>
      <c r="AE155" s="79"/>
      <c r="AF155" s="83">
        <f t="shared" si="37"/>
        <v>0</v>
      </c>
      <c r="AG155" s="92">
        <f t="shared" si="38"/>
        <v>0</v>
      </c>
      <c r="AH155" s="75"/>
      <c r="AI155" s="75"/>
      <c r="AJ155" s="75"/>
      <c r="AK155" s="75"/>
      <c r="AL155" s="75"/>
      <c r="AM155" s="75"/>
      <c r="AN155" s="75"/>
    </row>
    <row r="156" spans="1:40" ht="24.75" customHeight="1" x14ac:dyDescent="0.2">
      <c r="A156" s="75"/>
      <c r="B156" s="75"/>
      <c r="C156" s="75"/>
      <c r="D156" s="75"/>
      <c r="E156" s="84"/>
      <c r="F156" s="79"/>
      <c r="G156" s="79"/>
      <c r="H156" s="83">
        <f t="shared" si="31"/>
        <v>0</v>
      </c>
      <c r="I156" s="84"/>
      <c r="J156" s="79"/>
      <c r="K156" s="79"/>
      <c r="L156" s="83">
        <f t="shared" si="32"/>
        <v>0</v>
      </c>
      <c r="M156" s="84"/>
      <c r="N156" s="79"/>
      <c r="O156" s="79"/>
      <c r="P156" s="83">
        <f t="shared" si="33"/>
        <v>0</v>
      </c>
      <c r="Q156" s="84"/>
      <c r="R156" s="79"/>
      <c r="S156" s="79"/>
      <c r="T156" s="83">
        <f t="shared" si="34"/>
        <v>0</v>
      </c>
      <c r="U156" s="84"/>
      <c r="V156" s="79"/>
      <c r="W156" s="79"/>
      <c r="X156" s="83">
        <f t="shared" si="35"/>
        <v>0</v>
      </c>
      <c r="Y156" s="84"/>
      <c r="Z156" s="79"/>
      <c r="AA156" s="79"/>
      <c r="AB156" s="83">
        <f t="shared" si="36"/>
        <v>0</v>
      </c>
      <c r="AC156" s="84"/>
      <c r="AD156" s="79"/>
      <c r="AE156" s="79"/>
      <c r="AF156" s="83">
        <f t="shared" si="37"/>
        <v>0</v>
      </c>
      <c r="AG156" s="92">
        <f t="shared" si="38"/>
        <v>0</v>
      </c>
      <c r="AH156" s="75"/>
      <c r="AI156" s="75"/>
      <c r="AJ156" s="75"/>
      <c r="AK156" s="75"/>
      <c r="AL156" s="75"/>
      <c r="AM156" s="75"/>
      <c r="AN156" s="75"/>
    </row>
    <row r="157" spans="1:40" ht="24.75" customHeight="1" x14ac:dyDescent="0.2">
      <c r="A157" s="75"/>
      <c r="B157" s="75"/>
      <c r="C157" s="75"/>
      <c r="D157" s="75"/>
      <c r="E157" s="84"/>
      <c r="F157" s="79"/>
      <c r="G157" s="79"/>
      <c r="H157" s="83">
        <f t="shared" si="31"/>
        <v>0</v>
      </c>
      <c r="I157" s="84"/>
      <c r="J157" s="79"/>
      <c r="K157" s="79"/>
      <c r="L157" s="83">
        <f t="shared" si="32"/>
        <v>0</v>
      </c>
      <c r="M157" s="84"/>
      <c r="N157" s="79"/>
      <c r="O157" s="79"/>
      <c r="P157" s="83">
        <f t="shared" si="33"/>
        <v>0</v>
      </c>
      <c r="Q157" s="84"/>
      <c r="R157" s="79"/>
      <c r="S157" s="79"/>
      <c r="T157" s="83">
        <f t="shared" si="34"/>
        <v>0</v>
      </c>
      <c r="U157" s="84"/>
      <c r="V157" s="79"/>
      <c r="W157" s="79"/>
      <c r="X157" s="83">
        <f t="shared" si="35"/>
        <v>0</v>
      </c>
      <c r="Y157" s="84"/>
      <c r="Z157" s="79"/>
      <c r="AA157" s="79"/>
      <c r="AB157" s="83">
        <f t="shared" si="36"/>
        <v>0</v>
      </c>
      <c r="AC157" s="84"/>
      <c r="AD157" s="79"/>
      <c r="AE157" s="79"/>
      <c r="AF157" s="83">
        <f t="shared" si="37"/>
        <v>0</v>
      </c>
      <c r="AG157" s="92">
        <f t="shared" si="38"/>
        <v>0</v>
      </c>
      <c r="AH157" s="75"/>
      <c r="AI157" s="75"/>
      <c r="AJ157" s="75"/>
      <c r="AK157" s="75"/>
      <c r="AL157" s="75"/>
      <c r="AM157" s="75"/>
      <c r="AN157" s="75"/>
    </row>
    <row r="158" spans="1:40" ht="24.75" customHeight="1" x14ac:dyDescent="0.2">
      <c r="A158" s="75"/>
      <c r="B158" s="75"/>
      <c r="C158" s="75"/>
      <c r="D158" s="75"/>
      <c r="E158" s="84"/>
      <c r="F158" s="79"/>
      <c r="G158" s="79"/>
      <c r="H158" s="83">
        <f t="shared" si="31"/>
        <v>0</v>
      </c>
      <c r="I158" s="84"/>
      <c r="J158" s="79"/>
      <c r="K158" s="79"/>
      <c r="L158" s="83">
        <f t="shared" si="32"/>
        <v>0</v>
      </c>
      <c r="M158" s="84"/>
      <c r="N158" s="79"/>
      <c r="O158" s="79"/>
      <c r="P158" s="83">
        <f t="shared" si="33"/>
        <v>0</v>
      </c>
      <c r="Q158" s="84"/>
      <c r="R158" s="79"/>
      <c r="S158" s="79"/>
      <c r="T158" s="83">
        <f t="shared" si="34"/>
        <v>0</v>
      </c>
      <c r="U158" s="84"/>
      <c r="V158" s="79"/>
      <c r="W158" s="79"/>
      <c r="X158" s="83">
        <f t="shared" si="35"/>
        <v>0</v>
      </c>
      <c r="Y158" s="84"/>
      <c r="Z158" s="79"/>
      <c r="AA158" s="79"/>
      <c r="AB158" s="83">
        <f t="shared" si="36"/>
        <v>0</v>
      </c>
      <c r="AC158" s="84"/>
      <c r="AD158" s="79"/>
      <c r="AE158" s="79"/>
      <c r="AF158" s="83">
        <f t="shared" si="37"/>
        <v>0</v>
      </c>
      <c r="AG158" s="92">
        <f t="shared" si="38"/>
        <v>0</v>
      </c>
      <c r="AH158" s="75"/>
      <c r="AI158" s="75"/>
      <c r="AJ158" s="75"/>
      <c r="AK158" s="75"/>
      <c r="AL158" s="75"/>
      <c r="AM158" s="75"/>
      <c r="AN158" s="75"/>
    </row>
    <row r="159" spans="1:40" ht="24.75" customHeight="1" x14ac:dyDescent="0.2">
      <c r="A159" s="75"/>
      <c r="B159" s="75"/>
      <c r="C159" s="75"/>
      <c r="D159" s="75"/>
      <c r="E159" s="84"/>
      <c r="F159" s="79"/>
      <c r="G159" s="79"/>
      <c r="H159" s="83">
        <f t="shared" si="31"/>
        <v>0</v>
      </c>
      <c r="I159" s="84"/>
      <c r="J159" s="79"/>
      <c r="K159" s="79"/>
      <c r="L159" s="83">
        <f t="shared" si="32"/>
        <v>0</v>
      </c>
      <c r="M159" s="84"/>
      <c r="N159" s="79"/>
      <c r="O159" s="79"/>
      <c r="P159" s="83">
        <f t="shared" si="33"/>
        <v>0</v>
      </c>
      <c r="Q159" s="84"/>
      <c r="R159" s="79"/>
      <c r="S159" s="79"/>
      <c r="T159" s="83">
        <f t="shared" si="34"/>
        <v>0</v>
      </c>
      <c r="U159" s="84"/>
      <c r="V159" s="79"/>
      <c r="W159" s="79"/>
      <c r="X159" s="83">
        <f t="shared" si="35"/>
        <v>0</v>
      </c>
      <c r="Y159" s="84"/>
      <c r="Z159" s="79"/>
      <c r="AA159" s="79"/>
      <c r="AB159" s="83">
        <f t="shared" si="36"/>
        <v>0</v>
      </c>
      <c r="AC159" s="84"/>
      <c r="AD159" s="79"/>
      <c r="AE159" s="79"/>
      <c r="AF159" s="83">
        <f t="shared" si="37"/>
        <v>0</v>
      </c>
      <c r="AG159" s="92">
        <f t="shared" si="38"/>
        <v>0</v>
      </c>
      <c r="AH159" s="75"/>
      <c r="AI159" s="75"/>
      <c r="AJ159" s="75"/>
      <c r="AK159" s="75"/>
      <c r="AL159" s="75"/>
      <c r="AM159" s="75"/>
      <c r="AN159" s="75"/>
    </row>
    <row r="160" spans="1:40" ht="24.75" customHeight="1" x14ac:dyDescent="0.2">
      <c r="A160" s="75"/>
      <c r="B160" s="75"/>
      <c r="C160" s="75"/>
      <c r="D160" s="75"/>
      <c r="E160" s="84"/>
      <c r="F160" s="79"/>
      <c r="G160" s="79"/>
      <c r="H160" s="83">
        <f t="shared" si="31"/>
        <v>0</v>
      </c>
      <c r="I160" s="84"/>
      <c r="J160" s="79"/>
      <c r="K160" s="79"/>
      <c r="L160" s="83">
        <f t="shared" si="32"/>
        <v>0</v>
      </c>
      <c r="M160" s="84"/>
      <c r="N160" s="79"/>
      <c r="O160" s="79"/>
      <c r="P160" s="83">
        <f t="shared" si="33"/>
        <v>0</v>
      </c>
      <c r="Q160" s="84"/>
      <c r="R160" s="79"/>
      <c r="S160" s="79"/>
      <c r="T160" s="83">
        <f t="shared" si="34"/>
        <v>0</v>
      </c>
      <c r="U160" s="84"/>
      <c r="V160" s="79"/>
      <c r="W160" s="79"/>
      <c r="X160" s="83">
        <f t="shared" si="35"/>
        <v>0</v>
      </c>
      <c r="Y160" s="84"/>
      <c r="Z160" s="79"/>
      <c r="AA160" s="79"/>
      <c r="AB160" s="83">
        <f t="shared" si="36"/>
        <v>0</v>
      </c>
      <c r="AC160" s="84"/>
      <c r="AD160" s="79"/>
      <c r="AE160" s="79"/>
      <c r="AF160" s="83">
        <f t="shared" si="37"/>
        <v>0</v>
      </c>
      <c r="AG160" s="92">
        <f t="shared" si="38"/>
        <v>0</v>
      </c>
      <c r="AH160" s="75"/>
      <c r="AI160" s="75"/>
      <c r="AJ160" s="75"/>
      <c r="AK160" s="75"/>
      <c r="AL160" s="75"/>
      <c r="AM160" s="75"/>
      <c r="AN160" s="75"/>
    </row>
    <row r="161" spans="1:40" ht="24.75" customHeight="1" x14ac:dyDescent="0.2">
      <c r="A161" s="75"/>
      <c r="B161" s="75"/>
      <c r="C161" s="75"/>
      <c r="D161" s="75"/>
      <c r="E161" s="84"/>
      <c r="F161" s="79"/>
      <c r="G161" s="79"/>
      <c r="H161" s="83">
        <f t="shared" si="31"/>
        <v>0</v>
      </c>
      <c r="I161" s="84"/>
      <c r="J161" s="79"/>
      <c r="K161" s="79"/>
      <c r="L161" s="83">
        <f t="shared" si="32"/>
        <v>0</v>
      </c>
      <c r="M161" s="84"/>
      <c r="N161" s="79"/>
      <c r="O161" s="79"/>
      <c r="P161" s="83">
        <f t="shared" si="33"/>
        <v>0</v>
      </c>
      <c r="Q161" s="84"/>
      <c r="R161" s="79"/>
      <c r="S161" s="79"/>
      <c r="T161" s="83">
        <f t="shared" si="34"/>
        <v>0</v>
      </c>
      <c r="U161" s="84"/>
      <c r="V161" s="79"/>
      <c r="W161" s="79"/>
      <c r="X161" s="83">
        <f t="shared" si="35"/>
        <v>0</v>
      </c>
      <c r="Y161" s="84"/>
      <c r="Z161" s="79"/>
      <c r="AA161" s="79"/>
      <c r="AB161" s="83">
        <f t="shared" si="36"/>
        <v>0</v>
      </c>
      <c r="AC161" s="84"/>
      <c r="AD161" s="79"/>
      <c r="AE161" s="79"/>
      <c r="AF161" s="83">
        <f t="shared" si="37"/>
        <v>0</v>
      </c>
      <c r="AG161" s="92">
        <f t="shared" si="38"/>
        <v>0</v>
      </c>
      <c r="AH161" s="75"/>
      <c r="AI161" s="75"/>
      <c r="AJ161" s="75"/>
      <c r="AK161" s="75"/>
      <c r="AL161" s="75"/>
      <c r="AM161" s="75"/>
      <c r="AN161" s="75"/>
    </row>
    <row r="162" spans="1:40" ht="24.75" customHeight="1" x14ac:dyDescent="0.2">
      <c r="A162" s="75"/>
      <c r="B162" s="75"/>
      <c r="C162" s="75"/>
      <c r="D162" s="75"/>
      <c r="E162" s="84"/>
      <c r="F162" s="79"/>
      <c r="G162" s="79"/>
      <c r="H162" s="83">
        <f t="shared" si="31"/>
        <v>0</v>
      </c>
      <c r="I162" s="84"/>
      <c r="J162" s="79"/>
      <c r="K162" s="79"/>
      <c r="L162" s="83">
        <f t="shared" si="32"/>
        <v>0</v>
      </c>
      <c r="M162" s="84"/>
      <c r="N162" s="79"/>
      <c r="O162" s="79"/>
      <c r="P162" s="83">
        <f t="shared" si="33"/>
        <v>0</v>
      </c>
      <c r="Q162" s="84"/>
      <c r="R162" s="79"/>
      <c r="S162" s="79"/>
      <c r="T162" s="83">
        <f t="shared" si="34"/>
        <v>0</v>
      </c>
      <c r="U162" s="84"/>
      <c r="V162" s="79"/>
      <c r="W162" s="79"/>
      <c r="X162" s="83">
        <f t="shared" si="35"/>
        <v>0</v>
      </c>
      <c r="Y162" s="84"/>
      <c r="Z162" s="79"/>
      <c r="AA162" s="79"/>
      <c r="AB162" s="83">
        <f t="shared" si="36"/>
        <v>0</v>
      </c>
      <c r="AC162" s="84"/>
      <c r="AD162" s="79"/>
      <c r="AE162" s="79"/>
      <c r="AF162" s="83">
        <f t="shared" si="37"/>
        <v>0</v>
      </c>
      <c r="AG162" s="92">
        <f t="shared" si="38"/>
        <v>0</v>
      </c>
      <c r="AH162" s="75"/>
      <c r="AI162" s="75"/>
      <c r="AJ162" s="75"/>
      <c r="AK162" s="75"/>
      <c r="AL162" s="75"/>
      <c r="AM162" s="75"/>
      <c r="AN162" s="75"/>
    </row>
    <row r="163" spans="1:40" ht="24.75" customHeight="1" x14ac:dyDescent="0.2">
      <c r="A163" s="75"/>
      <c r="B163" s="75"/>
      <c r="C163" s="75"/>
      <c r="D163" s="75"/>
      <c r="E163" s="84"/>
      <c r="F163" s="79"/>
      <c r="G163" s="79"/>
      <c r="H163" s="83">
        <f t="shared" si="31"/>
        <v>0</v>
      </c>
      <c r="I163" s="84"/>
      <c r="J163" s="79"/>
      <c r="K163" s="79"/>
      <c r="L163" s="83">
        <f t="shared" si="32"/>
        <v>0</v>
      </c>
      <c r="M163" s="84"/>
      <c r="N163" s="79"/>
      <c r="O163" s="79"/>
      <c r="P163" s="83">
        <f t="shared" si="33"/>
        <v>0</v>
      </c>
      <c r="Q163" s="84"/>
      <c r="R163" s="79"/>
      <c r="S163" s="79"/>
      <c r="T163" s="83">
        <f t="shared" si="34"/>
        <v>0</v>
      </c>
      <c r="U163" s="84"/>
      <c r="V163" s="79"/>
      <c r="W163" s="79"/>
      <c r="X163" s="83">
        <f t="shared" si="35"/>
        <v>0</v>
      </c>
      <c r="Y163" s="84"/>
      <c r="Z163" s="79"/>
      <c r="AA163" s="79"/>
      <c r="AB163" s="83">
        <f t="shared" si="36"/>
        <v>0</v>
      </c>
      <c r="AC163" s="84"/>
      <c r="AD163" s="79"/>
      <c r="AE163" s="79"/>
      <c r="AF163" s="83">
        <f t="shared" si="37"/>
        <v>0</v>
      </c>
      <c r="AG163" s="92">
        <f t="shared" si="38"/>
        <v>0</v>
      </c>
      <c r="AH163" s="75"/>
      <c r="AI163" s="75"/>
      <c r="AJ163" s="75"/>
      <c r="AK163" s="75"/>
      <c r="AL163" s="75"/>
      <c r="AM163" s="75"/>
      <c r="AN163" s="75"/>
    </row>
    <row r="164" spans="1:40" ht="24.75" customHeight="1" x14ac:dyDescent="0.2">
      <c r="A164" s="75"/>
      <c r="B164" s="75"/>
      <c r="C164" s="75"/>
      <c r="D164" s="75"/>
      <c r="E164" s="84"/>
      <c r="F164" s="79"/>
      <c r="G164" s="79"/>
      <c r="H164" s="83">
        <f t="shared" si="31"/>
        <v>0</v>
      </c>
      <c r="I164" s="84"/>
      <c r="J164" s="79"/>
      <c r="K164" s="79"/>
      <c r="L164" s="83">
        <f t="shared" si="32"/>
        <v>0</v>
      </c>
      <c r="M164" s="84"/>
      <c r="N164" s="79"/>
      <c r="O164" s="79"/>
      <c r="P164" s="83">
        <f t="shared" si="33"/>
        <v>0</v>
      </c>
      <c r="Q164" s="84"/>
      <c r="R164" s="79"/>
      <c r="S164" s="79"/>
      <c r="T164" s="83">
        <f t="shared" si="34"/>
        <v>0</v>
      </c>
      <c r="U164" s="84"/>
      <c r="V164" s="79"/>
      <c r="W164" s="79"/>
      <c r="X164" s="83">
        <f t="shared" si="35"/>
        <v>0</v>
      </c>
      <c r="Y164" s="84"/>
      <c r="Z164" s="79"/>
      <c r="AA164" s="79"/>
      <c r="AB164" s="83">
        <f t="shared" si="36"/>
        <v>0</v>
      </c>
      <c r="AC164" s="84"/>
      <c r="AD164" s="79"/>
      <c r="AE164" s="79"/>
      <c r="AF164" s="83">
        <f t="shared" si="37"/>
        <v>0</v>
      </c>
      <c r="AG164" s="92">
        <f t="shared" si="38"/>
        <v>0</v>
      </c>
      <c r="AH164" s="75"/>
      <c r="AI164" s="75"/>
      <c r="AJ164" s="75"/>
      <c r="AK164" s="75"/>
      <c r="AL164" s="75"/>
      <c r="AM164" s="75"/>
      <c r="AN164" s="75"/>
    </row>
    <row r="165" spans="1:40" ht="24.75" customHeight="1" x14ac:dyDescent="0.2">
      <c r="A165" s="75"/>
      <c r="B165" s="75"/>
      <c r="C165" s="75"/>
      <c r="D165" s="75"/>
      <c r="E165" s="84"/>
      <c r="F165" s="79"/>
      <c r="G165" s="79"/>
      <c r="H165" s="83">
        <f t="shared" si="31"/>
        <v>0</v>
      </c>
      <c r="I165" s="84"/>
      <c r="J165" s="79"/>
      <c r="K165" s="79"/>
      <c r="L165" s="83">
        <f t="shared" si="32"/>
        <v>0</v>
      </c>
      <c r="M165" s="84"/>
      <c r="N165" s="79"/>
      <c r="O165" s="79"/>
      <c r="P165" s="83">
        <f t="shared" si="33"/>
        <v>0</v>
      </c>
      <c r="Q165" s="84"/>
      <c r="R165" s="79"/>
      <c r="S165" s="79"/>
      <c r="T165" s="83">
        <f t="shared" si="34"/>
        <v>0</v>
      </c>
      <c r="U165" s="84"/>
      <c r="V165" s="79"/>
      <c r="W165" s="79"/>
      <c r="X165" s="83">
        <f t="shared" si="35"/>
        <v>0</v>
      </c>
      <c r="Y165" s="84"/>
      <c r="Z165" s="79"/>
      <c r="AA165" s="79"/>
      <c r="AB165" s="83">
        <f t="shared" si="36"/>
        <v>0</v>
      </c>
      <c r="AC165" s="84"/>
      <c r="AD165" s="79"/>
      <c r="AE165" s="79"/>
      <c r="AF165" s="83">
        <f t="shared" si="37"/>
        <v>0</v>
      </c>
      <c r="AG165" s="92">
        <f t="shared" si="38"/>
        <v>0</v>
      </c>
      <c r="AH165" s="75"/>
      <c r="AI165" s="75"/>
      <c r="AJ165" s="75"/>
      <c r="AK165" s="75"/>
      <c r="AL165" s="75"/>
      <c r="AM165" s="75"/>
      <c r="AN165" s="75"/>
    </row>
    <row r="166" spans="1:40" ht="24.75" customHeight="1" x14ac:dyDescent="0.2">
      <c r="A166" s="75"/>
      <c r="B166" s="75"/>
      <c r="C166" s="75"/>
      <c r="D166" s="75"/>
      <c r="E166" s="84"/>
      <c r="F166" s="79"/>
      <c r="G166" s="79"/>
      <c r="H166" s="83">
        <f t="shared" si="31"/>
        <v>0</v>
      </c>
      <c r="I166" s="84"/>
      <c r="J166" s="79"/>
      <c r="K166" s="79"/>
      <c r="L166" s="83">
        <f t="shared" si="32"/>
        <v>0</v>
      </c>
      <c r="M166" s="84"/>
      <c r="N166" s="79"/>
      <c r="O166" s="79"/>
      <c r="P166" s="83">
        <f t="shared" si="33"/>
        <v>0</v>
      </c>
      <c r="Q166" s="84"/>
      <c r="R166" s="79"/>
      <c r="S166" s="79"/>
      <c r="T166" s="83">
        <f t="shared" si="34"/>
        <v>0</v>
      </c>
      <c r="U166" s="84"/>
      <c r="V166" s="79"/>
      <c r="W166" s="79"/>
      <c r="X166" s="83">
        <f t="shared" si="35"/>
        <v>0</v>
      </c>
      <c r="Y166" s="84"/>
      <c r="Z166" s="79"/>
      <c r="AA166" s="79"/>
      <c r="AB166" s="83">
        <f t="shared" si="36"/>
        <v>0</v>
      </c>
      <c r="AC166" s="84"/>
      <c r="AD166" s="79"/>
      <c r="AE166" s="79"/>
      <c r="AF166" s="83">
        <f t="shared" si="37"/>
        <v>0</v>
      </c>
      <c r="AG166" s="92">
        <f t="shared" si="38"/>
        <v>0</v>
      </c>
      <c r="AH166" s="75"/>
      <c r="AI166" s="75"/>
      <c r="AJ166" s="75"/>
      <c r="AK166" s="75"/>
      <c r="AL166" s="75"/>
      <c r="AM166" s="75"/>
      <c r="AN166" s="75"/>
    </row>
    <row r="167" spans="1:40" ht="24.75" customHeight="1" x14ac:dyDescent="0.2">
      <c r="A167" s="75"/>
      <c r="B167" s="75"/>
      <c r="C167" s="75"/>
      <c r="D167" s="75"/>
      <c r="E167" s="84"/>
      <c r="F167" s="79"/>
      <c r="G167" s="79"/>
      <c r="H167" s="83">
        <f t="shared" si="31"/>
        <v>0</v>
      </c>
      <c r="I167" s="84"/>
      <c r="J167" s="79"/>
      <c r="K167" s="79"/>
      <c r="L167" s="83">
        <f t="shared" si="32"/>
        <v>0</v>
      </c>
      <c r="M167" s="84"/>
      <c r="N167" s="79"/>
      <c r="O167" s="79"/>
      <c r="P167" s="83">
        <f t="shared" si="33"/>
        <v>0</v>
      </c>
      <c r="Q167" s="84"/>
      <c r="R167" s="79"/>
      <c r="S167" s="79"/>
      <c r="T167" s="83">
        <f t="shared" si="34"/>
        <v>0</v>
      </c>
      <c r="U167" s="84"/>
      <c r="V167" s="79"/>
      <c r="W167" s="79"/>
      <c r="X167" s="83">
        <f t="shared" si="35"/>
        <v>0</v>
      </c>
      <c r="Y167" s="84"/>
      <c r="Z167" s="79"/>
      <c r="AA167" s="79"/>
      <c r="AB167" s="83">
        <f t="shared" si="36"/>
        <v>0</v>
      </c>
      <c r="AC167" s="84"/>
      <c r="AD167" s="79"/>
      <c r="AE167" s="79"/>
      <c r="AF167" s="83">
        <f t="shared" si="37"/>
        <v>0</v>
      </c>
      <c r="AG167" s="92">
        <f t="shared" si="38"/>
        <v>0</v>
      </c>
      <c r="AH167" s="75"/>
      <c r="AI167" s="75"/>
      <c r="AJ167" s="75"/>
      <c r="AK167" s="75"/>
      <c r="AL167" s="75"/>
      <c r="AM167" s="75"/>
      <c r="AN167" s="75"/>
    </row>
    <row r="168" spans="1:40" ht="24.75" customHeight="1" x14ac:dyDescent="0.2">
      <c r="A168" s="75"/>
      <c r="B168" s="75"/>
      <c r="C168" s="75"/>
      <c r="D168" s="75"/>
      <c r="E168" s="84"/>
      <c r="F168" s="79"/>
      <c r="G168" s="79"/>
      <c r="H168" s="83">
        <f t="shared" si="31"/>
        <v>0</v>
      </c>
      <c r="I168" s="84"/>
      <c r="J168" s="79"/>
      <c r="K168" s="79"/>
      <c r="L168" s="83">
        <f t="shared" si="32"/>
        <v>0</v>
      </c>
      <c r="M168" s="84"/>
      <c r="N168" s="79"/>
      <c r="O168" s="79"/>
      <c r="P168" s="83">
        <f t="shared" si="33"/>
        <v>0</v>
      </c>
      <c r="Q168" s="84"/>
      <c r="R168" s="79"/>
      <c r="S168" s="79"/>
      <c r="T168" s="83">
        <f t="shared" si="34"/>
        <v>0</v>
      </c>
      <c r="U168" s="84"/>
      <c r="V168" s="79"/>
      <c r="W168" s="79"/>
      <c r="X168" s="83">
        <f t="shared" si="35"/>
        <v>0</v>
      </c>
      <c r="Y168" s="84"/>
      <c r="Z168" s="79"/>
      <c r="AA168" s="79"/>
      <c r="AB168" s="83">
        <f t="shared" si="36"/>
        <v>0</v>
      </c>
      <c r="AC168" s="84"/>
      <c r="AD168" s="79"/>
      <c r="AE168" s="79"/>
      <c r="AF168" s="83">
        <f t="shared" si="37"/>
        <v>0</v>
      </c>
      <c r="AG168" s="92">
        <f t="shared" si="38"/>
        <v>0</v>
      </c>
      <c r="AH168" s="75"/>
      <c r="AI168" s="75"/>
      <c r="AJ168" s="75"/>
      <c r="AK168" s="75"/>
      <c r="AL168" s="75"/>
      <c r="AM168" s="75"/>
      <c r="AN168" s="75"/>
    </row>
    <row r="169" spans="1:40" ht="24.75" customHeight="1" x14ac:dyDescent="0.2">
      <c r="A169" s="75"/>
      <c r="B169" s="75"/>
      <c r="C169" s="75"/>
      <c r="D169" s="75"/>
      <c r="E169" s="84"/>
      <c r="F169" s="79"/>
      <c r="G169" s="79"/>
      <c r="H169" s="83">
        <f t="shared" si="31"/>
        <v>0</v>
      </c>
      <c r="I169" s="84"/>
      <c r="J169" s="79"/>
      <c r="K169" s="79"/>
      <c r="L169" s="83">
        <f t="shared" si="32"/>
        <v>0</v>
      </c>
      <c r="M169" s="84"/>
      <c r="N169" s="79"/>
      <c r="O169" s="79"/>
      <c r="P169" s="83">
        <f t="shared" si="33"/>
        <v>0</v>
      </c>
      <c r="Q169" s="84"/>
      <c r="R169" s="79"/>
      <c r="S169" s="79"/>
      <c r="T169" s="83">
        <f t="shared" si="34"/>
        <v>0</v>
      </c>
      <c r="U169" s="84"/>
      <c r="V169" s="79"/>
      <c r="W169" s="79"/>
      <c r="X169" s="83">
        <f t="shared" si="35"/>
        <v>0</v>
      </c>
      <c r="Y169" s="84"/>
      <c r="Z169" s="79"/>
      <c r="AA169" s="79"/>
      <c r="AB169" s="83">
        <f t="shared" si="36"/>
        <v>0</v>
      </c>
      <c r="AC169" s="84"/>
      <c r="AD169" s="79"/>
      <c r="AE169" s="79"/>
      <c r="AF169" s="83">
        <f t="shared" si="37"/>
        <v>0</v>
      </c>
      <c r="AG169" s="92">
        <f t="shared" si="38"/>
        <v>0</v>
      </c>
      <c r="AH169" s="75"/>
      <c r="AI169" s="75"/>
      <c r="AJ169" s="75"/>
      <c r="AK169" s="75"/>
      <c r="AL169" s="75"/>
      <c r="AM169" s="75"/>
      <c r="AN169" s="75"/>
    </row>
    <row r="170" spans="1:40" ht="24.75" customHeight="1" x14ac:dyDescent="0.2">
      <c r="A170" s="75"/>
      <c r="B170" s="75"/>
      <c r="C170" s="75"/>
      <c r="D170" s="75"/>
      <c r="E170" s="84"/>
      <c r="F170" s="79"/>
      <c r="G170" s="79"/>
      <c r="H170" s="83">
        <f t="shared" si="31"/>
        <v>0</v>
      </c>
      <c r="I170" s="84"/>
      <c r="J170" s="79"/>
      <c r="K170" s="79"/>
      <c r="L170" s="83">
        <f t="shared" si="32"/>
        <v>0</v>
      </c>
      <c r="M170" s="84"/>
      <c r="N170" s="79"/>
      <c r="O170" s="79"/>
      <c r="P170" s="83">
        <f t="shared" si="33"/>
        <v>0</v>
      </c>
      <c r="Q170" s="84"/>
      <c r="R170" s="79"/>
      <c r="S170" s="79"/>
      <c r="T170" s="83">
        <f t="shared" si="34"/>
        <v>0</v>
      </c>
      <c r="U170" s="84"/>
      <c r="V170" s="79"/>
      <c r="W170" s="79"/>
      <c r="X170" s="83">
        <f t="shared" si="35"/>
        <v>0</v>
      </c>
      <c r="Y170" s="84"/>
      <c r="Z170" s="79"/>
      <c r="AA170" s="79"/>
      <c r="AB170" s="83">
        <f t="shared" si="36"/>
        <v>0</v>
      </c>
      <c r="AC170" s="84"/>
      <c r="AD170" s="79"/>
      <c r="AE170" s="79"/>
      <c r="AF170" s="83">
        <f t="shared" si="37"/>
        <v>0</v>
      </c>
      <c r="AG170" s="92">
        <f t="shared" si="38"/>
        <v>0</v>
      </c>
      <c r="AH170" s="75"/>
      <c r="AI170" s="75"/>
      <c r="AJ170" s="75"/>
      <c r="AK170" s="75"/>
      <c r="AL170" s="75"/>
      <c r="AM170" s="75"/>
      <c r="AN170" s="75"/>
    </row>
    <row r="171" spans="1:40" ht="24.75" customHeight="1" x14ac:dyDescent="0.2">
      <c r="A171" s="75"/>
      <c r="B171" s="75"/>
      <c r="C171" s="75"/>
      <c r="D171" s="75"/>
      <c r="E171" s="84"/>
      <c r="F171" s="79"/>
      <c r="G171" s="79"/>
      <c r="H171" s="83">
        <f t="shared" si="31"/>
        <v>0</v>
      </c>
      <c r="I171" s="84"/>
      <c r="J171" s="79"/>
      <c r="K171" s="79"/>
      <c r="L171" s="83">
        <f t="shared" si="32"/>
        <v>0</v>
      </c>
      <c r="M171" s="84"/>
      <c r="N171" s="79"/>
      <c r="O171" s="79"/>
      <c r="P171" s="83">
        <f t="shared" si="33"/>
        <v>0</v>
      </c>
      <c r="Q171" s="84"/>
      <c r="R171" s="79"/>
      <c r="S171" s="79"/>
      <c r="T171" s="83">
        <f t="shared" si="34"/>
        <v>0</v>
      </c>
      <c r="U171" s="84"/>
      <c r="V171" s="79"/>
      <c r="W171" s="79"/>
      <c r="X171" s="83">
        <f t="shared" si="35"/>
        <v>0</v>
      </c>
      <c r="Y171" s="84"/>
      <c r="Z171" s="79"/>
      <c r="AA171" s="79"/>
      <c r="AB171" s="83">
        <f t="shared" si="36"/>
        <v>0</v>
      </c>
      <c r="AC171" s="84"/>
      <c r="AD171" s="79"/>
      <c r="AE171" s="79"/>
      <c r="AF171" s="83">
        <f t="shared" si="37"/>
        <v>0</v>
      </c>
      <c r="AG171" s="92">
        <f t="shared" si="38"/>
        <v>0</v>
      </c>
      <c r="AH171" s="75"/>
      <c r="AI171" s="75"/>
      <c r="AJ171" s="75"/>
      <c r="AK171" s="75"/>
      <c r="AL171" s="75"/>
      <c r="AM171" s="75"/>
      <c r="AN171" s="75"/>
    </row>
    <row r="172" spans="1:40" ht="24.75" customHeight="1" x14ac:dyDescent="0.2">
      <c r="A172" s="75"/>
      <c r="B172" s="75"/>
      <c r="C172" s="75"/>
      <c r="D172" s="75"/>
      <c r="E172" s="84"/>
      <c r="F172" s="79"/>
      <c r="G172" s="79"/>
      <c r="H172" s="83">
        <f t="shared" si="31"/>
        <v>0</v>
      </c>
      <c r="I172" s="84"/>
      <c r="J172" s="79"/>
      <c r="K172" s="79"/>
      <c r="L172" s="83">
        <f t="shared" si="32"/>
        <v>0</v>
      </c>
      <c r="M172" s="84"/>
      <c r="N172" s="79"/>
      <c r="O172" s="79"/>
      <c r="P172" s="83">
        <f t="shared" si="33"/>
        <v>0</v>
      </c>
      <c r="Q172" s="84"/>
      <c r="R172" s="79"/>
      <c r="S172" s="79"/>
      <c r="T172" s="83">
        <f t="shared" si="34"/>
        <v>0</v>
      </c>
      <c r="U172" s="84"/>
      <c r="V172" s="79"/>
      <c r="W172" s="79"/>
      <c r="X172" s="83">
        <f t="shared" si="35"/>
        <v>0</v>
      </c>
      <c r="Y172" s="84"/>
      <c r="Z172" s="79"/>
      <c r="AA172" s="79"/>
      <c r="AB172" s="83">
        <f t="shared" si="36"/>
        <v>0</v>
      </c>
      <c r="AC172" s="84"/>
      <c r="AD172" s="79"/>
      <c r="AE172" s="79"/>
      <c r="AF172" s="83">
        <f t="shared" si="37"/>
        <v>0</v>
      </c>
      <c r="AG172" s="92">
        <f t="shared" si="38"/>
        <v>0</v>
      </c>
      <c r="AH172" s="75"/>
      <c r="AI172" s="75"/>
      <c r="AJ172" s="75"/>
      <c r="AK172" s="75"/>
      <c r="AL172" s="75"/>
      <c r="AM172" s="75"/>
      <c r="AN172" s="75"/>
    </row>
    <row r="173" spans="1:40" ht="24.75" customHeight="1" x14ac:dyDescent="0.2">
      <c r="A173" s="75"/>
      <c r="B173" s="75"/>
      <c r="C173" s="75"/>
      <c r="D173" s="75"/>
      <c r="E173" s="84"/>
      <c r="F173" s="79"/>
      <c r="G173" s="79"/>
      <c r="H173" s="83">
        <f t="shared" si="31"/>
        <v>0</v>
      </c>
      <c r="I173" s="84"/>
      <c r="J173" s="79"/>
      <c r="K173" s="79"/>
      <c r="L173" s="83">
        <f t="shared" si="32"/>
        <v>0</v>
      </c>
      <c r="M173" s="84"/>
      <c r="N173" s="79"/>
      <c r="O173" s="79"/>
      <c r="P173" s="83">
        <f t="shared" si="33"/>
        <v>0</v>
      </c>
      <c r="Q173" s="84"/>
      <c r="R173" s="79"/>
      <c r="S173" s="79"/>
      <c r="T173" s="83">
        <f t="shared" si="34"/>
        <v>0</v>
      </c>
      <c r="U173" s="84"/>
      <c r="V173" s="79"/>
      <c r="W173" s="79"/>
      <c r="X173" s="83">
        <f t="shared" si="35"/>
        <v>0</v>
      </c>
      <c r="Y173" s="84"/>
      <c r="Z173" s="79"/>
      <c r="AA173" s="79"/>
      <c r="AB173" s="83">
        <f t="shared" si="36"/>
        <v>0</v>
      </c>
      <c r="AC173" s="84"/>
      <c r="AD173" s="79"/>
      <c r="AE173" s="79"/>
      <c r="AF173" s="83">
        <f t="shared" si="37"/>
        <v>0</v>
      </c>
      <c r="AG173" s="92">
        <f t="shared" si="38"/>
        <v>0</v>
      </c>
      <c r="AH173" s="75"/>
      <c r="AI173" s="75"/>
      <c r="AJ173" s="75"/>
      <c r="AK173" s="75"/>
      <c r="AL173" s="75"/>
      <c r="AM173" s="75"/>
      <c r="AN173" s="75"/>
    </row>
    <row r="174" spans="1:40" ht="24.75" customHeight="1" x14ac:dyDescent="0.2">
      <c r="A174" s="75"/>
      <c r="B174" s="75"/>
      <c r="C174" s="75"/>
      <c r="D174" s="75"/>
      <c r="E174" s="84"/>
      <c r="F174" s="79"/>
      <c r="G174" s="79"/>
      <c r="H174" s="83">
        <f t="shared" ref="H174:H198" si="39">IF(ISNUMBER(E174),IF(F174&gt;E174,F174-E174-G174,F174+1-E174-G174),0)</f>
        <v>0</v>
      </c>
      <c r="I174" s="84"/>
      <c r="J174" s="79"/>
      <c r="K174" s="79"/>
      <c r="L174" s="83">
        <f t="shared" ref="L174:L198" si="40">IF(ISNUMBER(I174),IF(J174&gt;I174,J174-I174-K174,J174+1-I174-K174),0)</f>
        <v>0</v>
      </c>
      <c r="M174" s="84"/>
      <c r="N174" s="79"/>
      <c r="O174" s="79"/>
      <c r="P174" s="83">
        <f t="shared" ref="P174:P198" si="41">IF(ISNUMBER(M174),IF(N174&gt;M174,N174-M174-O174,N174+1-M174-O174),0)</f>
        <v>0</v>
      </c>
      <c r="Q174" s="84"/>
      <c r="R174" s="79"/>
      <c r="S174" s="79"/>
      <c r="T174" s="83">
        <f t="shared" ref="T174:T198" si="42">IF(ISNUMBER(Q174),IF(R174&gt;Q174,R174-Q174-S174,R174+1-Q174-S174),0)</f>
        <v>0</v>
      </c>
      <c r="U174" s="84"/>
      <c r="V174" s="79"/>
      <c r="W174" s="79"/>
      <c r="X174" s="83">
        <f t="shared" ref="X174:X198" si="43">IF(ISNUMBER(U174),IF(V174&gt;U174,V174-U174-W174,V174+1-U174-W174),0)</f>
        <v>0</v>
      </c>
      <c r="Y174" s="84"/>
      <c r="Z174" s="79"/>
      <c r="AA174" s="79"/>
      <c r="AB174" s="83">
        <f t="shared" ref="AB174:AB198" si="44">IF(ISNUMBER(Y174),IF(Z174&gt;Y174,Z174-Y174-AA174,Z174+1-Y174-AA174),0)</f>
        <v>0</v>
      </c>
      <c r="AC174" s="84"/>
      <c r="AD174" s="79"/>
      <c r="AE174" s="79"/>
      <c r="AF174" s="83">
        <f t="shared" ref="AF174:AF198" si="45">IF(ISNUMBER(AC174),IF(AD174&gt;AC174,AD174-AC174-AE174,AD174+1-AC174-AE174),0)</f>
        <v>0</v>
      </c>
      <c r="AG174" s="92">
        <f t="shared" ref="AG174:AG198" si="46">(AF174+AB174+T174+P174+L174+H174+X174)*1</f>
        <v>0</v>
      </c>
      <c r="AH174" s="75"/>
      <c r="AI174" s="75"/>
      <c r="AJ174" s="75"/>
      <c r="AK174" s="75"/>
      <c r="AL174" s="75"/>
      <c r="AM174" s="75"/>
      <c r="AN174" s="75"/>
    </row>
    <row r="175" spans="1:40" ht="24.75" customHeight="1" x14ac:dyDescent="0.2">
      <c r="A175" s="75"/>
      <c r="B175" s="75"/>
      <c r="C175" s="75"/>
      <c r="D175" s="75"/>
      <c r="E175" s="84"/>
      <c r="F175" s="79"/>
      <c r="G175" s="79"/>
      <c r="H175" s="83">
        <f t="shared" si="39"/>
        <v>0</v>
      </c>
      <c r="I175" s="84"/>
      <c r="J175" s="79"/>
      <c r="K175" s="79"/>
      <c r="L175" s="83">
        <f t="shared" si="40"/>
        <v>0</v>
      </c>
      <c r="M175" s="84"/>
      <c r="N175" s="79"/>
      <c r="O175" s="79"/>
      <c r="P175" s="83">
        <f t="shared" si="41"/>
        <v>0</v>
      </c>
      <c r="Q175" s="84"/>
      <c r="R175" s="79"/>
      <c r="S175" s="79"/>
      <c r="T175" s="83">
        <f t="shared" si="42"/>
        <v>0</v>
      </c>
      <c r="U175" s="84"/>
      <c r="V175" s="79"/>
      <c r="W175" s="79"/>
      <c r="X175" s="83">
        <f t="shared" si="43"/>
        <v>0</v>
      </c>
      <c r="Y175" s="84"/>
      <c r="Z175" s="79"/>
      <c r="AA175" s="79"/>
      <c r="AB175" s="83">
        <f t="shared" si="44"/>
        <v>0</v>
      </c>
      <c r="AC175" s="84"/>
      <c r="AD175" s="79"/>
      <c r="AE175" s="79"/>
      <c r="AF175" s="83">
        <f t="shared" si="45"/>
        <v>0</v>
      </c>
      <c r="AG175" s="92">
        <f t="shared" si="46"/>
        <v>0</v>
      </c>
      <c r="AH175" s="75"/>
      <c r="AI175" s="75"/>
      <c r="AJ175" s="75"/>
      <c r="AK175" s="75"/>
      <c r="AL175" s="75"/>
      <c r="AM175" s="75"/>
      <c r="AN175" s="75"/>
    </row>
    <row r="176" spans="1:40" ht="24.75" customHeight="1" x14ac:dyDescent="0.2">
      <c r="A176" s="75"/>
      <c r="B176" s="75"/>
      <c r="C176" s="75"/>
      <c r="D176" s="75"/>
      <c r="E176" s="84"/>
      <c r="F176" s="79"/>
      <c r="G176" s="79"/>
      <c r="H176" s="83">
        <f t="shared" si="39"/>
        <v>0</v>
      </c>
      <c r="I176" s="84"/>
      <c r="J176" s="79"/>
      <c r="K176" s="79"/>
      <c r="L176" s="83">
        <f t="shared" si="40"/>
        <v>0</v>
      </c>
      <c r="M176" s="84"/>
      <c r="N176" s="79"/>
      <c r="O176" s="79"/>
      <c r="P176" s="83">
        <f t="shared" si="41"/>
        <v>0</v>
      </c>
      <c r="Q176" s="84"/>
      <c r="R176" s="79"/>
      <c r="S176" s="79"/>
      <c r="T176" s="83">
        <f t="shared" si="42"/>
        <v>0</v>
      </c>
      <c r="U176" s="84"/>
      <c r="V176" s="79"/>
      <c r="W176" s="79"/>
      <c r="X176" s="83">
        <f t="shared" si="43"/>
        <v>0</v>
      </c>
      <c r="Y176" s="84"/>
      <c r="Z176" s="79"/>
      <c r="AA176" s="79"/>
      <c r="AB176" s="83">
        <f t="shared" si="44"/>
        <v>0</v>
      </c>
      <c r="AC176" s="84"/>
      <c r="AD176" s="79"/>
      <c r="AE176" s="79"/>
      <c r="AF176" s="83">
        <f t="shared" si="45"/>
        <v>0</v>
      </c>
      <c r="AG176" s="92">
        <f t="shared" si="46"/>
        <v>0</v>
      </c>
      <c r="AH176" s="75"/>
      <c r="AI176" s="75"/>
      <c r="AJ176" s="75"/>
      <c r="AK176" s="75"/>
      <c r="AL176" s="75"/>
      <c r="AM176" s="75"/>
      <c r="AN176" s="75"/>
    </row>
    <row r="177" spans="1:40" ht="24.75" customHeight="1" x14ac:dyDescent="0.2">
      <c r="A177" s="75"/>
      <c r="B177" s="75"/>
      <c r="C177" s="75"/>
      <c r="D177" s="75"/>
      <c r="E177" s="84"/>
      <c r="F177" s="79"/>
      <c r="G177" s="79"/>
      <c r="H177" s="83">
        <f t="shared" si="39"/>
        <v>0</v>
      </c>
      <c r="I177" s="84"/>
      <c r="J177" s="79"/>
      <c r="K177" s="79"/>
      <c r="L177" s="83">
        <f t="shared" si="40"/>
        <v>0</v>
      </c>
      <c r="M177" s="84"/>
      <c r="N177" s="79"/>
      <c r="O177" s="79"/>
      <c r="P177" s="83">
        <f t="shared" si="41"/>
        <v>0</v>
      </c>
      <c r="Q177" s="84"/>
      <c r="R177" s="79"/>
      <c r="S177" s="79"/>
      <c r="T177" s="83">
        <f t="shared" si="42"/>
        <v>0</v>
      </c>
      <c r="U177" s="84"/>
      <c r="V177" s="79"/>
      <c r="W177" s="79"/>
      <c r="X177" s="83">
        <f t="shared" si="43"/>
        <v>0</v>
      </c>
      <c r="Y177" s="84"/>
      <c r="Z177" s="79"/>
      <c r="AA177" s="79"/>
      <c r="AB177" s="83">
        <f t="shared" si="44"/>
        <v>0</v>
      </c>
      <c r="AC177" s="84"/>
      <c r="AD177" s="79"/>
      <c r="AE177" s="79"/>
      <c r="AF177" s="83">
        <f t="shared" si="45"/>
        <v>0</v>
      </c>
      <c r="AG177" s="92">
        <f t="shared" si="46"/>
        <v>0</v>
      </c>
      <c r="AH177" s="75"/>
      <c r="AI177" s="75"/>
      <c r="AJ177" s="75"/>
      <c r="AK177" s="75"/>
      <c r="AL177" s="75"/>
      <c r="AM177" s="75"/>
      <c r="AN177" s="75"/>
    </row>
    <row r="178" spans="1:40" ht="24.75" customHeight="1" x14ac:dyDescent="0.2">
      <c r="A178" s="75"/>
      <c r="B178" s="75"/>
      <c r="C178" s="75"/>
      <c r="D178" s="75"/>
      <c r="E178" s="84"/>
      <c r="F178" s="79"/>
      <c r="G178" s="79"/>
      <c r="H178" s="83">
        <f t="shared" si="39"/>
        <v>0</v>
      </c>
      <c r="I178" s="84"/>
      <c r="J178" s="79"/>
      <c r="K178" s="79"/>
      <c r="L178" s="83">
        <f t="shared" si="40"/>
        <v>0</v>
      </c>
      <c r="M178" s="84"/>
      <c r="N178" s="79"/>
      <c r="O178" s="79"/>
      <c r="P178" s="83">
        <f t="shared" si="41"/>
        <v>0</v>
      </c>
      <c r="Q178" s="84"/>
      <c r="R178" s="79"/>
      <c r="S178" s="79"/>
      <c r="T178" s="83">
        <f t="shared" si="42"/>
        <v>0</v>
      </c>
      <c r="U178" s="84"/>
      <c r="V178" s="79"/>
      <c r="W178" s="79"/>
      <c r="X178" s="83">
        <f t="shared" si="43"/>
        <v>0</v>
      </c>
      <c r="Y178" s="84"/>
      <c r="Z178" s="79"/>
      <c r="AA178" s="79"/>
      <c r="AB178" s="83">
        <f t="shared" si="44"/>
        <v>0</v>
      </c>
      <c r="AC178" s="84"/>
      <c r="AD178" s="79"/>
      <c r="AE178" s="79"/>
      <c r="AF178" s="83">
        <f t="shared" si="45"/>
        <v>0</v>
      </c>
      <c r="AG178" s="92">
        <f t="shared" si="46"/>
        <v>0</v>
      </c>
      <c r="AH178" s="75"/>
      <c r="AI178" s="75"/>
      <c r="AJ178" s="75"/>
      <c r="AK178" s="75"/>
      <c r="AL178" s="75"/>
      <c r="AM178" s="75"/>
      <c r="AN178" s="75"/>
    </row>
    <row r="179" spans="1:40" ht="24.75" customHeight="1" x14ac:dyDescent="0.2">
      <c r="A179" s="75"/>
      <c r="B179" s="75"/>
      <c r="C179" s="75"/>
      <c r="D179" s="75"/>
      <c r="E179" s="84"/>
      <c r="F179" s="79"/>
      <c r="G179" s="79"/>
      <c r="H179" s="83">
        <f t="shared" si="39"/>
        <v>0</v>
      </c>
      <c r="I179" s="84"/>
      <c r="J179" s="79"/>
      <c r="K179" s="79"/>
      <c r="L179" s="83">
        <f t="shared" si="40"/>
        <v>0</v>
      </c>
      <c r="M179" s="84"/>
      <c r="N179" s="79"/>
      <c r="O179" s="79"/>
      <c r="P179" s="83">
        <f t="shared" si="41"/>
        <v>0</v>
      </c>
      <c r="Q179" s="84"/>
      <c r="R179" s="79"/>
      <c r="S179" s="79"/>
      <c r="T179" s="83">
        <f t="shared" si="42"/>
        <v>0</v>
      </c>
      <c r="U179" s="84"/>
      <c r="V179" s="79"/>
      <c r="W179" s="79"/>
      <c r="X179" s="83">
        <f t="shared" si="43"/>
        <v>0</v>
      </c>
      <c r="Y179" s="84"/>
      <c r="Z179" s="79"/>
      <c r="AA179" s="79"/>
      <c r="AB179" s="83">
        <f t="shared" si="44"/>
        <v>0</v>
      </c>
      <c r="AC179" s="84"/>
      <c r="AD179" s="79"/>
      <c r="AE179" s="79"/>
      <c r="AF179" s="83">
        <f t="shared" si="45"/>
        <v>0</v>
      </c>
      <c r="AG179" s="92">
        <f t="shared" si="46"/>
        <v>0</v>
      </c>
      <c r="AH179" s="75"/>
      <c r="AI179" s="75"/>
      <c r="AJ179" s="75"/>
      <c r="AK179" s="75"/>
      <c r="AL179" s="75"/>
      <c r="AM179" s="75"/>
      <c r="AN179" s="75"/>
    </row>
    <row r="180" spans="1:40" ht="24.75" customHeight="1" x14ac:dyDescent="0.2">
      <c r="A180" s="75"/>
      <c r="B180" s="75"/>
      <c r="C180" s="75"/>
      <c r="D180" s="75"/>
      <c r="E180" s="84"/>
      <c r="F180" s="79"/>
      <c r="G180" s="79"/>
      <c r="H180" s="83">
        <f t="shared" si="39"/>
        <v>0</v>
      </c>
      <c r="I180" s="84"/>
      <c r="J180" s="79"/>
      <c r="K180" s="79"/>
      <c r="L180" s="83">
        <f t="shared" si="40"/>
        <v>0</v>
      </c>
      <c r="M180" s="84"/>
      <c r="N180" s="79"/>
      <c r="O180" s="79"/>
      <c r="P180" s="83">
        <f t="shared" si="41"/>
        <v>0</v>
      </c>
      <c r="Q180" s="84"/>
      <c r="R180" s="79"/>
      <c r="S180" s="79"/>
      <c r="T180" s="83">
        <f t="shared" si="42"/>
        <v>0</v>
      </c>
      <c r="U180" s="84"/>
      <c r="V180" s="79"/>
      <c r="W180" s="79"/>
      <c r="X180" s="83">
        <f t="shared" si="43"/>
        <v>0</v>
      </c>
      <c r="Y180" s="84"/>
      <c r="Z180" s="79"/>
      <c r="AA180" s="79"/>
      <c r="AB180" s="83">
        <f t="shared" si="44"/>
        <v>0</v>
      </c>
      <c r="AC180" s="84"/>
      <c r="AD180" s="79"/>
      <c r="AE180" s="79"/>
      <c r="AF180" s="83">
        <f t="shared" si="45"/>
        <v>0</v>
      </c>
      <c r="AG180" s="92">
        <f t="shared" si="46"/>
        <v>0</v>
      </c>
      <c r="AH180" s="75"/>
      <c r="AI180" s="75"/>
      <c r="AJ180" s="75"/>
      <c r="AK180" s="75"/>
      <c r="AL180" s="75"/>
      <c r="AM180" s="75"/>
      <c r="AN180" s="75"/>
    </row>
    <row r="181" spans="1:40" ht="24.75" customHeight="1" x14ac:dyDescent="0.2">
      <c r="A181" s="75"/>
      <c r="B181" s="75"/>
      <c r="C181" s="75"/>
      <c r="D181" s="75"/>
      <c r="E181" s="84"/>
      <c r="F181" s="79"/>
      <c r="G181" s="79"/>
      <c r="H181" s="83">
        <f t="shared" si="39"/>
        <v>0</v>
      </c>
      <c r="I181" s="84"/>
      <c r="J181" s="79"/>
      <c r="K181" s="79"/>
      <c r="L181" s="83">
        <f t="shared" si="40"/>
        <v>0</v>
      </c>
      <c r="M181" s="84"/>
      <c r="N181" s="79"/>
      <c r="O181" s="79"/>
      <c r="P181" s="83">
        <f t="shared" si="41"/>
        <v>0</v>
      </c>
      <c r="Q181" s="84"/>
      <c r="R181" s="79"/>
      <c r="S181" s="79"/>
      <c r="T181" s="83">
        <f t="shared" si="42"/>
        <v>0</v>
      </c>
      <c r="U181" s="84"/>
      <c r="V181" s="79"/>
      <c r="W181" s="79"/>
      <c r="X181" s="83">
        <f t="shared" si="43"/>
        <v>0</v>
      </c>
      <c r="Y181" s="84"/>
      <c r="Z181" s="79"/>
      <c r="AA181" s="79"/>
      <c r="AB181" s="83">
        <f t="shared" si="44"/>
        <v>0</v>
      </c>
      <c r="AC181" s="84"/>
      <c r="AD181" s="79"/>
      <c r="AE181" s="79"/>
      <c r="AF181" s="83">
        <f t="shared" si="45"/>
        <v>0</v>
      </c>
      <c r="AG181" s="92">
        <f t="shared" si="46"/>
        <v>0</v>
      </c>
      <c r="AH181" s="75"/>
      <c r="AI181" s="75"/>
      <c r="AJ181" s="75"/>
      <c r="AK181" s="75"/>
      <c r="AL181" s="75"/>
      <c r="AM181" s="75"/>
      <c r="AN181" s="75"/>
    </row>
    <row r="182" spans="1:40" ht="24.75" customHeight="1" x14ac:dyDescent="0.2">
      <c r="A182" s="75"/>
      <c r="B182" s="75"/>
      <c r="C182" s="75"/>
      <c r="D182" s="75"/>
      <c r="E182" s="84"/>
      <c r="F182" s="79"/>
      <c r="G182" s="79"/>
      <c r="H182" s="83">
        <f t="shared" si="39"/>
        <v>0</v>
      </c>
      <c r="I182" s="84"/>
      <c r="J182" s="79"/>
      <c r="K182" s="79"/>
      <c r="L182" s="83">
        <f t="shared" si="40"/>
        <v>0</v>
      </c>
      <c r="M182" s="84"/>
      <c r="N182" s="79"/>
      <c r="O182" s="79"/>
      <c r="P182" s="83">
        <f t="shared" si="41"/>
        <v>0</v>
      </c>
      <c r="Q182" s="84"/>
      <c r="R182" s="79"/>
      <c r="S182" s="79"/>
      <c r="T182" s="83">
        <f t="shared" si="42"/>
        <v>0</v>
      </c>
      <c r="U182" s="84"/>
      <c r="V182" s="79"/>
      <c r="W182" s="79"/>
      <c r="X182" s="83">
        <f t="shared" si="43"/>
        <v>0</v>
      </c>
      <c r="Y182" s="84"/>
      <c r="Z182" s="79"/>
      <c r="AA182" s="79"/>
      <c r="AB182" s="83">
        <f t="shared" si="44"/>
        <v>0</v>
      </c>
      <c r="AC182" s="84"/>
      <c r="AD182" s="79"/>
      <c r="AE182" s="79"/>
      <c r="AF182" s="83">
        <f t="shared" si="45"/>
        <v>0</v>
      </c>
      <c r="AG182" s="92">
        <f t="shared" si="46"/>
        <v>0</v>
      </c>
      <c r="AH182" s="75"/>
      <c r="AI182" s="75"/>
      <c r="AJ182" s="75"/>
      <c r="AK182" s="75"/>
      <c r="AL182" s="75"/>
      <c r="AM182" s="75"/>
      <c r="AN182" s="75"/>
    </row>
    <row r="183" spans="1:40" ht="24.75" customHeight="1" x14ac:dyDescent="0.2">
      <c r="A183" s="75"/>
      <c r="B183" s="75"/>
      <c r="C183" s="75"/>
      <c r="D183" s="75"/>
      <c r="E183" s="84"/>
      <c r="F183" s="79"/>
      <c r="G183" s="79"/>
      <c r="H183" s="83">
        <f t="shared" si="39"/>
        <v>0</v>
      </c>
      <c r="I183" s="84"/>
      <c r="J183" s="79"/>
      <c r="K183" s="79"/>
      <c r="L183" s="83">
        <f t="shared" si="40"/>
        <v>0</v>
      </c>
      <c r="M183" s="84"/>
      <c r="N183" s="79"/>
      <c r="O183" s="79"/>
      <c r="P183" s="83">
        <f t="shared" si="41"/>
        <v>0</v>
      </c>
      <c r="Q183" s="84"/>
      <c r="R183" s="79"/>
      <c r="S183" s="79"/>
      <c r="T183" s="83">
        <f t="shared" si="42"/>
        <v>0</v>
      </c>
      <c r="U183" s="84"/>
      <c r="V183" s="79"/>
      <c r="W183" s="79"/>
      <c r="X183" s="83">
        <f t="shared" si="43"/>
        <v>0</v>
      </c>
      <c r="Y183" s="84"/>
      <c r="Z183" s="79"/>
      <c r="AA183" s="79"/>
      <c r="AB183" s="83">
        <f t="shared" si="44"/>
        <v>0</v>
      </c>
      <c r="AC183" s="84"/>
      <c r="AD183" s="79"/>
      <c r="AE183" s="79"/>
      <c r="AF183" s="83">
        <f t="shared" si="45"/>
        <v>0</v>
      </c>
      <c r="AG183" s="92">
        <f t="shared" si="46"/>
        <v>0</v>
      </c>
      <c r="AH183" s="75"/>
      <c r="AI183" s="75"/>
      <c r="AJ183" s="75"/>
      <c r="AK183" s="75"/>
      <c r="AL183" s="75"/>
      <c r="AM183" s="75"/>
      <c r="AN183" s="75"/>
    </row>
    <row r="184" spans="1:40" ht="24.75" customHeight="1" x14ac:dyDescent="0.2">
      <c r="A184" s="75"/>
      <c r="B184" s="75"/>
      <c r="C184" s="75"/>
      <c r="D184" s="75"/>
      <c r="E184" s="84"/>
      <c r="F184" s="79"/>
      <c r="G184" s="79"/>
      <c r="H184" s="83">
        <f t="shared" si="39"/>
        <v>0</v>
      </c>
      <c r="I184" s="84"/>
      <c r="J184" s="79"/>
      <c r="K184" s="79"/>
      <c r="L184" s="83">
        <f t="shared" si="40"/>
        <v>0</v>
      </c>
      <c r="M184" s="84"/>
      <c r="N184" s="79"/>
      <c r="O184" s="79"/>
      <c r="P184" s="83">
        <f t="shared" si="41"/>
        <v>0</v>
      </c>
      <c r="Q184" s="84"/>
      <c r="R184" s="79"/>
      <c r="S184" s="79"/>
      <c r="T184" s="83">
        <f t="shared" si="42"/>
        <v>0</v>
      </c>
      <c r="U184" s="84"/>
      <c r="V184" s="79"/>
      <c r="W184" s="79"/>
      <c r="X184" s="83">
        <f t="shared" si="43"/>
        <v>0</v>
      </c>
      <c r="Y184" s="84"/>
      <c r="Z184" s="79"/>
      <c r="AA184" s="79"/>
      <c r="AB184" s="83">
        <f t="shared" si="44"/>
        <v>0</v>
      </c>
      <c r="AC184" s="84"/>
      <c r="AD184" s="79"/>
      <c r="AE184" s="79"/>
      <c r="AF184" s="83">
        <f t="shared" si="45"/>
        <v>0</v>
      </c>
      <c r="AG184" s="92">
        <f t="shared" si="46"/>
        <v>0</v>
      </c>
      <c r="AH184" s="75"/>
      <c r="AI184" s="75"/>
      <c r="AJ184" s="75"/>
      <c r="AK184" s="75"/>
      <c r="AL184" s="75"/>
      <c r="AM184" s="75"/>
      <c r="AN184" s="75"/>
    </row>
    <row r="185" spans="1:40" ht="24.75" customHeight="1" x14ac:dyDescent="0.2">
      <c r="A185" s="75"/>
      <c r="B185" s="75"/>
      <c r="C185" s="75"/>
      <c r="D185" s="75"/>
      <c r="E185" s="84"/>
      <c r="F185" s="79"/>
      <c r="G185" s="79"/>
      <c r="H185" s="83">
        <f t="shared" si="39"/>
        <v>0</v>
      </c>
      <c r="I185" s="84"/>
      <c r="J185" s="79"/>
      <c r="K185" s="79"/>
      <c r="L185" s="83">
        <f t="shared" si="40"/>
        <v>0</v>
      </c>
      <c r="M185" s="84"/>
      <c r="N185" s="79"/>
      <c r="O185" s="79"/>
      <c r="P185" s="83">
        <f t="shared" si="41"/>
        <v>0</v>
      </c>
      <c r="Q185" s="84"/>
      <c r="R185" s="79"/>
      <c r="S185" s="79"/>
      <c r="T185" s="83">
        <f t="shared" si="42"/>
        <v>0</v>
      </c>
      <c r="U185" s="84"/>
      <c r="V185" s="79"/>
      <c r="W185" s="79"/>
      <c r="X185" s="83">
        <f t="shared" si="43"/>
        <v>0</v>
      </c>
      <c r="Y185" s="84"/>
      <c r="Z185" s="79"/>
      <c r="AA185" s="79"/>
      <c r="AB185" s="83">
        <f t="shared" si="44"/>
        <v>0</v>
      </c>
      <c r="AC185" s="84"/>
      <c r="AD185" s="79"/>
      <c r="AE185" s="79"/>
      <c r="AF185" s="83">
        <f t="shared" si="45"/>
        <v>0</v>
      </c>
      <c r="AG185" s="92">
        <f t="shared" si="46"/>
        <v>0</v>
      </c>
      <c r="AH185" s="75"/>
      <c r="AI185" s="75"/>
      <c r="AJ185" s="75"/>
      <c r="AK185" s="75"/>
      <c r="AL185" s="75"/>
      <c r="AM185" s="75"/>
      <c r="AN185" s="75"/>
    </row>
    <row r="186" spans="1:40" ht="24.75" customHeight="1" x14ac:dyDescent="0.2">
      <c r="A186" s="75"/>
      <c r="B186" s="75"/>
      <c r="C186" s="75"/>
      <c r="D186" s="75"/>
      <c r="E186" s="84"/>
      <c r="F186" s="79"/>
      <c r="G186" s="79"/>
      <c r="H186" s="83">
        <f t="shared" si="39"/>
        <v>0</v>
      </c>
      <c r="I186" s="84"/>
      <c r="J186" s="79"/>
      <c r="K186" s="79"/>
      <c r="L186" s="83">
        <f t="shared" si="40"/>
        <v>0</v>
      </c>
      <c r="M186" s="84"/>
      <c r="N186" s="79"/>
      <c r="O186" s="79"/>
      <c r="P186" s="83">
        <f t="shared" si="41"/>
        <v>0</v>
      </c>
      <c r="Q186" s="84"/>
      <c r="R186" s="79"/>
      <c r="S186" s="79"/>
      <c r="T186" s="83">
        <f t="shared" si="42"/>
        <v>0</v>
      </c>
      <c r="U186" s="84"/>
      <c r="V186" s="79"/>
      <c r="W186" s="79"/>
      <c r="X186" s="83">
        <f t="shared" si="43"/>
        <v>0</v>
      </c>
      <c r="Y186" s="84"/>
      <c r="Z186" s="79"/>
      <c r="AA186" s="79"/>
      <c r="AB186" s="83">
        <f t="shared" si="44"/>
        <v>0</v>
      </c>
      <c r="AC186" s="84"/>
      <c r="AD186" s="79"/>
      <c r="AE186" s="79"/>
      <c r="AF186" s="83">
        <f t="shared" si="45"/>
        <v>0</v>
      </c>
      <c r="AG186" s="92">
        <f t="shared" si="46"/>
        <v>0</v>
      </c>
      <c r="AH186" s="75"/>
      <c r="AI186" s="75"/>
      <c r="AJ186" s="75"/>
      <c r="AK186" s="75"/>
      <c r="AL186" s="75"/>
      <c r="AM186" s="75"/>
      <c r="AN186" s="75"/>
    </row>
    <row r="187" spans="1:40" ht="24.75" customHeight="1" x14ac:dyDescent="0.2">
      <c r="A187" s="75"/>
      <c r="B187" s="75"/>
      <c r="C187" s="75"/>
      <c r="D187" s="75"/>
      <c r="E187" s="84"/>
      <c r="F187" s="79"/>
      <c r="G187" s="79"/>
      <c r="H187" s="83">
        <f t="shared" si="39"/>
        <v>0</v>
      </c>
      <c r="I187" s="84"/>
      <c r="J187" s="79"/>
      <c r="K187" s="79"/>
      <c r="L187" s="83">
        <f t="shared" si="40"/>
        <v>0</v>
      </c>
      <c r="M187" s="84"/>
      <c r="N187" s="79"/>
      <c r="O187" s="79"/>
      <c r="P187" s="83">
        <f t="shared" si="41"/>
        <v>0</v>
      </c>
      <c r="Q187" s="84"/>
      <c r="R187" s="79"/>
      <c r="S187" s="79"/>
      <c r="T187" s="83">
        <f t="shared" si="42"/>
        <v>0</v>
      </c>
      <c r="U187" s="84"/>
      <c r="V187" s="79"/>
      <c r="W187" s="79"/>
      <c r="X187" s="83">
        <f t="shared" si="43"/>
        <v>0</v>
      </c>
      <c r="Y187" s="84"/>
      <c r="Z187" s="79"/>
      <c r="AA187" s="79"/>
      <c r="AB187" s="83">
        <f t="shared" si="44"/>
        <v>0</v>
      </c>
      <c r="AC187" s="84"/>
      <c r="AD187" s="79"/>
      <c r="AE187" s="79"/>
      <c r="AF187" s="83">
        <f t="shared" si="45"/>
        <v>0</v>
      </c>
      <c r="AG187" s="92">
        <f t="shared" si="46"/>
        <v>0</v>
      </c>
      <c r="AH187" s="75"/>
      <c r="AI187" s="75"/>
      <c r="AJ187" s="75"/>
      <c r="AK187" s="75"/>
      <c r="AL187" s="75"/>
      <c r="AM187" s="75"/>
      <c r="AN187" s="75"/>
    </row>
    <row r="188" spans="1:40" ht="24.75" customHeight="1" x14ac:dyDescent="0.2">
      <c r="A188" s="75"/>
      <c r="B188" s="75"/>
      <c r="C188" s="75"/>
      <c r="D188" s="75"/>
      <c r="E188" s="84"/>
      <c r="F188" s="79"/>
      <c r="G188" s="79"/>
      <c r="H188" s="83">
        <f t="shared" si="39"/>
        <v>0</v>
      </c>
      <c r="I188" s="84"/>
      <c r="J188" s="79"/>
      <c r="K188" s="79"/>
      <c r="L188" s="83">
        <f t="shared" si="40"/>
        <v>0</v>
      </c>
      <c r="M188" s="84"/>
      <c r="N188" s="79"/>
      <c r="O188" s="79"/>
      <c r="P188" s="83">
        <f t="shared" si="41"/>
        <v>0</v>
      </c>
      <c r="Q188" s="84"/>
      <c r="R188" s="79"/>
      <c r="S188" s="79"/>
      <c r="T188" s="83">
        <f t="shared" si="42"/>
        <v>0</v>
      </c>
      <c r="U188" s="84"/>
      <c r="V188" s="79"/>
      <c r="W188" s="79"/>
      <c r="X188" s="83">
        <f t="shared" si="43"/>
        <v>0</v>
      </c>
      <c r="Y188" s="84"/>
      <c r="Z188" s="79"/>
      <c r="AA188" s="79"/>
      <c r="AB188" s="83">
        <f t="shared" si="44"/>
        <v>0</v>
      </c>
      <c r="AC188" s="84"/>
      <c r="AD188" s="79"/>
      <c r="AE188" s="79"/>
      <c r="AF188" s="83">
        <f t="shared" si="45"/>
        <v>0</v>
      </c>
      <c r="AG188" s="92">
        <f t="shared" si="46"/>
        <v>0</v>
      </c>
      <c r="AH188" s="75"/>
      <c r="AI188" s="75"/>
      <c r="AJ188" s="75"/>
      <c r="AK188" s="75"/>
      <c r="AL188" s="75"/>
      <c r="AM188" s="75"/>
      <c r="AN188" s="75"/>
    </row>
    <row r="189" spans="1:40" ht="24.75" customHeight="1" x14ac:dyDescent="0.2">
      <c r="A189" s="75"/>
      <c r="B189" s="75"/>
      <c r="C189" s="75"/>
      <c r="D189" s="75"/>
      <c r="E189" s="84"/>
      <c r="F189" s="79"/>
      <c r="G189" s="79"/>
      <c r="H189" s="83">
        <f t="shared" si="39"/>
        <v>0</v>
      </c>
      <c r="I189" s="84"/>
      <c r="J189" s="79"/>
      <c r="K189" s="79"/>
      <c r="L189" s="83">
        <f t="shared" si="40"/>
        <v>0</v>
      </c>
      <c r="M189" s="84"/>
      <c r="N189" s="79"/>
      <c r="O189" s="79"/>
      <c r="P189" s="83">
        <f t="shared" si="41"/>
        <v>0</v>
      </c>
      <c r="Q189" s="84"/>
      <c r="R189" s="79"/>
      <c r="S189" s="79"/>
      <c r="T189" s="83">
        <f t="shared" si="42"/>
        <v>0</v>
      </c>
      <c r="U189" s="84"/>
      <c r="V189" s="79"/>
      <c r="W189" s="79"/>
      <c r="X189" s="83">
        <f t="shared" si="43"/>
        <v>0</v>
      </c>
      <c r="Y189" s="84"/>
      <c r="Z189" s="79"/>
      <c r="AA189" s="79"/>
      <c r="AB189" s="83">
        <f t="shared" si="44"/>
        <v>0</v>
      </c>
      <c r="AC189" s="84"/>
      <c r="AD189" s="79"/>
      <c r="AE189" s="79"/>
      <c r="AF189" s="83">
        <f t="shared" si="45"/>
        <v>0</v>
      </c>
      <c r="AG189" s="92">
        <f t="shared" si="46"/>
        <v>0</v>
      </c>
      <c r="AH189" s="75"/>
      <c r="AI189" s="75"/>
      <c r="AJ189" s="75"/>
      <c r="AK189" s="75"/>
      <c r="AL189" s="75"/>
      <c r="AM189" s="75"/>
      <c r="AN189" s="75"/>
    </row>
    <row r="190" spans="1:40" ht="24.75" customHeight="1" x14ac:dyDescent="0.2">
      <c r="A190" s="75"/>
      <c r="B190" s="75"/>
      <c r="C190" s="75"/>
      <c r="D190" s="75"/>
      <c r="E190" s="84"/>
      <c r="F190" s="79"/>
      <c r="G190" s="79"/>
      <c r="H190" s="83">
        <f t="shared" si="39"/>
        <v>0</v>
      </c>
      <c r="I190" s="84"/>
      <c r="J190" s="79"/>
      <c r="K190" s="79"/>
      <c r="L190" s="83">
        <f t="shared" si="40"/>
        <v>0</v>
      </c>
      <c r="M190" s="84"/>
      <c r="N190" s="79"/>
      <c r="O190" s="79"/>
      <c r="P190" s="83">
        <f t="shared" si="41"/>
        <v>0</v>
      </c>
      <c r="Q190" s="84"/>
      <c r="R190" s="79"/>
      <c r="S190" s="79"/>
      <c r="T190" s="83">
        <f t="shared" si="42"/>
        <v>0</v>
      </c>
      <c r="U190" s="84"/>
      <c r="V190" s="79"/>
      <c r="W190" s="79"/>
      <c r="X190" s="83">
        <f t="shared" si="43"/>
        <v>0</v>
      </c>
      <c r="Y190" s="84"/>
      <c r="Z190" s="79"/>
      <c r="AA190" s="79"/>
      <c r="AB190" s="83">
        <f t="shared" si="44"/>
        <v>0</v>
      </c>
      <c r="AC190" s="84"/>
      <c r="AD190" s="79"/>
      <c r="AE190" s="79"/>
      <c r="AF190" s="83">
        <f t="shared" si="45"/>
        <v>0</v>
      </c>
      <c r="AG190" s="92">
        <f t="shared" si="46"/>
        <v>0</v>
      </c>
      <c r="AH190" s="75"/>
      <c r="AI190" s="75"/>
      <c r="AJ190" s="75"/>
      <c r="AK190" s="75"/>
      <c r="AL190" s="75"/>
      <c r="AM190" s="75"/>
      <c r="AN190" s="75"/>
    </row>
    <row r="191" spans="1:40" ht="24.75" customHeight="1" x14ac:dyDescent="0.2">
      <c r="A191" s="75"/>
      <c r="B191" s="75"/>
      <c r="C191" s="75"/>
      <c r="D191" s="75"/>
      <c r="E191" s="84"/>
      <c r="F191" s="79"/>
      <c r="G191" s="79"/>
      <c r="H191" s="83">
        <f t="shared" si="39"/>
        <v>0</v>
      </c>
      <c r="I191" s="84"/>
      <c r="J191" s="79"/>
      <c r="K191" s="79"/>
      <c r="L191" s="83">
        <f t="shared" si="40"/>
        <v>0</v>
      </c>
      <c r="M191" s="84"/>
      <c r="N191" s="79"/>
      <c r="O191" s="79"/>
      <c r="P191" s="83">
        <f t="shared" si="41"/>
        <v>0</v>
      </c>
      <c r="Q191" s="84"/>
      <c r="R191" s="79"/>
      <c r="S191" s="79"/>
      <c r="T191" s="83">
        <f t="shared" si="42"/>
        <v>0</v>
      </c>
      <c r="U191" s="84"/>
      <c r="V191" s="79"/>
      <c r="W191" s="79"/>
      <c r="X191" s="83">
        <f t="shared" si="43"/>
        <v>0</v>
      </c>
      <c r="Y191" s="84"/>
      <c r="Z191" s="79"/>
      <c r="AA191" s="79"/>
      <c r="AB191" s="83">
        <f t="shared" si="44"/>
        <v>0</v>
      </c>
      <c r="AC191" s="84"/>
      <c r="AD191" s="79"/>
      <c r="AE191" s="79"/>
      <c r="AF191" s="83">
        <f t="shared" si="45"/>
        <v>0</v>
      </c>
      <c r="AG191" s="92">
        <f t="shared" si="46"/>
        <v>0</v>
      </c>
      <c r="AH191" s="75"/>
      <c r="AI191" s="75"/>
      <c r="AJ191" s="75"/>
      <c r="AK191" s="75"/>
      <c r="AL191" s="75"/>
      <c r="AM191" s="75"/>
      <c r="AN191" s="75"/>
    </row>
    <row r="192" spans="1:40" ht="24.75" customHeight="1" x14ac:dyDescent="0.2">
      <c r="A192" s="75"/>
      <c r="B192" s="75"/>
      <c r="C192" s="75"/>
      <c r="D192" s="75"/>
      <c r="E192" s="84"/>
      <c r="F192" s="79"/>
      <c r="G192" s="79"/>
      <c r="H192" s="83">
        <f t="shared" si="39"/>
        <v>0</v>
      </c>
      <c r="I192" s="84"/>
      <c r="J192" s="79"/>
      <c r="K192" s="79"/>
      <c r="L192" s="83">
        <f t="shared" si="40"/>
        <v>0</v>
      </c>
      <c r="M192" s="84"/>
      <c r="N192" s="79"/>
      <c r="O192" s="79"/>
      <c r="P192" s="83">
        <f t="shared" si="41"/>
        <v>0</v>
      </c>
      <c r="Q192" s="84"/>
      <c r="R192" s="79"/>
      <c r="S192" s="79"/>
      <c r="T192" s="83">
        <f t="shared" si="42"/>
        <v>0</v>
      </c>
      <c r="U192" s="84"/>
      <c r="V192" s="79"/>
      <c r="W192" s="79"/>
      <c r="X192" s="83">
        <f t="shared" si="43"/>
        <v>0</v>
      </c>
      <c r="Y192" s="84"/>
      <c r="Z192" s="79"/>
      <c r="AA192" s="79"/>
      <c r="AB192" s="83">
        <f t="shared" si="44"/>
        <v>0</v>
      </c>
      <c r="AC192" s="84"/>
      <c r="AD192" s="79"/>
      <c r="AE192" s="79"/>
      <c r="AF192" s="83">
        <f t="shared" si="45"/>
        <v>0</v>
      </c>
      <c r="AG192" s="92">
        <f t="shared" si="46"/>
        <v>0</v>
      </c>
      <c r="AH192" s="75"/>
      <c r="AI192" s="75"/>
      <c r="AJ192" s="75"/>
      <c r="AK192" s="75"/>
      <c r="AL192" s="75"/>
      <c r="AM192" s="75"/>
      <c r="AN192" s="75"/>
    </row>
    <row r="193" spans="1:40" ht="24.75" customHeight="1" x14ac:dyDescent="0.2">
      <c r="A193" s="75"/>
      <c r="B193" s="75"/>
      <c r="C193" s="75"/>
      <c r="D193" s="75"/>
      <c r="E193" s="84"/>
      <c r="F193" s="79"/>
      <c r="G193" s="79"/>
      <c r="H193" s="83">
        <f t="shared" si="39"/>
        <v>0</v>
      </c>
      <c r="I193" s="84"/>
      <c r="J193" s="79"/>
      <c r="K193" s="79"/>
      <c r="L193" s="83">
        <f t="shared" si="40"/>
        <v>0</v>
      </c>
      <c r="M193" s="84"/>
      <c r="N193" s="79"/>
      <c r="O193" s="79"/>
      <c r="P193" s="83">
        <f t="shared" si="41"/>
        <v>0</v>
      </c>
      <c r="Q193" s="84"/>
      <c r="R193" s="79"/>
      <c r="S193" s="79"/>
      <c r="T193" s="83">
        <f t="shared" si="42"/>
        <v>0</v>
      </c>
      <c r="U193" s="84"/>
      <c r="V193" s="79"/>
      <c r="W193" s="79"/>
      <c r="X193" s="83">
        <f t="shared" si="43"/>
        <v>0</v>
      </c>
      <c r="Y193" s="84"/>
      <c r="Z193" s="79"/>
      <c r="AA193" s="79"/>
      <c r="AB193" s="83">
        <f t="shared" si="44"/>
        <v>0</v>
      </c>
      <c r="AC193" s="84"/>
      <c r="AD193" s="79"/>
      <c r="AE193" s="79"/>
      <c r="AF193" s="83">
        <f t="shared" si="45"/>
        <v>0</v>
      </c>
      <c r="AG193" s="92">
        <f t="shared" si="46"/>
        <v>0</v>
      </c>
      <c r="AH193" s="75"/>
      <c r="AI193" s="75"/>
      <c r="AJ193" s="75"/>
      <c r="AK193" s="75"/>
      <c r="AL193" s="75"/>
      <c r="AM193" s="75"/>
      <c r="AN193" s="75"/>
    </row>
    <row r="194" spans="1:40" ht="24.75" customHeight="1" x14ac:dyDescent="0.2">
      <c r="A194" s="75"/>
      <c r="B194" s="75"/>
      <c r="C194" s="75"/>
      <c r="D194" s="75"/>
      <c r="E194" s="84"/>
      <c r="F194" s="79"/>
      <c r="G194" s="79"/>
      <c r="H194" s="83">
        <f t="shared" si="39"/>
        <v>0</v>
      </c>
      <c r="I194" s="84"/>
      <c r="J194" s="79"/>
      <c r="K194" s="79"/>
      <c r="L194" s="83">
        <f t="shared" si="40"/>
        <v>0</v>
      </c>
      <c r="M194" s="84"/>
      <c r="N194" s="79"/>
      <c r="O194" s="79"/>
      <c r="P194" s="83">
        <f t="shared" si="41"/>
        <v>0</v>
      </c>
      <c r="Q194" s="84"/>
      <c r="R194" s="79"/>
      <c r="S194" s="79"/>
      <c r="T194" s="83">
        <f t="shared" si="42"/>
        <v>0</v>
      </c>
      <c r="U194" s="84"/>
      <c r="V194" s="79"/>
      <c r="W194" s="79"/>
      <c r="X194" s="83">
        <f t="shared" si="43"/>
        <v>0</v>
      </c>
      <c r="Y194" s="84"/>
      <c r="Z194" s="79"/>
      <c r="AA194" s="79"/>
      <c r="AB194" s="83">
        <f t="shared" si="44"/>
        <v>0</v>
      </c>
      <c r="AC194" s="84"/>
      <c r="AD194" s="79"/>
      <c r="AE194" s="79"/>
      <c r="AF194" s="83">
        <f t="shared" si="45"/>
        <v>0</v>
      </c>
      <c r="AG194" s="92">
        <f t="shared" si="46"/>
        <v>0</v>
      </c>
      <c r="AH194" s="75"/>
      <c r="AI194" s="75"/>
      <c r="AJ194" s="75"/>
      <c r="AK194" s="75"/>
      <c r="AL194" s="75"/>
      <c r="AM194" s="75"/>
      <c r="AN194" s="75"/>
    </row>
    <row r="195" spans="1:40" ht="24.75" customHeight="1" x14ac:dyDescent="0.2">
      <c r="A195" s="75"/>
      <c r="B195" s="75"/>
      <c r="C195" s="75"/>
      <c r="D195" s="75"/>
      <c r="E195" s="84"/>
      <c r="F195" s="79"/>
      <c r="G195" s="79"/>
      <c r="H195" s="83">
        <f t="shared" si="39"/>
        <v>0</v>
      </c>
      <c r="I195" s="84"/>
      <c r="J195" s="79"/>
      <c r="K195" s="79"/>
      <c r="L195" s="83">
        <f t="shared" si="40"/>
        <v>0</v>
      </c>
      <c r="M195" s="84"/>
      <c r="N195" s="79"/>
      <c r="O195" s="79"/>
      <c r="P195" s="83">
        <f t="shared" si="41"/>
        <v>0</v>
      </c>
      <c r="Q195" s="84"/>
      <c r="R195" s="79"/>
      <c r="S195" s="79"/>
      <c r="T195" s="83">
        <f t="shared" si="42"/>
        <v>0</v>
      </c>
      <c r="U195" s="84"/>
      <c r="V195" s="79"/>
      <c r="W195" s="79"/>
      <c r="X195" s="83">
        <f t="shared" si="43"/>
        <v>0</v>
      </c>
      <c r="Y195" s="84"/>
      <c r="Z195" s="79"/>
      <c r="AA195" s="79"/>
      <c r="AB195" s="83">
        <f t="shared" si="44"/>
        <v>0</v>
      </c>
      <c r="AC195" s="84"/>
      <c r="AD195" s="79"/>
      <c r="AE195" s="79"/>
      <c r="AF195" s="83">
        <f t="shared" si="45"/>
        <v>0</v>
      </c>
      <c r="AG195" s="92">
        <f t="shared" si="46"/>
        <v>0</v>
      </c>
      <c r="AH195" s="75"/>
      <c r="AI195" s="75"/>
      <c r="AJ195" s="75"/>
      <c r="AK195" s="75"/>
      <c r="AL195" s="75"/>
      <c r="AM195" s="75"/>
      <c r="AN195" s="75"/>
    </row>
    <row r="196" spans="1:40" ht="24.75" customHeight="1" x14ac:dyDescent="0.2">
      <c r="A196" s="75"/>
      <c r="B196" s="75"/>
      <c r="C196" s="75"/>
      <c r="D196" s="75"/>
      <c r="E196" s="84"/>
      <c r="F196" s="79"/>
      <c r="G196" s="79"/>
      <c r="H196" s="83">
        <f t="shared" si="39"/>
        <v>0</v>
      </c>
      <c r="I196" s="84"/>
      <c r="J196" s="79"/>
      <c r="K196" s="79"/>
      <c r="L196" s="83">
        <f t="shared" si="40"/>
        <v>0</v>
      </c>
      <c r="M196" s="84"/>
      <c r="N196" s="79"/>
      <c r="O196" s="79"/>
      <c r="P196" s="83">
        <f t="shared" si="41"/>
        <v>0</v>
      </c>
      <c r="Q196" s="84"/>
      <c r="R196" s="79"/>
      <c r="S196" s="79"/>
      <c r="T196" s="83">
        <f t="shared" si="42"/>
        <v>0</v>
      </c>
      <c r="U196" s="84"/>
      <c r="V196" s="79"/>
      <c r="W196" s="79"/>
      <c r="X196" s="83">
        <f t="shared" si="43"/>
        <v>0</v>
      </c>
      <c r="Y196" s="84"/>
      <c r="Z196" s="79"/>
      <c r="AA196" s="79"/>
      <c r="AB196" s="83">
        <f t="shared" si="44"/>
        <v>0</v>
      </c>
      <c r="AC196" s="84"/>
      <c r="AD196" s="79"/>
      <c r="AE196" s="79"/>
      <c r="AF196" s="83">
        <f t="shared" si="45"/>
        <v>0</v>
      </c>
      <c r="AG196" s="92">
        <f t="shared" si="46"/>
        <v>0</v>
      </c>
      <c r="AH196" s="75"/>
      <c r="AI196" s="75"/>
      <c r="AJ196" s="75"/>
      <c r="AK196" s="75"/>
      <c r="AL196" s="75"/>
      <c r="AM196" s="75"/>
      <c r="AN196" s="75"/>
    </row>
    <row r="197" spans="1:40" ht="24.75" customHeight="1" x14ac:dyDescent="0.2">
      <c r="A197" s="75"/>
      <c r="B197" s="75"/>
      <c r="C197" s="75"/>
      <c r="D197" s="75"/>
      <c r="E197" s="84"/>
      <c r="F197" s="79"/>
      <c r="G197" s="79"/>
      <c r="H197" s="83">
        <f t="shared" si="39"/>
        <v>0</v>
      </c>
      <c r="I197" s="84"/>
      <c r="J197" s="79"/>
      <c r="K197" s="79"/>
      <c r="L197" s="83">
        <f t="shared" si="40"/>
        <v>0</v>
      </c>
      <c r="M197" s="84"/>
      <c r="N197" s="79"/>
      <c r="O197" s="79"/>
      <c r="P197" s="83">
        <f t="shared" si="41"/>
        <v>0</v>
      </c>
      <c r="Q197" s="84"/>
      <c r="R197" s="79"/>
      <c r="S197" s="79"/>
      <c r="T197" s="83">
        <f t="shared" si="42"/>
        <v>0</v>
      </c>
      <c r="U197" s="84"/>
      <c r="V197" s="79"/>
      <c r="W197" s="79"/>
      <c r="X197" s="83">
        <f t="shared" si="43"/>
        <v>0</v>
      </c>
      <c r="Y197" s="84"/>
      <c r="Z197" s="79"/>
      <c r="AA197" s="79"/>
      <c r="AB197" s="83">
        <f t="shared" si="44"/>
        <v>0</v>
      </c>
      <c r="AC197" s="84"/>
      <c r="AD197" s="79"/>
      <c r="AE197" s="79"/>
      <c r="AF197" s="83">
        <f t="shared" si="45"/>
        <v>0</v>
      </c>
      <c r="AG197" s="92">
        <f t="shared" si="46"/>
        <v>0</v>
      </c>
      <c r="AH197" s="75"/>
      <c r="AI197" s="75"/>
      <c r="AJ197" s="75"/>
      <c r="AK197" s="75"/>
      <c r="AL197" s="75"/>
      <c r="AM197" s="75"/>
      <c r="AN197" s="75"/>
    </row>
    <row r="198" spans="1:40" ht="24.75" customHeight="1" x14ac:dyDescent="0.2">
      <c r="A198" s="75"/>
      <c r="B198" s="75"/>
      <c r="C198" s="75"/>
      <c r="D198" s="86"/>
      <c r="E198" s="84"/>
      <c r="F198" s="79"/>
      <c r="G198" s="79"/>
      <c r="H198" s="83">
        <f t="shared" si="39"/>
        <v>0</v>
      </c>
      <c r="I198" s="84"/>
      <c r="J198" s="79"/>
      <c r="K198" s="79"/>
      <c r="L198" s="83">
        <f t="shared" si="40"/>
        <v>0</v>
      </c>
      <c r="M198" s="84"/>
      <c r="N198" s="79"/>
      <c r="O198" s="79"/>
      <c r="P198" s="83">
        <f t="shared" si="41"/>
        <v>0</v>
      </c>
      <c r="Q198" s="84"/>
      <c r="R198" s="79"/>
      <c r="S198" s="79"/>
      <c r="T198" s="83">
        <f t="shared" si="42"/>
        <v>0</v>
      </c>
      <c r="U198" s="84"/>
      <c r="V198" s="79"/>
      <c r="W198" s="79"/>
      <c r="X198" s="83">
        <f t="shared" si="43"/>
        <v>0</v>
      </c>
      <c r="Y198" s="84"/>
      <c r="Z198" s="79"/>
      <c r="AA198" s="79"/>
      <c r="AB198" s="83">
        <f t="shared" si="44"/>
        <v>0</v>
      </c>
      <c r="AC198" s="84"/>
      <c r="AD198" s="79"/>
      <c r="AE198" s="79"/>
      <c r="AF198" s="83">
        <f t="shared" si="45"/>
        <v>0</v>
      </c>
      <c r="AG198" s="92">
        <f t="shared" si="46"/>
        <v>0</v>
      </c>
      <c r="AH198" s="76"/>
      <c r="AI198" s="76"/>
      <c r="AJ198" s="76"/>
      <c r="AK198" s="76"/>
      <c r="AL198" s="76"/>
      <c r="AM198" s="76"/>
      <c r="AN198" s="76"/>
    </row>
  </sheetData>
  <autoFilter ref="A13:D198">
    <sortState ref="A14:D198">
      <sortCondition ref="B13:B198"/>
    </sortState>
  </autoFilter>
  <mergeCells count="12">
    <mergeCell ref="E12:H12"/>
    <mergeCell ref="I12:L12"/>
    <mergeCell ref="M12:P12"/>
    <mergeCell ref="Q12:T12"/>
    <mergeCell ref="AC1:AD1"/>
    <mergeCell ref="AE3:AE5"/>
    <mergeCell ref="AC3:AD5"/>
    <mergeCell ref="AC12:AF12"/>
    <mergeCell ref="I1:U4"/>
    <mergeCell ref="V1:X3"/>
    <mergeCell ref="U12:X12"/>
    <mergeCell ref="Y12:AB12"/>
  </mergeCells>
  <phoneticPr fontId="3" type="noConversion"/>
  <conditionalFormatting sqref="AG199:AG872">
    <cfRule type="cellIs" dxfId="2" priority="16" stopIfTrue="1" operator="notEqual">
      <formula>XFD199</formula>
    </cfRule>
  </conditionalFormatting>
  <conditionalFormatting sqref="AG14:AG198">
    <cfRule type="cellIs" dxfId="1" priority="17" stopIfTrue="1" operator="notEqual">
      <formula>XFD14</formula>
    </cfRule>
  </conditionalFormatting>
  <conditionalFormatting sqref="IV14:IV44">
    <cfRule type="cellIs" dxfId="0" priority="1" operator="greaterThan">
      <formula>0.16</formula>
    </cfRule>
  </conditionalFormatting>
  <pageMargins left="0.23622047244094491" right="0.15748031496062992" top="0.15748031496062992" bottom="0.31496062992125984" header="0.51181102362204722" footer="0.51181102362204722"/>
  <pageSetup paperSize="9" scale="1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43"/>
  <sheetViews>
    <sheetView showGridLines="0" zoomScale="85" workbookViewId="0">
      <selection activeCell="F45" sqref="F45"/>
    </sheetView>
  </sheetViews>
  <sheetFormatPr baseColWidth="10" defaultRowHeight="12.75" x14ac:dyDescent="0.2"/>
  <cols>
    <col min="1" max="1" width="6.28515625" customWidth="1"/>
    <col min="2" max="2" width="12.85546875" customWidth="1"/>
    <col min="3" max="3" width="23.140625" customWidth="1"/>
    <col min="4" max="4" width="3.5703125" customWidth="1"/>
    <col min="5" max="5" width="3.5703125" hidden="1" customWidth="1"/>
    <col min="7" max="7" width="15.140625" customWidth="1"/>
    <col min="9" max="9" width="16.140625" customWidth="1"/>
    <col min="10" max="10" width="4.28515625" customWidth="1"/>
    <col min="11" max="11" width="4.28515625" hidden="1" customWidth="1"/>
    <col min="13" max="13" width="15.140625" customWidth="1"/>
    <col min="15" max="15" width="16.140625" customWidth="1"/>
    <col min="16" max="16" width="6" hidden="1" customWidth="1"/>
    <col min="17" max="17" width="7.42578125" hidden="1" customWidth="1"/>
    <col min="18" max="18" width="8.28515625" hidden="1" customWidth="1"/>
    <col min="19" max="19" width="7.28515625" hidden="1" customWidth="1"/>
    <col min="20" max="20" width="8.42578125" customWidth="1"/>
    <col min="21" max="21" width="57.28515625" customWidth="1"/>
  </cols>
  <sheetData>
    <row r="1" spans="1:23" ht="13.5" thickBot="1" x14ac:dyDescent="0.25">
      <c r="B1" s="144" t="s">
        <v>0</v>
      </c>
      <c r="C1" s="145"/>
      <c r="F1" s="146" t="s">
        <v>3</v>
      </c>
      <c r="G1" s="147"/>
      <c r="H1" s="147"/>
      <c r="I1" s="148"/>
      <c r="L1" s="141" t="s">
        <v>247</v>
      </c>
      <c r="M1" s="142"/>
      <c r="N1" s="142"/>
      <c r="O1" s="143"/>
    </row>
    <row r="2" spans="1:23" x14ac:dyDescent="0.2">
      <c r="A2">
        <f>ROW(A2)</f>
        <v>2</v>
      </c>
      <c r="B2" s="51" t="s">
        <v>2</v>
      </c>
      <c r="C2" s="52" t="s">
        <v>1</v>
      </c>
      <c r="D2" s="53"/>
      <c r="E2" s="53"/>
      <c r="F2" s="54" t="s">
        <v>4</v>
      </c>
      <c r="G2" s="55"/>
      <c r="H2" s="54" t="s">
        <v>2</v>
      </c>
      <c r="I2" s="55" t="s">
        <v>1</v>
      </c>
      <c r="J2" s="56"/>
      <c r="K2" s="56"/>
      <c r="L2" s="57" t="s">
        <v>15</v>
      </c>
      <c r="M2" s="58"/>
      <c r="N2" s="57" t="s">
        <v>2</v>
      </c>
      <c r="O2" s="58" t="s">
        <v>1</v>
      </c>
      <c r="T2" t="s">
        <v>44</v>
      </c>
      <c r="U2" t="s">
        <v>45</v>
      </c>
    </row>
    <row r="3" spans="1:23" x14ac:dyDescent="0.2">
      <c r="A3" t="str">
        <f>IF(B3="","",TEXT(ROW(B3)-$A$2,"00"))</f>
        <v>01</v>
      </c>
      <c r="B3" s="9" t="s">
        <v>6</v>
      </c>
      <c r="C3" s="10" t="s">
        <v>5</v>
      </c>
      <c r="E3">
        <f>MATCH(F3,$B$3:$B$12,0)</f>
        <v>1</v>
      </c>
      <c r="F3" s="5" t="s">
        <v>6</v>
      </c>
      <c r="G3" s="6" t="str">
        <f t="shared" ref="G3:G12" ca="1" si="0">IF(ISERROR(E3),"",INDIRECT("c"&amp;E3+$A$2))</f>
        <v>Permanent</v>
      </c>
      <c r="H3" s="13" t="s">
        <v>8</v>
      </c>
      <c r="I3" s="14" t="s">
        <v>124</v>
      </c>
      <c r="K3">
        <f t="shared" ref="K3:K32" si="1">MATCH(L3,$H$3:$H$32,0)</f>
        <v>1</v>
      </c>
      <c r="L3" s="1" t="s">
        <v>8</v>
      </c>
      <c r="M3" s="2" t="str">
        <f ca="1">IF(ISERROR(K3),"",INDIRECT("i"&amp;K3+$A$2))</f>
        <v>Préparation Colis</v>
      </c>
      <c r="N3" s="17" t="s">
        <v>9</v>
      </c>
      <c r="O3" s="18" t="s">
        <v>10</v>
      </c>
      <c r="P3">
        <f ca="1">INDIRECT("e"&amp;Q3+$A$2)</f>
        <v>1</v>
      </c>
      <c r="Q3">
        <f>K3</f>
        <v>1</v>
      </c>
      <c r="R3">
        <v>1</v>
      </c>
      <c r="S3" t="b">
        <f ca="1">ISERROR(SUM(P3:R3))</f>
        <v>0</v>
      </c>
      <c r="T3" s="49" t="str">
        <f ca="1">IF(S3,"",TEXT(P3,"00")&amp;"/"&amp;TEXT(Q3,"00")&amp;"/"&amp;TEXT(R3,"00"))</f>
        <v>01/01/01</v>
      </c>
      <c r="U3" s="49" t="str">
        <f ca="1">IF(S3,"",INDIRECT("c"&amp;P3+$A$2)&amp;"/"&amp;INDIRECT("i"&amp;Q3+$A$2)&amp;"/"&amp;INDIRECT("o"&amp;R3+$A$2))</f>
        <v>Permanent/Préparation Colis/Nb Préparation</v>
      </c>
    </row>
    <row r="4" spans="1:23" x14ac:dyDescent="0.2">
      <c r="A4" t="str">
        <f t="shared" ref="A4:A12" si="2">IF(B4="","",TEXT(ROW(B4)-$A$2,"00"))</f>
        <v>02</v>
      </c>
      <c r="B4" s="9" t="s">
        <v>63</v>
      </c>
      <c r="C4" s="10" t="s">
        <v>64</v>
      </c>
      <c r="E4">
        <f t="shared" ref="E4:E32" si="3">MATCH(F4,$B$3:$B$12,0)</f>
        <v>1</v>
      </c>
      <c r="F4" s="5" t="s">
        <v>6</v>
      </c>
      <c r="G4" s="6" t="str">
        <f t="shared" ca="1" si="0"/>
        <v>Permanent</v>
      </c>
      <c r="H4" s="13" t="s">
        <v>7</v>
      </c>
      <c r="I4" s="14" t="s">
        <v>125</v>
      </c>
      <c r="K4">
        <f t="shared" si="1"/>
        <v>1</v>
      </c>
      <c r="L4" s="1" t="s">
        <v>8</v>
      </c>
      <c r="M4" s="2" t="str">
        <f t="shared" ref="M4:M22" ca="1" si="4">IF(ISERROR(K4),"",INDIRECT("i"&amp;K4+$A$2))</f>
        <v>Préparation Colis</v>
      </c>
      <c r="N4" s="17" t="s">
        <v>11</v>
      </c>
      <c r="O4" s="18" t="s">
        <v>12</v>
      </c>
      <c r="P4">
        <f t="shared" ref="P4:P32" ca="1" si="5">INDIRECT("e"&amp;Q4+$A$2)</f>
        <v>1</v>
      </c>
      <c r="Q4">
        <f t="shared" ref="Q4:Q32" si="6">K4</f>
        <v>1</v>
      </c>
      <c r="R4">
        <v>2</v>
      </c>
      <c r="S4" t="b">
        <f t="shared" ref="S4:S32" ca="1" si="7">ISERROR(SUM(P4:R4))</f>
        <v>0</v>
      </c>
      <c r="T4" s="49" t="str">
        <f t="shared" ref="T4:T32" ca="1" si="8">IF(S4,"",TEXT(P4,"00")&amp;"/"&amp;TEXT(Q4,"00")&amp;"/"&amp;TEXT(R4,"00"))</f>
        <v>01/01/02</v>
      </c>
      <c r="U4" s="49" t="str">
        <f t="shared" ref="U4:U32" ca="1" si="9">IF(S4,"",INDIRECT("c"&amp;P4+$A$2)&amp;"/"&amp;INDIRECT("i"&amp;Q4+$A$2)&amp;"/"&amp;INDIRECT("o"&amp;R4+$A$2))</f>
        <v>Permanent/Préparation Colis/Nb Ligne</v>
      </c>
    </row>
    <row r="5" spans="1:23" x14ac:dyDescent="0.2">
      <c r="A5" t="str">
        <f t="shared" si="2"/>
        <v>03</v>
      </c>
      <c r="B5" s="9" t="s">
        <v>342</v>
      </c>
      <c r="C5" s="10" t="s">
        <v>343</v>
      </c>
      <c r="E5">
        <f t="shared" si="3"/>
        <v>2</v>
      </c>
      <c r="F5" s="5" t="s">
        <v>63</v>
      </c>
      <c r="G5" s="6" t="str">
        <f t="shared" ca="1" si="0"/>
        <v>Saisonier</v>
      </c>
      <c r="H5" s="13" t="s">
        <v>123</v>
      </c>
      <c r="I5" s="14" t="s">
        <v>124</v>
      </c>
      <c r="K5">
        <f t="shared" si="1"/>
        <v>1</v>
      </c>
      <c r="L5" s="1" t="s">
        <v>8</v>
      </c>
      <c r="M5" s="2" t="str">
        <f t="shared" ca="1" si="4"/>
        <v>Préparation Colis</v>
      </c>
      <c r="N5" s="17" t="s">
        <v>13</v>
      </c>
      <c r="O5" s="18" t="s">
        <v>14</v>
      </c>
      <c r="P5">
        <f t="shared" ca="1" si="5"/>
        <v>1</v>
      </c>
      <c r="Q5">
        <f t="shared" si="6"/>
        <v>1</v>
      </c>
      <c r="R5">
        <v>3</v>
      </c>
      <c r="S5" t="b">
        <f t="shared" ca="1" si="7"/>
        <v>0</v>
      </c>
      <c r="T5" s="49" t="str">
        <f t="shared" ca="1" si="8"/>
        <v>01/01/03</v>
      </c>
      <c r="U5" s="49" t="str">
        <f t="shared" ca="1" si="9"/>
        <v>Permanent/Préparation Colis/Nb Colis</v>
      </c>
    </row>
    <row r="6" spans="1:23" x14ac:dyDescent="0.2">
      <c r="A6" t="str">
        <f t="shared" si="2"/>
        <v>04</v>
      </c>
      <c r="B6" s="9" t="s">
        <v>282</v>
      </c>
      <c r="C6" s="10" t="s">
        <v>282</v>
      </c>
      <c r="E6">
        <f t="shared" si="3"/>
        <v>2</v>
      </c>
      <c r="F6" s="5" t="s">
        <v>63</v>
      </c>
      <c r="G6" s="6" t="str">
        <f t="shared" ca="1" si="0"/>
        <v>Saisonier</v>
      </c>
      <c r="H6" s="13" t="s">
        <v>126</v>
      </c>
      <c r="I6" s="14" t="s">
        <v>125</v>
      </c>
      <c r="K6">
        <f t="shared" si="1"/>
        <v>2</v>
      </c>
      <c r="L6" s="1" t="s">
        <v>7</v>
      </c>
      <c r="M6" s="2" t="str">
        <f t="shared" ca="1" si="4"/>
        <v>Préparation Box</v>
      </c>
      <c r="N6" s="17" t="s">
        <v>9</v>
      </c>
      <c r="O6" s="18" t="s">
        <v>10</v>
      </c>
      <c r="P6">
        <f t="shared" ca="1" si="5"/>
        <v>1</v>
      </c>
      <c r="Q6">
        <f t="shared" si="6"/>
        <v>2</v>
      </c>
      <c r="R6">
        <v>4</v>
      </c>
      <c r="S6" t="b">
        <f t="shared" ca="1" si="7"/>
        <v>0</v>
      </c>
      <c r="T6" s="49" t="str">
        <f t="shared" ca="1" si="8"/>
        <v>01/02/04</v>
      </c>
      <c r="U6" s="49" t="str">
        <f t="shared" ca="1" si="9"/>
        <v>Permanent/Préparation Box/Nb Préparation</v>
      </c>
    </row>
    <row r="7" spans="1:23" x14ac:dyDescent="0.2">
      <c r="A7" t="str">
        <f t="shared" si="2"/>
        <v>05</v>
      </c>
      <c r="B7" s="112" t="s">
        <v>344</v>
      </c>
      <c r="C7" s="113" t="s">
        <v>345</v>
      </c>
      <c r="E7">
        <f t="shared" si="3"/>
        <v>1</v>
      </c>
      <c r="F7" s="5" t="s">
        <v>6</v>
      </c>
      <c r="G7" s="6" t="str">
        <f t="shared" ca="1" si="0"/>
        <v>Permanent</v>
      </c>
      <c r="H7" s="13" t="s">
        <v>368</v>
      </c>
      <c r="I7" s="14" t="s">
        <v>367</v>
      </c>
      <c r="K7">
        <f t="shared" si="1"/>
        <v>2</v>
      </c>
      <c r="L7" s="1" t="s">
        <v>7</v>
      </c>
      <c r="M7" s="2" t="str">
        <f ca="1">IF(ISERROR(K7),"",INDIRECT("i"&amp;K7+$A$2))</f>
        <v>Préparation Box</v>
      </c>
      <c r="N7" s="17" t="s">
        <v>11</v>
      </c>
      <c r="O7" s="18" t="s">
        <v>12</v>
      </c>
      <c r="P7">
        <f t="shared" ca="1" si="5"/>
        <v>1</v>
      </c>
      <c r="Q7">
        <f t="shared" si="6"/>
        <v>2</v>
      </c>
      <c r="R7">
        <v>5</v>
      </c>
      <c r="S7" t="b">
        <f t="shared" ca="1" si="7"/>
        <v>0</v>
      </c>
      <c r="T7" s="49" t="str">
        <f t="shared" ca="1" si="8"/>
        <v>01/02/05</v>
      </c>
      <c r="U7" s="49" t="str">
        <f t="shared" ca="1" si="9"/>
        <v>Permanent/Préparation Box/Nb Ligne</v>
      </c>
    </row>
    <row r="8" spans="1:23" x14ac:dyDescent="0.2">
      <c r="A8" t="str">
        <f t="shared" si="2"/>
        <v>06</v>
      </c>
      <c r="B8" s="9" t="s">
        <v>370</v>
      </c>
      <c r="C8" s="10" t="s">
        <v>371</v>
      </c>
      <c r="E8">
        <f t="shared" si="3"/>
        <v>2</v>
      </c>
      <c r="F8" s="5" t="s">
        <v>63</v>
      </c>
      <c r="G8" s="6" t="str">
        <f t="shared" ca="1" si="0"/>
        <v>Saisonier</v>
      </c>
      <c r="H8" s="13" t="s">
        <v>369</v>
      </c>
      <c r="I8" s="14" t="s">
        <v>367</v>
      </c>
      <c r="K8">
        <f t="shared" si="1"/>
        <v>2</v>
      </c>
      <c r="L8" s="1" t="s">
        <v>7</v>
      </c>
      <c r="M8" s="2" t="str">
        <f ca="1">IF(ISERROR(K8),"",INDIRECT("i"&amp;K8+$A$2))</f>
        <v>Préparation Box</v>
      </c>
      <c r="N8" s="17" t="s">
        <v>79</v>
      </c>
      <c r="O8" s="18" t="s">
        <v>249</v>
      </c>
      <c r="P8">
        <f t="shared" ca="1" si="5"/>
        <v>1</v>
      </c>
      <c r="Q8">
        <f t="shared" si="6"/>
        <v>2</v>
      </c>
      <c r="R8">
        <v>6</v>
      </c>
      <c r="S8" t="b">
        <f t="shared" ca="1" si="7"/>
        <v>0</v>
      </c>
      <c r="T8" s="49" t="str">
        <f t="shared" ca="1" si="8"/>
        <v>01/02/06</v>
      </c>
      <c r="U8" s="49" t="str">
        <f t="shared" ca="1" si="9"/>
        <v>Permanent/Préparation Box/Nb Box</v>
      </c>
    </row>
    <row r="9" spans="1:23" x14ac:dyDescent="0.2">
      <c r="A9" t="str">
        <f t="shared" si="2"/>
        <v>07</v>
      </c>
      <c r="B9" s="9" t="s">
        <v>80</v>
      </c>
      <c r="C9" s="10" t="s">
        <v>494</v>
      </c>
      <c r="E9">
        <f t="shared" si="3"/>
        <v>10</v>
      </c>
      <c r="F9" s="5" t="s">
        <v>283</v>
      </c>
      <c r="G9" s="6" t="str">
        <f t="shared" ca="1" si="0"/>
        <v>Autre</v>
      </c>
      <c r="H9" s="13" t="s">
        <v>404</v>
      </c>
      <c r="I9" s="14" t="s">
        <v>406</v>
      </c>
      <c r="K9">
        <f t="shared" si="1"/>
        <v>3</v>
      </c>
      <c r="L9" s="1" t="s">
        <v>123</v>
      </c>
      <c r="M9" s="2" t="str">
        <f t="shared" ca="1" si="4"/>
        <v>Préparation Colis</v>
      </c>
      <c r="N9" s="17" t="s">
        <v>9</v>
      </c>
      <c r="O9" s="18" t="s">
        <v>10</v>
      </c>
      <c r="P9">
        <f t="shared" ca="1" si="5"/>
        <v>2</v>
      </c>
      <c r="Q9">
        <f t="shared" si="6"/>
        <v>3</v>
      </c>
      <c r="R9">
        <v>7</v>
      </c>
      <c r="S9" t="b">
        <f t="shared" ca="1" si="7"/>
        <v>0</v>
      </c>
      <c r="T9" s="49" t="str">
        <f t="shared" ca="1" si="8"/>
        <v>02/03/07</v>
      </c>
      <c r="U9" s="49" t="str">
        <f t="shared" ca="1" si="9"/>
        <v>Saisonier/Préparation Colis/Nb Préparation</v>
      </c>
      <c r="W9" t="s">
        <v>246</v>
      </c>
    </row>
    <row r="10" spans="1:23" x14ac:dyDescent="0.2">
      <c r="A10" t="str">
        <f t="shared" si="2"/>
        <v>08</v>
      </c>
      <c r="B10" s="9" t="s">
        <v>382</v>
      </c>
      <c r="C10" s="10" t="s">
        <v>495</v>
      </c>
      <c r="E10">
        <f t="shared" si="3"/>
        <v>10</v>
      </c>
      <c r="F10" s="5" t="s">
        <v>283</v>
      </c>
      <c r="G10" s="6" t="str">
        <f t="shared" ca="1" si="0"/>
        <v>Autre</v>
      </c>
      <c r="H10" s="13" t="s">
        <v>405</v>
      </c>
      <c r="I10" s="14" t="s">
        <v>407</v>
      </c>
      <c r="K10">
        <f t="shared" si="1"/>
        <v>3</v>
      </c>
      <c r="L10" s="1" t="s">
        <v>123</v>
      </c>
      <c r="M10" s="2" t="str">
        <f t="shared" ca="1" si="4"/>
        <v>Préparation Colis</v>
      </c>
      <c r="N10" s="17" t="s">
        <v>11</v>
      </c>
      <c r="O10" s="18" t="s">
        <v>12</v>
      </c>
      <c r="P10">
        <f t="shared" ca="1" si="5"/>
        <v>2</v>
      </c>
      <c r="Q10">
        <f t="shared" si="6"/>
        <v>3</v>
      </c>
      <c r="R10">
        <v>8</v>
      </c>
      <c r="S10" t="b">
        <f t="shared" ca="1" si="7"/>
        <v>0</v>
      </c>
      <c r="T10" s="49" t="str">
        <f t="shared" ca="1" si="8"/>
        <v>02/03/08</v>
      </c>
      <c r="U10" s="49" t="str">
        <f t="shared" ca="1" si="9"/>
        <v>Saisonier/Préparation Colis/Nb Ligne</v>
      </c>
    </row>
    <row r="11" spans="1:23" x14ac:dyDescent="0.2">
      <c r="A11" t="str">
        <f t="shared" si="2"/>
        <v>09</v>
      </c>
      <c r="B11" s="9" t="s">
        <v>496</v>
      </c>
      <c r="C11" s="10" t="s">
        <v>496</v>
      </c>
      <c r="E11">
        <f t="shared" si="3"/>
        <v>9</v>
      </c>
      <c r="F11" s="5" t="s">
        <v>496</v>
      </c>
      <c r="G11" s="6" t="str">
        <f t="shared" ca="1" si="0"/>
        <v>Copack</v>
      </c>
      <c r="H11" s="110" t="s">
        <v>497</v>
      </c>
      <c r="I11" s="111" t="s">
        <v>498</v>
      </c>
      <c r="K11">
        <f t="shared" si="1"/>
        <v>3</v>
      </c>
      <c r="L11" s="1" t="s">
        <v>123</v>
      </c>
      <c r="M11" s="2" t="str">
        <f t="shared" ca="1" si="4"/>
        <v>Préparation Colis</v>
      </c>
      <c r="N11" s="17" t="s">
        <v>13</v>
      </c>
      <c r="O11" s="18" t="s">
        <v>14</v>
      </c>
      <c r="P11">
        <f t="shared" ca="1" si="5"/>
        <v>2</v>
      </c>
      <c r="Q11">
        <f t="shared" si="6"/>
        <v>3</v>
      </c>
      <c r="R11">
        <v>9</v>
      </c>
      <c r="S11" t="b">
        <f t="shared" ca="1" si="7"/>
        <v>0</v>
      </c>
      <c r="T11" s="49" t="str">
        <f t="shared" ca="1" si="8"/>
        <v>02/03/09</v>
      </c>
      <c r="U11" s="49" t="str">
        <f t="shared" ca="1" si="9"/>
        <v>Saisonier/Préparation Colis/Nb Colis</v>
      </c>
    </row>
    <row r="12" spans="1:23" ht="13.5" thickBot="1" x14ac:dyDescent="0.25">
      <c r="A12" t="str">
        <f t="shared" si="2"/>
        <v>10</v>
      </c>
      <c r="B12" s="11" t="s">
        <v>283</v>
      </c>
      <c r="C12" s="12" t="s">
        <v>283</v>
      </c>
      <c r="E12">
        <f t="shared" si="3"/>
        <v>9</v>
      </c>
      <c r="F12" s="5" t="s">
        <v>496</v>
      </c>
      <c r="G12" s="6" t="str">
        <f t="shared" ca="1" si="0"/>
        <v>Copack</v>
      </c>
      <c r="H12" s="13" t="s">
        <v>463</v>
      </c>
      <c r="I12" s="14" t="s">
        <v>464</v>
      </c>
      <c r="K12">
        <f t="shared" si="1"/>
        <v>4</v>
      </c>
      <c r="L12" s="1" t="s">
        <v>126</v>
      </c>
      <c r="M12" s="2" t="str">
        <f t="shared" ca="1" si="4"/>
        <v>Préparation Box</v>
      </c>
      <c r="N12" s="17" t="s">
        <v>9</v>
      </c>
      <c r="O12" s="18" t="s">
        <v>10</v>
      </c>
      <c r="P12">
        <f t="shared" ca="1" si="5"/>
        <v>2</v>
      </c>
      <c r="Q12">
        <f t="shared" si="6"/>
        <v>4</v>
      </c>
      <c r="R12">
        <v>10</v>
      </c>
      <c r="S12" t="b">
        <f t="shared" ca="1" si="7"/>
        <v>0</v>
      </c>
      <c r="T12" s="49" t="str">
        <f t="shared" ca="1" si="8"/>
        <v>02/04/10</v>
      </c>
      <c r="U12" s="49" t="str">
        <f t="shared" ca="1" si="9"/>
        <v>Saisonier/Préparation Box/Nb Préparation</v>
      </c>
    </row>
    <row r="13" spans="1:23" x14ac:dyDescent="0.2">
      <c r="E13" t="e">
        <f t="shared" si="3"/>
        <v>#N/A</v>
      </c>
      <c r="F13" s="5"/>
      <c r="G13" s="6" t="str">
        <f t="shared" ref="G13:G32" ca="1" si="10">IF(ISERROR(E13),"",INDIRECT("c"&amp;E13+$A$2))</f>
        <v/>
      </c>
      <c r="H13" s="13"/>
      <c r="I13" s="14"/>
      <c r="K13">
        <f t="shared" si="1"/>
        <v>4</v>
      </c>
      <c r="L13" s="1" t="s">
        <v>126</v>
      </c>
      <c r="M13" s="2" t="str">
        <f t="shared" ca="1" si="4"/>
        <v>Préparation Box</v>
      </c>
      <c r="N13" s="17" t="s">
        <v>11</v>
      </c>
      <c r="O13" s="18" t="s">
        <v>12</v>
      </c>
      <c r="P13">
        <f t="shared" ca="1" si="5"/>
        <v>2</v>
      </c>
      <c r="Q13">
        <f t="shared" si="6"/>
        <v>4</v>
      </c>
      <c r="R13">
        <v>11</v>
      </c>
      <c r="S13" t="b">
        <f t="shared" ca="1" si="7"/>
        <v>0</v>
      </c>
      <c r="T13" s="49" t="str">
        <f t="shared" ca="1" si="8"/>
        <v>02/04/11</v>
      </c>
      <c r="U13" s="49" t="str">
        <f t="shared" ca="1" si="9"/>
        <v>Saisonier/Préparation Box/Nb Ligne</v>
      </c>
    </row>
    <row r="14" spans="1:23" x14ac:dyDescent="0.2">
      <c r="E14" t="e">
        <f t="shared" si="3"/>
        <v>#N/A</v>
      </c>
      <c r="F14" s="5"/>
      <c r="G14" s="6" t="str">
        <f t="shared" ca="1" si="10"/>
        <v/>
      </c>
      <c r="H14" s="13"/>
      <c r="I14" s="14"/>
      <c r="K14">
        <f t="shared" si="1"/>
        <v>4</v>
      </c>
      <c r="L14" s="1" t="s">
        <v>126</v>
      </c>
      <c r="M14" s="2" t="str">
        <f t="shared" ca="1" si="4"/>
        <v>Préparation Box</v>
      </c>
      <c r="N14" s="17" t="s">
        <v>79</v>
      </c>
      <c r="O14" s="18" t="s">
        <v>249</v>
      </c>
      <c r="P14">
        <f t="shared" ca="1" si="5"/>
        <v>2</v>
      </c>
      <c r="Q14">
        <f t="shared" si="6"/>
        <v>4</v>
      </c>
      <c r="R14">
        <v>12</v>
      </c>
      <c r="S14" t="b">
        <f t="shared" ca="1" si="7"/>
        <v>0</v>
      </c>
      <c r="T14" s="49" t="str">
        <f t="shared" ca="1" si="8"/>
        <v>02/04/12</v>
      </c>
      <c r="U14" s="49" t="str">
        <f t="shared" ca="1" si="9"/>
        <v>Saisonier/Préparation Box/Nb Box</v>
      </c>
    </row>
    <row r="15" spans="1:23" x14ac:dyDescent="0.2">
      <c r="E15" t="e">
        <f t="shared" si="3"/>
        <v>#N/A</v>
      </c>
      <c r="F15" s="5"/>
      <c r="G15" s="6" t="str">
        <f t="shared" ca="1" si="10"/>
        <v/>
      </c>
      <c r="H15" s="13"/>
      <c r="I15" s="14"/>
      <c r="K15">
        <f t="shared" si="1"/>
        <v>5</v>
      </c>
      <c r="L15" s="1" t="s">
        <v>368</v>
      </c>
      <c r="M15" s="2" t="str">
        <f t="shared" ca="1" si="4"/>
        <v>Inventaire</v>
      </c>
      <c r="N15" s="17" t="s">
        <v>284</v>
      </c>
      <c r="O15" s="18" t="s">
        <v>499</v>
      </c>
      <c r="P15">
        <f t="shared" ca="1" si="5"/>
        <v>1</v>
      </c>
      <c r="Q15">
        <f t="shared" si="6"/>
        <v>5</v>
      </c>
      <c r="R15">
        <v>13</v>
      </c>
      <c r="S15" t="b">
        <f t="shared" ca="1" si="7"/>
        <v>0</v>
      </c>
      <c r="T15" s="49" t="str">
        <f t="shared" ca="1" si="8"/>
        <v>01/05/13</v>
      </c>
      <c r="U15" s="49" t="str">
        <f t="shared" ca="1" si="9"/>
        <v>Permanent/Inventaire/Durée (H et Ct)</v>
      </c>
    </row>
    <row r="16" spans="1:23" x14ac:dyDescent="0.2">
      <c r="E16" t="e">
        <f t="shared" si="3"/>
        <v>#N/A</v>
      </c>
      <c r="F16" s="5"/>
      <c r="G16" s="6" t="str">
        <f t="shared" ca="1" si="10"/>
        <v/>
      </c>
      <c r="H16" s="13"/>
      <c r="I16" s="14"/>
      <c r="K16">
        <f t="shared" si="1"/>
        <v>6</v>
      </c>
      <c r="L16" s="1" t="s">
        <v>369</v>
      </c>
      <c r="M16" s="2" t="str">
        <f t="shared" ca="1" si="4"/>
        <v>Inventaire</v>
      </c>
      <c r="N16" s="17" t="s">
        <v>284</v>
      </c>
      <c r="O16" s="18" t="s">
        <v>499</v>
      </c>
      <c r="P16">
        <f t="shared" ca="1" si="5"/>
        <v>2</v>
      </c>
      <c r="Q16">
        <f t="shared" si="6"/>
        <v>6</v>
      </c>
      <c r="R16">
        <v>14</v>
      </c>
      <c r="S16" t="b">
        <f t="shared" ca="1" si="7"/>
        <v>0</v>
      </c>
      <c r="T16" s="49" t="str">
        <f t="shared" ca="1" si="8"/>
        <v>02/06/14</v>
      </c>
      <c r="U16" s="49" t="str">
        <f t="shared" ca="1" si="9"/>
        <v>Saisonier/Inventaire/Durée (H et Ct)</v>
      </c>
    </row>
    <row r="17" spans="1:21" x14ac:dyDescent="0.2">
      <c r="E17" t="e">
        <f t="shared" si="3"/>
        <v>#N/A</v>
      </c>
      <c r="F17" s="5"/>
      <c r="G17" s="6" t="str">
        <f t="shared" ca="1" si="10"/>
        <v/>
      </c>
      <c r="H17" s="13"/>
      <c r="I17" s="14"/>
      <c r="K17">
        <f t="shared" si="1"/>
        <v>7</v>
      </c>
      <c r="L17" s="1" t="s">
        <v>404</v>
      </c>
      <c r="M17" s="2" t="str">
        <f t="shared" ca="1" si="4"/>
        <v>#1</v>
      </c>
      <c r="N17" s="17" t="s">
        <v>284</v>
      </c>
      <c r="O17" s="18" t="s">
        <v>499</v>
      </c>
      <c r="P17">
        <f t="shared" ca="1" si="5"/>
        <v>10</v>
      </c>
      <c r="Q17">
        <f t="shared" si="6"/>
        <v>7</v>
      </c>
      <c r="R17">
        <v>15</v>
      </c>
      <c r="S17" t="b">
        <f t="shared" ca="1" si="7"/>
        <v>0</v>
      </c>
      <c r="T17" s="49" t="str">
        <f t="shared" ca="1" si="8"/>
        <v>10/07/15</v>
      </c>
      <c r="U17" s="49" t="str">
        <f t="shared" ca="1" si="9"/>
        <v>Autre/#1/Durée (H et Ct)</v>
      </c>
    </row>
    <row r="18" spans="1:21" x14ac:dyDescent="0.2">
      <c r="E18" t="e">
        <f t="shared" si="3"/>
        <v>#N/A</v>
      </c>
      <c r="F18" s="5"/>
      <c r="G18" s="6" t="str">
        <f t="shared" ca="1" si="10"/>
        <v/>
      </c>
      <c r="H18" s="13"/>
      <c r="I18" s="14"/>
      <c r="K18">
        <f t="shared" si="1"/>
        <v>7</v>
      </c>
      <c r="L18" s="1" t="s">
        <v>404</v>
      </c>
      <c r="M18" s="2" t="str">
        <f t="shared" ca="1" si="4"/>
        <v>#1</v>
      </c>
      <c r="N18" s="17" t="s">
        <v>397</v>
      </c>
      <c r="O18" s="18" t="s">
        <v>285</v>
      </c>
      <c r="P18">
        <f t="shared" ca="1" si="5"/>
        <v>10</v>
      </c>
      <c r="Q18">
        <f t="shared" si="6"/>
        <v>7</v>
      </c>
      <c r="R18">
        <v>16</v>
      </c>
      <c r="S18" t="b">
        <f t="shared" ca="1" si="7"/>
        <v>0</v>
      </c>
      <c r="T18" s="49" t="str">
        <f t="shared" ca="1" si="8"/>
        <v>10/07/16</v>
      </c>
      <c r="U18" s="49" t="str">
        <f t="shared" ca="1" si="9"/>
        <v>Autre/#1/Commentaire</v>
      </c>
    </row>
    <row r="19" spans="1:21" x14ac:dyDescent="0.2">
      <c r="E19" t="e">
        <f t="shared" si="3"/>
        <v>#N/A</v>
      </c>
      <c r="F19" s="5"/>
      <c r="G19" s="6" t="str">
        <f t="shared" ca="1" si="10"/>
        <v/>
      </c>
      <c r="H19" s="13"/>
      <c r="I19" s="14"/>
      <c r="K19">
        <f t="shared" si="1"/>
        <v>8</v>
      </c>
      <c r="L19" s="1" t="s">
        <v>405</v>
      </c>
      <c r="M19" s="2" t="str">
        <f t="shared" ca="1" si="4"/>
        <v>#2</v>
      </c>
      <c r="N19" s="17" t="s">
        <v>284</v>
      </c>
      <c r="O19" s="18" t="s">
        <v>499</v>
      </c>
      <c r="P19">
        <f t="shared" ca="1" si="5"/>
        <v>10</v>
      </c>
      <c r="Q19">
        <f t="shared" si="6"/>
        <v>8</v>
      </c>
      <c r="R19">
        <v>17</v>
      </c>
      <c r="S19" t="b">
        <f t="shared" ca="1" si="7"/>
        <v>0</v>
      </c>
      <c r="T19" s="49" t="str">
        <f t="shared" ca="1" si="8"/>
        <v>10/08/17</v>
      </c>
      <c r="U19" s="49" t="str">
        <f t="shared" ca="1" si="9"/>
        <v>Autre/#2/Durée (H et Ct)</v>
      </c>
    </row>
    <row r="20" spans="1:21" x14ac:dyDescent="0.2">
      <c r="A20" s="88"/>
      <c r="B20" s="69"/>
      <c r="E20" t="e">
        <f t="shared" si="3"/>
        <v>#N/A</v>
      </c>
      <c r="F20" s="5"/>
      <c r="G20" s="6" t="str">
        <f t="shared" ca="1" si="10"/>
        <v/>
      </c>
      <c r="H20" s="13"/>
      <c r="I20" s="14"/>
      <c r="K20">
        <f t="shared" si="1"/>
        <v>8</v>
      </c>
      <c r="L20" s="1" t="s">
        <v>405</v>
      </c>
      <c r="M20" s="2" t="str">
        <f t="shared" ca="1" si="4"/>
        <v>#2</v>
      </c>
      <c r="N20" s="17" t="s">
        <v>397</v>
      </c>
      <c r="O20" s="18" t="s">
        <v>285</v>
      </c>
      <c r="P20">
        <f t="shared" ca="1" si="5"/>
        <v>10</v>
      </c>
      <c r="Q20">
        <f t="shared" si="6"/>
        <v>8</v>
      </c>
      <c r="R20">
        <v>18</v>
      </c>
      <c r="S20" t="b">
        <f t="shared" ca="1" si="7"/>
        <v>0</v>
      </c>
      <c r="T20" s="49" t="str">
        <f t="shared" ca="1" si="8"/>
        <v>10/08/18</v>
      </c>
      <c r="U20" s="49" t="str">
        <f t="shared" ca="1" si="9"/>
        <v>Autre/#2/Commentaire</v>
      </c>
    </row>
    <row r="21" spans="1:21" x14ac:dyDescent="0.2">
      <c r="A21" s="88"/>
      <c r="B21" s="69"/>
      <c r="E21" t="e">
        <f t="shared" si="3"/>
        <v>#N/A</v>
      </c>
      <c r="F21" s="5"/>
      <c r="G21" s="6" t="str">
        <f t="shared" ca="1" si="10"/>
        <v/>
      </c>
      <c r="H21" s="13"/>
      <c r="I21" s="14"/>
      <c r="K21">
        <f t="shared" si="1"/>
        <v>9</v>
      </c>
      <c r="L21" s="1" t="s">
        <v>497</v>
      </c>
      <c r="M21" s="2" t="str">
        <f t="shared" ca="1" si="4"/>
        <v>Bi-Pav</v>
      </c>
      <c r="N21" s="114" t="s">
        <v>497</v>
      </c>
      <c r="O21" s="115" t="s">
        <v>498</v>
      </c>
      <c r="P21">
        <f t="shared" ca="1" si="5"/>
        <v>9</v>
      </c>
      <c r="Q21">
        <f t="shared" si="6"/>
        <v>9</v>
      </c>
      <c r="R21">
        <v>19</v>
      </c>
      <c r="S21" t="b">
        <f t="shared" ca="1" si="7"/>
        <v>0</v>
      </c>
      <c r="T21" s="49" t="str">
        <f t="shared" ca="1" si="8"/>
        <v>09/09/19</v>
      </c>
      <c r="U21" s="49" t="str">
        <f t="shared" ca="1" si="9"/>
        <v>Copack/Bi-Pav/Bi-Pav</v>
      </c>
    </row>
    <row r="22" spans="1:21" x14ac:dyDescent="0.2">
      <c r="A22" s="88"/>
      <c r="B22" s="70"/>
      <c r="E22" t="e">
        <f t="shared" si="3"/>
        <v>#N/A</v>
      </c>
      <c r="F22" s="5"/>
      <c r="G22" s="6" t="str">
        <f t="shared" ca="1" si="10"/>
        <v/>
      </c>
      <c r="H22" s="13"/>
      <c r="I22" s="14"/>
      <c r="K22">
        <f t="shared" si="1"/>
        <v>10</v>
      </c>
      <c r="L22" s="1" t="s">
        <v>463</v>
      </c>
      <c r="M22" s="2" t="str">
        <f t="shared" ca="1" si="4"/>
        <v>Colis Surprises</v>
      </c>
      <c r="N22" s="17" t="s">
        <v>463</v>
      </c>
      <c r="O22" s="18" t="s">
        <v>464</v>
      </c>
      <c r="P22">
        <f t="shared" ca="1" si="5"/>
        <v>9</v>
      </c>
      <c r="Q22">
        <f t="shared" si="6"/>
        <v>10</v>
      </c>
      <c r="R22">
        <v>20</v>
      </c>
      <c r="S22" t="b">
        <f t="shared" ca="1" si="7"/>
        <v>0</v>
      </c>
      <c r="T22" s="49" t="str">
        <f t="shared" ca="1" si="8"/>
        <v>09/10/20</v>
      </c>
      <c r="U22" s="49" t="str">
        <f t="shared" ca="1" si="9"/>
        <v>Copack/Colis Surprises/Colis Surprises</v>
      </c>
    </row>
    <row r="23" spans="1:21" x14ac:dyDescent="0.2">
      <c r="A23" s="88"/>
      <c r="B23" s="69"/>
      <c r="E23" t="e">
        <f t="shared" si="3"/>
        <v>#N/A</v>
      </c>
      <c r="F23" s="5"/>
      <c r="G23" s="6" t="str">
        <f t="shared" ca="1" si="10"/>
        <v/>
      </c>
      <c r="H23" s="13"/>
      <c r="I23" s="14"/>
      <c r="K23" t="e">
        <f t="shared" si="1"/>
        <v>#N/A</v>
      </c>
      <c r="L23" s="1"/>
      <c r="M23" s="2"/>
      <c r="N23" s="17"/>
      <c r="O23" s="18"/>
      <c r="P23" t="e">
        <f t="shared" ca="1" si="5"/>
        <v>#N/A</v>
      </c>
      <c r="Q23" t="e">
        <f t="shared" si="6"/>
        <v>#N/A</v>
      </c>
      <c r="R23">
        <v>21</v>
      </c>
      <c r="S23" t="b">
        <f t="shared" ca="1" si="7"/>
        <v>1</v>
      </c>
      <c r="T23" s="49" t="str">
        <f t="shared" ca="1" si="8"/>
        <v/>
      </c>
      <c r="U23" s="49" t="str">
        <f t="shared" ca="1" si="9"/>
        <v/>
      </c>
    </row>
    <row r="24" spans="1:21" x14ac:dyDescent="0.2">
      <c r="A24" s="88"/>
      <c r="B24" s="69"/>
      <c r="E24" t="e">
        <f t="shared" si="3"/>
        <v>#N/A</v>
      </c>
      <c r="F24" s="5"/>
      <c r="G24" s="6" t="str">
        <f t="shared" ca="1" si="10"/>
        <v/>
      </c>
      <c r="H24" s="13"/>
      <c r="I24" s="14"/>
      <c r="K24" t="e">
        <f t="shared" si="1"/>
        <v>#N/A</v>
      </c>
      <c r="L24" s="1"/>
      <c r="M24" s="2"/>
      <c r="N24" s="17"/>
      <c r="O24" s="18"/>
      <c r="P24" t="e">
        <f t="shared" ca="1" si="5"/>
        <v>#N/A</v>
      </c>
      <c r="Q24" t="e">
        <f t="shared" si="6"/>
        <v>#N/A</v>
      </c>
      <c r="R24">
        <v>22</v>
      </c>
      <c r="S24" t="b">
        <f t="shared" ca="1" si="7"/>
        <v>1</v>
      </c>
      <c r="T24" s="49" t="str">
        <f t="shared" ca="1" si="8"/>
        <v/>
      </c>
      <c r="U24" s="49" t="str">
        <f t="shared" ca="1" si="9"/>
        <v/>
      </c>
    </row>
    <row r="25" spans="1:21" x14ac:dyDescent="0.2">
      <c r="A25" s="88"/>
      <c r="B25" s="69"/>
      <c r="E25" t="e">
        <f t="shared" si="3"/>
        <v>#N/A</v>
      </c>
      <c r="F25" s="5"/>
      <c r="G25" s="6" t="str">
        <f t="shared" ca="1" si="10"/>
        <v/>
      </c>
      <c r="H25" s="13"/>
      <c r="I25" s="14"/>
      <c r="K25" t="e">
        <f t="shared" si="1"/>
        <v>#N/A</v>
      </c>
      <c r="L25" s="1"/>
      <c r="M25" s="2" t="str">
        <f t="shared" ref="M25:M32" ca="1" si="11">IF(ISERROR(K25),"",INDIRECT("i"&amp;K25+$A$2))</f>
        <v/>
      </c>
      <c r="N25" s="17"/>
      <c r="O25" s="18"/>
      <c r="P25" t="e">
        <f t="shared" ca="1" si="5"/>
        <v>#N/A</v>
      </c>
      <c r="Q25" t="e">
        <f t="shared" si="6"/>
        <v>#N/A</v>
      </c>
      <c r="R25">
        <v>23</v>
      </c>
      <c r="S25" t="b">
        <f t="shared" ca="1" si="7"/>
        <v>1</v>
      </c>
      <c r="T25" s="49" t="str">
        <f t="shared" ca="1" si="8"/>
        <v/>
      </c>
      <c r="U25" s="49" t="str">
        <f t="shared" ca="1" si="9"/>
        <v/>
      </c>
    </row>
    <row r="26" spans="1:21" x14ac:dyDescent="0.2">
      <c r="A26" s="88">
        <v>0.25694444444444442</v>
      </c>
      <c r="B26" s="69"/>
      <c r="E26" t="e">
        <f t="shared" si="3"/>
        <v>#N/A</v>
      </c>
      <c r="F26" s="5"/>
      <c r="G26" s="6" t="str">
        <f t="shared" ca="1" si="10"/>
        <v/>
      </c>
      <c r="H26" s="13"/>
      <c r="I26" s="14"/>
      <c r="K26" t="e">
        <f t="shared" si="1"/>
        <v>#N/A</v>
      </c>
      <c r="L26" s="1"/>
      <c r="M26" s="2" t="str">
        <f t="shared" ca="1" si="11"/>
        <v/>
      </c>
      <c r="N26" s="17"/>
      <c r="O26" s="18"/>
      <c r="P26" t="e">
        <f t="shared" ca="1" si="5"/>
        <v>#N/A</v>
      </c>
      <c r="Q26" t="e">
        <f t="shared" si="6"/>
        <v>#N/A</v>
      </c>
      <c r="R26">
        <v>24</v>
      </c>
      <c r="S26" t="b">
        <f t="shared" ca="1" si="7"/>
        <v>1</v>
      </c>
      <c r="T26" s="49" t="str">
        <f t="shared" ca="1" si="8"/>
        <v/>
      </c>
      <c r="U26" s="49" t="str">
        <f t="shared" ca="1" si="9"/>
        <v/>
      </c>
    </row>
    <row r="27" spans="1:21" x14ac:dyDescent="0.2">
      <c r="A27" s="88"/>
      <c r="B27" s="69"/>
      <c r="E27" t="e">
        <f t="shared" si="3"/>
        <v>#N/A</v>
      </c>
      <c r="F27" s="5"/>
      <c r="G27" s="6" t="str">
        <f t="shared" ca="1" si="10"/>
        <v/>
      </c>
      <c r="H27" s="13"/>
      <c r="I27" s="14"/>
      <c r="K27" t="e">
        <f t="shared" si="1"/>
        <v>#N/A</v>
      </c>
      <c r="L27" s="1"/>
      <c r="M27" s="2" t="str">
        <f t="shared" ca="1" si="11"/>
        <v/>
      </c>
      <c r="N27" s="17"/>
      <c r="O27" s="18"/>
      <c r="P27" t="e">
        <f t="shared" ca="1" si="5"/>
        <v>#N/A</v>
      </c>
      <c r="Q27" t="e">
        <f t="shared" si="6"/>
        <v>#N/A</v>
      </c>
      <c r="R27">
        <v>25</v>
      </c>
      <c r="S27" t="b">
        <f t="shared" ca="1" si="7"/>
        <v>1</v>
      </c>
      <c r="T27" s="49" t="str">
        <f t="shared" ca="1" si="8"/>
        <v/>
      </c>
      <c r="U27" s="49" t="str">
        <f t="shared" ca="1" si="9"/>
        <v/>
      </c>
    </row>
    <row r="28" spans="1:21" x14ac:dyDescent="0.2">
      <c r="A28" s="88"/>
      <c r="B28" s="69"/>
      <c r="E28" t="e">
        <f t="shared" si="3"/>
        <v>#N/A</v>
      </c>
      <c r="F28" s="5"/>
      <c r="G28" s="6" t="str">
        <f t="shared" ca="1" si="10"/>
        <v/>
      </c>
      <c r="H28" s="13"/>
      <c r="I28" s="14"/>
      <c r="K28" t="e">
        <f t="shared" si="1"/>
        <v>#N/A</v>
      </c>
      <c r="L28" s="1"/>
      <c r="M28" s="2" t="str">
        <f t="shared" ca="1" si="11"/>
        <v/>
      </c>
      <c r="N28" s="17"/>
      <c r="O28" s="18"/>
      <c r="P28" t="e">
        <f t="shared" ca="1" si="5"/>
        <v>#N/A</v>
      </c>
      <c r="Q28" t="e">
        <f t="shared" si="6"/>
        <v>#N/A</v>
      </c>
      <c r="R28">
        <v>26</v>
      </c>
      <c r="S28" t="b">
        <f t="shared" ca="1" si="7"/>
        <v>1</v>
      </c>
      <c r="T28" s="49" t="str">
        <f t="shared" ca="1" si="8"/>
        <v/>
      </c>
      <c r="U28" s="49" t="str">
        <f t="shared" ca="1" si="9"/>
        <v/>
      </c>
    </row>
    <row r="29" spans="1:21" x14ac:dyDescent="0.2">
      <c r="A29" s="88">
        <v>6.5972222222222224E-2</v>
      </c>
      <c r="B29" s="69"/>
      <c r="E29" t="e">
        <f t="shared" si="3"/>
        <v>#N/A</v>
      </c>
      <c r="F29" s="5"/>
      <c r="G29" s="6" t="str">
        <f t="shared" ca="1" si="10"/>
        <v/>
      </c>
      <c r="H29" s="13"/>
      <c r="I29" s="14"/>
      <c r="K29" t="e">
        <f t="shared" si="1"/>
        <v>#N/A</v>
      </c>
      <c r="L29" s="1"/>
      <c r="M29" s="2" t="str">
        <f t="shared" ca="1" si="11"/>
        <v/>
      </c>
      <c r="N29" s="17"/>
      <c r="O29" s="18"/>
      <c r="P29" t="e">
        <f t="shared" ca="1" si="5"/>
        <v>#N/A</v>
      </c>
      <c r="Q29" t="e">
        <f t="shared" si="6"/>
        <v>#N/A</v>
      </c>
      <c r="R29">
        <v>27</v>
      </c>
      <c r="S29" t="b">
        <f t="shared" ca="1" si="7"/>
        <v>1</v>
      </c>
      <c r="T29" s="49" t="str">
        <f t="shared" ca="1" si="8"/>
        <v/>
      </c>
      <c r="U29" s="49" t="str">
        <f t="shared" ca="1" si="9"/>
        <v/>
      </c>
    </row>
    <row r="30" spans="1:21" x14ac:dyDescent="0.2">
      <c r="A30" s="88"/>
      <c r="B30" s="69"/>
      <c r="E30" t="e">
        <f t="shared" si="3"/>
        <v>#N/A</v>
      </c>
      <c r="F30" s="5"/>
      <c r="G30" s="6" t="str">
        <f t="shared" ca="1" si="10"/>
        <v/>
      </c>
      <c r="H30" s="13"/>
      <c r="I30" s="14"/>
      <c r="K30" t="e">
        <f t="shared" si="1"/>
        <v>#N/A</v>
      </c>
      <c r="L30" s="1"/>
      <c r="M30" s="2" t="str">
        <f t="shared" ca="1" si="11"/>
        <v/>
      </c>
      <c r="N30" s="17"/>
      <c r="O30" s="18"/>
      <c r="P30" t="e">
        <f t="shared" ca="1" si="5"/>
        <v>#N/A</v>
      </c>
      <c r="Q30" t="e">
        <f t="shared" si="6"/>
        <v>#N/A</v>
      </c>
      <c r="R30">
        <v>28</v>
      </c>
      <c r="S30" t="b">
        <f t="shared" ca="1" si="7"/>
        <v>1</v>
      </c>
      <c r="T30" s="49" t="str">
        <f t="shared" ca="1" si="8"/>
        <v/>
      </c>
      <c r="U30" s="49" t="str">
        <f t="shared" ca="1" si="9"/>
        <v/>
      </c>
    </row>
    <row r="31" spans="1:21" x14ac:dyDescent="0.2">
      <c r="A31" s="68">
        <f>SUM(A20:A30)</f>
        <v>0.32291666666666663</v>
      </c>
      <c r="B31" s="71"/>
      <c r="E31" t="e">
        <f t="shared" si="3"/>
        <v>#N/A</v>
      </c>
      <c r="F31" s="5"/>
      <c r="G31" s="6" t="str">
        <f t="shared" ca="1" si="10"/>
        <v/>
      </c>
      <c r="H31" s="13"/>
      <c r="I31" s="14"/>
      <c r="K31" t="e">
        <f t="shared" si="1"/>
        <v>#N/A</v>
      </c>
      <c r="L31" s="1"/>
      <c r="M31" s="2" t="str">
        <f t="shared" ca="1" si="11"/>
        <v/>
      </c>
      <c r="N31" s="17"/>
      <c r="O31" s="18"/>
      <c r="P31" t="e">
        <f t="shared" ca="1" si="5"/>
        <v>#N/A</v>
      </c>
      <c r="Q31" t="e">
        <f t="shared" si="6"/>
        <v>#N/A</v>
      </c>
      <c r="R31">
        <v>29</v>
      </c>
      <c r="S31" t="b">
        <f t="shared" ca="1" si="7"/>
        <v>1</v>
      </c>
      <c r="T31" s="49" t="str">
        <f t="shared" ca="1" si="8"/>
        <v/>
      </c>
      <c r="U31" s="49" t="str">
        <f t="shared" ca="1" si="9"/>
        <v/>
      </c>
    </row>
    <row r="32" spans="1:21" ht="13.5" thickBot="1" x14ac:dyDescent="0.25">
      <c r="A32" s="89">
        <v>0.32291666666666669</v>
      </c>
      <c r="B32" s="70"/>
      <c r="E32" t="e">
        <f t="shared" si="3"/>
        <v>#N/A</v>
      </c>
      <c r="F32" s="7"/>
      <c r="G32" s="8" t="str">
        <f t="shared" ca="1" si="10"/>
        <v/>
      </c>
      <c r="H32" s="15"/>
      <c r="I32" s="16"/>
      <c r="K32" t="e">
        <f t="shared" si="1"/>
        <v>#N/A</v>
      </c>
      <c r="L32" s="3"/>
      <c r="M32" s="4" t="str">
        <f t="shared" ca="1" si="11"/>
        <v/>
      </c>
      <c r="N32" s="19"/>
      <c r="O32" s="20"/>
      <c r="P32" t="e">
        <f t="shared" ca="1" si="5"/>
        <v>#N/A</v>
      </c>
      <c r="Q32" t="e">
        <f t="shared" si="6"/>
        <v>#N/A</v>
      </c>
      <c r="R32">
        <v>30</v>
      </c>
      <c r="S32" t="b">
        <f t="shared" ca="1" si="7"/>
        <v>1</v>
      </c>
      <c r="T32" s="49" t="str">
        <f t="shared" ca="1" si="8"/>
        <v/>
      </c>
      <c r="U32" s="49" t="str">
        <f t="shared" ca="1" si="9"/>
        <v/>
      </c>
    </row>
    <row r="33" spans="1:12" x14ac:dyDescent="0.2">
      <c r="A33" s="73">
        <f>A32-A31</f>
        <v>0</v>
      </c>
      <c r="B33" s="72"/>
      <c r="F33" s="50" t="s">
        <v>54</v>
      </c>
      <c r="L33" s="50" t="s">
        <v>55</v>
      </c>
    </row>
    <row r="34" spans="1:12" x14ac:dyDescent="0.2">
      <c r="B34" s="69"/>
    </row>
    <row r="43" spans="1:12" x14ac:dyDescent="0.2">
      <c r="A43" s="67"/>
    </row>
  </sheetData>
  <mergeCells count="3">
    <mergeCell ref="L1:O1"/>
    <mergeCell ref="B1:C1"/>
    <mergeCell ref="F1:I1"/>
  </mergeCells>
  <phoneticPr fontId="3" type="noConversion"/>
  <dataValidations count="2">
    <dataValidation type="list" allowBlank="1" showInputMessage="1" showErrorMessage="1" errorTitle="Code Dossier" error="Code Dossier incorecte." sqref="F3:F32">
      <formula1>$B$3:$B$12</formula1>
    </dataValidation>
    <dataValidation type="list" allowBlank="1" showInputMessage="1" showErrorMessage="1" errorTitle="Code Activité" error="Code Acitivité incorect." sqref="L3:L32">
      <formula1>$H$3:$H$32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print="0" autoLine="0" r:id="rId5">
            <anchor>
              <from>
                <xdr:col>0</xdr:col>
                <xdr:colOff>171450</xdr:colOff>
                <xdr:row>14</xdr:row>
                <xdr:rowOff>85725</xdr:rowOff>
              </from>
              <to>
                <xdr:col>2</xdr:col>
                <xdr:colOff>676275</xdr:colOff>
                <xdr:row>16</xdr:row>
                <xdr:rowOff>114300</xdr:rowOff>
              </to>
            </anchor>
          </controlPr>
        </control>
      </mc:Choice>
      <mc:Fallback>
        <control shapeId="103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52"/>
  <sheetViews>
    <sheetView showGridLines="0" zoomScale="70" workbookViewId="0">
      <selection activeCell="A3" sqref="A3"/>
    </sheetView>
  </sheetViews>
  <sheetFormatPr baseColWidth="10" defaultRowHeight="12.75" x14ac:dyDescent="0.2"/>
  <cols>
    <col min="1" max="1" width="15.7109375" customWidth="1"/>
    <col min="2" max="2" width="32.140625" customWidth="1"/>
    <col min="3" max="3" width="4" customWidth="1"/>
    <col min="4" max="4" width="39" customWidth="1"/>
    <col min="6" max="6" width="13.28515625" customWidth="1"/>
    <col min="7" max="7" width="14.85546875" hidden="1" customWidth="1"/>
    <col min="8" max="8" width="28.28515625" bestFit="1" customWidth="1"/>
    <col min="10" max="10" width="13.85546875" customWidth="1"/>
    <col min="11" max="11" width="9" hidden="1" customWidth="1"/>
    <col min="12" max="12" width="30.28515625" bestFit="1" customWidth="1"/>
    <col min="14" max="14" width="13.42578125" customWidth="1"/>
    <col min="15" max="15" width="5.85546875" hidden="1" customWidth="1"/>
    <col min="16" max="16" width="33.42578125" bestFit="1" customWidth="1"/>
    <col min="18" max="18" width="13.85546875" customWidth="1"/>
    <col min="19" max="19" width="5.85546875" hidden="1" customWidth="1"/>
    <col min="20" max="20" width="16.5703125" customWidth="1"/>
    <col min="23" max="23" width="5.85546875" hidden="1" customWidth="1"/>
    <col min="24" max="24" width="27.140625" bestFit="1" customWidth="1"/>
    <col min="27" max="27" width="5.85546875" hidden="1" customWidth="1"/>
    <col min="28" max="28" width="29.5703125" bestFit="1" customWidth="1"/>
    <col min="31" max="31" width="5.85546875" hidden="1" customWidth="1"/>
    <col min="32" max="32" width="16.5703125" customWidth="1"/>
    <col min="35" max="35" width="5.85546875" hidden="1" customWidth="1"/>
    <col min="36" max="36" width="16.5703125" customWidth="1"/>
    <col min="39" max="39" width="5.85546875" hidden="1" customWidth="1"/>
    <col min="40" max="40" width="16.5703125" customWidth="1"/>
    <col min="43" max="43" width="5.85546875" hidden="1" customWidth="1"/>
  </cols>
  <sheetData>
    <row r="1" spans="1:43" ht="13.5" thickBot="1" x14ac:dyDescent="0.25">
      <c r="A1" s="146" t="s">
        <v>19</v>
      </c>
      <c r="B1" s="148"/>
      <c r="D1" s="152" t="str">
        <f>$A3</f>
        <v>SLF</v>
      </c>
      <c r="E1" s="153"/>
      <c r="F1" s="154"/>
      <c r="H1" s="149" t="str">
        <f>$A4</f>
        <v>ADECCO</v>
      </c>
      <c r="I1" s="150"/>
      <c r="J1" s="151"/>
      <c r="L1" s="149" t="s">
        <v>379</v>
      </c>
      <c r="M1" s="150"/>
      <c r="N1" s="151"/>
      <c r="P1" s="149" t="str">
        <f>$A6</f>
        <v>MANPOWER</v>
      </c>
      <c r="Q1" s="150"/>
      <c r="R1" s="151"/>
      <c r="T1" s="149">
        <v>0</v>
      </c>
      <c r="U1" s="150"/>
      <c r="V1" s="151"/>
      <c r="X1" s="149" t="str">
        <f>$A8</f>
        <v>RANDSTADT</v>
      </c>
      <c r="Y1" s="150"/>
      <c r="Z1" s="151"/>
      <c r="AB1" s="149" t="str">
        <f>$A9</f>
        <v>SYNERGIE</v>
      </c>
      <c r="AC1" s="150"/>
      <c r="AD1" s="151"/>
      <c r="AF1" s="149">
        <f>$A10</f>
        <v>0</v>
      </c>
      <c r="AG1" s="150"/>
      <c r="AH1" s="151"/>
      <c r="AJ1" s="149">
        <f>$A11</f>
        <v>0</v>
      </c>
      <c r="AK1" s="150"/>
      <c r="AL1" s="151"/>
      <c r="AN1" s="149">
        <f>$A12</f>
        <v>0</v>
      </c>
      <c r="AO1" s="150"/>
      <c r="AP1" s="151"/>
    </row>
    <row r="2" spans="1:43" x14ac:dyDescent="0.2">
      <c r="A2" s="23" t="s">
        <v>2</v>
      </c>
      <c r="B2" s="24" t="s">
        <v>1</v>
      </c>
      <c r="D2" s="31" t="s">
        <v>17</v>
      </c>
      <c r="E2" s="29" t="s">
        <v>29</v>
      </c>
      <c r="F2" s="32" t="s">
        <v>18</v>
      </c>
      <c r="H2" s="38" t="s">
        <v>17</v>
      </c>
      <c r="I2" s="39" t="s">
        <v>29</v>
      </c>
      <c r="J2" s="40" t="s">
        <v>18</v>
      </c>
      <c r="L2" s="38" t="s">
        <v>17</v>
      </c>
      <c r="M2" s="39" t="s">
        <v>29</v>
      </c>
      <c r="N2" s="40" t="s">
        <v>18</v>
      </c>
      <c r="P2" s="38" t="s">
        <v>17</v>
      </c>
      <c r="Q2" s="39" t="s">
        <v>29</v>
      </c>
      <c r="R2" s="40" t="s">
        <v>18</v>
      </c>
      <c r="T2" s="38" t="s">
        <v>17</v>
      </c>
      <c r="U2" s="39" t="s">
        <v>29</v>
      </c>
      <c r="V2" s="40" t="s">
        <v>18</v>
      </c>
      <c r="X2" s="38" t="s">
        <v>17</v>
      </c>
      <c r="Y2" s="39" t="s">
        <v>29</v>
      </c>
      <c r="Z2" s="40" t="s">
        <v>18</v>
      </c>
      <c r="AB2" s="38" t="s">
        <v>17</v>
      </c>
      <c r="AC2" s="39" t="s">
        <v>29</v>
      </c>
      <c r="AD2" s="40" t="s">
        <v>18</v>
      </c>
      <c r="AF2" s="38" t="s">
        <v>17</v>
      </c>
      <c r="AG2" s="39" t="s">
        <v>29</v>
      </c>
      <c r="AH2" s="40" t="s">
        <v>18</v>
      </c>
      <c r="AJ2" s="38" t="s">
        <v>17</v>
      </c>
      <c r="AK2" s="39" t="s">
        <v>29</v>
      </c>
      <c r="AL2" s="40" t="s">
        <v>18</v>
      </c>
      <c r="AN2" s="38" t="s">
        <v>17</v>
      </c>
      <c r="AO2" s="39" t="s">
        <v>29</v>
      </c>
      <c r="AP2" s="40" t="s">
        <v>18</v>
      </c>
    </row>
    <row r="3" spans="1:43" x14ac:dyDescent="0.2">
      <c r="A3" s="21" t="s">
        <v>16</v>
      </c>
      <c r="B3" s="22" t="s">
        <v>23</v>
      </c>
      <c r="C3">
        <f>COUNTIF(LISTING!$A$14:'LISTING'!$A$198,EFFECTIF!A3)</f>
        <v>31</v>
      </c>
      <c r="D3" s="155" t="s">
        <v>615</v>
      </c>
      <c r="E3" s="108" t="s">
        <v>31</v>
      </c>
      <c r="F3" s="109" t="s">
        <v>34</v>
      </c>
      <c r="G3" t="b">
        <f>IF(D3="",FALSE,ISERROR(MATCH(D3,LISTING!$B:$B,0)))</f>
        <v>0</v>
      </c>
      <c r="H3" s="156" t="s">
        <v>643</v>
      </c>
      <c r="I3" s="104" t="s">
        <v>33</v>
      </c>
      <c r="J3" s="105" t="s">
        <v>35</v>
      </c>
      <c r="K3" t="b">
        <f>IF(H3="",FALSE,ISERROR(MATCH(H3,LISTING!$B:$B,0)))</f>
        <v>0</v>
      </c>
      <c r="L3" s="156" t="s">
        <v>644</v>
      </c>
      <c r="M3" s="104" t="s">
        <v>33</v>
      </c>
      <c r="N3" s="105" t="s">
        <v>34</v>
      </c>
      <c r="O3" t="b">
        <f>IF(L3="",FALSE,ISERROR(MATCH(L3,LISTING!$B:$B,0)))</f>
        <v>0</v>
      </c>
      <c r="P3" s="156" t="s">
        <v>648</v>
      </c>
      <c r="Q3" s="104" t="s">
        <v>33</v>
      </c>
      <c r="R3" s="105" t="s">
        <v>34</v>
      </c>
      <c r="S3" t="b">
        <f>IF(P3="",FALSE,ISERROR(MATCH(P3,LISTING!$B:$B,0)))</f>
        <v>0</v>
      </c>
      <c r="T3" s="41"/>
      <c r="U3" s="42"/>
      <c r="V3" s="43"/>
      <c r="W3" t="b">
        <f>IF(T3="",FALSE,ISERROR(MATCH(T3,LISTING!$B:$B,0)))</f>
        <v>0</v>
      </c>
      <c r="X3" s="103"/>
      <c r="Y3" s="104"/>
      <c r="Z3" s="105"/>
      <c r="AA3" t="b">
        <f>IF(X3="",FALSE,ISERROR(MATCH(X3,LISTING!$B:$B,0)))</f>
        <v>0</v>
      </c>
      <c r="AB3" s="156" t="s">
        <v>579</v>
      </c>
      <c r="AC3" s="104" t="s">
        <v>33</v>
      </c>
      <c r="AD3" s="105" t="s">
        <v>35</v>
      </c>
      <c r="AE3" t="b">
        <f>IF(AB3="",FALSE,ISERROR(MATCH(AB3,LISTING!$B:$B,0)))</f>
        <v>0</v>
      </c>
      <c r="AF3" s="41"/>
      <c r="AG3" s="42"/>
      <c r="AH3" s="43"/>
      <c r="AI3" t="b">
        <f>IF(AF3="",FALSE,ISERROR(MATCH(AF3,LISTING!$B:$B,0)))</f>
        <v>0</v>
      </c>
      <c r="AJ3" s="41"/>
      <c r="AK3" s="42"/>
      <c r="AL3" s="43"/>
      <c r="AM3" t="b">
        <f>IF(AJ3="",FALSE,ISERROR(MATCH(AJ3,LISTING!$B:$B,0)))</f>
        <v>0</v>
      </c>
      <c r="AN3" s="41"/>
      <c r="AO3" s="42"/>
      <c r="AP3" s="43"/>
      <c r="AQ3" t="b">
        <f>IF(AN3="",FALSE,ISERROR(MATCH(AN3,LISTING!$B:$B,0)))</f>
        <v>0</v>
      </c>
    </row>
    <row r="4" spans="1:43" x14ac:dyDescent="0.2">
      <c r="A4" s="13" t="s">
        <v>20</v>
      </c>
      <c r="B4" s="14" t="s">
        <v>24</v>
      </c>
      <c r="C4">
        <f>COUNTIF(LISTING!$A$14:'LISTING'!$A$198,EFFECTIF!A4)</f>
        <v>11</v>
      </c>
      <c r="D4" s="155" t="s">
        <v>616</v>
      </c>
      <c r="E4" s="108" t="s">
        <v>30</v>
      </c>
      <c r="F4" s="109" t="s">
        <v>34</v>
      </c>
      <c r="G4" t="b">
        <f>IF(D4="",FALSE,ISERROR(MATCH(D4,LISTING!$B:$B,0)))</f>
        <v>0</v>
      </c>
      <c r="H4" s="103"/>
      <c r="I4" s="104"/>
      <c r="J4" s="105"/>
      <c r="K4" t="b">
        <f>IF(H4="",FALSE,ISERROR(MATCH(H4,LISTING!$B:$B,0)))</f>
        <v>0</v>
      </c>
      <c r="L4" s="156" t="s">
        <v>645</v>
      </c>
      <c r="M4" s="104" t="s">
        <v>33</v>
      </c>
      <c r="N4" s="105" t="s">
        <v>34</v>
      </c>
      <c r="O4" t="b">
        <f>IF(L4="",FALSE,ISERROR(MATCH(L4,LISTING!$B:$B,0)))</f>
        <v>0</v>
      </c>
      <c r="P4" s="156" t="s">
        <v>649</v>
      </c>
      <c r="Q4" s="104" t="s">
        <v>33</v>
      </c>
      <c r="R4" s="105" t="s">
        <v>35</v>
      </c>
      <c r="S4" t="b">
        <f>IF(P4="",FALSE,ISERROR(MATCH(P4,LISTING!$B:$B,0)))</f>
        <v>0</v>
      </c>
      <c r="T4" s="41"/>
      <c r="U4" s="42"/>
      <c r="V4" s="43"/>
      <c r="W4" t="b">
        <f>IF(T4="",FALSE,ISERROR(MATCH(T4,LISTING!$B:$B,0)))</f>
        <v>0</v>
      </c>
      <c r="X4" s="41"/>
      <c r="Y4" s="42"/>
      <c r="Z4" s="43"/>
      <c r="AA4" t="b">
        <f>IF(X4="",FALSE,ISERROR(MATCH(X4,LISTING!$B:$B,0)))</f>
        <v>0</v>
      </c>
      <c r="AB4" s="103"/>
      <c r="AC4" s="104"/>
      <c r="AD4" s="105"/>
      <c r="AE4" t="b">
        <f>IF(AB4="",FALSE,ISERROR(MATCH(AB4,LISTING!$B:$B,0)))</f>
        <v>0</v>
      </c>
      <c r="AF4" s="41"/>
      <c r="AG4" s="42"/>
      <c r="AH4" s="43"/>
      <c r="AI4" t="b">
        <f>IF(AF4="",FALSE,ISERROR(MATCH(AF4,LISTING!$B:$B,0)))</f>
        <v>0</v>
      </c>
      <c r="AJ4" s="41"/>
      <c r="AK4" s="42"/>
      <c r="AL4" s="43"/>
      <c r="AM4" t="b">
        <f>IF(AJ4="",FALSE,ISERROR(MATCH(AJ4,LISTING!$B:$B,0)))</f>
        <v>0</v>
      </c>
      <c r="AN4" s="41"/>
      <c r="AO4" s="42"/>
      <c r="AP4" s="43"/>
      <c r="AQ4" t="b">
        <f>IF(AN4="",FALSE,ISERROR(MATCH(AN4,LISTING!$B:$B,0)))</f>
        <v>0</v>
      </c>
    </row>
    <row r="5" spans="1:43" x14ac:dyDescent="0.2">
      <c r="A5" s="13" t="s">
        <v>379</v>
      </c>
      <c r="B5" s="14" t="s">
        <v>25</v>
      </c>
      <c r="C5">
        <f>COUNTIF(LISTING!$A$14:'LISTING'!$A$198,EFFECTIF!A5)</f>
        <v>19</v>
      </c>
      <c r="D5" s="33" t="s">
        <v>617</v>
      </c>
      <c r="E5" s="30" t="s">
        <v>33</v>
      </c>
      <c r="F5" s="34" t="s">
        <v>34</v>
      </c>
      <c r="G5" t="b">
        <f>IF(D5="",FALSE,ISERROR(MATCH(D5,LISTING!$B:$B,0)))</f>
        <v>0</v>
      </c>
      <c r="H5" s="103"/>
      <c r="I5" s="104"/>
      <c r="J5" s="105"/>
      <c r="K5" t="b">
        <f>IF(H5="",FALSE,ISERROR(MATCH(H5,LISTING!$B:$B,0)))</f>
        <v>0</v>
      </c>
      <c r="L5" s="156" t="s">
        <v>646</v>
      </c>
      <c r="M5" s="104" t="s">
        <v>33</v>
      </c>
      <c r="N5" s="105" t="s">
        <v>35</v>
      </c>
      <c r="O5" t="b">
        <f>IF(L5="",FALSE,ISERROR(MATCH(L5,LISTING!$B:$B,0)))</f>
        <v>0</v>
      </c>
      <c r="P5" s="103"/>
      <c r="Q5" s="104"/>
      <c r="R5" s="105"/>
      <c r="S5" t="b">
        <f>IF(P5="",FALSE,ISERROR(MATCH(P5,LISTING!$B:$B,0)))</f>
        <v>0</v>
      </c>
      <c r="T5" s="41"/>
      <c r="U5" s="42"/>
      <c r="V5" s="43"/>
      <c r="W5" t="b">
        <f>IF(T5="",FALSE,ISERROR(MATCH(T5,LISTING!$B:$B,0)))</f>
        <v>0</v>
      </c>
      <c r="X5" s="41"/>
      <c r="Y5" s="42"/>
      <c r="Z5" s="43"/>
      <c r="AA5" t="b">
        <f>IF(X5="",FALSE,ISERROR(MATCH(X5,LISTING!$B:$B,0)))</f>
        <v>0</v>
      </c>
      <c r="AB5" s="103"/>
      <c r="AC5" s="104"/>
      <c r="AD5" s="105"/>
      <c r="AE5" t="b">
        <f>IF(AB5="",FALSE,ISERROR(MATCH(AB5,LISTING!$B:$B,0)))</f>
        <v>0</v>
      </c>
      <c r="AF5" s="41"/>
      <c r="AG5" s="42"/>
      <c r="AH5" s="43"/>
      <c r="AI5" t="b">
        <f>IF(AF5="",FALSE,ISERROR(MATCH(AF5,LISTING!$B:$B,0)))</f>
        <v>0</v>
      </c>
      <c r="AJ5" s="41"/>
      <c r="AK5" s="42"/>
      <c r="AL5" s="43"/>
      <c r="AM5" t="b">
        <f>IF(AJ5="",FALSE,ISERROR(MATCH(AJ5,LISTING!$B:$B,0)))</f>
        <v>0</v>
      </c>
      <c r="AN5" s="41"/>
      <c r="AO5" s="42"/>
      <c r="AP5" s="43"/>
      <c r="AQ5" t="b">
        <f>IF(AN5="",FALSE,ISERROR(MATCH(AN5,LISTING!$B:$B,0)))</f>
        <v>0</v>
      </c>
    </row>
    <row r="6" spans="1:43" x14ac:dyDescent="0.2">
      <c r="A6" s="13" t="s">
        <v>21</v>
      </c>
      <c r="B6" s="14" t="s">
        <v>26</v>
      </c>
      <c r="C6">
        <f>COUNTIF(LISTING!$A$14:'LISTING'!$A$198,EFFECTIF!A6)</f>
        <v>20</v>
      </c>
      <c r="D6" s="155" t="s">
        <v>618</v>
      </c>
      <c r="E6" s="108" t="s">
        <v>33</v>
      </c>
      <c r="F6" s="109" t="s">
        <v>35</v>
      </c>
      <c r="G6" t="b">
        <f>IF(D6="",FALSE,ISERROR(MATCH(D6,LISTING!$B:$B,0)))</f>
        <v>0</v>
      </c>
      <c r="H6" s="103"/>
      <c r="I6" s="104"/>
      <c r="J6" s="105"/>
      <c r="K6" t="b">
        <f>IF(H6="",FALSE,ISERROR(MATCH(H6,LISTING!$B:$B,0)))</f>
        <v>0</v>
      </c>
      <c r="L6" s="156" t="s">
        <v>647</v>
      </c>
      <c r="M6" s="104" t="s">
        <v>33</v>
      </c>
      <c r="N6" s="105" t="s">
        <v>35</v>
      </c>
      <c r="O6" t="b">
        <f>IF(L6="",FALSE,ISERROR(MATCH(L6,LISTING!$B:$B,0)))</f>
        <v>0</v>
      </c>
      <c r="P6" s="103"/>
      <c r="Q6" s="104"/>
      <c r="R6" s="105"/>
      <c r="S6" t="b">
        <f>IF(P6="",FALSE,ISERROR(MATCH(P6,LISTING!$B:$B,0)))</f>
        <v>0</v>
      </c>
      <c r="T6" s="41"/>
      <c r="U6" s="42"/>
      <c r="V6" s="43"/>
      <c r="W6" t="b">
        <f>IF(T6="",FALSE,ISERROR(MATCH(T6,LISTING!$B:$B,0)))</f>
        <v>0</v>
      </c>
      <c r="X6" s="41"/>
      <c r="Y6" s="42"/>
      <c r="Z6" s="43"/>
      <c r="AA6" t="b">
        <f>IF(X6="",FALSE,ISERROR(MATCH(X6,LISTING!$B:$B,0)))</f>
        <v>0</v>
      </c>
      <c r="AB6" s="103"/>
      <c r="AC6" s="104"/>
      <c r="AD6" s="105"/>
      <c r="AE6" t="b">
        <f>IF(AB6="",FALSE,ISERROR(MATCH(AB6,LISTING!$B:$B,0)))</f>
        <v>0</v>
      </c>
      <c r="AF6" s="41"/>
      <c r="AG6" s="42"/>
      <c r="AH6" s="43"/>
      <c r="AI6" t="b">
        <f>IF(AF6="",FALSE,ISERROR(MATCH(AF6,LISTING!$B:$B,0)))</f>
        <v>0</v>
      </c>
      <c r="AJ6" s="41"/>
      <c r="AK6" s="42"/>
      <c r="AL6" s="43"/>
      <c r="AM6" t="b">
        <f>IF(AJ6="",FALSE,ISERROR(MATCH(AJ6,LISTING!$B:$B,0)))</f>
        <v>0</v>
      </c>
      <c r="AN6" s="41"/>
      <c r="AO6" s="42"/>
      <c r="AP6" s="43"/>
      <c r="AQ6" t="b">
        <f>IF(AN6="",FALSE,ISERROR(MATCH(AN6,LISTING!$B:$B,0)))</f>
        <v>0</v>
      </c>
    </row>
    <row r="7" spans="1:43" x14ac:dyDescent="0.2">
      <c r="A7" s="13"/>
      <c r="B7" s="14"/>
      <c r="C7">
        <f>COUNTIF(LISTING!$A$14:'LISTING'!$A$198,EFFECTIF!A7)</f>
        <v>0</v>
      </c>
      <c r="D7" s="33" t="s">
        <v>619</v>
      </c>
      <c r="E7" s="30" t="s">
        <v>36</v>
      </c>
      <c r="F7" s="34" t="s">
        <v>35</v>
      </c>
      <c r="G7" t="b">
        <f>IF(D7="",FALSE,ISERROR(MATCH(D7,LISTING!$B:$B,0)))</f>
        <v>0</v>
      </c>
      <c r="H7" s="103"/>
      <c r="I7" s="104"/>
      <c r="J7" s="105"/>
      <c r="K7" t="b">
        <f>IF(H7="",FALSE,ISERROR(MATCH(H7,LISTING!$B:$B,0)))</f>
        <v>0</v>
      </c>
      <c r="L7" s="103"/>
      <c r="M7" s="104"/>
      <c r="N7" s="105"/>
      <c r="O7" t="b">
        <f>IF(L7="",FALSE,ISERROR(MATCH(L7,LISTING!$B:$B,0)))</f>
        <v>0</v>
      </c>
      <c r="P7" s="103"/>
      <c r="Q7" s="104"/>
      <c r="R7" s="105"/>
      <c r="S7" t="b">
        <f>IF(P7="",FALSE,ISERROR(MATCH(P7,LISTING!$B:$B,0)))</f>
        <v>0</v>
      </c>
      <c r="T7" s="41"/>
      <c r="U7" s="42"/>
      <c r="V7" s="43"/>
      <c r="W7" t="b">
        <f>IF(T7="",FALSE,ISERROR(MATCH(T7,LISTING!$B:$B,0)))</f>
        <v>0</v>
      </c>
      <c r="X7" s="41"/>
      <c r="Y7" s="42"/>
      <c r="Z7" s="43"/>
      <c r="AA7" t="b">
        <f>IF(X7="",FALSE,ISERROR(MATCH(X7,LISTING!$B:$B,0)))</f>
        <v>0</v>
      </c>
      <c r="AB7" s="103"/>
      <c r="AC7" s="104"/>
      <c r="AD7" s="105"/>
      <c r="AE7" t="b">
        <f>IF(AB7="",FALSE,ISERROR(MATCH(AB7,LISTING!$B:$B,0)))</f>
        <v>0</v>
      </c>
      <c r="AF7" s="41"/>
      <c r="AG7" s="42"/>
      <c r="AH7" s="43"/>
      <c r="AI7" t="b">
        <f>IF(AF7="",FALSE,ISERROR(MATCH(AF7,LISTING!$B:$B,0)))</f>
        <v>0</v>
      </c>
      <c r="AJ7" s="41"/>
      <c r="AK7" s="42"/>
      <c r="AL7" s="43"/>
      <c r="AM7" t="b">
        <f>IF(AJ7="",FALSE,ISERROR(MATCH(AJ7,LISTING!$B:$B,0)))</f>
        <v>0</v>
      </c>
      <c r="AN7" s="41"/>
      <c r="AO7" s="42"/>
      <c r="AP7" s="43"/>
      <c r="AQ7" t="b">
        <f>IF(AN7="",FALSE,ISERROR(MATCH(AN7,LISTING!$B:$B,0)))</f>
        <v>0</v>
      </c>
    </row>
    <row r="8" spans="1:43" x14ac:dyDescent="0.2">
      <c r="A8" s="13" t="s">
        <v>398</v>
      </c>
      <c r="B8" s="14" t="s">
        <v>27</v>
      </c>
      <c r="C8">
        <f>COUNTIF(LISTING!$A$14:'LISTING'!$A$198,EFFECTIF!A8)</f>
        <v>10</v>
      </c>
      <c r="D8" s="155" t="s">
        <v>620</v>
      </c>
      <c r="E8" s="108" t="s">
        <v>33</v>
      </c>
      <c r="F8" s="109" t="s">
        <v>35</v>
      </c>
      <c r="G8" t="b">
        <f>IF(D8="",FALSE,ISERROR(MATCH(D8,LISTING!$B:$B,0)))</f>
        <v>0</v>
      </c>
      <c r="H8" s="103"/>
      <c r="I8" s="104"/>
      <c r="J8" s="105"/>
      <c r="K8" t="b">
        <f>IF(H8="",FALSE,ISERROR(MATCH(H8,LISTING!$B:$B,0)))</f>
        <v>0</v>
      </c>
      <c r="L8" s="103"/>
      <c r="M8" s="104"/>
      <c r="N8" s="105"/>
      <c r="O8" t="b">
        <f>IF(L8="",FALSE,ISERROR(MATCH(L8,LISTING!$B:$B,0)))</f>
        <v>0</v>
      </c>
      <c r="P8" s="103"/>
      <c r="Q8" s="104"/>
      <c r="R8" s="105"/>
      <c r="S8" t="b">
        <f>IF(P8="",FALSE,ISERROR(MATCH(P8,LISTING!$B:$B,0)))</f>
        <v>0</v>
      </c>
      <c r="T8" s="41"/>
      <c r="U8" s="42"/>
      <c r="V8" s="43"/>
      <c r="W8" t="b">
        <f>IF(T8="",FALSE,ISERROR(MATCH(T8,LISTING!$B:$B,0)))</f>
        <v>0</v>
      </c>
      <c r="X8" s="41"/>
      <c r="Y8" s="42"/>
      <c r="Z8" s="43"/>
      <c r="AA8" t="b">
        <f>IF(X8="",FALSE,ISERROR(MATCH(X8,LISTING!$B:$B,0)))</f>
        <v>0</v>
      </c>
      <c r="AB8" s="103"/>
      <c r="AC8" s="104"/>
      <c r="AD8" s="105"/>
      <c r="AE8" t="b">
        <f>IF(AB8="",FALSE,ISERROR(MATCH(AB8,LISTING!$B:$B,0)))</f>
        <v>0</v>
      </c>
      <c r="AF8" s="41"/>
      <c r="AG8" s="42"/>
      <c r="AH8" s="43"/>
      <c r="AI8" t="b">
        <f>IF(AF8="",FALSE,ISERROR(MATCH(AF8,LISTING!$B:$B,0)))</f>
        <v>0</v>
      </c>
      <c r="AJ8" s="41"/>
      <c r="AK8" s="42"/>
      <c r="AL8" s="43"/>
      <c r="AM8" t="b">
        <f>IF(AJ8="",FALSE,ISERROR(MATCH(AJ8,LISTING!$B:$B,0)))</f>
        <v>0</v>
      </c>
      <c r="AN8" s="41"/>
      <c r="AO8" s="42"/>
      <c r="AP8" s="43"/>
      <c r="AQ8" t="b">
        <f>IF(AN8="",FALSE,ISERROR(MATCH(AN8,LISTING!$B:$B,0)))</f>
        <v>0</v>
      </c>
    </row>
    <row r="9" spans="1:43" x14ac:dyDescent="0.2">
      <c r="A9" s="13" t="s">
        <v>22</v>
      </c>
      <c r="B9" s="14" t="s">
        <v>28</v>
      </c>
      <c r="C9">
        <f>COUNTIF(LISTING!$A$14:'LISTING'!$A$198,EFFECTIF!A9)</f>
        <v>11</v>
      </c>
      <c r="D9" s="33" t="s">
        <v>621</v>
      </c>
      <c r="E9" s="30" t="s">
        <v>30</v>
      </c>
      <c r="F9" s="34" t="s">
        <v>34</v>
      </c>
      <c r="G9" t="b">
        <f>IF(D9="",FALSE,ISERROR(MATCH(D9,LISTING!$B:$B,0)))</f>
        <v>0</v>
      </c>
      <c r="H9" s="103"/>
      <c r="I9" s="104"/>
      <c r="J9" s="105"/>
      <c r="K9" t="b">
        <f>IF(H9="",FALSE,ISERROR(MATCH(H9,LISTING!$B:$B,0)))</f>
        <v>0</v>
      </c>
      <c r="L9" s="103"/>
      <c r="M9" s="104"/>
      <c r="N9" s="105"/>
      <c r="O9" t="b">
        <f>IF(L9="",FALSE,ISERROR(MATCH(L9,LISTING!$B:$B,0)))</f>
        <v>0</v>
      </c>
      <c r="P9" s="103"/>
      <c r="Q9" s="104"/>
      <c r="R9" s="105"/>
      <c r="S9" t="b">
        <f>IF(P9="",FALSE,ISERROR(MATCH(P9,LISTING!$B:$B,0)))</f>
        <v>0</v>
      </c>
      <c r="T9" s="41"/>
      <c r="U9" s="42"/>
      <c r="V9" s="43"/>
      <c r="W9" t="b">
        <f>IF(T9="",FALSE,ISERROR(MATCH(T9,LISTING!$B:$B,0)))</f>
        <v>0</v>
      </c>
      <c r="X9" s="41"/>
      <c r="Y9" s="42"/>
      <c r="Z9" s="43"/>
      <c r="AA9" t="b">
        <f>IF(X9="",FALSE,ISERROR(MATCH(X9,LISTING!$B:$B,0)))</f>
        <v>0</v>
      </c>
      <c r="AB9" s="103"/>
      <c r="AC9" s="104"/>
      <c r="AD9" s="105"/>
      <c r="AE9" t="b">
        <f>IF(AB9="",FALSE,ISERROR(MATCH(AB9,LISTING!$B:$B,0)))</f>
        <v>0</v>
      </c>
      <c r="AF9" s="41"/>
      <c r="AG9" s="42"/>
      <c r="AH9" s="43"/>
      <c r="AI9" t="b">
        <f>IF(AF9="",FALSE,ISERROR(MATCH(AF9,LISTING!$B:$B,0)))</f>
        <v>0</v>
      </c>
      <c r="AJ9" s="41"/>
      <c r="AK9" s="42"/>
      <c r="AL9" s="43"/>
      <c r="AM9" t="b">
        <f>IF(AJ9="",FALSE,ISERROR(MATCH(AJ9,LISTING!$B:$B,0)))</f>
        <v>0</v>
      </c>
      <c r="AN9" s="41"/>
      <c r="AO9" s="42"/>
      <c r="AP9" s="43"/>
      <c r="AQ9" t="b">
        <f>IF(AN9="",FALSE,ISERROR(MATCH(AN9,LISTING!$B:$B,0)))</f>
        <v>0</v>
      </c>
    </row>
    <row r="10" spans="1:43" x14ac:dyDescent="0.2">
      <c r="A10" s="13"/>
      <c r="B10" s="14"/>
      <c r="C10">
        <f>COUNTIF(LISTING!$A$14:'LISTING'!$A$198,EFFECTIF!A10)</f>
        <v>0</v>
      </c>
      <c r="D10" s="33" t="s">
        <v>622</v>
      </c>
      <c r="E10" s="30" t="s">
        <v>30</v>
      </c>
      <c r="F10" s="34" t="s">
        <v>34</v>
      </c>
      <c r="G10" t="b">
        <f>IF(D10="",FALSE,ISERROR(MATCH(D10,LISTING!$B:$B,0)))</f>
        <v>0</v>
      </c>
      <c r="H10" s="103"/>
      <c r="I10" s="104"/>
      <c r="J10" s="105"/>
      <c r="K10" t="b">
        <f>IF(H10="",FALSE,ISERROR(MATCH(H10,LISTING!$B:$B,0)))</f>
        <v>0</v>
      </c>
      <c r="L10" s="103"/>
      <c r="M10" s="104"/>
      <c r="N10" s="105"/>
      <c r="O10" t="b">
        <f>IF(L10="",FALSE,ISERROR(MATCH(L10,LISTING!$B:$B,0)))</f>
        <v>0</v>
      </c>
      <c r="P10" s="103"/>
      <c r="Q10" s="104"/>
      <c r="R10" s="105"/>
      <c r="S10" t="b">
        <f>IF(P10="",FALSE,ISERROR(MATCH(P10,LISTING!$B:$B,0)))</f>
        <v>0</v>
      </c>
      <c r="T10" s="41"/>
      <c r="U10" s="42"/>
      <c r="V10" s="43"/>
      <c r="W10" t="b">
        <f>IF(T10="",FALSE,ISERROR(MATCH(T10,LISTING!$B:$B,0)))</f>
        <v>0</v>
      </c>
      <c r="X10" s="41"/>
      <c r="Y10" s="42"/>
      <c r="Z10" s="43"/>
      <c r="AA10" t="b">
        <f>IF(X10="",FALSE,ISERROR(MATCH(X10,LISTING!$B:$B,0)))</f>
        <v>0</v>
      </c>
      <c r="AB10" s="103"/>
      <c r="AC10" s="104"/>
      <c r="AD10" s="105"/>
      <c r="AE10" t="b">
        <f>IF(AB10="",FALSE,ISERROR(MATCH(AB10,LISTING!$B:$B,0)))</f>
        <v>0</v>
      </c>
      <c r="AF10" s="41"/>
      <c r="AG10" s="42"/>
      <c r="AH10" s="43"/>
      <c r="AI10" t="b">
        <f>IF(AF10="",FALSE,ISERROR(MATCH(AF10,LISTING!$B:$B,0)))</f>
        <v>0</v>
      </c>
      <c r="AJ10" s="41"/>
      <c r="AK10" s="42"/>
      <c r="AL10" s="43"/>
      <c r="AM10" t="b">
        <f>IF(AJ10="",FALSE,ISERROR(MATCH(AJ10,LISTING!$B:$B,0)))</f>
        <v>0</v>
      </c>
      <c r="AN10" s="41"/>
      <c r="AO10" s="42"/>
      <c r="AP10" s="43"/>
      <c r="AQ10" t="b">
        <f>IF(AN10="",FALSE,ISERROR(MATCH(AN10,LISTING!$B:$B,0)))</f>
        <v>0</v>
      </c>
    </row>
    <row r="11" spans="1:43" x14ac:dyDescent="0.2">
      <c r="A11" s="13"/>
      <c r="B11" s="14"/>
      <c r="C11">
        <f>COUNTIF(LISTING!$A$14:'LISTING'!$A$198,EFFECTIF!A11)</f>
        <v>0</v>
      </c>
      <c r="D11" s="33" t="s">
        <v>623</v>
      </c>
      <c r="E11" s="30" t="s">
        <v>36</v>
      </c>
      <c r="F11" s="34" t="s">
        <v>34</v>
      </c>
      <c r="G11" t="b">
        <f>IF(D11="",FALSE,ISERROR(MATCH(D11,LISTING!$B:$B,0)))</f>
        <v>0</v>
      </c>
      <c r="H11" s="103"/>
      <c r="I11" s="104"/>
      <c r="J11" s="105"/>
      <c r="K11" t="b">
        <f>IF(H11="",FALSE,ISERROR(MATCH(H11,LISTING!$B:$B,0)))</f>
        <v>0</v>
      </c>
      <c r="L11" s="103"/>
      <c r="M11" s="104"/>
      <c r="N11" s="105"/>
      <c r="O11" t="b">
        <f>IF(L11="",FALSE,ISERROR(MATCH(L11,LISTING!$B:$B,0)))</f>
        <v>0</v>
      </c>
      <c r="P11" s="103"/>
      <c r="Q11" s="104"/>
      <c r="R11" s="105"/>
      <c r="S11" t="b">
        <f>IF(P11="",FALSE,ISERROR(MATCH(P11,LISTING!$B:$B,0)))</f>
        <v>0</v>
      </c>
      <c r="T11" s="41"/>
      <c r="U11" s="42"/>
      <c r="V11" s="43"/>
      <c r="W11" t="b">
        <f>IF(T11="",FALSE,ISERROR(MATCH(T11,LISTING!$B:$B,0)))</f>
        <v>0</v>
      </c>
      <c r="X11" s="41"/>
      <c r="Y11" s="42"/>
      <c r="Z11" s="43"/>
      <c r="AA11" t="b">
        <f>IF(X11="",FALSE,ISERROR(MATCH(X11,LISTING!$B:$B,0)))</f>
        <v>0</v>
      </c>
      <c r="AB11" s="103"/>
      <c r="AC11" s="104"/>
      <c r="AD11" s="105"/>
      <c r="AE11" t="b">
        <f>IF(AB11="",FALSE,ISERROR(MATCH(AB11,LISTING!$B:$B,0)))</f>
        <v>0</v>
      </c>
      <c r="AF11" s="41"/>
      <c r="AG11" s="42"/>
      <c r="AH11" s="43"/>
      <c r="AI11" t="b">
        <f>IF(AF11="",FALSE,ISERROR(MATCH(AF11,LISTING!$B:$B,0)))</f>
        <v>0</v>
      </c>
      <c r="AJ11" s="41"/>
      <c r="AK11" s="42"/>
      <c r="AL11" s="43"/>
      <c r="AM11" t="b">
        <f>IF(AJ11="",FALSE,ISERROR(MATCH(AJ11,LISTING!$B:$B,0)))</f>
        <v>0</v>
      </c>
      <c r="AN11" s="41"/>
      <c r="AO11" s="42"/>
      <c r="AP11" s="43"/>
      <c r="AQ11" t="b">
        <f>IF(AN11="",FALSE,ISERROR(MATCH(AN11,LISTING!$B:$B,0)))</f>
        <v>0</v>
      </c>
    </row>
    <row r="12" spans="1:43" ht="13.5" thickBot="1" x14ac:dyDescent="0.25">
      <c r="A12" s="15"/>
      <c r="B12" s="16"/>
      <c r="C12">
        <f>COUNTIF(LISTING!$A$14:'LISTING'!$A$198,EFFECTIF!A12)</f>
        <v>0</v>
      </c>
      <c r="D12" s="33" t="s">
        <v>624</v>
      </c>
      <c r="E12" s="30" t="s">
        <v>37</v>
      </c>
      <c r="F12" s="34" t="s">
        <v>32</v>
      </c>
      <c r="G12" t="b">
        <f>IF(D12="",FALSE,ISERROR(MATCH(D12,LISTING!$B:$B,0)))</f>
        <v>0</v>
      </c>
      <c r="H12" s="103"/>
      <c r="I12" s="104"/>
      <c r="J12" s="105"/>
      <c r="K12" t="b">
        <f>IF(H12="",FALSE,ISERROR(MATCH(H12,LISTING!$B:$B,0)))</f>
        <v>0</v>
      </c>
      <c r="L12" s="103"/>
      <c r="M12" s="104"/>
      <c r="N12" s="105"/>
      <c r="O12" t="b">
        <f>IF(L12="",FALSE,ISERROR(MATCH(L12,LISTING!$B:$B,0)))</f>
        <v>0</v>
      </c>
      <c r="P12" s="103"/>
      <c r="Q12" s="104"/>
      <c r="R12" s="105"/>
      <c r="S12" t="b">
        <f>IF(P12="",FALSE,ISERROR(MATCH(P12,LISTING!$B:$B,0)))</f>
        <v>0</v>
      </c>
      <c r="T12" s="41"/>
      <c r="U12" s="42"/>
      <c r="V12" s="43"/>
      <c r="W12" t="b">
        <f>IF(T12="",FALSE,ISERROR(MATCH(T12,LISTING!$B:$B,0)))</f>
        <v>0</v>
      </c>
      <c r="X12" s="41"/>
      <c r="Y12" s="42"/>
      <c r="Z12" s="43"/>
      <c r="AA12" t="b">
        <f>IF(X12="",FALSE,ISERROR(MATCH(X12,LISTING!$B:$B,0)))</f>
        <v>0</v>
      </c>
      <c r="AB12" s="103"/>
      <c r="AC12" s="104"/>
      <c r="AD12" s="105"/>
      <c r="AE12" t="b">
        <f>IF(AB12="",FALSE,ISERROR(MATCH(AB12,LISTING!$B:$B,0)))</f>
        <v>0</v>
      </c>
      <c r="AF12" s="41"/>
      <c r="AG12" s="42"/>
      <c r="AH12" s="43"/>
      <c r="AI12" t="b">
        <f>IF(AF12="",FALSE,ISERROR(MATCH(AF12,LISTING!$B:$B,0)))</f>
        <v>0</v>
      </c>
      <c r="AJ12" s="41"/>
      <c r="AK12" s="42"/>
      <c r="AL12" s="43"/>
      <c r="AM12" t="b">
        <f>IF(AJ12="",FALSE,ISERROR(MATCH(AJ12,LISTING!$B:$B,0)))</f>
        <v>0</v>
      </c>
      <c r="AN12" s="41"/>
      <c r="AO12" s="42"/>
      <c r="AP12" s="43"/>
      <c r="AQ12" t="b">
        <f>IF(AN12="",FALSE,ISERROR(MATCH(AN12,LISTING!$B:$B,0)))</f>
        <v>0</v>
      </c>
    </row>
    <row r="13" spans="1:43" ht="13.5" thickBot="1" x14ac:dyDescent="0.25">
      <c r="D13" s="155" t="s">
        <v>625</v>
      </c>
      <c r="E13" s="108" t="s">
        <v>31</v>
      </c>
      <c r="F13" s="109" t="s">
        <v>35</v>
      </c>
      <c r="G13" t="b">
        <f>IF(D13="",FALSE,ISERROR(MATCH(D13,LISTING!$B:$B,0)))</f>
        <v>0</v>
      </c>
      <c r="H13" s="103"/>
      <c r="I13" s="104"/>
      <c r="J13" s="105"/>
      <c r="K13" t="b">
        <f>IF(H13="",FALSE,ISERROR(MATCH(H13,LISTING!$B:$B,0)))</f>
        <v>0</v>
      </c>
      <c r="L13" s="103"/>
      <c r="M13" s="104"/>
      <c r="N13" s="105"/>
      <c r="O13" t="b">
        <f>IF(L13="",FALSE,ISERROR(MATCH(L13,LISTING!$B:$B,0)))</f>
        <v>0</v>
      </c>
      <c r="P13" s="103"/>
      <c r="Q13" s="104"/>
      <c r="R13" s="105"/>
      <c r="S13" t="b">
        <f>IF(P13="",FALSE,ISERROR(MATCH(P13,LISTING!$B:$B,0)))</f>
        <v>0</v>
      </c>
      <c r="T13" s="41"/>
      <c r="U13" s="42"/>
      <c r="V13" s="43"/>
      <c r="W13" t="b">
        <f>IF(T13="",FALSE,ISERROR(MATCH(T13,LISTING!$B:$B,0)))</f>
        <v>0</v>
      </c>
      <c r="X13" s="41"/>
      <c r="Y13" s="42"/>
      <c r="Z13" s="43"/>
      <c r="AA13" t="b">
        <f>IF(X13="",FALSE,ISERROR(MATCH(X13,LISTING!$B:$B,0)))</f>
        <v>0</v>
      </c>
      <c r="AB13" s="103"/>
      <c r="AC13" s="104"/>
      <c r="AD13" s="105"/>
      <c r="AE13" t="b">
        <f>IF(AB13="",FALSE,ISERROR(MATCH(AB13,LISTING!$B:$B,0)))</f>
        <v>0</v>
      </c>
      <c r="AF13" s="41"/>
      <c r="AG13" s="42"/>
      <c r="AH13" s="43"/>
      <c r="AI13" t="b">
        <f>IF(AF13="",FALSE,ISERROR(MATCH(AF13,LISTING!$B:$B,0)))</f>
        <v>0</v>
      </c>
      <c r="AJ13" s="41"/>
      <c r="AK13" s="42"/>
      <c r="AL13" s="43"/>
      <c r="AM13" t="b">
        <f>IF(AJ13="",FALSE,ISERROR(MATCH(AJ13,LISTING!$B:$B,0)))</f>
        <v>0</v>
      </c>
      <c r="AN13" s="41"/>
      <c r="AO13" s="42"/>
      <c r="AP13" s="43"/>
      <c r="AQ13" t="b">
        <f>IF(AN13="",FALSE,ISERROR(MATCH(AN13,LISTING!$B:$B,0)))</f>
        <v>0</v>
      </c>
    </row>
    <row r="14" spans="1:43" ht="13.5" thickBot="1" x14ac:dyDescent="0.25">
      <c r="A14" s="28" t="s">
        <v>29</v>
      </c>
      <c r="D14" s="33" t="s">
        <v>626</v>
      </c>
      <c r="E14" s="30" t="s">
        <v>30</v>
      </c>
      <c r="F14" s="34" t="s">
        <v>34</v>
      </c>
      <c r="G14" t="b">
        <f>IF(D14="",FALSE,ISERROR(MATCH(D14,LISTING!$B:$B,0)))</f>
        <v>0</v>
      </c>
      <c r="H14" s="103"/>
      <c r="I14" s="104"/>
      <c r="J14" s="105"/>
      <c r="K14" t="b">
        <f>IF(H14="",FALSE,ISERROR(MATCH(H14,LISTING!$B:$B,0)))</f>
        <v>0</v>
      </c>
      <c r="L14" s="103"/>
      <c r="M14" s="104"/>
      <c r="N14" s="105"/>
      <c r="O14" t="b">
        <f>IF(L14="",FALSE,ISERROR(MATCH(L14,LISTING!$B:$B,0)))</f>
        <v>0</v>
      </c>
      <c r="P14" s="103"/>
      <c r="Q14" s="104"/>
      <c r="R14" s="105"/>
      <c r="S14" t="b">
        <f>IF(P14="",FALSE,ISERROR(MATCH(P14,LISTING!$B:$B,0)))</f>
        <v>0</v>
      </c>
      <c r="T14" s="41"/>
      <c r="U14" s="42"/>
      <c r="V14" s="43"/>
      <c r="W14" t="b">
        <f>IF(T14="",FALSE,ISERROR(MATCH(T14,LISTING!$B:$B,0)))</f>
        <v>0</v>
      </c>
      <c r="X14" s="41"/>
      <c r="Y14" s="42"/>
      <c r="Z14" s="43"/>
      <c r="AA14" t="b">
        <f>IF(X14="",FALSE,ISERROR(MATCH(X14,LISTING!$B:$B,0)))</f>
        <v>0</v>
      </c>
      <c r="AB14" s="103"/>
      <c r="AC14" s="104"/>
      <c r="AD14" s="105"/>
      <c r="AE14" t="b">
        <f>IF(AB14="",FALSE,ISERROR(MATCH(AB14,LISTING!$B:$B,0)))</f>
        <v>0</v>
      </c>
      <c r="AF14" s="41"/>
      <c r="AG14" s="42"/>
      <c r="AH14" s="43"/>
      <c r="AI14" t="b">
        <f>IF(AF14="",FALSE,ISERROR(MATCH(AF14,LISTING!$B:$B,0)))</f>
        <v>0</v>
      </c>
      <c r="AJ14" s="41"/>
      <c r="AK14" s="42"/>
      <c r="AL14" s="43"/>
      <c r="AM14" t="b">
        <f>IF(AJ14="",FALSE,ISERROR(MATCH(AJ14,LISTING!$B:$B,0)))</f>
        <v>0</v>
      </c>
      <c r="AN14" s="41"/>
      <c r="AO14" s="42"/>
      <c r="AP14" s="43"/>
      <c r="AQ14" t="b">
        <f>IF(AN14="",FALSE,ISERROR(MATCH(AN14,LISTING!$B:$B,0)))</f>
        <v>0</v>
      </c>
    </row>
    <row r="15" spans="1:43" x14ac:dyDescent="0.2">
      <c r="A15" s="25" t="s">
        <v>30</v>
      </c>
      <c r="D15" s="155" t="s">
        <v>627</v>
      </c>
      <c r="E15" s="108" t="s">
        <v>33</v>
      </c>
      <c r="F15" s="109" t="s">
        <v>34</v>
      </c>
      <c r="G15" t="b">
        <f>IF(D15="",FALSE,ISERROR(MATCH(D15,LISTING!$B:$B,0)))</f>
        <v>0</v>
      </c>
      <c r="H15" s="103"/>
      <c r="I15" s="104"/>
      <c r="J15" s="105"/>
      <c r="K15" t="b">
        <f>IF(H15="",FALSE,ISERROR(MATCH(H15,LISTING!$B:$B,0)))</f>
        <v>0</v>
      </c>
      <c r="L15" s="103"/>
      <c r="M15" s="104"/>
      <c r="N15" s="105"/>
      <c r="O15" t="b">
        <f>IF(L15="",FALSE,ISERROR(MATCH(L15,LISTING!$B:$B,0)))</f>
        <v>0</v>
      </c>
      <c r="P15" s="103"/>
      <c r="Q15" s="104"/>
      <c r="R15" s="105"/>
      <c r="S15" t="b">
        <f>IF(P15="",FALSE,ISERROR(MATCH(P15,LISTING!$B:$B,0)))</f>
        <v>0</v>
      </c>
      <c r="T15" s="41"/>
      <c r="U15" s="42"/>
      <c r="V15" s="43"/>
      <c r="W15" t="b">
        <f>IF(T15="",FALSE,ISERROR(MATCH(T15,LISTING!$B:$B,0)))</f>
        <v>0</v>
      </c>
      <c r="X15" s="41"/>
      <c r="Y15" s="42"/>
      <c r="Z15" s="43"/>
      <c r="AA15" t="b">
        <f>IF(X15="",FALSE,ISERROR(MATCH(X15,LISTING!$B:$B,0)))</f>
        <v>0</v>
      </c>
      <c r="AB15" s="103"/>
      <c r="AC15" s="104"/>
      <c r="AD15" s="105"/>
      <c r="AE15" t="b">
        <f>IF(AB15="",FALSE,ISERROR(MATCH(AB15,LISTING!$B:$B,0)))</f>
        <v>0</v>
      </c>
      <c r="AF15" s="41"/>
      <c r="AG15" s="42"/>
      <c r="AH15" s="43"/>
      <c r="AI15" t="b">
        <f>IF(AF15="",FALSE,ISERROR(MATCH(AF15,LISTING!$B:$B,0)))</f>
        <v>0</v>
      </c>
      <c r="AJ15" s="41"/>
      <c r="AK15" s="42"/>
      <c r="AL15" s="43"/>
      <c r="AM15" t="b">
        <f>IF(AJ15="",FALSE,ISERROR(MATCH(AJ15,LISTING!$B:$B,0)))</f>
        <v>0</v>
      </c>
      <c r="AN15" s="41"/>
      <c r="AO15" s="42"/>
      <c r="AP15" s="43"/>
      <c r="AQ15" t="b">
        <f>IF(AN15="",FALSE,ISERROR(MATCH(AN15,LISTING!$B:$B,0)))</f>
        <v>0</v>
      </c>
    </row>
    <row r="16" spans="1:43" x14ac:dyDescent="0.2">
      <c r="A16" s="26" t="s">
        <v>31</v>
      </c>
      <c r="D16" s="155" t="s">
        <v>656</v>
      </c>
      <c r="E16" s="108" t="s">
        <v>33</v>
      </c>
      <c r="F16" s="109" t="s">
        <v>34</v>
      </c>
      <c r="G16" t="b">
        <f>IF(D16="",FALSE,ISERROR(MATCH(D16,LISTING!$B:$B,0)))</f>
        <v>0</v>
      </c>
      <c r="H16" s="103"/>
      <c r="I16" s="104"/>
      <c r="J16" s="105"/>
      <c r="K16" t="b">
        <f>IF(H16="",FALSE,ISERROR(MATCH(H16,LISTING!$B:$B,0)))</f>
        <v>0</v>
      </c>
      <c r="L16" s="103"/>
      <c r="M16" s="104"/>
      <c r="N16" s="105"/>
      <c r="O16" t="b">
        <f>IF(L16="",FALSE,ISERROR(MATCH(L16,LISTING!$B:$B,0)))</f>
        <v>0</v>
      </c>
      <c r="P16" s="103"/>
      <c r="Q16" s="104"/>
      <c r="R16" s="105"/>
      <c r="S16" t="b">
        <f>IF(P16="",FALSE,ISERROR(MATCH(P16,LISTING!$B:$B,0)))</f>
        <v>0</v>
      </c>
      <c r="T16" s="41"/>
      <c r="U16" s="42"/>
      <c r="V16" s="43"/>
      <c r="W16" t="b">
        <f>IF(T16="",FALSE,ISERROR(MATCH(T16,LISTING!$B:$B,0)))</f>
        <v>0</v>
      </c>
      <c r="X16" s="41"/>
      <c r="Y16" s="42"/>
      <c r="Z16" s="43"/>
      <c r="AA16" t="b">
        <f>IF(X16="",FALSE,ISERROR(MATCH(X16,LISTING!$B:$B,0)))</f>
        <v>0</v>
      </c>
      <c r="AB16" s="103"/>
      <c r="AC16" s="104"/>
      <c r="AD16" s="105"/>
      <c r="AE16" t="b">
        <f>IF(AB16="",FALSE,ISERROR(MATCH(AB16,LISTING!$B:$B,0)))</f>
        <v>0</v>
      </c>
      <c r="AF16" s="41"/>
      <c r="AG16" s="42"/>
      <c r="AH16" s="43"/>
      <c r="AI16" t="b">
        <f>IF(AF16="",FALSE,ISERROR(MATCH(AF16,LISTING!$B:$B,0)))</f>
        <v>0</v>
      </c>
      <c r="AJ16" s="41"/>
      <c r="AK16" s="42"/>
      <c r="AL16" s="43"/>
      <c r="AM16" t="b">
        <f>IF(AJ16="",FALSE,ISERROR(MATCH(AJ16,LISTING!$B:$B,0)))</f>
        <v>0</v>
      </c>
      <c r="AN16" s="41"/>
      <c r="AO16" s="42"/>
      <c r="AP16" s="43"/>
      <c r="AQ16" t="b">
        <f>IF(AN16="",FALSE,ISERROR(MATCH(AN16,LISTING!$B:$B,0)))</f>
        <v>0</v>
      </c>
    </row>
    <row r="17" spans="1:43" x14ac:dyDescent="0.2">
      <c r="A17" s="26" t="s">
        <v>32</v>
      </c>
      <c r="D17" s="33" t="s">
        <v>628</v>
      </c>
      <c r="E17" s="30" t="s">
        <v>37</v>
      </c>
      <c r="F17" s="34" t="s">
        <v>34</v>
      </c>
      <c r="G17" t="b">
        <f>IF(D17="",FALSE,ISERROR(MATCH(D17,LISTING!$B:$B,0)))</f>
        <v>0</v>
      </c>
      <c r="H17" s="103"/>
      <c r="I17" s="104"/>
      <c r="J17" s="105"/>
      <c r="K17" t="b">
        <f>IF(H17="",FALSE,ISERROR(MATCH(H17,LISTING!$B:$B,0)))</f>
        <v>0</v>
      </c>
      <c r="L17" s="103"/>
      <c r="M17" s="104"/>
      <c r="N17" s="105"/>
      <c r="O17" t="b">
        <f>IF(L17="",FALSE,ISERROR(MATCH(L17,LISTING!$B:$B,0)))</f>
        <v>0</v>
      </c>
      <c r="P17" s="103"/>
      <c r="Q17" s="104"/>
      <c r="R17" s="105"/>
      <c r="S17" t="b">
        <f>IF(P17="",FALSE,ISERROR(MATCH(P17,LISTING!$B:$B,0)))</f>
        <v>0</v>
      </c>
      <c r="T17" s="41"/>
      <c r="U17" s="42"/>
      <c r="V17" s="43"/>
      <c r="W17" t="b">
        <f>IF(T17="",FALSE,ISERROR(MATCH(T17,LISTING!$B:$B,0)))</f>
        <v>0</v>
      </c>
      <c r="X17" s="41"/>
      <c r="Y17" s="42"/>
      <c r="Z17" s="43"/>
      <c r="AA17" t="b">
        <f>IF(X17="",FALSE,ISERROR(MATCH(X17,LISTING!$B:$B,0)))</f>
        <v>0</v>
      </c>
      <c r="AB17" s="41"/>
      <c r="AC17" s="42"/>
      <c r="AD17" s="43"/>
      <c r="AE17" t="b">
        <f>IF(AB17="",FALSE,ISERROR(MATCH(AB17,LISTING!$B:$B,0)))</f>
        <v>0</v>
      </c>
      <c r="AF17" s="41"/>
      <c r="AG17" s="42"/>
      <c r="AH17" s="43"/>
      <c r="AI17" t="b">
        <f>IF(AF17="",FALSE,ISERROR(MATCH(AF17,LISTING!$B:$B,0)))</f>
        <v>0</v>
      </c>
      <c r="AJ17" s="41"/>
      <c r="AK17" s="42"/>
      <c r="AL17" s="43"/>
      <c r="AM17" t="b">
        <f>IF(AJ17="",FALSE,ISERROR(MATCH(AJ17,LISTING!$B:$B,0)))</f>
        <v>0</v>
      </c>
      <c r="AN17" s="41"/>
      <c r="AO17" s="42"/>
      <c r="AP17" s="43"/>
      <c r="AQ17" t="b">
        <f>IF(AN17="",FALSE,ISERROR(MATCH(AN17,LISTING!$B:$B,0)))</f>
        <v>0</v>
      </c>
    </row>
    <row r="18" spans="1:43" x14ac:dyDescent="0.2">
      <c r="A18" s="26" t="s">
        <v>33</v>
      </c>
      <c r="D18" s="155" t="s">
        <v>581</v>
      </c>
      <c r="E18" s="108" t="s">
        <v>33</v>
      </c>
      <c r="F18" s="109" t="s">
        <v>35</v>
      </c>
      <c r="G18" t="b">
        <f>IF(D18="",FALSE,ISERROR(MATCH(D18,LISTING!$B:$B,0)))</f>
        <v>0</v>
      </c>
      <c r="H18" s="103"/>
      <c r="I18" s="104"/>
      <c r="J18" s="105"/>
      <c r="K18" t="b">
        <f>IF(H18="",FALSE,ISERROR(MATCH(H18,LISTING!$B:$B,0)))</f>
        <v>0</v>
      </c>
      <c r="L18" s="103"/>
      <c r="M18" s="104"/>
      <c r="N18" s="105"/>
      <c r="O18" t="b">
        <f>IF(L18="",FALSE,ISERROR(MATCH(L18,LISTING!$B:$B,0)))</f>
        <v>0</v>
      </c>
      <c r="P18" s="103"/>
      <c r="Q18" s="104"/>
      <c r="R18" s="105"/>
      <c r="S18" t="b">
        <f>IF(P18="",FALSE,ISERROR(MATCH(P18,LISTING!$B:$B,0)))</f>
        <v>0</v>
      </c>
      <c r="T18" s="41"/>
      <c r="U18" s="42"/>
      <c r="V18" s="43"/>
      <c r="W18" t="b">
        <f>IF(T18="",FALSE,ISERROR(MATCH(T18,LISTING!$B:$B,0)))</f>
        <v>0</v>
      </c>
      <c r="X18" s="41"/>
      <c r="Y18" s="42"/>
      <c r="Z18" s="43"/>
      <c r="AA18" t="b">
        <f>IF(X18="",FALSE,ISERROR(MATCH(X18,LISTING!$B:$B,0)))</f>
        <v>0</v>
      </c>
      <c r="AB18" s="41"/>
      <c r="AC18" s="42"/>
      <c r="AD18" s="43"/>
      <c r="AE18" t="b">
        <f>IF(AB18="",FALSE,ISERROR(MATCH(AB18,LISTING!$B:$B,0)))</f>
        <v>0</v>
      </c>
      <c r="AF18" s="41"/>
      <c r="AG18" s="42"/>
      <c r="AH18" s="43"/>
      <c r="AI18" t="b">
        <f>IF(AF18="",FALSE,ISERROR(MATCH(AF18,LISTING!$B:$B,0)))</f>
        <v>0</v>
      </c>
      <c r="AJ18" s="41"/>
      <c r="AK18" s="42"/>
      <c r="AL18" s="43"/>
      <c r="AM18" t="b">
        <f>IF(AJ18="",FALSE,ISERROR(MATCH(AJ18,LISTING!$B:$B,0)))</f>
        <v>0</v>
      </c>
      <c r="AN18" s="41"/>
      <c r="AO18" s="42"/>
      <c r="AP18" s="43"/>
      <c r="AQ18" t="b">
        <f>IF(AN18="",FALSE,ISERROR(MATCH(AN18,LISTING!$B:$B,0)))</f>
        <v>0</v>
      </c>
    </row>
    <row r="19" spans="1:43" x14ac:dyDescent="0.2">
      <c r="A19" s="26" t="s">
        <v>36</v>
      </c>
      <c r="D19" s="33" t="s">
        <v>629</v>
      </c>
      <c r="E19" s="30" t="s">
        <v>37</v>
      </c>
      <c r="F19" s="34" t="s">
        <v>34</v>
      </c>
      <c r="G19" t="b">
        <f>IF(D19="",FALSE,ISERROR(MATCH(D19,LISTING!$B:$B,0)))</f>
        <v>0</v>
      </c>
      <c r="H19" s="103"/>
      <c r="I19" s="104"/>
      <c r="J19" s="105"/>
      <c r="K19" t="b">
        <f>IF(H19="",FALSE,ISERROR(MATCH(H19,LISTING!$B:$B,0)))</f>
        <v>0</v>
      </c>
      <c r="L19" s="103"/>
      <c r="M19" s="104"/>
      <c r="N19" s="105"/>
      <c r="O19" t="b">
        <f>IF(L19="",FALSE,ISERROR(MATCH(L19,LISTING!$B:$B,0)))</f>
        <v>0</v>
      </c>
      <c r="P19" s="103"/>
      <c r="Q19" s="104"/>
      <c r="R19" s="105"/>
      <c r="S19" t="b">
        <f>IF(P19="",FALSE,ISERROR(MATCH(P19,LISTING!$B:$B,0)))</f>
        <v>0</v>
      </c>
      <c r="T19" s="41"/>
      <c r="U19" s="42"/>
      <c r="V19" s="43"/>
      <c r="W19" t="b">
        <f>IF(T19="",FALSE,ISERROR(MATCH(T19,LISTING!$B:$B,0)))</f>
        <v>0</v>
      </c>
      <c r="X19" s="41"/>
      <c r="Y19" s="42"/>
      <c r="Z19" s="43"/>
      <c r="AA19" t="b">
        <f>IF(X19="",FALSE,ISERROR(MATCH(X19,LISTING!$B:$B,0)))</f>
        <v>0</v>
      </c>
      <c r="AB19" s="41"/>
      <c r="AC19" s="42"/>
      <c r="AD19" s="43"/>
      <c r="AE19" t="b">
        <f>IF(AB19="",FALSE,ISERROR(MATCH(AB19,LISTING!$B:$B,0)))</f>
        <v>0</v>
      </c>
      <c r="AF19" s="41"/>
      <c r="AG19" s="42"/>
      <c r="AH19" s="43"/>
      <c r="AI19" t="b">
        <f>IF(AF19="",FALSE,ISERROR(MATCH(AF19,LISTING!$B:$B,0)))</f>
        <v>0</v>
      </c>
      <c r="AJ19" s="41"/>
      <c r="AK19" s="42"/>
      <c r="AL19" s="43"/>
      <c r="AM19" t="b">
        <f>IF(AJ19="",FALSE,ISERROR(MATCH(AJ19,LISTING!$B:$B,0)))</f>
        <v>0</v>
      </c>
      <c r="AN19" s="41"/>
      <c r="AO19" s="42"/>
      <c r="AP19" s="43"/>
      <c r="AQ19" t="b">
        <f>IF(AN19="",FALSE,ISERROR(MATCH(AN19,LISTING!$B:$B,0)))</f>
        <v>0</v>
      </c>
    </row>
    <row r="20" spans="1:43" x14ac:dyDescent="0.2">
      <c r="A20" s="26" t="s">
        <v>37</v>
      </c>
      <c r="D20" s="33" t="s">
        <v>630</v>
      </c>
      <c r="E20" s="30" t="s">
        <v>31</v>
      </c>
      <c r="F20" s="34" t="s">
        <v>34</v>
      </c>
      <c r="G20" t="b">
        <f>IF(D20="",FALSE,ISERROR(MATCH(D20,LISTING!$B:$B,0)))</f>
        <v>0</v>
      </c>
      <c r="H20" s="41"/>
      <c r="I20" s="42"/>
      <c r="J20" s="43"/>
      <c r="K20" t="b">
        <f>IF(H20="",FALSE,ISERROR(MATCH(H20,LISTING!$B:$B,0)))</f>
        <v>0</v>
      </c>
      <c r="L20" s="103"/>
      <c r="M20" s="104"/>
      <c r="N20" s="105"/>
      <c r="O20" t="b">
        <f>IF(L20="",FALSE,ISERROR(MATCH(L20,LISTING!$B:$B,0)))</f>
        <v>0</v>
      </c>
      <c r="P20" s="103"/>
      <c r="Q20" s="104"/>
      <c r="R20" s="105"/>
      <c r="S20" t="b">
        <f>IF(P20="",FALSE,ISERROR(MATCH(P20,LISTING!$B:$B,0)))</f>
        <v>0</v>
      </c>
      <c r="T20" s="41"/>
      <c r="U20" s="42"/>
      <c r="V20" s="43"/>
      <c r="W20" t="b">
        <f>IF(T20="",FALSE,ISERROR(MATCH(T20,LISTING!$B:$B,0)))</f>
        <v>0</v>
      </c>
      <c r="X20" s="41"/>
      <c r="Y20" s="42"/>
      <c r="Z20" s="43"/>
      <c r="AA20" t="b">
        <f>IF(X20="",FALSE,ISERROR(MATCH(X20,LISTING!$B:$B,0)))</f>
        <v>0</v>
      </c>
      <c r="AB20" s="41"/>
      <c r="AC20" s="42"/>
      <c r="AD20" s="43"/>
      <c r="AE20" t="b">
        <f>IF(AB20="",FALSE,ISERROR(MATCH(AB20,LISTING!$B:$B,0)))</f>
        <v>0</v>
      </c>
      <c r="AF20" s="41"/>
      <c r="AG20" s="42"/>
      <c r="AH20" s="43"/>
      <c r="AI20" t="b">
        <f>IF(AF20="",FALSE,ISERROR(MATCH(AF20,LISTING!$B:$B,0)))</f>
        <v>0</v>
      </c>
      <c r="AJ20" s="41"/>
      <c r="AK20" s="42"/>
      <c r="AL20" s="43"/>
      <c r="AM20" t="b">
        <f>IF(AJ20="",FALSE,ISERROR(MATCH(AJ20,LISTING!$B:$B,0)))</f>
        <v>0</v>
      </c>
      <c r="AN20" s="41"/>
      <c r="AO20" s="42"/>
      <c r="AP20" s="43"/>
      <c r="AQ20" t="b">
        <f>IF(AN20="",FALSE,ISERROR(MATCH(AN20,LISTING!$B:$B,0)))</f>
        <v>0</v>
      </c>
    </row>
    <row r="21" spans="1:43" x14ac:dyDescent="0.2">
      <c r="A21" s="26"/>
      <c r="D21" s="155" t="s">
        <v>16</v>
      </c>
      <c r="E21" s="108" t="s">
        <v>33</v>
      </c>
      <c r="F21" s="109" t="s">
        <v>34</v>
      </c>
      <c r="G21" t="b">
        <f>IF(D21="",FALSE,ISERROR(MATCH(D21,LISTING!$B:$B,0)))</f>
        <v>0</v>
      </c>
      <c r="H21" s="87"/>
      <c r="I21" s="42"/>
      <c r="J21" s="43"/>
      <c r="K21" t="b">
        <f>IF(H21="",FALSE,ISERROR(MATCH(H21,LISTING!$B:$B,0)))</f>
        <v>0</v>
      </c>
      <c r="L21" s="103"/>
      <c r="M21" s="104"/>
      <c r="N21" s="105"/>
      <c r="O21" t="b">
        <f>IF(L21="",FALSE,ISERROR(MATCH(L21,LISTING!$B:$B,0)))</f>
        <v>0</v>
      </c>
      <c r="P21" s="103"/>
      <c r="Q21" s="104"/>
      <c r="R21" s="105"/>
      <c r="S21" t="b">
        <f>IF(P21="",FALSE,ISERROR(MATCH(P21,LISTING!$B:$B,0)))</f>
        <v>0</v>
      </c>
      <c r="T21" s="41"/>
      <c r="U21" s="42"/>
      <c r="V21" s="43"/>
      <c r="W21" t="b">
        <f>IF(T21="",FALSE,ISERROR(MATCH(T21,LISTING!$B:$B,0)))</f>
        <v>0</v>
      </c>
      <c r="X21" s="41"/>
      <c r="Y21" s="42"/>
      <c r="Z21" s="43"/>
      <c r="AA21" t="b">
        <f>IF(X21="",FALSE,ISERROR(MATCH(X21,LISTING!$B:$B,0)))</f>
        <v>0</v>
      </c>
      <c r="AB21" s="41"/>
      <c r="AC21" s="42"/>
      <c r="AD21" s="43"/>
      <c r="AE21" t="b">
        <f>IF(AB21="",FALSE,ISERROR(MATCH(AB21,LISTING!$B:$B,0)))</f>
        <v>0</v>
      </c>
      <c r="AF21" s="41"/>
      <c r="AG21" s="42"/>
      <c r="AH21" s="43"/>
      <c r="AI21" t="b">
        <f>IF(AF21="",FALSE,ISERROR(MATCH(AF21,LISTING!$B:$B,0)))</f>
        <v>0</v>
      </c>
      <c r="AJ21" s="41"/>
      <c r="AK21" s="42"/>
      <c r="AL21" s="43"/>
      <c r="AM21" t="b">
        <f>IF(AJ21="",FALSE,ISERROR(MATCH(AJ21,LISTING!$B:$B,0)))</f>
        <v>0</v>
      </c>
      <c r="AN21" s="41"/>
      <c r="AO21" s="42"/>
      <c r="AP21" s="43"/>
      <c r="AQ21" t="b">
        <f>IF(AN21="",FALSE,ISERROR(MATCH(AN21,LISTING!$B:$B,0)))</f>
        <v>0</v>
      </c>
    </row>
    <row r="22" spans="1:43" x14ac:dyDescent="0.2">
      <c r="A22" s="26"/>
      <c r="D22" s="33" t="s">
        <v>631</v>
      </c>
      <c r="E22" s="30" t="s">
        <v>31</v>
      </c>
      <c r="F22" s="34" t="s">
        <v>34</v>
      </c>
      <c r="G22" t="b">
        <f>IF(D22="",FALSE,ISERROR(MATCH(D22,LISTING!$B:$B,0)))</f>
        <v>0</v>
      </c>
      <c r="H22" s="41"/>
      <c r="I22" s="42"/>
      <c r="J22" s="43"/>
      <c r="K22" t="b">
        <f>IF(H22="",FALSE,ISERROR(MATCH(H22,LISTING!$B:$B,0)))</f>
        <v>0</v>
      </c>
      <c r="L22" s="103"/>
      <c r="M22" s="104"/>
      <c r="N22" s="105"/>
      <c r="O22" t="b">
        <f>IF(L22="",FALSE,ISERROR(MATCH(L22,LISTING!$B:$B,0)))</f>
        <v>0</v>
      </c>
      <c r="P22" s="103"/>
      <c r="Q22" s="104"/>
      <c r="R22" s="105"/>
      <c r="S22" t="b">
        <f>IF(P22="",FALSE,ISERROR(MATCH(P22,LISTING!$B:$B,0)))</f>
        <v>0</v>
      </c>
      <c r="T22" s="41"/>
      <c r="U22" s="42"/>
      <c r="V22" s="43"/>
      <c r="W22" t="b">
        <f>IF(T22="",FALSE,ISERROR(MATCH(T22,LISTING!$B:$B,0)))</f>
        <v>0</v>
      </c>
      <c r="X22" s="41"/>
      <c r="Y22" s="42"/>
      <c r="Z22" s="43"/>
      <c r="AA22" t="b">
        <f>IF(X22="",FALSE,ISERROR(MATCH(X22,LISTING!$B:$B,0)))</f>
        <v>0</v>
      </c>
      <c r="AB22" s="41"/>
      <c r="AC22" s="42"/>
      <c r="AD22" s="43"/>
      <c r="AE22" t="b">
        <f>IF(AB22="",FALSE,ISERROR(MATCH(AB22,LISTING!$B:$B,0)))</f>
        <v>0</v>
      </c>
      <c r="AF22" s="41"/>
      <c r="AG22" s="42"/>
      <c r="AH22" s="43"/>
      <c r="AI22" t="b">
        <f>IF(AF22="",FALSE,ISERROR(MATCH(AF22,LISTING!$B:$B,0)))</f>
        <v>0</v>
      </c>
      <c r="AJ22" s="41"/>
      <c r="AK22" s="42"/>
      <c r="AL22" s="43"/>
      <c r="AM22" t="b">
        <f>IF(AJ22="",FALSE,ISERROR(MATCH(AJ22,LISTING!$B:$B,0)))</f>
        <v>0</v>
      </c>
      <c r="AN22" s="41"/>
      <c r="AO22" s="42"/>
      <c r="AP22" s="43"/>
      <c r="AQ22" t="b">
        <f>IF(AN22="",FALSE,ISERROR(MATCH(AN22,LISTING!$B:$B,0)))</f>
        <v>0</v>
      </c>
    </row>
    <row r="23" spans="1:43" x14ac:dyDescent="0.2">
      <c r="A23" s="26"/>
      <c r="D23" s="33" t="s">
        <v>632</v>
      </c>
      <c r="E23" s="30" t="s">
        <v>31</v>
      </c>
      <c r="F23" s="34" t="s">
        <v>34</v>
      </c>
      <c r="G23" t="b">
        <f>IF(D23="",FALSE,ISERROR(MATCH(D23,LISTING!$B:$B,0)))</f>
        <v>0</v>
      </c>
      <c r="H23" s="41"/>
      <c r="I23" s="42"/>
      <c r="J23" s="43"/>
      <c r="K23" t="b">
        <f>IF(H23="",FALSE,ISERROR(MATCH(H23,LISTING!$B:$B,0)))</f>
        <v>0</v>
      </c>
      <c r="L23" s="103"/>
      <c r="M23" s="104"/>
      <c r="N23" s="105"/>
      <c r="O23" t="b">
        <f>IF(L23="",FALSE,ISERROR(MATCH(L23,LISTING!$B:$B,0)))</f>
        <v>0</v>
      </c>
      <c r="P23" s="41"/>
      <c r="Q23" s="42"/>
      <c r="R23" s="105"/>
      <c r="S23" t="b">
        <f>IF(P23="",FALSE,ISERROR(MATCH(P23,LISTING!$B:$B,0)))</f>
        <v>0</v>
      </c>
      <c r="T23" s="41"/>
      <c r="U23" s="42"/>
      <c r="V23" s="43"/>
      <c r="W23" t="b">
        <f>IF(T23="",FALSE,ISERROR(MATCH(T23,LISTING!$B:$B,0)))</f>
        <v>0</v>
      </c>
      <c r="X23" s="41"/>
      <c r="Y23" s="42"/>
      <c r="Z23" s="43"/>
      <c r="AA23" t="b">
        <f>IF(X23="",FALSE,ISERROR(MATCH(X23,LISTING!$B:$B,0)))</f>
        <v>0</v>
      </c>
      <c r="AB23" s="41"/>
      <c r="AC23" s="42"/>
      <c r="AD23" s="43"/>
      <c r="AE23" t="b">
        <f>IF(AB23="",FALSE,ISERROR(MATCH(AB23,LISTING!$B:$B,0)))</f>
        <v>0</v>
      </c>
      <c r="AF23" s="41"/>
      <c r="AG23" s="42"/>
      <c r="AH23" s="43"/>
      <c r="AI23" t="b">
        <f>IF(AF23="",FALSE,ISERROR(MATCH(AF23,LISTING!$B:$B,0)))</f>
        <v>0</v>
      </c>
      <c r="AJ23" s="41"/>
      <c r="AK23" s="42"/>
      <c r="AL23" s="43"/>
      <c r="AM23" t="b">
        <f>IF(AJ23="",FALSE,ISERROR(MATCH(AJ23,LISTING!$B:$B,0)))</f>
        <v>0</v>
      </c>
      <c r="AN23" s="41"/>
      <c r="AO23" s="42"/>
      <c r="AP23" s="43"/>
      <c r="AQ23" t="b">
        <f>IF(AN23="",FALSE,ISERROR(MATCH(AN23,LISTING!$B:$B,0)))</f>
        <v>0</v>
      </c>
    </row>
    <row r="24" spans="1:43" x14ac:dyDescent="0.2">
      <c r="A24" s="26"/>
      <c r="D24" s="33" t="s">
        <v>633</v>
      </c>
      <c r="E24" s="30" t="s">
        <v>33</v>
      </c>
      <c r="F24" s="34" t="s">
        <v>35</v>
      </c>
      <c r="G24" t="b">
        <f>IF(D24="",FALSE,ISERROR(MATCH(D24,LISTING!$B:$B,0)))</f>
        <v>0</v>
      </c>
      <c r="H24" s="41"/>
      <c r="I24" s="42"/>
      <c r="J24" s="43"/>
      <c r="K24" t="b">
        <f>IF(H24="",FALSE,ISERROR(MATCH(H24,LISTING!$B:$B,0)))</f>
        <v>0</v>
      </c>
      <c r="L24" s="103"/>
      <c r="M24" s="104"/>
      <c r="N24" s="105"/>
      <c r="O24" t="b">
        <f>IF(L24="",FALSE,ISERROR(MATCH(L24,LISTING!$B:$B,0)))</f>
        <v>0</v>
      </c>
      <c r="P24" s="103"/>
      <c r="Q24" s="104"/>
      <c r="R24" s="105"/>
      <c r="S24" t="b">
        <f>IF(P24="",FALSE,ISERROR(MATCH(P24,LISTING!$B:$B,0)))</f>
        <v>0</v>
      </c>
      <c r="T24" s="41"/>
      <c r="U24" s="42"/>
      <c r="V24" s="43"/>
      <c r="W24" t="b">
        <f>IF(T24="",FALSE,ISERROR(MATCH(T24,LISTING!$B:$B,0)))</f>
        <v>0</v>
      </c>
      <c r="X24" s="41"/>
      <c r="Y24" s="42"/>
      <c r="Z24" s="43"/>
      <c r="AA24" t="b">
        <f>IF(X24="",FALSE,ISERROR(MATCH(X24,LISTING!$B:$B,0)))</f>
        <v>0</v>
      </c>
      <c r="AB24" s="41"/>
      <c r="AC24" s="42"/>
      <c r="AD24" s="43"/>
      <c r="AE24" t="b">
        <f>IF(AB24="",FALSE,ISERROR(MATCH(AB24,LISTING!$B:$B,0)))</f>
        <v>0</v>
      </c>
      <c r="AF24" s="41"/>
      <c r="AG24" s="42"/>
      <c r="AH24" s="43"/>
      <c r="AI24" t="b">
        <f>IF(AF24="",FALSE,ISERROR(MATCH(AF24,LISTING!$B:$B,0)))</f>
        <v>0</v>
      </c>
      <c r="AJ24" s="41"/>
      <c r="AK24" s="42"/>
      <c r="AL24" s="43"/>
      <c r="AM24" t="b">
        <f>IF(AJ24="",FALSE,ISERROR(MATCH(AJ24,LISTING!$B:$B,0)))</f>
        <v>0</v>
      </c>
      <c r="AN24" s="41"/>
      <c r="AO24" s="42"/>
      <c r="AP24" s="43"/>
      <c r="AQ24" t="b">
        <f>IF(AN24="",FALSE,ISERROR(MATCH(AN24,LISTING!$B:$B,0)))</f>
        <v>0</v>
      </c>
    </row>
    <row r="25" spans="1:43" ht="13.5" thickBot="1" x14ac:dyDescent="0.25">
      <c r="A25" s="27"/>
      <c r="D25" s="33" t="s">
        <v>634</v>
      </c>
      <c r="E25" s="30" t="s">
        <v>30</v>
      </c>
      <c r="F25" s="34" t="s">
        <v>34</v>
      </c>
      <c r="G25" t="b">
        <f>IF(D25="",FALSE,ISERROR(MATCH(D25,LISTING!$B:$B,0)))</f>
        <v>0</v>
      </c>
      <c r="H25" s="41"/>
      <c r="I25" s="42"/>
      <c r="J25" s="43"/>
      <c r="K25" t="b">
        <f>IF(H25="",FALSE,ISERROR(MATCH(H25,LISTING!$B:$B,0)))</f>
        <v>0</v>
      </c>
      <c r="L25" s="103"/>
      <c r="M25" s="104"/>
      <c r="N25" s="105"/>
      <c r="O25" t="b">
        <f>IF(L25="",FALSE,ISERROR(MATCH(L25,LISTING!$B:$B,0)))</f>
        <v>0</v>
      </c>
      <c r="P25" s="103"/>
      <c r="Q25" s="104"/>
      <c r="R25" s="105"/>
      <c r="S25" t="b">
        <f>IF(P25="",FALSE,ISERROR(MATCH(P25,LISTING!$B:$B,0)))</f>
        <v>0</v>
      </c>
      <c r="T25" s="41"/>
      <c r="U25" s="42"/>
      <c r="V25" s="43"/>
      <c r="W25" t="b">
        <f>IF(T25="",FALSE,ISERROR(MATCH(T25,LISTING!$B:$B,0)))</f>
        <v>0</v>
      </c>
      <c r="X25" s="41"/>
      <c r="Y25" s="42"/>
      <c r="Z25" s="43"/>
      <c r="AA25" t="b">
        <f>IF(X25="",FALSE,ISERROR(MATCH(X25,LISTING!$B:$B,0)))</f>
        <v>0</v>
      </c>
      <c r="AB25" s="41"/>
      <c r="AC25" s="42"/>
      <c r="AD25" s="43"/>
      <c r="AE25" t="b">
        <f>IF(AB25="",FALSE,ISERROR(MATCH(AB25,LISTING!$B:$B,0)))</f>
        <v>0</v>
      </c>
      <c r="AF25" s="41"/>
      <c r="AG25" s="42"/>
      <c r="AH25" s="43"/>
      <c r="AI25" t="b">
        <f>IF(AF25="",FALSE,ISERROR(MATCH(AF25,LISTING!$B:$B,0)))</f>
        <v>0</v>
      </c>
      <c r="AJ25" s="41"/>
      <c r="AK25" s="42"/>
      <c r="AL25" s="43"/>
      <c r="AM25" t="b">
        <f>IF(AJ25="",FALSE,ISERROR(MATCH(AJ25,LISTING!$B:$B,0)))</f>
        <v>0</v>
      </c>
      <c r="AN25" s="41"/>
      <c r="AO25" s="42"/>
      <c r="AP25" s="43"/>
      <c r="AQ25" t="b">
        <f>IF(AN25="",FALSE,ISERROR(MATCH(AN25,LISTING!$B:$B,0)))</f>
        <v>0</v>
      </c>
    </row>
    <row r="26" spans="1:43" ht="13.5" thickBot="1" x14ac:dyDescent="0.25">
      <c r="D26" s="155" t="s">
        <v>635</v>
      </c>
      <c r="E26" s="108" t="s">
        <v>32</v>
      </c>
      <c r="F26" s="109" t="s">
        <v>34</v>
      </c>
      <c r="G26" t="b">
        <f>IF(D26="",FALSE,ISERROR(MATCH(D26,LISTING!$B:$B,0)))</f>
        <v>0</v>
      </c>
      <c r="H26" s="41"/>
      <c r="I26" s="42"/>
      <c r="J26" s="43"/>
      <c r="K26" t="b">
        <f>IF(H26="",FALSE,ISERROR(MATCH(H26,LISTING!$B:$B,0)))</f>
        <v>0</v>
      </c>
      <c r="L26" s="103"/>
      <c r="M26" s="104"/>
      <c r="N26" s="105"/>
      <c r="O26" t="b">
        <f>IF(L26="",FALSE,ISERROR(MATCH(L26,LISTING!$B:$B,0)))</f>
        <v>0</v>
      </c>
      <c r="P26" s="103"/>
      <c r="Q26" s="104"/>
      <c r="R26" s="105"/>
      <c r="S26" t="b">
        <f>IF(P26="",FALSE,ISERROR(MATCH(P26,LISTING!$B:$B,0)))</f>
        <v>0</v>
      </c>
      <c r="T26" s="41"/>
      <c r="U26" s="42"/>
      <c r="V26" s="43"/>
      <c r="W26" t="b">
        <f>IF(T26="",FALSE,ISERROR(MATCH(T26,LISTING!$B:$B,0)))</f>
        <v>0</v>
      </c>
      <c r="X26" s="41"/>
      <c r="Y26" s="42"/>
      <c r="Z26" s="43"/>
      <c r="AA26" t="b">
        <f>IF(X26="",FALSE,ISERROR(MATCH(X26,LISTING!$B:$B,0)))</f>
        <v>0</v>
      </c>
      <c r="AB26" s="41"/>
      <c r="AC26" s="42"/>
      <c r="AD26" s="43"/>
      <c r="AE26" t="b">
        <f>IF(AB26="",FALSE,ISERROR(MATCH(AB26,LISTING!$B:$B,0)))</f>
        <v>0</v>
      </c>
      <c r="AF26" s="41"/>
      <c r="AG26" s="42"/>
      <c r="AH26" s="43"/>
      <c r="AI26" t="b">
        <f>IF(AF26="",FALSE,ISERROR(MATCH(AF26,LISTING!$B:$B,0)))</f>
        <v>0</v>
      </c>
      <c r="AJ26" s="41"/>
      <c r="AK26" s="42"/>
      <c r="AL26" s="43"/>
      <c r="AM26" t="b">
        <f>IF(AJ26="",FALSE,ISERROR(MATCH(AJ26,LISTING!$B:$B,0)))</f>
        <v>0</v>
      </c>
      <c r="AN26" s="41"/>
      <c r="AO26" s="42"/>
      <c r="AP26" s="43"/>
      <c r="AQ26" t="b">
        <f>IF(AN26="",FALSE,ISERROR(MATCH(AN26,LISTING!$B:$B,0)))</f>
        <v>0</v>
      </c>
    </row>
    <row r="27" spans="1:43" ht="13.5" thickBot="1" x14ac:dyDescent="0.25">
      <c r="A27" s="28" t="s">
        <v>18</v>
      </c>
      <c r="D27" s="155" t="s">
        <v>636</v>
      </c>
      <c r="E27" s="30" t="s">
        <v>33</v>
      </c>
      <c r="F27" s="34" t="s">
        <v>34</v>
      </c>
      <c r="G27" t="b">
        <f>IF(D27="",FALSE,ISERROR(MATCH(D27,LISTING!$B:$B,0)))</f>
        <v>0</v>
      </c>
      <c r="H27" s="41"/>
      <c r="I27" s="42"/>
      <c r="J27" s="43"/>
      <c r="K27" t="b">
        <f>IF(H27="",FALSE,ISERROR(MATCH(H27,LISTING!$B:$B,0)))</f>
        <v>0</v>
      </c>
      <c r="L27" s="103"/>
      <c r="M27" s="104"/>
      <c r="N27" s="105"/>
      <c r="O27" t="b">
        <f>IF(L27="",FALSE,ISERROR(MATCH(L27,LISTING!$B:$B,0)))</f>
        <v>0</v>
      </c>
      <c r="P27" s="103"/>
      <c r="Q27" s="104"/>
      <c r="R27" s="105"/>
      <c r="S27" t="b">
        <f>IF(P27="",FALSE,ISERROR(MATCH(P27,LISTING!$B:$B,0)))</f>
        <v>0</v>
      </c>
      <c r="T27" s="41"/>
      <c r="U27" s="42"/>
      <c r="V27" s="43"/>
      <c r="W27" t="b">
        <f>IF(T27="",FALSE,ISERROR(MATCH(T27,LISTING!$B:$B,0)))</f>
        <v>0</v>
      </c>
      <c r="X27" s="41"/>
      <c r="Y27" s="42"/>
      <c r="Z27" s="43"/>
      <c r="AA27" t="b">
        <f>IF(X27="",FALSE,ISERROR(MATCH(X27,LISTING!$B:$B,0)))</f>
        <v>0</v>
      </c>
      <c r="AB27" s="41"/>
      <c r="AC27" s="42"/>
      <c r="AD27" s="43"/>
      <c r="AE27" t="b">
        <f>IF(AB27="",FALSE,ISERROR(MATCH(AB27,LISTING!$B:$B,0)))</f>
        <v>0</v>
      </c>
      <c r="AF27" s="41"/>
      <c r="AG27" s="42"/>
      <c r="AH27" s="43"/>
      <c r="AI27" t="b">
        <f>IF(AF27="",FALSE,ISERROR(MATCH(AF27,LISTING!$B:$B,0)))</f>
        <v>0</v>
      </c>
      <c r="AJ27" s="41"/>
      <c r="AK27" s="42"/>
      <c r="AL27" s="43"/>
      <c r="AM27" t="b">
        <f>IF(AJ27="",FALSE,ISERROR(MATCH(AJ27,LISTING!$B:$B,0)))</f>
        <v>0</v>
      </c>
      <c r="AN27" s="41"/>
      <c r="AO27" s="42"/>
      <c r="AP27" s="43"/>
      <c r="AQ27" t="b">
        <f>IF(AN27="",FALSE,ISERROR(MATCH(AN27,LISTING!$B:$B,0)))</f>
        <v>0</v>
      </c>
    </row>
    <row r="28" spans="1:43" x14ac:dyDescent="0.2">
      <c r="A28" s="25" t="s">
        <v>34</v>
      </c>
      <c r="D28" s="33" t="s">
        <v>637</v>
      </c>
      <c r="E28" s="30" t="s">
        <v>36</v>
      </c>
      <c r="F28" s="34" t="s">
        <v>34</v>
      </c>
      <c r="G28" t="b">
        <f>IF(D28="",FALSE,ISERROR(MATCH(D28,LISTING!$B:$B,0)))</f>
        <v>0</v>
      </c>
      <c r="H28" s="41"/>
      <c r="I28" s="42"/>
      <c r="J28" s="43"/>
      <c r="K28" t="b">
        <f>IF(H28="",FALSE,ISERROR(MATCH(H28,LISTING!$B:$B,0)))</f>
        <v>0</v>
      </c>
      <c r="L28" s="103"/>
      <c r="M28" s="104"/>
      <c r="N28" s="105"/>
      <c r="O28" t="b">
        <f>IF(L28="",FALSE,ISERROR(MATCH(L28,LISTING!$B:$B,0)))</f>
        <v>0</v>
      </c>
      <c r="P28" s="103"/>
      <c r="Q28" s="104"/>
      <c r="R28" s="105"/>
      <c r="S28" t="b">
        <f>IF(P28="",FALSE,ISERROR(MATCH(P28,LISTING!$B:$B,0)))</f>
        <v>0</v>
      </c>
      <c r="T28" s="41"/>
      <c r="U28" s="42"/>
      <c r="V28" s="43"/>
      <c r="W28" t="b">
        <f>IF(T28="",FALSE,ISERROR(MATCH(T28,LISTING!$B:$B,0)))</f>
        <v>0</v>
      </c>
      <c r="X28" s="41"/>
      <c r="Y28" s="42"/>
      <c r="Z28" s="43"/>
      <c r="AA28" t="b">
        <f>IF(X28="",FALSE,ISERROR(MATCH(X28,LISTING!$B:$B,0)))</f>
        <v>0</v>
      </c>
      <c r="AB28" s="41"/>
      <c r="AC28" s="42"/>
      <c r="AD28" s="43"/>
      <c r="AE28" t="b">
        <f>IF(AB28="",FALSE,ISERROR(MATCH(AB28,LISTING!$B:$B,0)))</f>
        <v>0</v>
      </c>
      <c r="AF28" s="41"/>
      <c r="AG28" s="42"/>
      <c r="AH28" s="43"/>
      <c r="AI28" t="b">
        <f>IF(AF28="",FALSE,ISERROR(MATCH(AF28,LISTING!$B:$B,0)))</f>
        <v>0</v>
      </c>
      <c r="AJ28" s="41"/>
      <c r="AK28" s="42"/>
      <c r="AL28" s="43"/>
      <c r="AM28" t="b">
        <f>IF(AJ28="",FALSE,ISERROR(MATCH(AJ28,LISTING!$B:$B,0)))</f>
        <v>0</v>
      </c>
      <c r="AN28" s="41"/>
      <c r="AO28" s="42"/>
      <c r="AP28" s="43"/>
      <c r="AQ28" t="b">
        <f>IF(AN28="",FALSE,ISERROR(MATCH(AN28,LISTING!$B:$B,0)))</f>
        <v>0</v>
      </c>
    </row>
    <row r="29" spans="1:43" x14ac:dyDescent="0.2">
      <c r="A29" s="26" t="s">
        <v>35</v>
      </c>
      <c r="D29" s="33" t="s">
        <v>638</v>
      </c>
      <c r="E29" s="30" t="s">
        <v>36</v>
      </c>
      <c r="F29" s="34" t="s">
        <v>34</v>
      </c>
      <c r="G29" t="b">
        <f>IF(D29="",FALSE,ISERROR(MATCH(D29,LISTING!$B:$B,0)))</f>
        <v>0</v>
      </c>
      <c r="H29" s="41"/>
      <c r="I29" s="42"/>
      <c r="J29" s="43"/>
      <c r="K29" t="b">
        <f>IF(H29="",FALSE,ISERROR(MATCH(H29,LISTING!$B:$B,0)))</f>
        <v>0</v>
      </c>
      <c r="L29" s="103"/>
      <c r="M29" s="104"/>
      <c r="N29" s="105"/>
      <c r="O29" t="b">
        <f>IF(L29="",FALSE,ISERROR(MATCH(L29,LISTING!$B:$B,0)))</f>
        <v>0</v>
      </c>
      <c r="P29" s="103"/>
      <c r="Q29" s="104"/>
      <c r="R29" s="105"/>
      <c r="S29" t="b">
        <f>IF(P29="",FALSE,ISERROR(MATCH(P29,LISTING!$B:$B,0)))</f>
        <v>0</v>
      </c>
      <c r="T29" s="41"/>
      <c r="U29" s="42"/>
      <c r="V29" s="43"/>
      <c r="W29" t="b">
        <f>IF(T29="",FALSE,ISERROR(MATCH(T29,LISTING!$B:$B,0)))</f>
        <v>0</v>
      </c>
      <c r="X29" s="41"/>
      <c r="Y29" s="42"/>
      <c r="Z29" s="43"/>
      <c r="AA29" t="b">
        <f>IF(X29="",FALSE,ISERROR(MATCH(X29,LISTING!$B:$B,0)))</f>
        <v>0</v>
      </c>
      <c r="AB29" s="41"/>
      <c r="AC29" s="42"/>
      <c r="AD29" s="43"/>
      <c r="AE29" t="b">
        <f>IF(AB29="",FALSE,ISERROR(MATCH(AB29,LISTING!$B:$B,0)))</f>
        <v>0</v>
      </c>
      <c r="AF29" s="41"/>
      <c r="AG29" s="42"/>
      <c r="AH29" s="43"/>
      <c r="AI29" t="b">
        <f>IF(AF29="",FALSE,ISERROR(MATCH(AF29,LISTING!$B:$B,0)))</f>
        <v>0</v>
      </c>
      <c r="AJ29" s="41"/>
      <c r="AK29" s="42"/>
      <c r="AL29" s="43"/>
      <c r="AM29" t="b">
        <f>IF(AJ29="",FALSE,ISERROR(MATCH(AJ29,LISTING!$B:$B,0)))</f>
        <v>0</v>
      </c>
      <c r="AN29" s="41"/>
      <c r="AO29" s="42"/>
      <c r="AP29" s="43"/>
      <c r="AQ29" t="b">
        <f>IF(AN29="",FALSE,ISERROR(MATCH(AN29,LISTING!$B:$B,0)))</f>
        <v>0</v>
      </c>
    </row>
    <row r="30" spans="1:43" x14ac:dyDescent="0.2">
      <c r="A30" s="26" t="s">
        <v>248</v>
      </c>
      <c r="D30" s="33" t="s">
        <v>639</v>
      </c>
      <c r="E30" s="30" t="s">
        <v>33</v>
      </c>
      <c r="F30" s="34" t="s">
        <v>34</v>
      </c>
      <c r="G30" t="b">
        <f>IF(D30="",FALSE,ISERROR(MATCH(D30,LISTING!$B:$B,0)))</f>
        <v>0</v>
      </c>
      <c r="H30" s="41"/>
      <c r="I30" s="42"/>
      <c r="J30" s="43"/>
      <c r="K30" t="b">
        <f>IF(H30="",FALSE,ISERROR(MATCH(H30,LISTING!$B:$B,0)))</f>
        <v>0</v>
      </c>
      <c r="L30" s="103"/>
      <c r="M30" s="104"/>
      <c r="N30" s="105"/>
      <c r="O30" t="b">
        <f>IF(L30="",FALSE,ISERROR(MATCH(L30,LISTING!$B:$B,0)))</f>
        <v>0</v>
      </c>
      <c r="P30" s="103"/>
      <c r="Q30" s="104"/>
      <c r="R30" s="105"/>
      <c r="S30" t="b">
        <f>IF(P30="",FALSE,ISERROR(MATCH(P30,LISTING!$B:$B,0)))</f>
        <v>0</v>
      </c>
      <c r="T30" s="41"/>
      <c r="U30" s="42"/>
      <c r="V30" s="43"/>
      <c r="W30" t="b">
        <f>IF(T30="",FALSE,ISERROR(MATCH(T30,LISTING!$B:$B,0)))</f>
        <v>0</v>
      </c>
      <c r="X30" s="41"/>
      <c r="Y30" s="42"/>
      <c r="Z30" s="43"/>
      <c r="AA30" t="b">
        <f>IF(X30="",FALSE,ISERROR(MATCH(X30,LISTING!$B:$B,0)))</f>
        <v>0</v>
      </c>
      <c r="AB30" s="41"/>
      <c r="AC30" s="42"/>
      <c r="AD30" s="43"/>
      <c r="AE30" t="b">
        <f>IF(AB30="",FALSE,ISERROR(MATCH(AB30,LISTING!$B:$B,0)))</f>
        <v>0</v>
      </c>
      <c r="AF30" s="41"/>
      <c r="AG30" s="42"/>
      <c r="AH30" s="43"/>
      <c r="AI30" t="b">
        <f>IF(AF30="",FALSE,ISERROR(MATCH(AF30,LISTING!$B:$B,0)))</f>
        <v>0</v>
      </c>
      <c r="AJ30" s="41"/>
      <c r="AK30" s="42"/>
      <c r="AL30" s="43"/>
      <c r="AM30" t="b">
        <f>IF(AJ30="",FALSE,ISERROR(MATCH(AJ30,LISTING!$B:$B,0)))</f>
        <v>0</v>
      </c>
      <c r="AN30" s="41"/>
      <c r="AO30" s="42"/>
      <c r="AP30" s="43"/>
      <c r="AQ30" t="b">
        <f>IF(AN30="",FALSE,ISERROR(MATCH(AN30,LISTING!$B:$B,0)))</f>
        <v>0</v>
      </c>
    </row>
    <row r="31" spans="1:43" x14ac:dyDescent="0.2">
      <c r="A31" s="118" t="s">
        <v>32</v>
      </c>
      <c r="D31" s="155" t="s">
        <v>640</v>
      </c>
      <c r="E31" s="30" t="s">
        <v>37</v>
      </c>
      <c r="F31" s="34" t="s">
        <v>34</v>
      </c>
      <c r="G31" t="b">
        <f>IF(D31="",FALSE,ISERROR(MATCH(D31,LISTING!$B:$B,0)))</f>
        <v>0</v>
      </c>
      <c r="H31" s="41"/>
      <c r="I31" s="42"/>
      <c r="J31" s="43"/>
      <c r="K31" t="b">
        <f>IF(H31="",FALSE,ISERROR(MATCH(H31,LISTING!$B:$B,0)))</f>
        <v>0</v>
      </c>
      <c r="L31" s="103"/>
      <c r="M31" s="104"/>
      <c r="N31" s="105"/>
      <c r="O31" t="b">
        <f>IF(L31="",FALSE,ISERROR(MATCH(L31,LISTING!$B:$B,0)))</f>
        <v>0</v>
      </c>
      <c r="P31" s="41"/>
      <c r="Q31" s="42"/>
      <c r="R31" s="43"/>
      <c r="S31" t="b">
        <f>IF(P31="",FALSE,ISERROR(MATCH(P31,LISTING!$B:$B,0)))</f>
        <v>0</v>
      </c>
      <c r="T31" s="41"/>
      <c r="U31" s="42"/>
      <c r="V31" s="43"/>
      <c r="W31" t="b">
        <f>IF(T31="",FALSE,ISERROR(MATCH(T31,LISTING!$B:$B,0)))</f>
        <v>0</v>
      </c>
      <c r="X31" s="41"/>
      <c r="Y31" s="42"/>
      <c r="Z31" s="43"/>
      <c r="AA31" t="b">
        <f>IF(X31="",FALSE,ISERROR(MATCH(X31,LISTING!$B:$B,0)))</f>
        <v>0</v>
      </c>
      <c r="AB31" s="41"/>
      <c r="AC31" s="42"/>
      <c r="AD31" s="43"/>
      <c r="AE31" t="b">
        <f>IF(AB31="",FALSE,ISERROR(MATCH(AB31,LISTING!$B:$B,0)))</f>
        <v>0</v>
      </c>
      <c r="AF31" s="41"/>
      <c r="AG31" s="42"/>
      <c r="AH31" s="43"/>
      <c r="AI31" t="b">
        <f>IF(AF31="",FALSE,ISERROR(MATCH(AF31,LISTING!$B:$B,0)))</f>
        <v>0</v>
      </c>
      <c r="AJ31" s="41"/>
      <c r="AK31" s="42"/>
      <c r="AL31" s="43"/>
      <c r="AM31" t="b">
        <f>IF(AJ31="",FALSE,ISERROR(MATCH(AJ31,LISTING!$B:$B,0)))</f>
        <v>0</v>
      </c>
      <c r="AN31" s="41"/>
      <c r="AO31" s="42"/>
      <c r="AP31" s="43"/>
      <c r="AQ31" t="b">
        <f>IF(AN31="",FALSE,ISERROR(MATCH(AN31,LISTING!$B:$B,0)))</f>
        <v>0</v>
      </c>
    </row>
    <row r="32" spans="1:43" x14ac:dyDescent="0.2">
      <c r="A32" s="26"/>
      <c r="D32" s="33" t="s">
        <v>641</v>
      </c>
      <c r="E32" s="30" t="s">
        <v>33</v>
      </c>
      <c r="F32" s="34" t="s">
        <v>34</v>
      </c>
      <c r="G32" t="b">
        <f>IF(D32="",FALSE,ISERROR(MATCH(D32,LISTING!$B:$B,0)))</f>
        <v>0</v>
      </c>
      <c r="H32" s="41"/>
      <c r="I32" s="42"/>
      <c r="J32" s="43"/>
      <c r="K32" t="b">
        <f>IF(H32="",FALSE,ISERROR(MATCH(H32,LISTING!$B:$B,0)))</f>
        <v>0</v>
      </c>
      <c r="L32" s="103"/>
      <c r="M32" s="104"/>
      <c r="N32" s="105"/>
      <c r="O32" t="b">
        <f>IF(L32="",FALSE,ISERROR(MATCH(L32,LISTING!$B:$B,0)))</f>
        <v>0</v>
      </c>
      <c r="P32" s="41"/>
      <c r="Q32" s="42"/>
      <c r="R32" s="43"/>
      <c r="S32" t="b">
        <f>IF(P32="",FALSE,ISERROR(MATCH(P32,LISTING!$B:$B,0)))</f>
        <v>0</v>
      </c>
      <c r="T32" s="41"/>
      <c r="U32" s="42"/>
      <c r="V32" s="43"/>
      <c r="W32" t="b">
        <f>IF(T32="",FALSE,ISERROR(MATCH(T32,LISTING!$B:$B,0)))</f>
        <v>0</v>
      </c>
      <c r="X32" s="41"/>
      <c r="Y32" s="42"/>
      <c r="Z32" s="43"/>
      <c r="AA32" t="b">
        <f>IF(X32="",FALSE,ISERROR(MATCH(X32,LISTING!$B:$B,0)))</f>
        <v>0</v>
      </c>
      <c r="AB32" s="41"/>
      <c r="AC32" s="42"/>
      <c r="AD32" s="43"/>
      <c r="AE32" t="b">
        <f>IF(AB32="",FALSE,ISERROR(MATCH(AB32,LISTING!$B:$B,0)))</f>
        <v>0</v>
      </c>
      <c r="AF32" s="41"/>
      <c r="AG32" s="42"/>
      <c r="AH32" s="43"/>
      <c r="AI32" t="b">
        <f>IF(AF32="",FALSE,ISERROR(MATCH(AF32,LISTING!$B:$B,0)))</f>
        <v>0</v>
      </c>
      <c r="AJ32" s="41"/>
      <c r="AK32" s="42"/>
      <c r="AL32" s="43"/>
      <c r="AM32" t="b">
        <f>IF(AJ32="",FALSE,ISERROR(MATCH(AJ32,LISTING!$B:$B,0)))</f>
        <v>0</v>
      </c>
      <c r="AN32" s="41"/>
      <c r="AO32" s="42"/>
      <c r="AP32" s="43"/>
      <c r="AQ32" t="b">
        <f>IF(AN32="",FALSE,ISERROR(MATCH(AN32,LISTING!$B:$B,0)))</f>
        <v>0</v>
      </c>
    </row>
    <row r="33" spans="1:43" x14ac:dyDescent="0.2">
      <c r="A33" s="26"/>
      <c r="D33" s="155" t="s">
        <v>642</v>
      </c>
      <c r="E33" s="108" t="s">
        <v>33</v>
      </c>
      <c r="F33" s="109" t="s">
        <v>35</v>
      </c>
      <c r="G33" t="b">
        <f>IF(D33="",FALSE,ISERROR(MATCH(D33,LISTING!$B:$B,0)))</f>
        <v>0</v>
      </c>
      <c r="H33" s="41"/>
      <c r="I33" s="42"/>
      <c r="J33" s="43"/>
      <c r="K33" t="b">
        <f>IF(H33="",FALSE,ISERROR(MATCH(H33,LISTING!$B:$B,0)))</f>
        <v>0</v>
      </c>
      <c r="L33" s="103"/>
      <c r="M33" s="104"/>
      <c r="N33" s="105"/>
      <c r="O33" t="b">
        <f>IF(L33="",FALSE,ISERROR(MATCH(L33,LISTING!$B:$B,0)))</f>
        <v>0</v>
      </c>
      <c r="P33" s="41"/>
      <c r="Q33" s="42"/>
      <c r="R33" s="43"/>
      <c r="S33" t="b">
        <f>IF(P33="",FALSE,ISERROR(MATCH(P33,LISTING!$B:$B,0)))</f>
        <v>0</v>
      </c>
      <c r="T33" s="41"/>
      <c r="U33" s="42"/>
      <c r="V33" s="43"/>
      <c r="W33" t="b">
        <f>IF(T33="",FALSE,ISERROR(MATCH(T33,LISTING!$B:$B,0)))</f>
        <v>0</v>
      </c>
      <c r="X33" s="41"/>
      <c r="Y33" s="42"/>
      <c r="Z33" s="43"/>
      <c r="AA33" t="b">
        <f>IF(X33="",FALSE,ISERROR(MATCH(X33,LISTING!$B:$B,0)))</f>
        <v>0</v>
      </c>
      <c r="AB33" s="41"/>
      <c r="AC33" s="42"/>
      <c r="AD33" s="43"/>
      <c r="AE33" t="b">
        <f>IF(AB33="",FALSE,ISERROR(MATCH(AB33,LISTING!$B:$B,0)))</f>
        <v>0</v>
      </c>
      <c r="AF33" s="41"/>
      <c r="AG33" s="42"/>
      <c r="AH33" s="43"/>
      <c r="AI33" t="b">
        <f>IF(AF33="",FALSE,ISERROR(MATCH(AF33,LISTING!$B:$B,0)))</f>
        <v>0</v>
      </c>
      <c r="AJ33" s="41"/>
      <c r="AK33" s="42"/>
      <c r="AL33" s="43"/>
      <c r="AM33" t="b">
        <f>IF(AJ33="",FALSE,ISERROR(MATCH(AJ33,LISTING!$B:$B,0)))</f>
        <v>0</v>
      </c>
      <c r="AN33" s="41"/>
      <c r="AO33" s="42"/>
      <c r="AP33" s="43"/>
      <c r="AQ33" t="b">
        <f>IF(AN33="",FALSE,ISERROR(MATCH(AN33,LISTING!$B:$B,0)))</f>
        <v>0</v>
      </c>
    </row>
    <row r="34" spans="1:43" x14ac:dyDescent="0.2">
      <c r="A34" s="26"/>
      <c r="D34" s="33"/>
      <c r="E34" s="30"/>
      <c r="F34" s="109"/>
      <c r="G34" t="b">
        <f>IF(D34="",FALSE,ISERROR(MATCH(D34,LISTING!$B:$B,0)))</f>
        <v>0</v>
      </c>
      <c r="H34" s="41"/>
      <c r="I34" s="42"/>
      <c r="J34" s="43"/>
      <c r="K34" t="b">
        <f>IF(H34="",FALSE,ISERROR(MATCH(H34,LISTING!$B:$B,0)))</f>
        <v>0</v>
      </c>
      <c r="L34" s="103"/>
      <c r="M34" s="104"/>
      <c r="N34" s="105"/>
      <c r="O34" t="b">
        <f>IF(L34="",FALSE,ISERROR(MATCH(L34,LISTING!$B:$B,0)))</f>
        <v>0</v>
      </c>
      <c r="P34" s="41"/>
      <c r="Q34" s="42"/>
      <c r="R34" s="43"/>
      <c r="S34" t="b">
        <f>IF(P34="",FALSE,ISERROR(MATCH(P34,LISTING!$B:$B,0)))</f>
        <v>0</v>
      </c>
      <c r="T34" s="41"/>
      <c r="U34" s="42"/>
      <c r="V34" s="43"/>
      <c r="W34" t="b">
        <f>IF(T34="",FALSE,ISERROR(MATCH(T34,LISTING!$B:$B,0)))</f>
        <v>0</v>
      </c>
      <c r="X34" s="41"/>
      <c r="Y34" s="42"/>
      <c r="Z34" s="43"/>
      <c r="AA34" t="b">
        <f>IF(X34="",FALSE,ISERROR(MATCH(X34,LISTING!$B:$B,0)))</f>
        <v>0</v>
      </c>
      <c r="AB34" s="41"/>
      <c r="AC34" s="42"/>
      <c r="AD34" s="43"/>
      <c r="AE34" t="b">
        <f>IF(AB34="",FALSE,ISERROR(MATCH(AB34,LISTING!$B:$B,0)))</f>
        <v>0</v>
      </c>
      <c r="AF34" s="41"/>
      <c r="AG34" s="42"/>
      <c r="AH34" s="43"/>
      <c r="AI34" t="b">
        <f>IF(AF34="",FALSE,ISERROR(MATCH(AF34,LISTING!$B:$B,0)))</f>
        <v>0</v>
      </c>
      <c r="AJ34" s="41"/>
      <c r="AK34" s="42"/>
      <c r="AL34" s="43"/>
      <c r="AM34" t="b">
        <f>IF(AJ34="",FALSE,ISERROR(MATCH(AJ34,LISTING!$B:$B,0)))</f>
        <v>0</v>
      </c>
      <c r="AN34" s="41"/>
      <c r="AO34" s="42"/>
      <c r="AP34" s="43"/>
      <c r="AQ34" t="b">
        <f>IF(AN34="",FALSE,ISERROR(MATCH(AN34,LISTING!$B:$B,0)))</f>
        <v>0</v>
      </c>
    </row>
    <row r="35" spans="1:43" x14ac:dyDescent="0.2">
      <c r="A35" s="26"/>
      <c r="D35" s="33"/>
      <c r="E35" s="30"/>
      <c r="F35" s="34"/>
      <c r="G35" t="b">
        <f>IF(D35="",FALSE,ISERROR(MATCH(D35,LISTING!$B:$B,0)))</f>
        <v>0</v>
      </c>
      <c r="H35" s="41"/>
      <c r="I35" s="42"/>
      <c r="J35" s="43"/>
      <c r="K35" t="b">
        <f>IF(H35="",FALSE,ISERROR(MATCH(H35,LISTING!$B:$B,0)))</f>
        <v>0</v>
      </c>
      <c r="L35" s="103"/>
      <c r="M35" s="104"/>
      <c r="N35" s="105"/>
      <c r="O35" t="b">
        <f>IF(L35="",FALSE,ISERROR(MATCH(L35,LISTING!$B:$B,0)))</f>
        <v>0</v>
      </c>
      <c r="P35" s="41"/>
      <c r="Q35" s="42"/>
      <c r="R35" s="43"/>
      <c r="S35" t="b">
        <f>IF(P35="",FALSE,ISERROR(MATCH(P35,LISTING!$B:$B,0)))</f>
        <v>0</v>
      </c>
      <c r="T35" s="41"/>
      <c r="U35" s="42"/>
      <c r="V35" s="43"/>
      <c r="W35" t="b">
        <f>IF(T35="",FALSE,ISERROR(MATCH(T35,LISTING!$B:$B,0)))</f>
        <v>0</v>
      </c>
      <c r="X35" s="41"/>
      <c r="Y35" s="42"/>
      <c r="Z35" s="43"/>
      <c r="AA35" t="b">
        <f>IF(X35="",FALSE,ISERROR(MATCH(X35,LISTING!$B:$B,0)))</f>
        <v>0</v>
      </c>
      <c r="AB35" s="41"/>
      <c r="AC35" s="42"/>
      <c r="AD35" s="43"/>
      <c r="AE35" t="b">
        <f>IF(AB35="",FALSE,ISERROR(MATCH(AB35,LISTING!$B:$B,0)))</f>
        <v>0</v>
      </c>
      <c r="AF35" s="41"/>
      <c r="AG35" s="42"/>
      <c r="AH35" s="43"/>
      <c r="AI35" t="b">
        <f>IF(AF35="",FALSE,ISERROR(MATCH(AF35,LISTING!$B:$B,0)))</f>
        <v>0</v>
      </c>
      <c r="AJ35" s="41"/>
      <c r="AK35" s="42"/>
      <c r="AL35" s="43"/>
      <c r="AM35" t="b">
        <f>IF(AJ35="",FALSE,ISERROR(MATCH(AJ35,LISTING!$B:$B,0)))</f>
        <v>0</v>
      </c>
      <c r="AN35" s="41"/>
      <c r="AO35" s="42"/>
      <c r="AP35" s="43"/>
      <c r="AQ35" t="b">
        <f>IF(AN35="",FALSE,ISERROR(MATCH(AN35,LISTING!$B:$B,0)))</f>
        <v>0</v>
      </c>
    </row>
    <row r="36" spans="1:43" x14ac:dyDescent="0.2">
      <c r="A36" s="26"/>
      <c r="D36" s="33"/>
      <c r="E36" s="30"/>
      <c r="F36" s="34"/>
      <c r="G36" t="b">
        <f>IF(D36="",FALSE,ISERROR(MATCH(D36,LISTING!$B:$B,0)))</f>
        <v>0</v>
      </c>
      <c r="H36" s="41"/>
      <c r="I36" s="42"/>
      <c r="J36" s="43"/>
      <c r="K36" t="b">
        <f>IF(H36="",FALSE,ISERROR(MATCH(H36,LISTING!$B:$B,0)))</f>
        <v>0</v>
      </c>
      <c r="L36" s="103"/>
      <c r="M36" s="104"/>
      <c r="N36" s="105"/>
      <c r="O36" t="b">
        <f>IF(L36="",FALSE,ISERROR(MATCH(L36,LISTING!$B:$B,0)))</f>
        <v>0</v>
      </c>
      <c r="P36" s="41"/>
      <c r="Q36" s="42"/>
      <c r="R36" s="43"/>
      <c r="S36" t="b">
        <f>IF(P36="",FALSE,ISERROR(MATCH(P36,LISTING!$B:$B,0)))</f>
        <v>0</v>
      </c>
      <c r="T36" s="41"/>
      <c r="U36" s="42"/>
      <c r="V36" s="43"/>
      <c r="W36" t="b">
        <f>IF(T36="",FALSE,ISERROR(MATCH(T36,LISTING!$B:$B,0)))</f>
        <v>0</v>
      </c>
      <c r="X36" s="41"/>
      <c r="Y36" s="42"/>
      <c r="Z36" s="43"/>
      <c r="AA36" t="b">
        <f>IF(X36="",FALSE,ISERROR(MATCH(X36,LISTING!$B:$B,0)))</f>
        <v>0</v>
      </c>
      <c r="AB36" s="41"/>
      <c r="AC36" s="42"/>
      <c r="AD36" s="43"/>
      <c r="AE36" t="b">
        <f>IF(AB36="",FALSE,ISERROR(MATCH(AB36,LISTING!$B:$B,0)))</f>
        <v>0</v>
      </c>
      <c r="AF36" s="41"/>
      <c r="AG36" s="42"/>
      <c r="AH36" s="43"/>
      <c r="AI36" t="b">
        <f>IF(AF36="",FALSE,ISERROR(MATCH(AF36,LISTING!$B:$B,0)))</f>
        <v>0</v>
      </c>
      <c r="AJ36" s="41"/>
      <c r="AK36" s="42"/>
      <c r="AL36" s="43"/>
      <c r="AM36" t="b">
        <f>IF(AJ36="",FALSE,ISERROR(MATCH(AJ36,LISTING!$B:$B,0)))</f>
        <v>0</v>
      </c>
      <c r="AN36" s="41"/>
      <c r="AO36" s="42"/>
      <c r="AP36" s="43"/>
      <c r="AQ36" t="b">
        <f>IF(AN36="",FALSE,ISERROR(MATCH(AN36,LISTING!$B:$B,0)))</f>
        <v>0</v>
      </c>
    </row>
    <row r="37" spans="1:43" x14ac:dyDescent="0.2">
      <c r="A37" s="26"/>
      <c r="D37" s="33"/>
      <c r="E37" s="30"/>
      <c r="F37" s="34"/>
      <c r="G37" t="b">
        <f>IF(D37="",FALSE,ISERROR(MATCH(D37,LISTING!$B:$B,0)))</f>
        <v>0</v>
      </c>
      <c r="H37" s="41"/>
      <c r="I37" s="42"/>
      <c r="J37" s="43"/>
      <c r="K37" t="b">
        <f>IF(H37="",FALSE,ISERROR(MATCH(H37,LISTING!$B:$B,0)))</f>
        <v>0</v>
      </c>
      <c r="L37" s="103"/>
      <c r="M37" s="104"/>
      <c r="N37" s="105"/>
      <c r="O37" t="b">
        <f>IF(L37="",FALSE,ISERROR(MATCH(L37,LISTING!$B:$B,0)))</f>
        <v>0</v>
      </c>
      <c r="P37" s="41"/>
      <c r="Q37" s="42"/>
      <c r="R37" s="43"/>
      <c r="S37" t="b">
        <f>IF(P37="",FALSE,ISERROR(MATCH(P37,LISTING!$B:$B,0)))</f>
        <v>0</v>
      </c>
      <c r="T37" s="41"/>
      <c r="U37" s="42"/>
      <c r="V37" s="43"/>
      <c r="W37" t="b">
        <f>IF(T37="",FALSE,ISERROR(MATCH(T37,LISTING!$B:$B,0)))</f>
        <v>0</v>
      </c>
      <c r="X37" s="41"/>
      <c r="Y37" s="42"/>
      <c r="Z37" s="43"/>
      <c r="AA37" t="b">
        <f>IF(X37="",FALSE,ISERROR(MATCH(X37,LISTING!$B:$B,0)))</f>
        <v>0</v>
      </c>
      <c r="AB37" s="41"/>
      <c r="AC37" s="42"/>
      <c r="AD37" s="43"/>
      <c r="AE37" t="b">
        <f>IF(AB37="",FALSE,ISERROR(MATCH(AB37,LISTING!$B:$B,0)))</f>
        <v>0</v>
      </c>
      <c r="AF37" s="41"/>
      <c r="AG37" s="42"/>
      <c r="AH37" s="43"/>
      <c r="AI37" t="b">
        <f>IF(AF37="",FALSE,ISERROR(MATCH(AF37,LISTING!$B:$B,0)))</f>
        <v>0</v>
      </c>
      <c r="AJ37" s="41"/>
      <c r="AK37" s="42"/>
      <c r="AL37" s="43"/>
      <c r="AM37" t="b">
        <f>IF(AJ37="",FALSE,ISERROR(MATCH(AJ37,LISTING!$B:$B,0)))</f>
        <v>0</v>
      </c>
      <c r="AN37" s="41"/>
      <c r="AO37" s="42"/>
      <c r="AP37" s="43"/>
      <c r="AQ37" t="b">
        <f>IF(AN37="",FALSE,ISERROR(MATCH(AN37,LISTING!$B:$B,0)))</f>
        <v>0</v>
      </c>
    </row>
    <row r="38" spans="1:43" ht="13.5" thickBot="1" x14ac:dyDescent="0.25">
      <c r="A38" s="27"/>
      <c r="D38" s="33"/>
      <c r="E38" s="30"/>
      <c r="F38" s="34"/>
      <c r="G38" t="b">
        <f>IF(D38="",FALSE,ISERROR(MATCH(D38,LISTING!$B:$B,0)))</f>
        <v>0</v>
      </c>
      <c r="H38" s="41"/>
      <c r="I38" s="42"/>
      <c r="J38" s="43"/>
      <c r="K38" t="b">
        <f>IF(H38="",FALSE,ISERROR(MATCH(H38,LISTING!$B:$B,0)))</f>
        <v>0</v>
      </c>
      <c r="L38" s="103"/>
      <c r="M38" s="104"/>
      <c r="N38" s="105"/>
      <c r="O38" t="b">
        <f>IF(L38="",FALSE,ISERROR(MATCH(L38,LISTING!$B:$B,0)))</f>
        <v>0</v>
      </c>
      <c r="P38" s="41"/>
      <c r="Q38" s="42"/>
      <c r="R38" s="43"/>
      <c r="S38" t="b">
        <f>IF(P38="",FALSE,ISERROR(MATCH(P38,LISTING!$B:$B,0)))</f>
        <v>0</v>
      </c>
      <c r="T38" s="41"/>
      <c r="U38" s="42"/>
      <c r="V38" s="43"/>
      <c r="W38" t="b">
        <f>IF(T38="",FALSE,ISERROR(MATCH(T38,LISTING!$B:$B,0)))</f>
        <v>0</v>
      </c>
      <c r="X38" s="41"/>
      <c r="Y38" s="42"/>
      <c r="Z38" s="43"/>
      <c r="AA38" t="b">
        <f>IF(X38="",FALSE,ISERROR(MATCH(X38,LISTING!$B:$B,0)))</f>
        <v>0</v>
      </c>
      <c r="AB38" s="41"/>
      <c r="AC38" s="42"/>
      <c r="AD38" s="43"/>
      <c r="AE38" t="b">
        <f>IF(AB38="",FALSE,ISERROR(MATCH(AB38,LISTING!$B:$B,0)))</f>
        <v>0</v>
      </c>
      <c r="AF38" s="41"/>
      <c r="AG38" s="42"/>
      <c r="AH38" s="43"/>
      <c r="AI38" t="b">
        <f>IF(AF38="",FALSE,ISERROR(MATCH(AF38,LISTING!$B:$B,0)))</f>
        <v>0</v>
      </c>
      <c r="AJ38" s="41"/>
      <c r="AK38" s="42"/>
      <c r="AL38" s="43"/>
      <c r="AM38" t="b">
        <f>IF(AJ38="",FALSE,ISERROR(MATCH(AJ38,LISTING!$B:$B,0)))</f>
        <v>0</v>
      </c>
      <c r="AN38" s="41"/>
      <c r="AO38" s="42"/>
      <c r="AP38" s="43"/>
      <c r="AQ38" t="b">
        <f>IF(AN38="",FALSE,ISERROR(MATCH(AN38,LISTING!$B:$B,0)))</f>
        <v>0</v>
      </c>
    </row>
    <row r="39" spans="1:43" ht="13.5" thickBot="1" x14ac:dyDescent="0.25">
      <c r="D39" s="33"/>
      <c r="E39" s="30"/>
      <c r="F39" s="34"/>
      <c r="G39" t="b">
        <f>IF(D39="",FALSE,ISERROR(MATCH(D39,LISTING!$B:$B,0)))</f>
        <v>0</v>
      </c>
      <c r="H39" s="41"/>
      <c r="I39" s="42"/>
      <c r="J39" s="43"/>
      <c r="K39" t="b">
        <f>IF(H39="",FALSE,ISERROR(MATCH(H39,LISTING!$B:$B,0)))</f>
        <v>0</v>
      </c>
      <c r="L39" s="41"/>
      <c r="M39" s="42"/>
      <c r="N39" s="43"/>
      <c r="O39" t="b">
        <f>IF(L39="",FALSE,ISERROR(MATCH(L39,LISTING!$B:$B,0)))</f>
        <v>0</v>
      </c>
      <c r="P39" s="41"/>
      <c r="Q39" s="42"/>
      <c r="R39" s="43"/>
      <c r="S39" t="b">
        <f>IF(P39="",FALSE,ISERROR(MATCH(P39,LISTING!$B:$B,0)))</f>
        <v>0</v>
      </c>
      <c r="T39" s="41"/>
      <c r="U39" s="42"/>
      <c r="V39" s="43"/>
      <c r="W39" t="b">
        <f>IF(T39="",FALSE,ISERROR(MATCH(T39,LISTING!$B:$B,0)))</f>
        <v>0</v>
      </c>
      <c r="X39" s="41"/>
      <c r="Y39" s="42"/>
      <c r="Z39" s="43"/>
      <c r="AA39" t="b">
        <f>IF(X39="",FALSE,ISERROR(MATCH(X39,LISTING!$B:$B,0)))</f>
        <v>0</v>
      </c>
      <c r="AB39" s="41"/>
      <c r="AC39" s="42"/>
      <c r="AD39" s="43"/>
      <c r="AE39" t="b">
        <f>IF(AB39="",FALSE,ISERROR(MATCH(AB39,LISTING!$B:$B,0)))</f>
        <v>0</v>
      </c>
      <c r="AF39" s="41"/>
      <c r="AG39" s="42"/>
      <c r="AH39" s="43"/>
      <c r="AI39" t="b">
        <f>IF(AF39="",FALSE,ISERROR(MATCH(AF39,LISTING!$B:$B,0)))</f>
        <v>0</v>
      </c>
      <c r="AJ39" s="41"/>
      <c r="AK39" s="42"/>
      <c r="AL39" s="43"/>
      <c r="AM39" t="b">
        <f>IF(AJ39="",FALSE,ISERROR(MATCH(AJ39,LISTING!$B:$B,0)))</f>
        <v>0</v>
      </c>
      <c r="AN39" s="41"/>
      <c r="AO39" s="42"/>
      <c r="AP39" s="43"/>
      <c r="AQ39" t="b">
        <f>IF(AN39="",FALSE,ISERROR(MATCH(AN39,LISTING!$B:$B,0)))</f>
        <v>0</v>
      </c>
    </row>
    <row r="40" spans="1:43" ht="13.5" thickBot="1" x14ac:dyDescent="0.25">
      <c r="A40" s="146" t="s">
        <v>271</v>
      </c>
      <c r="B40" s="148"/>
      <c r="D40" s="33"/>
      <c r="E40" s="30"/>
      <c r="F40" s="34"/>
      <c r="G40" t="b">
        <f>IF(D40="",FALSE,ISERROR(MATCH(D40,LISTING!$B:$B,0)))</f>
        <v>0</v>
      </c>
      <c r="H40" s="41"/>
      <c r="I40" s="42"/>
      <c r="J40" s="43"/>
      <c r="K40" t="b">
        <f>IF(H40="",FALSE,ISERROR(MATCH(H40,LISTING!$B:$B,0)))</f>
        <v>0</v>
      </c>
      <c r="L40" s="41"/>
      <c r="M40" s="42"/>
      <c r="N40" s="43"/>
      <c r="O40" t="b">
        <f>IF(L40="",FALSE,ISERROR(MATCH(L40,LISTING!$B:$B,0)))</f>
        <v>0</v>
      </c>
      <c r="P40" s="41"/>
      <c r="Q40" s="42"/>
      <c r="R40" s="43"/>
      <c r="S40" t="b">
        <f>IF(P40="",FALSE,ISERROR(MATCH(P40,LISTING!$B:$B,0)))</f>
        <v>0</v>
      </c>
      <c r="T40" s="41"/>
      <c r="U40" s="42"/>
      <c r="V40" s="43"/>
      <c r="W40" t="b">
        <f>IF(T40="",FALSE,ISERROR(MATCH(T40,LISTING!$B:$B,0)))</f>
        <v>0</v>
      </c>
      <c r="X40" s="41"/>
      <c r="Y40" s="42"/>
      <c r="Z40" s="43"/>
      <c r="AA40" t="b">
        <f>IF(X40="",FALSE,ISERROR(MATCH(X40,LISTING!$B:$B,0)))</f>
        <v>0</v>
      </c>
      <c r="AB40" s="41"/>
      <c r="AC40" s="42"/>
      <c r="AD40" s="43"/>
      <c r="AE40" t="b">
        <f>IF(AB40="",FALSE,ISERROR(MATCH(AB40,LISTING!$B:$B,0)))</f>
        <v>0</v>
      </c>
      <c r="AF40" s="41"/>
      <c r="AG40" s="42"/>
      <c r="AH40" s="43"/>
      <c r="AI40" t="b">
        <f>IF(AF40="",FALSE,ISERROR(MATCH(AF40,LISTING!$B:$B,0)))</f>
        <v>0</v>
      </c>
      <c r="AJ40" s="41"/>
      <c r="AK40" s="42"/>
      <c r="AL40" s="43"/>
      <c r="AM40" t="b">
        <f>IF(AJ40="",FALSE,ISERROR(MATCH(AJ40,LISTING!$B:$B,0)))</f>
        <v>0</v>
      </c>
      <c r="AN40" s="41"/>
      <c r="AO40" s="42"/>
      <c r="AP40" s="43"/>
      <c r="AQ40" t="b">
        <f>IF(AN40="",FALSE,ISERROR(MATCH(AN40,LISTING!$B:$B,0)))</f>
        <v>0</v>
      </c>
    </row>
    <row r="41" spans="1:43" x14ac:dyDescent="0.2">
      <c r="A41" s="157" t="s">
        <v>635</v>
      </c>
      <c r="B41" s="62"/>
      <c r="D41" s="33"/>
      <c r="E41" s="30"/>
      <c r="F41" s="34"/>
      <c r="G41" t="b">
        <f>IF(D41="",FALSE,ISERROR(MATCH(D41,LISTING!$B:$B,0)))</f>
        <v>0</v>
      </c>
      <c r="H41" s="41" t="str">
        <f>LEFT(H$1,2)&amp;(ROW(H41)-40)&amp;" /"</f>
        <v>AD1 /</v>
      </c>
      <c r="I41" s="42"/>
      <c r="J41" s="43" t="s">
        <v>34</v>
      </c>
      <c r="K41" t="b">
        <f>IF(H41="",FALSE,ISERROR(MATCH(H41,LISTING!$B:$B,0)))</f>
        <v>0</v>
      </c>
      <c r="L41" s="41" t="str">
        <f t="shared" ref="L41:L50" si="0">LEFT(L$1,2)&amp;(ROW(L41)-40)&amp;" /"</f>
        <v>PR1 /</v>
      </c>
      <c r="M41" s="42"/>
      <c r="N41" s="43" t="s">
        <v>34</v>
      </c>
      <c r="O41" t="b">
        <f>IF(L41="",FALSE,ISERROR(MATCH(L41,LISTING!$B:$B,0)))</f>
        <v>0</v>
      </c>
      <c r="P41" s="41" t="str">
        <f>LEFT(P$1,2)&amp;(ROW(P41)-40)&amp;" /"</f>
        <v>MA1 /</v>
      </c>
      <c r="Q41" s="42"/>
      <c r="R41" s="43" t="s">
        <v>34</v>
      </c>
      <c r="S41" t="b">
        <f>IF(P41="",FALSE,ISERROR(MATCH(P41,LISTING!$B:$B,0)))</f>
        <v>0</v>
      </c>
      <c r="T41" s="41" t="str">
        <f>LEFT(T$1,2)&amp;(ROW(T41)-40)&amp;" /"</f>
        <v>01 /</v>
      </c>
      <c r="U41" s="42"/>
      <c r="V41" s="43" t="s">
        <v>34</v>
      </c>
      <c r="W41" t="b">
        <f>IF(T41="",FALSE,ISERROR(MATCH(T41,LISTING!$B:$B,0)))</f>
        <v>0</v>
      </c>
      <c r="X41" s="41" t="str">
        <f>LEFT(X$1,2)&amp;(ROW(X41)-40)&amp;" /"</f>
        <v>RA1 /</v>
      </c>
      <c r="Y41" s="42"/>
      <c r="Z41" s="43" t="s">
        <v>34</v>
      </c>
      <c r="AA41" t="b">
        <f>IF(X41="",FALSE,ISERROR(MATCH(X41,LISTING!$B:$B,0)))</f>
        <v>0</v>
      </c>
      <c r="AB41" s="41" t="str">
        <f>LEFT(AB$1,2)&amp;(ROW(AB41)-40)&amp;" /"</f>
        <v>SY1 /</v>
      </c>
      <c r="AC41" s="42"/>
      <c r="AD41" s="43" t="s">
        <v>34</v>
      </c>
      <c r="AE41" t="b">
        <f>IF(AB41="",FALSE,ISERROR(MATCH(AB41,LISTING!$B:$B,0)))</f>
        <v>0</v>
      </c>
      <c r="AF41" s="41"/>
      <c r="AG41" s="42"/>
      <c r="AH41" s="43"/>
      <c r="AI41" t="b">
        <f>IF(AF41="",FALSE,ISERROR(MATCH(AF41,LISTING!$B:$B,0)))</f>
        <v>0</v>
      </c>
      <c r="AJ41" s="41"/>
      <c r="AK41" s="42"/>
      <c r="AL41" s="43"/>
      <c r="AM41" t="b">
        <f>IF(AJ41="",FALSE,ISERROR(MATCH(AJ41,LISTING!$B:$B,0)))</f>
        <v>0</v>
      </c>
      <c r="AN41" s="41"/>
      <c r="AO41" s="42"/>
      <c r="AP41" s="43"/>
      <c r="AQ41" t="b">
        <f>IF(AN41="",FALSE,ISERROR(MATCH(AN41,LISTING!$B:$B,0)))</f>
        <v>0</v>
      </c>
    </row>
    <row r="42" spans="1:43" x14ac:dyDescent="0.2">
      <c r="A42" s="158" t="s">
        <v>650</v>
      </c>
      <c r="B42" s="60"/>
      <c r="D42" s="33"/>
      <c r="E42" s="30"/>
      <c r="F42" s="34"/>
      <c r="G42" t="b">
        <f>IF(D42="",FALSE,ISERROR(MATCH(D42,LISTING!$B:$B,0)))</f>
        <v>0</v>
      </c>
      <c r="H42" s="41" t="str">
        <f t="shared" ref="H42:H50" si="1">LEFT(H$1,2)&amp;(ROW(H42)-40)&amp;" /"</f>
        <v>AD2 /</v>
      </c>
      <c r="I42" s="42"/>
      <c r="J42" s="43" t="s">
        <v>34</v>
      </c>
      <c r="K42" t="b">
        <f>IF(H42="",FALSE,ISERROR(MATCH(H42,LISTING!$B:$B,0)))</f>
        <v>0</v>
      </c>
      <c r="L42" s="41" t="str">
        <f t="shared" si="0"/>
        <v>PR2 /</v>
      </c>
      <c r="M42" s="42"/>
      <c r="N42" s="43" t="s">
        <v>34</v>
      </c>
      <c r="O42" t="b">
        <f>IF(L42="",FALSE,ISERROR(MATCH(L42,LISTING!$B:$B,0)))</f>
        <v>0</v>
      </c>
      <c r="P42" s="41" t="str">
        <f t="shared" ref="P42:P50" si="2">LEFT(P$1,2)&amp;(ROW(P42)-40)&amp;" /"</f>
        <v>MA2 /</v>
      </c>
      <c r="Q42" s="42"/>
      <c r="R42" s="43" t="s">
        <v>34</v>
      </c>
      <c r="S42" t="b">
        <f>IF(P42="",FALSE,ISERROR(MATCH(P42,LISTING!$B:$B,0)))</f>
        <v>0</v>
      </c>
      <c r="T42" s="41" t="str">
        <f t="shared" ref="T42:T50" si="3">LEFT(T$1,2)&amp;(ROW(T42)-40)&amp;" /"</f>
        <v>02 /</v>
      </c>
      <c r="U42" s="42"/>
      <c r="V42" s="43" t="s">
        <v>34</v>
      </c>
      <c r="W42" t="b">
        <f>IF(T42="",FALSE,ISERROR(MATCH(T42,LISTING!$B:$B,0)))</f>
        <v>0</v>
      </c>
      <c r="X42" s="41" t="str">
        <f t="shared" ref="X42:X50" si="4">LEFT(X$1,2)&amp;(ROW(X42)-40)&amp;" /"</f>
        <v>RA2 /</v>
      </c>
      <c r="Y42" s="42"/>
      <c r="Z42" s="43" t="s">
        <v>34</v>
      </c>
      <c r="AA42" t="b">
        <f>IF(X42="",FALSE,ISERROR(MATCH(X42,LISTING!$B:$B,0)))</f>
        <v>0</v>
      </c>
      <c r="AB42" s="41" t="str">
        <f t="shared" ref="AB42:AB50" si="5">LEFT(AB$1,2)&amp;(ROW(AB42)-40)&amp;" /"</f>
        <v>SY2 /</v>
      </c>
      <c r="AC42" s="42"/>
      <c r="AD42" s="43" t="s">
        <v>34</v>
      </c>
      <c r="AE42" t="b">
        <f>IF(AB42="",FALSE,ISERROR(MATCH(AB42,LISTING!$B:$B,0)))</f>
        <v>0</v>
      </c>
      <c r="AF42" s="41"/>
      <c r="AG42" s="42"/>
      <c r="AH42" s="43"/>
      <c r="AI42" t="b">
        <f>IF(AF42="",FALSE,ISERROR(MATCH(AF42,LISTING!$B:$B,0)))</f>
        <v>0</v>
      </c>
      <c r="AJ42" s="41"/>
      <c r="AK42" s="42"/>
      <c r="AL42" s="43"/>
      <c r="AM42" t="b">
        <f>IF(AJ42="",FALSE,ISERROR(MATCH(AJ42,LISTING!$B:$B,0)))</f>
        <v>0</v>
      </c>
      <c r="AN42" s="41"/>
      <c r="AO42" s="42"/>
      <c r="AP42" s="43"/>
      <c r="AQ42" t="b">
        <f>IF(AN42="",FALSE,ISERROR(MATCH(AN42,LISTING!$B:$B,0)))</f>
        <v>0</v>
      </c>
    </row>
    <row r="43" spans="1:43" x14ac:dyDescent="0.2">
      <c r="A43" s="63" t="s">
        <v>444</v>
      </c>
      <c r="B43" s="60"/>
      <c r="D43" s="33"/>
      <c r="E43" s="30"/>
      <c r="F43" s="34"/>
      <c r="G43" t="b">
        <f>IF(D43="",FALSE,ISERROR(MATCH(D43,LISTING!$B:$B,0)))</f>
        <v>0</v>
      </c>
      <c r="H43" s="41" t="str">
        <f t="shared" si="1"/>
        <v>AD3 /</v>
      </c>
      <c r="I43" s="42"/>
      <c r="J43" s="43" t="s">
        <v>34</v>
      </c>
      <c r="K43" t="b">
        <f>IF(H43="",FALSE,ISERROR(MATCH(H43,LISTING!$B:$B,0)))</f>
        <v>0</v>
      </c>
      <c r="L43" s="41" t="str">
        <f t="shared" si="0"/>
        <v>PR3 /</v>
      </c>
      <c r="M43" s="42"/>
      <c r="N43" s="43" t="s">
        <v>34</v>
      </c>
      <c r="O43" t="b">
        <f>IF(L43="",FALSE,ISERROR(MATCH(L43,LISTING!$B:$B,0)))</f>
        <v>0</v>
      </c>
      <c r="P43" s="41" t="str">
        <f t="shared" si="2"/>
        <v>MA3 /</v>
      </c>
      <c r="Q43" s="42"/>
      <c r="R43" s="43" t="s">
        <v>34</v>
      </c>
      <c r="S43" t="b">
        <f>IF(P43="",FALSE,ISERROR(MATCH(P43,LISTING!$B:$B,0)))</f>
        <v>0</v>
      </c>
      <c r="T43" s="41" t="str">
        <f t="shared" si="3"/>
        <v>03 /</v>
      </c>
      <c r="U43" s="42"/>
      <c r="V43" s="43" t="s">
        <v>34</v>
      </c>
      <c r="W43" t="b">
        <f>IF(T43="",FALSE,ISERROR(MATCH(T43,LISTING!$B:$B,0)))</f>
        <v>0</v>
      </c>
      <c r="X43" s="41" t="str">
        <f t="shared" si="4"/>
        <v>RA3 /</v>
      </c>
      <c r="Y43" s="42"/>
      <c r="Z43" s="43" t="s">
        <v>34</v>
      </c>
      <c r="AA43" t="b">
        <f>IF(X43="",FALSE,ISERROR(MATCH(X43,LISTING!$B:$B,0)))</f>
        <v>0</v>
      </c>
      <c r="AB43" s="41" t="str">
        <f t="shared" si="5"/>
        <v>SY3 /</v>
      </c>
      <c r="AC43" s="42"/>
      <c r="AD43" s="43" t="s">
        <v>34</v>
      </c>
      <c r="AE43" t="b">
        <f>IF(AB43="",FALSE,ISERROR(MATCH(AB43,LISTING!$B:$B,0)))</f>
        <v>0</v>
      </c>
      <c r="AF43" s="41"/>
      <c r="AG43" s="42"/>
      <c r="AH43" s="43"/>
      <c r="AI43" t="b">
        <f>IF(AF43="",FALSE,ISERROR(MATCH(AF43,LISTING!$B:$B,0)))</f>
        <v>0</v>
      </c>
      <c r="AJ43" s="41"/>
      <c r="AK43" s="42"/>
      <c r="AL43" s="43"/>
      <c r="AM43" t="b">
        <f>IF(AJ43="",FALSE,ISERROR(MATCH(AJ43,LISTING!$B:$B,0)))</f>
        <v>0</v>
      </c>
      <c r="AN43" s="41"/>
      <c r="AO43" s="42"/>
      <c r="AP43" s="43"/>
      <c r="AQ43" t="b">
        <f>IF(AN43="",FALSE,ISERROR(MATCH(AN43,LISTING!$B:$B,0)))</f>
        <v>0</v>
      </c>
    </row>
    <row r="44" spans="1:43" x14ac:dyDescent="0.2">
      <c r="A44" s="158" t="s">
        <v>651</v>
      </c>
      <c r="B44" s="60"/>
      <c r="D44" s="33"/>
      <c r="E44" s="30"/>
      <c r="F44" s="34"/>
      <c r="G44" t="b">
        <f>IF(D44="",FALSE,ISERROR(MATCH(D44,LISTING!$B:$B,0)))</f>
        <v>0</v>
      </c>
      <c r="H44" s="41" t="str">
        <f t="shared" si="1"/>
        <v>AD4 /</v>
      </c>
      <c r="I44" s="42"/>
      <c r="J44" s="43" t="s">
        <v>34</v>
      </c>
      <c r="K44" t="b">
        <f>IF(H44="",FALSE,ISERROR(MATCH(H44,LISTING!$B:$B,0)))</f>
        <v>0</v>
      </c>
      <c r="L44" s="41" t="str">
        <f t="shared" si="0"/>
        <v>PR4 /</v>
      </c>
      <c r="M44" s="42"/>
      <c r="N44" s="43" t="s">
        <v>34</v>
      </c>
      <c r="O44" t="b">
        <f>IF(L44="",FALSE,ISERROR(MATCH(L44,LISTING!$B:$B,0)))</f>
        <v>0</v>
      </c>
      <c r="P44" s="41" t="str">
        <f t="shared" si="2"/>
        <v>MA4 /</v>
      </c>
      <c r="Q44" s="42"/>
      <c r="R44" s="43" t="s">
        <v>34</v>
      </c>
      <c r="S44" t="b">
        <f>IF(P44="",FALSE,ISERROR(MATCH(P44,LISTING!$B:$B,0)))</f>
        <v>0</v>
      </c>
      <c r="T44" s="41" t="str">
        <f t="shared" si="3"/>
        <v>04 /</v>
      </c>
      <c r="U44" s="42"/>
      <c r="V44" s="43" t="s">
        <v>34</v>
      </c>
      <c r="W44" t="b">
        <f>IF(T44="",FALSE,ISERROR(MATCH(T44,LISTING!$B:$B,0)))</f>
        <v>0</v>
      </c>
      <c r="X44" s="41" t="str">
        <f t="shared" si="4"/>
        <v>RA4 /</v>
      </c>
      <c r="Y44" s="42"/>
      <c r="Z44" s="43" t="s">
        <v>34</v>
      </c>
      <c r="AA44" t="b">
        <f>IF(X44="",FALSE,ISERROR(MATCH(X44,LISTING!$B:$B,0)))</f>
        <v>0</v>
      </c>
      <c r="AB44" s="41" t="str">
        <f t="shared" si="5"/>
        <v>SY4 /</v>
      </c>
      <c r="AC44" s="42"/>
      <c r="AD44" s="43" t="s">
        <v>34</v>
      </c>
      <c r="AE44" t="b">
        <f>IF(AB44="",FALSE,ISERROR(MATCH(AB44,LISTING!$B:$B,0)))</f>
        <v>0</v>
      </c>
      <c r="AF44" s="41"/>
      <c r="AG44" s="42"/>
      <c r="AH44" s="43"/>
      <c r="AI44" t="b">
        <f>IF(AF44="",FALSE,ISERROR(MATCH(AF44,LISTING!$B:$B,0)))</f>
        <v>0</v>
      </c>
      <c r="AJ44" s="41"/>
      <c r="AK44" s="42"/>
      <c r="AL44" s="43"/>
      <c r="AM44" t="b">
        <f>IF(AJ44="",FALSE,ISERROR(MATCH(AJ44,LISTING!$B:$B,0)))</f>
        <v>0</v>
      </c>
      <c r="AN44" s="41"/>
      <c r="AO44" s="42"/>
      <c r="AP44" s="43"/>
      <c r="AQ44" t="b">
        <f>IF(AN44="",FALSE,ISERROR(MATCH(AN44,LISTING!$B:$B,0)))</f>
        <v>0</v>
      </c>
    </row>
    <row r="45" spans="1:43" x14ac:dyDescent="0.2">
      <c r="A45" s="158" t="s">
        <v>652</v>
      </c>
      <c r="B45" s="60"/>
      <c r="D45" s="33"/>
      <c r="E45" s="30"/>
      <c r="F45" s="34"/>
      <c r="G45" t="b">
        <f>IF(D45="",FALSE,ISERROR(MATCH(D45,LISTING!$B:$B,0)))</f>
        <v>0</v>
      </c>
      <c r="H45" s="41" t="str">
        <f t="shared" si="1"/>
        <v>AD5 /</v>
      </c>
      <c r="I45" s="42"/>
      <c r="J45" s="43" t="s">
        <v>34</v>
      </c>
      <c r="K45" t="b">
        <f>IF(H45="",FALSE,ISERROR(MATCH(H45,LISTING!$B:$B,0)))</f>
        <v>0</v>
      </c>
      <c r="L45" s="41" t="str">
        <f t="shared" si="0"/>
        <v>PR5 /</v>
      </c>
      <c r="M45" s="42"/>
      <c r="N45" s="43" t="s">
        <v>34</v>
      </c>
      <c r="O45" t="b">
        <f>IF(L45="",FALSE,ISERROR(MATCH(L45,LISTING!$B:$B,0)))</f>
        <v>0</v>
      </c>
      <c r="P45" s="41" t="str">
        <f t="shared" si="2"/>
        <v>MA5 /</v>
      </c>
      <c r="Q45" s="42"/>
      <c r="R45" s="43" t="s">
        <v>34</v>
      </c>
      <c r="S45" t="b">
        <f>IF(P45="",FALSE,ISERROR(MATCH(P45,LISTING!$B:$B,0)))</f>
        <v>0</v>
      </c>
      <c r="T45" s="41" t="str">
        <f t="shared" si="3"/>
        <v>05 /</v>
      </c>
      <c r="U45" s="42"/>
      <c r="V45" s="43" t="s">
        <v>34</v>
      </c>
      <c r="W45" t="b">
        <f>IF(T45="",FALSE,ISERROR(MATCH(T45,LISTING!$B:$B,0)))</f>
        <v>0</v>
      </c>
      <c r="X45" s="41" t="str">
        <f t="shared" si="4"/>
        <v>RA5 /</v>
      </c>
      <c r="Y45" s="42"/>
      <c r="Z45" s="43" t="s">
        <v>34</v>
      </c>
      <c r="AA45" t="b">
        <f>IF(X45="",FALSE,ISERROR(MATCH(X45,LISTING!$B:$B,0)))</f>
        <v>0</v>
      </c>
      <c r="AB45" s="41" t="str">
        <f t="shared" si="5"/>
        <v>SY5 /</v>
      </c>
      <c r="AC45" s="42"/>
      <c r="AD45" s="43" t="s">
        <v>34</v>
      </c>
      <c r="AE45" t="b">
        <f>IF(AB45="",FALSE,ISERROR(MATCH(AB45,LISTING!$B:$B,0)))</f>
        <v>0</v>
      </c>
      <c r="AF45" s="41"/>
      <c r="AG45" s="42"/>
      <c r="AH45" s="43"/>
      <c r="AI45" t="b">
        <f>IF(AF45="",FALSE,ISERROR(MATCH(AF45,LISTING!$B:$B,0)))</f>
        <v>0</v>
      </c>
      <c r="AJ45" s="41"/>
      <c r="AK45" s="42"/>
      <c r="AL45" s="43"/>
      <c r="AM45" t="b">
        <f>IF(AJ45="",FALSE,ISERROR(MATCH(AJ45,LISTING!$B:$B,0)))</f>
        <v>0</v>
      </c>
      <c r="AN45" s="41"/>
      <c r="AO45" s="42"/>
      <c r="AP45" s="43"/>
      <c r="AQ45" t="b">
        <f>IF(AN45="",FALSE,ISERROR(MATCH(AN45,LISTING!$B:$B,0)))</f>
        <v>0</v>
      </c>
    </row>
    <row r="46" spans="1:43" x14ac:dyDescent="0.2">
      <c r="A46" s="158" t="s">
        <v>653</v>
      </c>
      <c r="B46" s="60"/>
      <c r="D46" s="33"/>
      <c r="E46" s="30"/>
      <c r="F46" s="34"/>
      <c r="G46" t="b">
        <f>IF(D46="",FALSE,ISERROR(MATCH(D46,LISTING!$B:$B,0)))</f>
        <v>0</v>
      </c>
      <c r="H46" s="41" t="str">
        <f t="shared" si="1"/>
        <v>AD6 /</v>
      </c>
      <c r="I46" s="42"/>
      <c r="J46" s="43" t="s">
        <v>34</v>
      </c>
      <c r="K46" t="b">
        <f>IF(H46="",FALSE,ISERROR(MATCH(H46,LISTING!$B:$B,0)))</f>
        <v>0</v>
      </c>
      <c r="L46" s="41" t="str">
        <f t="shared" si="0"/>
        <v>PR6 /</v>
      </c>
      <c r="M46" s="42"/>
      <c r="N46" s="43" t="s">
        <v>34</v>
      </c>
      <c r="O46" t="b">
        <f>IF(L46="",FALSE,ISERROR(MATCH(L46,LISTING!$B:$B,0)))</f>
        <v>0</v>
      </c>
      <c r="P46" s="41" t="str">
        <f t="shared" si="2"/>
        <v>MA6 /</v>
      </c>
      <c r="Q46" s="42"/>
      <c r="R46" s="43" t="s">
        <v>34</v>
      </c>
      <c r="S46" t="b">
        <f>IF(P46="",FALSE,ISERROR(MATCH(P46,LISTING!$B:$B,0)))</f>
        <v>0</v>
      </c>
      <c r="T46" s="41" t="str">
        <f t="shared" si="3"/>
        <v>06 /</v>
      </c>
      <c r="U46" s="42"/>
      <c r="V46" s="43" t="s">
        <v>34</v>
      </c>
      <c r="W46" t="b">
        <f>IF(T46="",FALSE,ISERROR(MATCH(T46,LISTING!$B:$B,0)))</f>
        <v>0</v>
      </c>
      <c r="X46" s="41" t="str">
        <f t="shared" si="4"/>
        <v>RA6 /</v>
      </c>
      <c r="Y46" s="42"/>
      <c r="Z46" s="43" t="s">
        <v>34</v>
      </c>
      <c r="AA46" t="b">
        <f>IF(X46="",FALSE,ISERROR(MATCH(X46,LISTING!$B:$B,0)))</f>
        <v>0</v>
      </c>
      <c r="AB46" s="41" t="str">
        <f t="shared" si="5"/>
        <v>SY6 /</v>
      </c>
      <c r="AC46" s="42"/>
      <c r="AD46" s="43" t="s">
        <v>34</v>
      </c>
      <c r="AE46" t="b">
        <f>IF(AB46="",FALSE,ISERROR(MATCH(AB46,LISTING!$B:$B,0)))</f>
        <v>0</v>
      </c>
      <c r="AF46" s="41"/>
      <c r="AG46" s="42"/>
      <c r="AH46" s="43"/>
      <c r="AI46" t="b">
        <f>IF(AF46="",FALSE,ISERROR(MATCH(AF46,LISTING!$B:$B,0)))</f>
        <v>0</v>
      </c>
      <c r="AJ46" s="41"/>
      <c r="AK46" s="42"/>
      <c r="AL46" s="43"/>
      <c r="AM46" t="b">
        <f>IF(AJ46="",FALSE,ISERROR(MATCH(AJ46,LISTING!$B:$B,0)))</f>
        <v>0</v>
      </c>
      <c r="AN46" s="41"/>
      <c r="AO46" s="42"/>
      <c r="AP46" s="43"/>
      <c r="AQ46" t="b">
        <f>IF(AN46="",FALSE,ISERROR(MATCH(AN46,LISTING!$B:$B,0)))</f>
        <v>0</v>
      </c>
    </row>
    <row r="47" spans="1:43" x14ac:dyDescent="0.2">
      <c r="A47" s="158" t="s">
        <v>654</v>
      </c>
      <c r="B47" s="60"/>
      <c r="D47" s="33"/>
      <c r="E47" s="30"/>
      <c r="F47" s="34"/>
      <c r="G47" t="b">
        <f>IF(D47="",FALSE,ISERROR(MATCH(D47,LISTING!$B:$B,0)))</f>
        <v>0</v>
      </c>
      <c r="H47" s="41" t="str">
        <f t="shared" si="1"/>
        <v>AD7 /</v>
      </c>
      <c r="I47" s="42"/>
      <c r="J47" s="43" t="s">
        <v>34</v>
      </c>
      <c r="K47" t="b">
        <f>IF(H47="",FALSE,ISERROR(MATCH(H47,LISTING!$B:$B,0)))</f>
        <v>0</v>
      </c>
      <c r="L47" s="41" t="str">
        <f t="shared" si="0"/>
        <v>PR7 /</v>
      </c>
      <c r="M47" s="42"/>
      <c r="N47" s="43" t="s">
        <v>34</v>
      </c>
      <c r="O47" t="b">
        <f>IF(L47="",FALSE,ISERROR(MATCH(L47,LISTING!$B:$B,0)))</f>
        <v>0</v>
      </c>
      <c r="P47" s="41" t="str">
        <f t="shared" si="2"/>
        <v>MA7 /</v>
      </c>
      <c r="Q47" s="42"/>
      <c r="R47" s="43" t="s">
        <v>34</v>
      </c>
      <c r="S47" t="b">
        <f>IF(P47="",FALSE,ISERROR(MATCH(P47,LISTING!$B:$B,0)))</f>
        <v>0</v>
      </c>
      <c r="T47" s="41" t="str">
        <f t="shared" si="3"/>
        <v>07 /</v>
      </c>
      <c r="U47" s="42"/>
      <c r="V47" s="43" t="s">
        <v>34</v>
      </c>
      <c r="W47" t="b">
        <f>IF(T47="",FALSE,ISERROR(MATCH(T47,LISTING!$B:$B,0)))</f>
        <v>0</v>
      </c>
      <c r="X47" s="41" t="str">
        <f t="shared" si="4"/>
        <v>RA7 /</v>
      </c>
      <c r="Y47" s="42"/>
      <c r="Z47" s="43" t="s">
        <v>34</v>
      </c>
      <c r="AA47" t="b">
        <f>IF(X47="",FALSE,ISERROR(MATCH(X47,LISTING!$B:$B,0)))</f>
        <v>0</v>
      </c>
      <c r="AB47" s="41" t="str">
        <f t="shared" si="5"/>
        <v>SY7 /</v>
      </c>
      <c r="AC47" s="42"/>
      <c r="AD47" s="43" t="s">
        <v>34</v>
      </c>
      <c r="AE47" t="b">
        <f>IF(AB47="",FALSE,ISERROR(MATCH(AB47,LISTING!$B:$B,0)))</f>
        <v>0</v>
      </c>
      <c r="AF47" s="41"/>
      <c r="AG47" s="42"/>
      <c r="AH47" s="43"/>
      <c r="AI47" t="b">
        <f>IF(AF47="",FALSE,ISERROR(MATCH(AF47,LISTING!$B:$B,0)))</f>
        <v>0</v>
      </c>
      <c r="AJ47" s="41"/>
      <c r="AK47" s="42"/>
      <c r="AL47" s="43"/>
      <c r="AM47" t="b">
        <f>IF(AJ47="",FALSE,ISERROR(MATCH(AJ47,LISTING!$B:$B,0)))</f>
        <v>0</v>
      </c>
      <c r="AN47" s="41"/>
      <c r="AO47" s="42"/>
      <c r="AP47" s="43"/>
      <c r="AQ47" t="b">
        <f>IF(AN47="",FALSE,ISERROR(MATCH(AN47,LISTING!$B:$B,0)))</f>
        <v>0</v>
      </c>
    </row>
    <row r="48" spans="1:43" x14ac:dyDescent="0.2">
      <c r="A48" s="158" t="s">
        <v>655</v>
      </c>
      <c r="B48" s="60"/>
      <c r="D48" s="33"/>
      <c r="E48" s="30"/>
      <c r="F48" s="34"/>
      <c r="G48" t="b">
        <f>IF(D48="",FALSE,ISERROR(MATCH(D48,LISTING!$B:$B,0)))</f>
        <v>0</v>
      </c>
      <c r="H48" s="41" t="str">
        <f t="shared" si="1"/>
        <v>AD8 /</v>
      </c>
      <c r="I48" s="42"/>
      <c r="J48" s="43" t="s">
        <v>34</v>
      </c>
      <c r="K48" t="b">
        <f>IF(H48="",FALSE,ISERROR(MATCH(H48,LISTING!$B:$B,0)))</f>
        <v>0</v>
      </c>
      <c r="L48" s="41" t="str">
        <f t="shared" si="0"/>
        <v>PR8 /</v>
      </c>
      <c r="M48" s="42"/>
      <c r="N48" s="43" t="s">
        <v>34</v>
      </c>
      <c r="O48" t="b">
        <f>IF(L48="",FALSE,ISERROR(MATCH(L48,LISTING!$B:$B,0)))</f>
        <v>0</v>
      </c>
      <c r="P48" s="41" t="str">
        <f t="shared" si="2"/>
        <v>MA8 /</v>
      </c>
      <c r="Q48" s="42"/>
      <c r="R48" s="43" t="s">
        <v>34</v>
      </c>
      <c r="S48" t="b">
        <f>IF(P48="",FALSE,ISERROR(MATCH(P48,LISTING!$B:$B,0)))</f>
        <v>0</v>
      </c>
      <c r="T48" s="41" t="str">
        <f t="shared" si="3"/>
        <v>08 /</v>
      </c>
      <c r="U48" s="42"/>
      <c r="V48" s="43" t="s">
        <v>34</v>
      </c>
      <c r="W48" t="b">
        <f>IF(T48="",FALSE,ISERROR(MATCH(T48,LISTING!$B:$B,0)))</f>
        <v>0</v>
      </c>
      <c r="X48" s="41" t="str">
        <f t="shared" si="4"/>
        <v>RA8 /</v>
      </c>
      <c r="Y48" s="42"/>
      <c r="Z48" s="43" t="s">
        <v>34</v>
      </c>
      <c r="AA48" t="b">
        <f>IF(X48="",FALSE,ISERROR(MATCH(X48,LISTING!$B:$B,0)))</f>
        <v>0</v>
      </c>
      <c r="AB48" s="41" t="str">
        <f t="shared" si="5"/>
        <v>SY8 /</v>
      </c>
      <c r="AC48" s="42"/>
      <c r="AD48" s="43" t="s">
        <v>34</v>
      </c>
      <c r="AE48" t="b">
        <f>IF(AB48="",FALSE,ISERROR(MATCH(AB48,LISTING!$B:$B,0)))</f>
        <v>0</v>
      </c>
      <c r="AF48" s="41"/>
      <c r="AG48" s="42"/>
      <c r="AH48" s="43"/>
      <c r="AI48" t="b">
        <f>IF(AF48="",FALSE,ISERROR(MATCH(AF48,LISTING!$B:$B,0)))</f>
        <v>0</v>
      </c>
      <c r="AJ48" s="41"/>
      <c r="AK48" s="42"/>
      <c r="AL48" s="43"/>
      <c r="AM48" t="b">
        <f>IF(AJ48="",FALSE,ISERROR(MATCH(AJ48,LISTING!$B:$B,0)))</f>
        <v>0</v>
      </c>
      <c r="AN48" s="41"/>
      <c r="AO48" s="42"/>
      <c r="AP48" s="43"/>
      <c r="AQ48" t="b">
        <f>IF(AN48="",FALSE,ISERROR(MATCH(AN48,LISTING!$B:$B,0)))</f>
        <v>0</v>
      </c>
    </row>
    <row r="49" spans="1:43" x14ac:dyDescent="0.2">
      <c r="A49" s="63"/>
      <c r="B49" s="60"/>
      <c r="D49" s="33"/>
      <c r="E49" s="30"/>
      <c r="F49" s="34"/>
      <c r="G49" t="b">
        <f>IF(D49="",FALSE,ISERROR(MATCH(D49,LISTING!$B:$B,0)))</f>
        <v>0</v>
      </c>
      <c r="H49" s="41" t="str">
        <f t="shared" si="1"/>
        <v>AD9 /</v>
      </c>
      <c r="I49" s="42"/>
      <c r="J49" s="43" t="s">
        <v>34</v>
      </c>
      <c r="K49" t="b">
        <f>IF(H49="",FALSE,ISERROR(MATCH(H49,LISTING!$B:$B,0)))</f>
        <v>0</v>
      </c>
      <c r="L49" s="41" t="str">
        <f t="shared" si="0"/>
        <v>PR9 /</v>
      </c>
      <c r="M49" s="42"/>
      <c r="N49" s="43" t="s">
        <v>34</v>
      </c>
      <c r="O49" t="b">
        <f>IF(L49="",FALSE,ISERROR(MATCH(L49,LISTING!$B:$B,0)))</f>
        <v>0</v>
      </c>
      <c r="P49" s="41" t="str">
        <f t="shared" si="2"/>
        <v>MA9 /</v>
      </c>
      <c r="Q49" s="42"/>
      <c r="R49" s="43" t="s">
        <v>34</v>
      </c>
      <c r="S49" t="b">
        <f>IF(P49="",FALSE,ISERROR(MATCH(P49,LISTING!$B:$B,0)))</f>
        <v>0</v>
      </c>
      <c r="T49" s="41" t="str">
        <f t="shared" si="3"/>
        <v>09 /</v>
      </c>
      <c r="U49" s="42"/>
      <c r="V49" s="43" t="s">
        <v>34</v>
      </c>
      <c r="W49" t="b">
        <f>IF(T49="",FALSE,ISERROR(MATCH(T49,LISTING!$B:$B,0)))</f>
        <v>0</v>
      </c>
      <c r="X49" s="41" t="str">
        <f t="shared" si="4"/>
        <v>RA9 /</v>
      </c>
      <c r="Y49" s="42"/>
      <c r="Z49" s="43" t="s">
        <v>34</v>
      </c>
      <c r="AA49" t="b">
        <f>IF(X49="",FALSE,ISERROR(MATCH(X49,LISTING!$B:$B,0)))</f>
        <v>0</v>
      </c>
      <c r="AB49" s="41" t="str">
        <f t="shared" si="5"/>
        <v>SY9 /</v>
      </c>
      <c r="AC49" s="42"/>
      <c r="AD49" s="43" t="s">
        <v>34</v>
      </c>
      <c r="AE49" t="b">
        <f>IF(AB49="",FALSE,ISERROR(MATCH(AB49,LISTING!$B:$B,0)))</f>
        <v>0</v>
      </c>
      <c r="AF49" s="41"/>
      <c r="AG49" s="42"/>
      <c r="AH49" s="43"/>
      <c r="AI49" t="b">
        <f>IF(AF49="",FALSE,ISERROR(MATCH(AF49,LISTING!$B:$B,0)))</f>
        <v>0</v>
      </c>
      <c r="AJ49" s="41"/>
      <c r="AK49" s="42"/>
      <c r="AL49" s="43"/>
      <c r="AM49" t="b">
        <f>IF(AJ49="",FALSE,ISERROR(MATCH(AJ49,LISTING!$B:$B,0)))</f>
        <v>0</v>
      </c>
      <c r="AN49" s="41"/>
      <c r="AO49" s="42"/>
      <c r="AP49" s="43"/>
      <c r="AQ49" t="b">
        <f>IF(AN49="",FALSE,ISERROR(MATCH(AN49,LISTING!$B:$B,0)))</f>
        <v>0</v>
      </c>
    </row>
    <row r="50" spans="1:43" ht="13.5" thickBot="1" x14ac:dyDescent="0.25">
      <c r="A50" s="63"/>
      <c r="B50" s="60"/>
      <c r="D50" s="35"/>
      <c r="E50" s="36"/>
      <c r="F50" s="37"/>
      <c r="G50" s="90" t="b">
        <f>IF(D50="",FALSE,ISERROR(MATCH(D50,LISTING!$B:$B,0)))</f>
        <v>0</v>
      </c>
      <c r="H50" s="44" t="str">
        <f t="shared" si="1"/>
        <v>AD10 /</v>
      </c>
      <c r="I50" s="45"/>
      <c r="J50" s="46" t="s">
        <v>34</v>
      </c>
      <c r="K50" s="90" t="b">
        <f>IF(H50="",FALSE,ISERROR(MATCH(H50,LISTING!$B:$B,0)))</f>
        <v>0</v>
      </c>
      <c r="L50" s="44" t="str">
        <f t="shared" si="0"/>
        <v>PR10 /</v>
      </c>
      <c r="M50" s="45"/>
      <c r="N50" s="46" t="s">
        <v>34</v>
      </c>
      <c r="O50" s="90" t="b">
        <f>IF(L50="",FALSE,ISERROR(MATCH(L50,LISTING!$B:$B,0)))</f>
        <v>0</v>
      </c>
      <c r="P50" s="44" t="str">
        <f t="shared" si="2"/>
        <v>MA10 /</v>
      </c>
      <c r="Q50" s="45"/>
      <c r="R50" s="46" t="s">
        <v>34</v>
      </c>
      <c r="S50" s="90" t="b">
        <f>IF(P50="",FALSE,ISERROR(MATCH(P50,LISTING!$B:$B,0)))</f>
        <v>0</v>
      </c>
      <c r="T50" s="44" t="str">
        <f t="shared" si="3"/>
        <v>010 /</v>
      </c>
      <c r="U50" s="45"/>
      <c r="V50" s="46" t="s">
        <v>34</v>
      </c>
      <c r="W50" s="90" t="b">
        <f>IF(T50="",FALSE,ISERROR(MATCH(T50,LISTING!$B:$B,0)))</f>
        <v>0</v>
      </c>
      <c r="X50" s="44" t="str">
        <f t="shared" si="4"/>
        <v>RA10 /</v>
      </c>
      <c r="Y50" s="45"/>
      <c r="Z50" s="46" t="s">
        <v>34</v>
      </c>
      <c r="AA50" s="90" t="b">
        <f>IF(X50="",FALSE,ISERROR(MATCH(X50,LISTING!$B:$B,0)))</f>
        <v>0</v>
      </c>
      <c r="AB50" s="44" t="str">
        <f t="shared" si="5"/>
        <v>SY10 /</v>
      </c>
      <c r="AC50" s="45"/>
      <c r="AD50" s="46" t="s">
        <v>34</v>
      </c>
      <c r="AE50" s="90" t="b">
        <f>IF(AB50="",FALSE,ISERROR(MATCH(AB50,LISTING!$B:$B,0)))</f>
        <v>0</v>
      </c>
      <c r="AF50" s="44"/>
      <c r="AG50" s="45"/>
      <c r="AH50" s="46"/>
      <c r="AI50" t="b">
        <f>IF(AF50="",FALSE,ISERROR(MATCH(AF50,LISTING!$B:$B,0)))</f>
        <v>0</v>
      </c>
      <c r="AJ50" s="44"/>
      <c r="AK50" s="45"/>
      <c r="AL50" s="46"/>
      <c r="AM50" t="b">
        <f>IF(AJ50="",FALSE,ISERROR(MATCH(AJ50,LISTING!$B:$B,0)))</f>
        <v>0</v>
      </c>
      <c r="AN50" s="44"/>
      <c r="AO50" s="45"/>
      <c r="AP50" s="46"/>
      <c r="AQ50" t="b">
        <f>IF(AN50="",FALSE,ISERROR(MATCH(AN50,LISTING!$B:$B,0)))</f>
        <v>0</v>
      </c>
    </row>
    <row r="51" spans="1:43" ht="13.5" thickBot="1" x14ac:dyDescent="0.25">
      <c r="A51" s="64"/>
      <c r="B51" s="61"/>
    </row>
    <row r="52" spans="1:43" x14ac:dyDescent="0.2">
      <c r="A52">
        <v>7</v>
      </c>
    </row>
  </sheetData>
  <sortState ref="P3:R12">
    <sortCondition ref="P3"/>
  </sortState>
  <mergeCells count="12">
    <mergeCell ref="A40:B40"/>
    <mergeCell ref="A1:B1"/>
    <mergeCell ref="D1:F1"/>
    <mergeCell ref="H1:J1"/>
    <mergeCell ref="L1:N1"/>
    <mergeCell ref="AJ1:AL1"/>
    <mergeCell ref="AN1:AP1"/>
    <mergeCell ref="P1:R1"/>
    <mergeCell ref="T1:V1"/>
    <mergeCell ref="X1:Z1"/>
    <mergeCell ref="AB1:AD1"/>
    <mergeCell ref="AF1:AH1"/>
  </mergeCells>
  <phoneticPr fontId="3" type="noConversion"/>
  <dataValidations count="2">
    <dataValidation type="list" allowBlank="1" showInputMessage="1" showErrorMessage="1" errorTitle="Poste" error="Choisir un poste dans la liste." sqref="E3:E50 M3:M50 AO3:AO50 I3:I50 AC3:AC50 U3:U50 Y3:Y50 AG3:AG50 AK3:AK50 Q3:Q50">
      <formula1>$A$15:$A$25</formula1>
    </dataValidation>
    <dataValidation type="list" allowBlank="1" showInputMessage="1" showErrorMessage="1" errorTitle="Service" error="Choisir un service dans la liste._x000a_" sqref="F3:F50 J3:J50 AP3:AP50 N3:N50 AD3:AD50 V3:V50 Z3:Z50 AH3:AH50 AL3:AL50 R3:R50">
      <formula1>$A$28:$A$38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5" r:id="rId4" name="CommandButton1">
          <controlPr defaultSize="0" print="0" autoLine="0" r:id="rId5">
            <anchor>
              <from>
                <xdr:col>0</xdr:col>
                <xdr:colOff>190500</xdr:colOff>
                <xdr:row>53</xdr:row>
                <xdr:rowOff>123825</xdr:rowOff>
              </from>
              <to>
                <xdr:col>3</xdr:col>
                <xdr:colOff>685800</xdr:colOff>
                <xdr:row>57</xdr:row>
                <xdr:rowOff>114300</xdr:rowOff>
              </to>
            </anchor>
          </controlPr>
        </control>
      </mc:Choice>
      <mc:Fallback>
        <control shapeId="2055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2"/>
  <sheetViews>
    <sheetView workbookViewId="0">
      <selection activeCell="C26" sqref="C26"/>
    </sheetView>
  </sheetViews>
  <sheetFormatPr baseColWidth="10" defaultRowHeight="12.75" x14ac:dyDescent="0.2"/>
  <sheetData>
    <row r="1" spans="1:15" ht="13.5" thickBot="1" x14ac:dyDescent="0.25">
      <c r="B1" s="144" t="s">
        <v>0</v>
      </c>
      <c r="C1" s="145"/>
      <c r="F1" s="146" t="s">
        <v>3</v>
      </c>
      <c r="G1" s="147"/>
      <c r="H1" s="147"/>
      <c r="I1" s="148"/>
      <c r="L1" s="141" t="s">
        <v>247</v>
      </c>
      <c r="M1" s="142"/>
      <c r="N1" s="142"/>
      <c r="O1" s="143"/>
    </row>
    <row r="2" spans="1:15" x14ac:dyDescent="0.2">
      <c r="A2">
        <f>ROW(A2)</f>
        <v>2</v>
      </c>
      <c r="B2" s="51" t="s">
        <v>2</v>
      </c>
      <c r="C2" s="52" t="s">
        <v>1</v>
      </c>
      <c r="D2" s="53"/>
      <c r="E2" s="53"/>
      <c r="F2" s="54" t="s">
        <v>4</v>
      </c>
      <c r="G2" s="55"/>
      <c r="H2" s="54" t="s">
        <v>2</v>
      </c>
      <c r="I2" s="55" t="s">
        <v>1</v>
      </c>
      <c r="J2" s="56"/>
      <c r="K2" s="56"/>
      <c r="L2" s="57" t="s">
        <v>15</v>
      </c>
      <c r="M2" s="58"/>
      <c r="N2" s="57" t="s">
        <v>2</v>
      </c>
      <c r="O2" s="58" t="s">
        <v>1</v>
      </c>
    </row>
    <row r="3" spans="1:15" x14ac:dyDescent="0.2">
      <c r="A3" t="str">
        <f>IF(B3="","",TEXT(ROW(B3)-$A$2,"00"))</f>
        <v>01</v>
      </c>
      <c r="B3" s="9" t="s">
        <v>6</v>
      </c>
      <c r="C3" s="10" t="s">
        <v>5</v>
      </c>
      <c r="E3">
        <f>MATCH(F3,$B$3:$B$12,0)</f>
        <v>1</v>
      </c>
      <c r="F3" s="5" t="s">
        <v>6</v>
      </c>
      <c r="G3" s="6" t="str">
        <f t="shared" ref="G3:G32" ca="1" si="0">IF(ISERROR(E3),"",INDIRECT("c"&amp;E3+$A$2))</f>
        <v>Permanent</v>
      </c>
      <c r="H3" s="13" t="s">
        <v>8</v>
      </c>
      <c r="I3" s="14" t="s">
        <v>124</v>
      </c>
      <c r="K3">
        <f t="shared" ref="K3:K32" si="1">MATCH(L3,$H$3:$H$32,0)</f>
        <v>1</v>
      </c>
      <c r="L3" s="1" t="s">
        <v>8</v>
      </c>
      <c r="M3" s="2" t="str">
        <f ca="1">IF(ISERROR(K3),"",INDIRECT("i"&amp;K3+$A$2))</f>
        <v>Préparation Colis</v>
      </c>
      <c r="N3" s="17" t="s">
        <v>9</v>
      </c>
      <c r="O3" s="18" t="s">
        <v>10</v>
      </c>
    </row>
    <row r="4" spans="1:15" x14ac:dyDescent="0.2">
      <c r="A4" t="str">
        <f t="shared" ref="A4:A12" si="2">IF(B4="","",TEXT(ROW(B4)-$A$2,"00"))</f>
        <v>02</v>
      </c>
      <c r="B4" s="9" t="s">
        <v>63</v>
      </c>
      <c r="C4" s="10" t="s">
        <v>64</v>
      </c>
      <c r="E4">
        <f t="shared" ref="E4:E32" si="3">MATCH(F4,$B$3:$B$12,0)</f>
        <v>1</v>
      </c>
      <c r="F4" s="5" t="s">
        <v>6</v>
      </c>
      <c r="G4" s="6" t="str">
        <f t="shared" ca="1" si="0"/>
        <v>Permanent</v>
      </c>
      <c r="H4" s="13" t="s">
        <v>7</v>
      </c>
      <c r="I4" s="14" t="s">
        <v>125</v>
      </c>
      <c r="K4">
        <f t="shared" si="1"/>
        <v>1</v>
      </c>
      <c r="L4" s="1" t="s">
        <v>8</v>
      </c>
      <c r="M4" s="2" t="str">
        <f t="shared" ref="M4:M22" ca="1" si="4">IF(ISERROR(K4),"",INDIRECT("i"&amp;K4+$A$2))</f>
        <v>Préparation Colis</v>
      </c>
      <c r="N4" s="17" t="s">
        <v>11</v>
      </c>
      <c r="O4" s="18" t="s">
        <v>12</v>
      </c>
    </row>
    <row r="5" spans="1:15" x14ac:dyDescent="0.2">
      <c r="A5" t="str">
        <f t="shared" si="2"/>
        <v>03</v>
      </c>
      <c r="B5" s="9" t="s">
        <v>342</v>
      </c>
      <c r="C5" s="10" t="s">
        <v>343</v>
      </c>
      <c r="E5">
        <f t="shared" si="3"/>
        <v>2</v>
      </c>
      <c r="F5" s="5" t="s">
        <v>63</v>
      </c>
      <c r="G5" s="6" t="str">
        <f t="shared" ca="1" si="0"/>
        <v>Saisonier</v>
      </c>
      <c r="H5" s="13" t="s">
        <v>123</v>
      </c>
      <c r="I5" s="14" t="s">
        <v>124</v>
      </c>
      <c r="K5">
        <f t="shared" si="1"/>
        <v>1</v>
      </c>
      <c r="L5" s="1" t="s">
        <v>8</v>
      </c>
      <c r="M5" s="2" t="str">
        <f t="shared" ca="1" si="4"/>
        <v>Préparation Colis</v>
      </c>
      <c r="N5" s="17" t="s">
        <v>13</v>
      </c>
      <c r="O5" s="18" t="s">
        <v>14</v>
      </c>
    </row>
    <row r="6" spans="1:15" x14ac:dyDescent="0.2">
      <c r="A6" t="str">
        <f t="shared" si="2"/>
        <v>04</v>
      </c>
      <c r="B6" s="9" t="s">
        <v>282</v>
      </c>
      <c r="C6" s="10" t="s">
        <v>282</v>
      </c>
      <c r="E6">
        <f t="shared" si="3"/>
        <v>2</v>
      </c>
      <c r="F6" s="5" t="s">
        <v>63</v>
      </c>
      <c r="G6" s="6" t="str">
        <f t="shared" ca="1" si="0"/>
        <v>Saisonier</v>
      </c>
      <c r="H6" s="13" t="s">
        <v>126</v>
      </c>
      <c r="I6" s="14" t="s">
        <v>125</v>
      </c>
      <c r="K6">
        <f t="shared" si="1"/>
        <v>2</v>
      </c>
      <c r="L6" s="1" t="s">
        <v>7</v>
      </c>
      <c r="M6" s="2" t="str">
        <f t="shared" ca="1" si="4"/>
        <v>Préparation Box</v>
      </c>
      <c r="N6" s="17" t="s">
        <v>9</v>
      </c>
      <c r="O6" s="18" t="s">
        <v>10</v>
      </c>
    </row>
    <row r="7" spans="1:15" x14ac:dyDescent="0.2">
      <c r="A7" t="str">
        <f t="shared" si="2"/>
        <v>05</v>
      </c>
      <c r="B7" s="112" t="s">
        <v>344</v>
      </c>
      <c r="C7" s="113" t="s">
        <v>345</v>
      </c>
      <c r="E7">
        <f t="shared" si="3"/>
        <v>1</v>
      </c>
      <c r="F7" s="5" t="s">
        <v>6</v>
      </c>
      <c r="G7" s="6" t="str">
        <f t="shared" ca="1" si="0"/>
        <v>Permanent</v>
      </c>
      <c r="H7" s="13" t="s">
        <v>368</v>
      </c>
      <c r="I7" s="14" t="s">
        <v>367</v>
      </c>
      <c r="K7">
        <f t="shared" si="1"/>
        <v>2</v>
      </c>
      <c r="L7" s="1" t="s">
        <v>7</v>
      </c>
      <c r="M7" s="2" t="str">
        <f ca="1">IF(ISERROR(K7),"",INDIRECT("i"&amp;K7+$A$2))</f>
        <v>Préparation Box</v>
      </c>
      <c r="N7" s="17" t="s">
        <v>11</v>
      </c>
      <c r="O7" s="18" t="s">
        <v>12</v>
      </c>
    </row>
    <row r="8" spans="1:15" x14ac:dyDescent="0.2">
      <c r="A8" t="str">
        <f t="shared" si="2"/>
        <v>06</v>
      </c>
      <c r="B8" s="9" t="s">
        <v>370</v>
      </c>
      <c r="C8" s="10" t="s">
        <v>371</v>
      </c>
      <c r="E8">
        <f t="shared" si="3"/>
        <v>2</v>
      </c>
      <c r="F8" s="5" t="s">
        <v>63</v>
      </c>
      <c r="G8" s="6" t="str">
        <f t="shared" ca="1" si="0"/>
        <v>Saisonier</v>
      </c>
      <c r="H8" s="13" t="s">
        <v>369</v>
      </c>
      <c r="I8" s="14" t="s">
        <v>367</v>
      </c>
      <c r="K8">
        <f t="shared" si="1"/>
        <v>2</v>
      </c>
      <c r="L8" s="1" t="s">
        <v>7</v>
      </c>
      <c r="M8" s="2" t="str">
        <f ca="1">IF(ISERROR(K8),"",INDIRECT("i"&amp;K8+$A$2))</f>
        <v>Préparation Box</v>
      </c>
      <c r="N8" s="17" t="s">
        <v>79</v>
      </c>
      <c r="O8" s="18" t="s">
        <v>249</v>
      </c>
    </row>
    <row r="9" spans="1:15" x14ac:dyDescent="0.2">
      <c r="A9" t="str">
        <f t="shared" si="2"/>
        <v>07</v>
      </c>
      <c r="B9" s="9" t="s">
        <v>80</v>
      </c>
      <c r="C9" s="10" t="s">
        <v>494</v>
      </c>
      <c r="E9">
        <f t="shared" si="3"/>
        <v>10</v>
      </c>
      <c r="F9" s="5" t="s">
        <v>283</v>
      </c>
      <c r="G9" s="6" t="str">
        <f t="shared" ca="1" si="0"/>
        <v>Autre</v>
      </c>
      <c r="H9" s="13" t="s">
        <v>404</v>
      </c>
      <c r="I9" s="14" t="s">
        <v>406</v>
      </c>
      <c r="K9">
        <f t="shared" si="1"/>
        <v>3</v>
      </c>
      <c r="L9" s="1" t="s">
        <v>123</v>
      </c>
      <c r="M9" s="2" t="str">
        <f t="shared" ca="1" si="4"/>
        <v>Préparation Colis</v>
      </c>
      <c r="N9" s="17" t="s">
        <v>9</v>
      </c>
      <c r="O9" s="18" t="s">
        <v>10</v>
      </c>
    </row>
    <row r="10" spans="1:15" x14ac:dyDescent="0.2">
      <c r="A10" t="str">
        <f t="shared" si="2"/>
        <v>08</v>
      </c>
      <c r="B10" s="9" t="s">
        <v>382</v>
      </c>
      <c r="C10" s="10" t="s">
        <v>495</v>
      </c>
      <c r="E10">
        <f t="shared" si="3"/>
        <v>10</v>
      </c>
      <c r="F10" s="5" t="s">
        <v>283</v>
      </c>
      <c r="G10" s="6" t="str">
        <f t="shared" ca="1" si="0"/>
        <v>Autre</v>
      </c>
      <c r="H10" s="13" t="s">
        <v>405</v>
      </c>
      <c r="I10" s="14" t="s">
        <v>407</v>
      </c>
      <c r="K10">
        <f t="shared" si="1"/>
        <v>3</v>
      </c>
      <c r="L10" s="1" t="s">
        <v>123</v>
      </c>
      <c r="M10" s="2" t="str">
        <f t="shared" ca="1" si="4"/>
        <v>Préparation Colis</v>
      </c>
      <c r="N10" s="17" t="s">
        <v>11</v>
      </c>
      <c r="O10" s="18" t="s">
        <v>12</v>
      </c>
    </row>
    <row r="11" spans="1:15" x14ac:dyDescent="0.2">
      <c r="A11" t="str">
        <f t="shared" si="2"/>
        <v>09</v>
      </c>
      <c r="B11" s="9" t="s">
        <v>496</v>
      </c>
      <c r="C11" s="10" t="s">
        <v>496</v>
      </c>
      <c r="E11">
        <f t="shared" si="3"/>
        <v>10</v>
      </c>
      <c r="F11" s="5" t="s">
        <v>283</v>
      </c>
      <c r="G11" s="6" t="str">
        <f t="shared" ref="G11:G12" ca="1" si="5">IF(ISERROR(E11),"",INDIRECT("c"&amp;E11+$A$2))</f>
        <v>Autre</v>
      </c>
      <c r="H11" s="160" t="s">
        <v>661</v>
      </c>
      <c r="I11" s="161" t="s">
        <v>663</v>
      </c>
      <c r="K11">
        <f t="shared" si="1"/>
        <v>3</v>
      </c>
      <c r="L11" s="1" t="s">
        <v>123</v>
      </c>
      <c r="M11" s="2" t="str">
        <f t="shared" ca="1" si="4"/>
        <v>Préparation Colis</v>
      </c>
      <c r="N11" s="17" t="s">
        <v>13</v>
      </c>
      <c r="O11" s="18" t="s">
        <v>14</v>
      </c>
    </row>
    <row r="12" spans="1:15" ht="13.5" thickBot="1" x14ac:dyDescent="0.25">
      <c r="A12" t="str">
        <f t="shared" si="2"/>
        <v>10</v>
      </c>
      <c r="B12" s="11" t="s">
        <v>283</v>
      </c>
      <c r="C12" s="12" t="s">
        <v>283</v>
      </c>
      <c r="E12">
        <f t="shared" si="3"/>
        <v>10</v>
      </c>
      <c r="F12" s="5" t="s">
        <v>283</v>
      </c>
      <c r="G12" s="6" t="str">
        <f t="shared" ca="1" si="5"/>
        <v>Autre</v>
      </c>
      <c r="H12" s="160" t="s">
        <v>662</v>
      </c>
      <c r="I12" s="161" t="s">
        <v>664</v>
      </c>
      <c r="K12">
        <f t="shared" si="1"/>
        <v>4</v>
      </c>
      <c r="L12" s="1" t="s">
        <v>126</v>
      </c>
      <c r="M12" s="2" t="str">
        <f t="shared" ca="1" si="4"/>
        <v>Préparation Box</v>
      </c>
      <c r="N12" s="17" t="s">
        <v>9</v>
      </c>
      <c r="O12" s="18" t="s">
        <v>10</v>
      </c>
    </row>
    <row r="13" spans="1:15" x14ac:dyDescent="0.2">
      <c r="E13">
        <f t="shared" si="3"/>
        <v>9</v>
      </c>
      <c r="F13" s="5" t="s">
        <v>496</v>
      </c>
      <c r="G13" s="6" t="str">
        <f t="shared" ref="G13:G18" ca="1" si="6">IF(ISERROR(E13),"",INDIRECT("c"&amp;E13+$A$2))</f>
        <v>Copack</v>
      </c>
      <c r="H13" s="110" t="s">
        <v>497</v>
      </c>
      <c r="I13" s="111" t="s">
        <v>498</v>
      </c>
      <c r="K13">
        <f t="shared" si="1"/>
        <v>4</v>
      </c>
      <c r="L13" s="1" t="s">
        <v>126</v>
      </c>
      <c r="M13" s="2" t="str">
        <f t="shared" ca="1" si="4"/>
        <v>Préparation Box</v>
      </c>
      <c r="N13" s="17" t="s">
        <v>11</v>
      </c>
      <c r="O13" s="18" t="s">
        <v>12</v>
      </c>
    </row>
    <row r="14" spans="1:15" x14ac:dyDescent="0.2">
      <c r="E14">
        <f t="shared" si="3"/>
        <v>9</v>
      </c>
      <c r="F14" s="5" t="s">
        <v>496</v>
      </c>
      <c r="G14" s="6" t="str">
        <f ca="1">IF(ISERROR(E14),"",INDIRECT("c"&amp;E14+$A$2))</f>
        <v>Copack</v>
      </c>
      <c r="H14" s="13" t="s">
        <v>463</v>
      </c>
      <c r="I14" s="14" t="s">
        <v>464</v>
      </c>
      <c r="K14">
        <f t="shared" si="1"/>
        <v>4</v>
      </c>
      <c r="L14" s="1" t="s">
        <v>126</v>
      </c>
      <c r="M14" s="2" t="str">
        <f t="shared" ca="1" si="4"/>
        <v>Préparation Box</v>
      </c>
      <c r="N14" s="17" t="s">
        <v>79</v>
      </c>
      <c r="O14" s="18" t="s">
        <v>249</v>
      </c>
    </row>
    <row r="15" spans="1:15" x14ac:dyDescent="0.2">
      <c r="E15">
        <f t="shared" si="3"/>
        <v>9</v>
      </c>
      <c r="F15" s="5" t="s">
        <v>496</v>
      </c>
      <c r="G15" s="6" t="str">
        <f ca="1">IF(ISERROR(E15),"",INDIRECT("c"&amp;E15+$A$2))</f>
        <v>Copack</v>
      </c>
      <c r="H15" s="160" t="s">
        <v>658</v>
      </c>
      <c r="I15" s="14" t="s">
        <v>658</v>
      </c>
      <c r="K15">
        <f t="shared" si="1"/>
        <v>5</v>
      </c>
      <c r="L15" s="1" t="s">
        <v>368</v>
      </c>
      <c r="M15" s="2" t="str">
        <f t="shared" ca="1" si="4"/>
        <v>Inventaire</v>
      </c>
      <c r="N15" s="17" t="s">
        <v>284</v>
      </c>
      <c r="O15" s="18" t="s">
        <v>499</v>
      </c>
    </row>
    <row r="16" spans="1:15" x14ac:dyDescent="0.2">
      <c r="E16">
        <f t="shared" si="3"/>
        <v>9</v>
      </c>
      <c r="F16" s="5" t="s">
        <v>496</v>
      </c>
      <c r="G16" s="6" t="str">
        <f ca="1">IF(ISERROR(E16),"",INDIRECT("c"&amp;E16+$A$2))</f>
        <v>Copack</v>
      </c>
      <c r="H16" s="160" t="s">
        <v>659</v>
      </c>
      <c r="I16" s="14" t="s">
        <v>659</v>
      </c>
      <c r="K16">
        <f t="shared" si="1"/>
        <v>6</v>
      </c>
      <c r="L16" s="1" t="s">
        <v>369</v>
      </c>
      <c r="M16" s="2" t="str">
        <f t="shared" ca="1" si="4"/>
        <v>Inventaire</v>
      </c>
      <c r="N16" s="17" t="s">
        <v>284</v>
      </c>
      <c r="O16" s="18" t="s">
        <v>499</v>
      </c>
    </row>
    <row r="17" spans="2:15" x14ac:dyDescent="0.2">
      <c r="E17">
        <f t="shared" si="3"/>
        <v>9</v>
      </c>
      <c r="F17" s="5" t="s">
        <v>496</v>
      </c>
      <c r="G17" s="6" t="str">
        <f ca="1">IF(ISERROR(E17),"",INDIRECT("c"&amp;E17+$A$2))</f>
        <v>Copack</v>
      </c>
      <c r="H17" s="160" t="s">
        <v>660</v>
      </c>
      <c r="I17" s="14" t="s">
        <v>660</v>
      </c>
      <c r="K17">
        <f t="shared" si="1"/>
        <v>7</v>
      </c>
      <c r="L17" s="1" t="s">
        <v>404</v>
      </c>
      <c r="M17" s="2" t="str">
        <f t="shared" ca="1" si="4"/>
        <v>#1</v>
      </c>
      <c r="N17" s="17" t="s">
        <v>284</v>
      </c>
      <c r="O17" s="18" t="s">
        <v>499</v>
      </c>
    </row>
    <row r="18" spans="2:15" x14ac:dyDescent="0.2">
      <c r="E18">
        <f t="shared" si="3"/>
        <v>9</v>
      </c>
      <c r="F18" s="5" t="s">
        <v>496</v>
      </c>
      <c r="G18" s="6" t="str">
        <f ca="1">IF(ISERROR(E18),"",INDIRECT("c"&amp;E18+$A$2))</f>
        <v>Copack</v>
      </c>
      <c r="H18" s="160" t="s">
        <v>665</v>
      </c>
      <c r="I18" s="14" t="s">
        <v>665</v>
      </c>
      <c r="K18">
        <f t="shared" si="1"/>
        <v>7</v>
      </c>
      <c r="L18" s="1" t="s">
        <v>404</v>
      </c>
      <c r="M18" s="2" t="str">
        <f t="shared" ca="1" si="4"/>
        <v>#1</v>
      </c>
      <c r="N18" s="17" t="s">
        <v>397</v>
      </c>
      <c r="O18" s="18" t="s">
        <v>285</v>
      </c>
    </row>
    <row r="19" spans="2:15" x14ac:dyDescent="0.2">
      <c r="E19">
        <f t="shared" si="3"/>
        <v>6</v>
      </c>
      <c r="F19" s="5" t="s">
        <v>370</v>
      </c>
      <c r="G19" s="6" t="str">
        <f ca="1">IF(ISERROR(E19),"",INDIRECT("c"&amp;E19+$A$2))</f>
        <v>Fourniture</v>
      </c>
      <c r="H19" s="160" t="s">
        <v>657</v>
      </c>
      <c r="I19" s="14" t="s">
        <v>657</v>
      </c>
      <c r="K19">
        <f t="shared" si="1"/>
        <v>8</v>
      </c>
      <c r="L19" s="1" t="s">
        <v>405</v>
      </c>
      <c r="M19" s="2" t="str">
        <f t="shared" ca="1" si="4"/>
        <v>#2</v>
      </c>
      <c r="N19" s="17" t="s">
        <v>284</v>
      </c>
      <c r="O19" s="18" t="s">
        <v>499</v>
      </c>
    </row>
    <row r="20" spans="2:15" x14ac:dyDescent="0.2">
      <c r="B20" s="69"/>
      <c r="E20" t="e">
        <f t="shared" si="3"/>
        <v>#N/A</v>
      </c>
      <c r="F20" s="5"/>
      <c r="G20" s="6" t="str">
        <f t="shared" ca="1" si="0"/>
        <v/>
      </c>
      <c r="H20" s="13"/>
      <c r="I20" s="14"/>
      <c r="K20">
        <f t="shared" si="1"/>
        <v>8</v>
      </c>
      <c r="L20" s="1" t="s">
        <v>405</v>
      </c>
      <c r="M20" s="2" t="str">
        <f t="shared" ca="1" si="4"/>
        <v>#2</v>
      </c>
      <c r="N20" s="17" t="s">
        <v>397</v>
      </c>
      <c r="O20" s="18" t="s">
        <v>285</v>
      </c>
    </row>
    <row r="21" spans="2:15" x14ac:dyDescent="0.2">
      <c r="B21" s="69"/>
      <c r="E21" t="e">
        <f t="shared" si="3"/>
        <v>#N/A</v>
      </c>
      <c r="F21" s="5"/>
      <c r="G21" s="6" t="str">
        <f t="shared" ca="1" si="0"/>
        <v/>
      </c>
      <c r="H21" s="13"/>
      <c r="I21" s="14"/>
      <c r="K21">
        <f t="shared" si="1"/>
        <v>9</v>
      </c>
      <c r="L21" s="162" t="s">
        <v>661</v>
      </c>
      <c r="M21" s="2" t="str">
        <f t="shared" ref="M21:M24" ca="1" si="7">IF(ISERROR(K21),"",INDIRECT("i"&amp;K21+$A$2))</f>
        <v>#3</v>
      </c>
      <c r="N21" s="17" t="s">
        <v>284</v>
      </c>
      <c r="O21" s="18" t="s">
        <v>499</v>
      </c>
    </row>
    <row r="22" spans="2:15" x14ac:dyDescent="0.2">
      <c r="B22" s="70"/>
      <c r="E22" t="e">
        <f t="shared" si="3"/>
        <v>#N/A</v>
      </c>
      <c r="F22" s="5"/>
      <c r="G22" s="6" t="str">
        <f t="shared" ca="1" si="0"/>
        <v/>
      </c>
      <c r="H22" s="13"/>
      <c r="I22" s="14"/>
      <c r="K22">
        <f t="shared" si="1"/>
        <v>9</v>
      </c>
      <c r="L22" s="162" t="s">
        <v>661</v>
      </c>
      <c r="M22" s="2" t="str">
        <f t="shared" ca="1" si="7"/>
        <v>#3</v>
      </c>
      <c r="N22" s="17" t="s">
        <v>397</v>
      </c>
      <c r="O22" s="18" t="s">
        <v>285</v>
      </c>
    </row>
    <row r="23" spans="2:15" x14ac:dyDescent="0.2">
      <c r="B23" s="69"/>
      <c r="E23" t="e">
        <f t="shared" si="3"/>
        <v>#N/A</v>
      </c>
      <c r="F23" s="5"/>
      <c r="G23" s="6" t="str">
        <f t="shared" ca="1" si="0"/>
        <v/>
      </c>
      <c r="H23" s="13"/>
      <c r="I23" s="14"/>
      <c r="K23">
        <f t="shared" si="1"/>
        <v>10</v>
      </c>
      <c r="L23" s="162" t="s">
        <v>662</v>
      </c>
      <c r="M23" s="2" t="str">
        <f t="shared" ca="1" si="7"/>
        <v>#4</v>
      </c>
      <c r="N23" s="17" t="s">
        <v>284</v>
      </c>
      <c r="O23" s="18" t="s">
        <v>499</v>
      </c>
    </row>
    <row r="24" spans="2:15" x14ac:dyDescent="0.2">
      <c r="B24" s="69"/>
      <c r="E24" t="e">
        <f t="shared" si="3"/>
        <v>#N/A</v>
      </c>
      <c r="F24" s="5"/>
      <c r="G24" s="6" t="str">
        <f t="shared" ca="1" si="0"/>
        <v/>
      </c>
      <c r="H24" s="13"/>
      <c r="I24" s="14"/>
      <c r="K24">
        <f t="shared" si="1"/>
        <v>10</v>
      </c>
      <c r="L24" s="162" t="s">
        <v>662</v>
      </c>
      <c r="M24" s="2" t="str">
        <f t="shared" ca="1" si="7"/>
        <v>#4</v>
      </c>
      <c r="N24" s="17" t="s">
        <v>397</v>
      </c>
      <c r="O24" s="18" t="s">
        <v>285</v>
      </c>
    </row>
    <row r="25" spans="2:15" x14ac:dyDescent="0.2">
      <c r="B25" s="69"/>
      <c r="E25" t="e">
        <f t="shared" si="3"/>
        <v>#N/A</v>
      </c>
      <c r="F25" s="5"/>
      <c r="G25" s="6" t="str">
        <f t="shared" ca="1" si="0"/>
        <v/>
      </c>
      <c r="H25" s="13"/>
      <c r="I25" s="14"/>
      <c r="K25">
        <f t="shared" si="1"/>
        <v>11</v>
      </c>
      <c r="L25" s="1" t="s">
        <v>497</v>
      </c>
      <c r="M25" s="2" t="str">
        <f t="shared" ref="M25:M30" ca="1" si="8">IF(ISERROR(K25),"",INDIRECT("i"&amp;K25+$A$2))</f>
        <v>Bi-Pav</v>
      </c>
      <c r="N25" s="114" t="s">
        <v>497</v>
      </c>
      <c r="O25" s="115" t="s">
        <v>498</v>
      </c>
    </row>
    <row r="26" spans="2:15" x14ac:dyDescent="0.2">
      <c r="B26" s="69"/>
      <c r="E26" t="e">
        <f t="shared" si="3"/>
        <v>#N/A</v>
      </c>
      <c r="F26" s="5"/>
      <c r="G26" s="6" t="str">
        <f t="shared" ca="1" si="0"/>
        <v/>
      </c>
      <c r="H26" s="13"/>
      <c r="I26" s="14"/>
      <c r="K26">
        <f t="shared" si="1"/>
        <v>12</v>
      </c>
      <c r="L26" s="1" t="s">
        <v>463</v>
      </c>
      <c r="M26" s="2" t="str">
        <f t="shared" ca="1" si="8"/>
        <v>Colis Surprises</v>
      </c>
      <c r="N26" s="17" t="s">
        <v>463</v>
      </c>
      <c r="O26" s="18" t="s">
        <v>464</v>
      </c>
    </row>
    <row r="27" spans="2:15" x14ac:dyDescent="0.2">
      <c r="B27" s="69"/>
      <c r="E27" t="e">
        <f t="shared" si="3"/>
        <v>#N/A</v>
      </c>
      <c r="F27" s="5"/>
      <c r="G27" s="6" t="str">
        <f t="shared" ca="1" si="0"/>
        <v/>
      </c>
      <c r="H27" s="13"/>
      <c r="I27" s="14"/>
      <c r="K27">
        <f t="shared" si="1"/>
        <v>17</v>
      </c>
      <c r="L27" s="1" t="s">
        <v>657</v>
      </c>
      <c r="M27" s="2" t="s">
        <v>657</v>
      </c>
      <c r="N27" s="17" t="s">
        <v>657</v>
      </c>
      <c r="O27" s="18" t="s">
        <v>657</v>
      </c>
    </row>
    <row r="28" spans="2:15" x14ac:dyDescent="0.2">
      <c r="B28" s="69"/>
      <c r="E28" t="e">
        <f t="shared" si="3"/>
        <v>#N/A</v>
      </c>
      <c r="F28" s="5"/>
      <c r="G28" s="6" t="str">
        <f t="shared" ca="1" si="0"/>
        <v/>
      </c>
      <c r="H28" s="13"/>
      <c r="I28" s="14"/>
      <c r="K28">
        <f t="shared" si="1"/>
        <v>13</v>
      </c>
      <c r="L28" s="1" t="s">
        <v>658</v>
      </c>
      <c r="M28" s="2" t="s">
        <v>658</v>
      </c>
      <c r="N28" s="17" t="s">
        <v>658</v>
      </c>
      <c r="O28" s="18" t="s">
        <v>658</v>
      </c>
    </row>
    <row r="29" spans="2:15" x14ac:dyDescent="0.2">
      <c r="B29" s="69"/>
      <c r="E29" t="e">
        <f t="shared" si="3"/>
        <v>#N/A</v>
      </c>
      <c r="F29" s="5"/>
      <c r="G29" s="6" t="str">
        <f t="shared" ca="1" si="0"/>
        <v/>
      </c>
      <c r="H29" s="13"/>
      <c r="I29" s="14"/>
      <c r="K29">
        <f t="shared" si="1"/>
        <v>14</v>
      </c>
      <c r="L29" s="1" t="s">
        <v>659</v>
      </c>
      <c r="M29" s="2" t="s">
        <v>659</v>
      </c>
      <c r="N29" s="17" t="s">
        <v>659</v>
      </c>
      <c r="O29" s="18" t="s">
        <v>659</v>
      </c>
    </row>
    <row r="30" spans="2:15" x14ac:dyDescent="0.2">
      <c r="B30" s="69"/>
      <c r="E30" t="e">
        <f t="shared" si="3"/>
        <v>#N/A</v>
      </c>
      <c r="F30" s="5"/>
      <c r="G30" s="6" t="str">
        <f t="shared" ca="1" si="0"/>
        <v/>
      </c>
      <c r="H30" s="13"/>
      <c r="I30" s="14"/>
      <c r="K30">
        <f t="shared" si="1"/>
        <v>15</v>
      </c>
      <c r="L30" s="1" t="s">
        <v>660</v>
      </c>
      <c r="M30" s="2" t="s">
        <v>660</v>
      </c>
      <c r="N30" s="17" t="s">
        <v>660</v>
      </c>
      <c r="O30" s="18" t="s">
        <v>660</v>
      </c>
    </row>
    <row r="31" spans="2:15" x14ac:dyDescent="0.2">
      <c r="B31" s="71"/>
      <c r="E31" t="e">
        <f t="shared" si="3"/>
        <v>#N/A</v>
      </c>
      <c r="F31" s="5"/>
      <c r="G31" s="6" t="str">
        <f t="shared" ca="1" si="0"/>
        <v/>
      </c>
      <c r="H31" s="13"/>
      <c r="I31" s="14"/>
      <c r="K31">
        <f t="shared" si="1"/>
        <v>16</v>
      </c>
      <c r="L31" s="1" t="s">
        <v>665</v>
      </c>
      <c r="M31" s="2" t="s">
        <v>665</v>
      </c>
      <c r="N31" s="17" t="s">
        <v>665</v>
      </c>
      <c r="O31" s="18" t="s">
        <v>665</v>
      </c>
    </row>
    <row r="32" spans="2:15" ht="13.5" thickBot="1" x14ac:dyDescent="0.25">
      <c r="B32" s="70"/>
      <c r="E32" t="e">
        <f t="shared" si="3"/>
        <v>#N/A</v>
      </c>
      <c r="F32" s="7"/>
      <c r="G32" s="8" t="str">
        <f t="shared" ca="1" si="0"/>
        <v/>
      </c>
      <c r="H32" s="15"/>
      <c r="I32" s="16"/>
      <c r="K32" t="e">
        <f t="shared" si="1"/>
        <v>#N/A</v>
      </c>
      <c r="L32" s="3"/>
      <c r="M32" s="4" t="str">
        <f t="shared" ref="M25:M32" ca="1" si="9">IF(ISERROR(K32),"",INDIRECT("i"&amp;K32+$A$2))</f>
        <v/>
      </c>
      <c r="N32" s="19"/>
      <c r="O32" s="20"/>
    </row>
  </sheetData>
  <sortState ref="F14:I19">
    <sortCondition ref="F13"/>
  </sortState>
  <mergeCells count="3">
    <mergeCell ref="B1:C1"/>
    <mergeCell ref="F1:I1"/>
    <mergeCell ref="L1:O1"/>
  </mergeCells>
  <dataValidations count="2">
    <dataValidation type="list" allowBlank="1" showInputMessage="1" showErrorMessage="1" errorTitle="Code Activité" error="Code Acitivité incorect." sqref="L3:L32">
      <formula1>$H$3:$H$32</formula1>
    </dataValidation>
    <dataValidation type="list" allowBlank="1" showInputMessage="1" showErrorMessage="1" errorTitle="Code Dossier" error="Code Dossier incorecte." sqref="F3:F32">
      <formula1>$B$3:$B$12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LISTING</vt:lpstr>
      <vt:lpstr>DOSSIER-ACTIVITE</vt:lpstr>
      <vt:lpstr>EFFECTIF</vt:lpstr>
      <vt:lpstr>Feuil1</vt:lpstr>
      <vt:lpstr>LISTING!Zone_d_impression</vt:lpstr>
    </vt:vector>
  </TitlesOfParts>
  <Company>Lindt &amp; Sprüngli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DEPOTSLFEXPL</dc:creator>
  <cp:lastModifiedBy>Eric Ody</cp:lastModifiedBy>
  <cp:lastPrinted>2015-04-28T13:38:02Z</cp:lastPrinted>
  <dcterms:created xsi:type="dcterms:W3CDTF">2008-10-30T10:44:55Z</dcterms:created>
  <dcterms:modified xsi:type="dcterms:W3CDTF">2015-05-26T10:06:14Z</dcterms:modified>
</cp:coreProperties>
</file>