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315" windowHeight="9525"/>
  </bookViews>
  <sheets>
    <sheet name="Article disponible cave sportin" sheetId="1" r:id="rId1"/>
  </sheets>
  <definedNames>
    <definedName name="_xlnm._FilterDatabase" localSheetId="0" hidden="1">'Article disponible cave sportin'!$B$1:$V$1230</definedName>
  </definedNames>
  <calcPr calcId="145621"/>
</workbook>
</file>

<file path=xl/calcChain.xml><?xml version="1.0" encoding="utf-8"?>
<calcChain xmlns="http://schemas.openxmlformats.org/spreadsheetml/2006/main">
  <c r="U1226" i="1" l="1"/>
  <c r="R1226" i="1"/>
  <c r="U1225" i="1"/>
  <c r="R1225" i="1"/>
  <c r="U1221" i="1"/>
  <c r="R1221" i="1"/>
  <c r="U1220" i="1"/>
  <c r="R1220" i="1"/>
  <c r="U1219" i="1"/>
  <c r="R1219" i="1"/>
  <c r="U1218" i="1"/>
  <c r="R1218" i="1"/>
  <c r="U1217" i="1"/>
  <c r="R1217" i="1"/>
  <c r="U1216" i="1"/>
  <c r="R1216" i="1"/>
  <c r="U1215" i="1"/>
  <c r="R1215" i="1"/>
  <c r="U1214" i="1"/>
  <c r="R1214" i="1"/>
  <c r="U1213" i="1"/>
  <c r="R1213" i="1"/>
  <c r="U1212" i="1"/>
  <c r="R1212" i="1"/>
  <c r="U1211" i="1"/>
  <c r="R1211" i="1"/>
  <c r="U1210" i="1"/>
  <c r="R1210" i="1"/>
  <c r="U1209" i="1"/>
  <c r="R1209" i="1"/>
  <c r="U1208" i="1"/>
  <c r="R1208" i="1"/>
  <c r="U1207" i="1"/>
  <c r="R1207" i="1"/>
  <c r="U1206" i="1"/>
  <c r="R1206" i="1"/>
  <c r="U1205" i="1"/>
  <c r="R1205" i="1"/>
  <c r="U1204" i="1"/>
  <c r="R1204" i="1"/>
  <c r="U1203" i="1"/>
  <c r="R1203" i="1"/>
  <c r="U1202" i="1"/>
  <c r="R1202" i="1"/>
  <c r="U1201" i="1"/>
  <c r="R1201" i="1"/>
  <c r="U1200" i="1"/>
  <c r="R1200" i="1"/>
  <c r="U1199" i="1"/>
  <c r="R1199" i="1"/>
  <c r="U1198" i="1"/>
  <c r="R1198" i="1"/>
  <c r="U1194" i="1"/>
  <c r="R1194" i="1"/>
  <c r="U1193" i="1"/>
  <c r="R1193" i="1"/>
  <c r="U1192" i="1"/>
  <c r="R1192" i="1"/>
  <c r="U1191" i="1"/>
  <c r="R1191" i="1"/>
  <c r="U1190" i="1"/>
  <c r="R1190" i="1"/>
  <c r="U1189" i="1"/>
  <c r="R1189" i="1"/>
  <c r="U1188" i="1"/>
  <c r="R1188" i="1"/>
  <c r="U1184" i="1"/>
  <c r="R1184" i="1"/>
  <c r="U1183" i="1"/>
  <c r="R1183" i="1"/>
  <c r="U1182" i="1"/>
  <c r="R1182" i="1"/>
  <c r="U1181" i="1"/>
  <c r="R1181" i="1"/>
  <c r="U1180" i="1"/>
  <c r="R1180" i="1"/>
  <c r="U1179" i="1"/>
  <c r="R1179" i="1"/>
  <c r="U1178" i="1"/>
  <c r="R1178" i="1"/>
  <c r="U1177" i="1"/>
  <c r="R1177" i="1"/>
  <c r="U1176" i="1"/>
  <c r="R1176" i="1"/>
  <c r="U1175" i="1"/>
  <c r="R1175" i="1"/>
  <c r="U1174" i="1"/>
  <c r="R1174" i="1"/>
  <c r="U1173" i="1"/>
  <c r="R1173" i="1"/>
  <c r="U1172" i="1"/>
  <c r="R1172" i="1"/>
  <c r="U1171" i="1"/>
  <c r="R1171" i="1"/>
  <c r="U1170" i="1"/>
  <c r="R1170" i="1"/>
  <c r="U1169" i="1"/>
  <c r="R1169" i="1"/>
  <c r="U1168" i="1"/>
  <c r="R1168" i="1"/>
  <c r="U1167" i="1"/>
  <c r="R1167" i="1"/>
  <c r="U1163" i="1"/>
  <c r="R1163" i="1"/>
  <c r="U1162" i="1"/>
  <c r="R1162" i="1"/>
  <c r="U1161" i="1"/>
  <c r="R1161" i="1"/>
  <c r="U1160" i="1"/>
  <c r="R1160" i="1"/>
  <c r="U1159" i="1"/>
  <c r="R1159" i="1"/>
  <c r="U1158" i="1"/>
  <c r="R1158" i="1"/>
  <c r="U1157" i="1"/>
  <c r="R1157" i="1"/>
  <c r="U1156" i="1"/>
  <c r="R1156" i="1"/>
  <c r="U1155" i="1"/>
  <c r="R1155" i="1"/>
  <c r="U1154" i="1"/>
  <c r="R1154" i="1"/>
  <c r="U1153" i="1"/>
  <c r="R1153" i="1"/>
  <c r="U1152" i="1"/>
  <c r="R1152" i="1"/>
  <c r="U1151" i="1"/>
  <c r="R1151" i="1"/>
  <c r="U1150" i="1"/>
  <c r="R1150" i="1"/>
  <c r="U1149" i="1"/>
  <c r="R1149" i="1"/>
  <c r="U1148" i="1"/>
  <c r="R1148" i="1"/>
  <c r="U1147" i="1"/>
  <c r="R1147" i="1"/>
  <c r="U1146" i="1"/>
  <c r="R1146" i="1"/>
  <c r="U1142" i="1"/>
  <c r="R1142" i="1"/>
  <c r="U1141" i="1"/>
  <c r="R1141" i="1"/>
  <c r="U1140" i="1"/>
  <c r="R1140" i="1"/>
  <c r="U1139" i="1"/>
  <c r="R1139" i="1"/>
  <c r="U1138" i="1"/>
  <c r="R1138" i="1"/>
  <c r="U1137" i="1"/>
  <c r="R1137" i="1"/>
  <c r="U1136" i="1"/>
  <c r="R1136" i="1"/>
  <c r="U1135" i="1"/>
  <c r="R1135" i="1"/>
  <c r="U1134" i="1"/>
  <c r="R1134" i="1"/>
  <c r="U1133" i="1"/>
  <c r="R1133" i="1"/>
  <c r="U1132" i="1"/>
  <c r="R1132" i="1"/>
  <c r="U1131" i="1"/>
  <c r="R1131" i="1"/>
  <c r="U1130" i="1"/>
  <c r="R1130" i="1"/>
  <c r="U1129" i="1"/>
  <c r="R1129" i="1"/>
  <c r="U1128" i="1"/>
  <c r="R1128" i="1"/>
  <c r="U1127" i="1"/>
  <c r="R1127" i="1"/>
  <c r="U1126" i="1"/>
  <c r="R1126" i="1"/>
  <c r="U1125" i="1"/>
  <c r="R1125" i="1"/>
  <c r="U1124" i="1"/>
  <c r="R1124" i="1"/>
  <c r="U1123" i="1"/>
  <c r="R1123" i="1"/>
  <c r="U1122" i="1"/>
  <c r="R1122" i="1"/>
  <c r="U1121" i="1"/>
  <c r="R1121" i="1"/>
  <c r="U1120" i="1"/>
  <c r="R1120" i="1"/>
  <c r="U1119" i="1"/>
  <c r="R1119" i="1"/>
  <c r="U1118" i="1"/>
  <c r="R1118" i="1"/>
  <c r="U1117" i="1"/>
  <c r="R1117" i="1"/>
  <c r="U1113" i="1"/>
  <c r="R1113" i="1"/>
  <c r="U1112" i="1"/>
  <c r="R1112" i="1"/>
  <c r="U1111" i="1"/>
  <c r="R1111" i="1"/>
  <c r="U1107" i="1"/>
  <c r="R1107" i="1"/>
  <c r="U1106" i="1"/>
  <c r="R1106" i="1"/>
  <c r="U1105" i="1"/>
  <c r="R1105" i="1"/>
  <c r="U1104" i="1"/>
  <c r="R1104" i="1"/>
  <c r="U1103" i="1"/>
  <c r="R1103" i="1"/>
  <c r="U1102" i="1"/>
  <c r="R1102" i="1"/>
  <c r="U1101" i="1"/>
  <c r="R1101" i="1"/>
  <c r="U1097" i="1"/>
  <c r="R1097" i="1"/>
  <c r="U1096" i="1"/>
  <c r="R1096" i="1"/>
  <c r="U1095" i="1"/>
  <c r="R1095" i="1"/>
  <c r="U1094" i="1"/>
  <c r="R1094" i="1"/>
  <c r="U1093" i="1"/>
  <c r="R1093" i="1"/>
  <c r="U1092" i="1"/>
  <c r="R1092" i="1"/>
  <c r="U1091" i="1"/>
  <c r="R1091" i="1"/>
  <c r="U1090" i="1"/>
  <c r="R1090" i="1"/>
  <c r="U1089" i="1"/>
  <c r="R1089" i="1"/>
  <c r="U1088" i="1"/>
  <c r="R1088" i="1"/>
  <c r="U1087" i="1"/>
  <c r="R1087" i="1"/>
  <c r="U1086" i="1"/>
  <c r="R1086" i="1"/>
  <c r="U1085" i="1"/>
  <c r="R1085" i="1"/>
  <c r="U1084" i="1"/>
  <c r="R1084" i="1"/>
  <c r="U1083" i="1"/>
  <c r="R1083" i="1"/>
  <c r="U1082" i="1"/>
  <c r="R1082" i="1"/>
  <c r="U1081" i="1"/>
  <c r="R1081" i="1"/>
  <c r="U1080" i="1"/>
  <c r="R1080" i="1"/>
  <c r="U1079" i="1"/>
  <c r="R1079" i="1"/>
  <c r="U1075" i="1"/>
  <c r="R1075" i="1"/>
  <c r="U1074" i="1"/>
  <c r="R1074" i="1"/>
  <c r="U1073" i="1"/>
  <c r="R1073" i="1"/>
  <c r="U1072" i="1"/>
  <c r="R1072" i="1"/>
  <c r="U1071" i="1"/>
  <c r="R1071" i="1"/>
  <c r="U1070" i="1"/>
  <c r="R1070" i="1"/>
  <c r="U1069" i="1"/>
  <c r="R1069" i="1"/>
  <c r="U1068" i="1"/>
  <c r="R1068" i="1"/>
  <c r="U1067" i="1"/>
  <c r="R1067" i="1"/>
  <c r="U1066" i="1"/>
  <c r="R1066" i="1"/>
  <c r="U1065" i="1"/>
  <c r="R1065" i="1"/>
  <c r="U1064" i="1"/>
  <c r="R1064" i="1"/>
  <c r="U1063" i="1"/>
  <c r="R1063" i="1"/>
  <c r="U1062" i="1"/>
  <c r="R1062" i="1"/>
  <c r="U1061" i="1"/>
  <c r="R1061" i="1"/>
  <c r="U1060" i="1"/>
  <c r="R1060" i="1"/>
  <c r="U1056" i="1"/>
  <c r="R1056" i="1"/>
  <c r="U1055" i="1"/>
  <c r="R1055" i="1"/>
  <c r="U1051" i="1"/>
  <c r="R1051" i="1"/>
  <c r="U1050" i="1"/>
  <c r="R1050" i="1"/>
  <c r="U1049" i="1"/>
  <c r="R1049" i="1"/>
  <c r="U1048" i="1"/>
  <c r="R1048" i="1"/>
  <c r="U1047" i="1"/>
  <c r="R1047" i="1"/>
  <c r="U1046" i="1"/>
  <c r="R1046" i="1"/>
  <c r="U1045" i="1"/>
  <c r="R1045" i="1"/>
  <c r="U1044" i="1"/>
  <c r="R1044" i="1"/>
  <c r="U1043" i="1"/>
  <c r="R1043" i="1"/>
  <c r="U1042" i="1"/>
  <c r="R1042" i="1"/>
  <c r="U1041" i="1"/>
  <c r="R1041" i="1"/>
  <c r="U1037" i="1"/>
  <c r="R1037" i="1"/>
  <c r="U1036" i="1"/>
  <c r="R1036" i="1"/>
  <c r="U1035" i="1"/>
  <c r="R1035" i="1"/>
  <c r="U1034" i="1"/>
  <c r="R1034" i="1"/>
  <c r="U1033" i="1"/>
  <c r="R1033" i="1"/>
  <c r="U1032" i="1"/>
  <c r="R1032" i="1"/>
  <c r="U1031" i="1"/>
  <c r="R1031" i="1"/>
  <c r="U1030" i="1"/>
  <c r="R1030" i="1"/>
  <c r="U1029" i="1"/>
  <c r="R1029" i="1"/>
  <c r="U1028" i="1"/>
  <c r="R1028" i="1"/>
  <c r="U1027" i="1"/>
  <c r="R1027" i="1"/>
  <c r="U1026" i="1"/>
  <c r="R1026" i="1"/>
  <c r="U1025" i="1"/>
  <c r="R1025" i="1"/>
  <c r="U1024" i="1"/>
  <c r="R1024" i="1"/>
  <c r="U1023" i="1"/>
  <c r="R1023" i="1"/>
  <c r="U1022" i="1"/>
  <c r="R1022" i="1"/>
  <c r="U1021" i="1"/>
  <c r="R1021" i="1"/>
  <c r="U1020" i="1"/>
  <c r="R1020" i="1"/>
  <c r="U1019" i="1"/>
  <c r="R1019" i="1"/>
  <c r="U1018" i="1"/>
  <c r="R1018" i="1"/>
  <c r="U1017" i="1"/>
  <c r="R1017" i="1"/>
  <c r="U1016" i="1"/>
  <c r="R1016" i="1"/>
  <c r="U1015" i="1"/>
  <c r="R1015" i="1"/>
  <c r="U1014" i="1"/>
  <c r="R1014" i="1"/>
  <c r="U1013" i="1"/>
  <c r="R1013" i="1"/>
  <c r="U1012" i="1"/>
  <c r="R1012" i="1"/>
  <c r="U1011" i="1"/>
  <c r="R1011" i="1"/>
  <c r="U1010" i="1"/>
  <c r="R1010" i="1"/>
  <c r="U1009" i="1"/>
  <c r="R1009" i="1"/>
  <c r="U1008" i="1"/>
  <c r="R1008" i="1"/>
  <c r="U1007" i="1"/>
  <c r="R1007" i="1"/>
  <c r="U1006" i="1"/>
  <c r="R1006" i="1"/>
  <c r="U1005" i="1"/>
  <c r="R1005" i="1"/>
  <c r="U1004" i="1"/>
  <c r="R1004" i="1"/>
  <c r="U1003" i="1"/>
  <c r="R1003" i="1"/>
  <c r="U1002" i="1"/>
  <c r="R1002" i="1"/>
  <c r="U1001" i="1"/>
  <c r="R1001" i="1"/>
  <c r="U1000" i="1"/>
  <c r="R1000" i="1"/>
  <c r="U999" i="1"/>
  <c r="R999" i="1"/>
  <c r="U998" i="1"/>
  <c r="R998" i="1"/>
  <c r="U997" i="1"/>
  <c r="R997" i="1"/>
  <c r="U996" i="1"/>
  <c r="R996" i="1"/>
  <c r="U992" i="1"/>
  <c r="R992" i="1"/>
  <c r="U991" i="1"/>
  <c r="R991" i="1"/>
  <c r="U990" i="1"/>
  <c r="R990" i="1"/>
  <c r="U989" i="1"/>
  <c r="R989" i="1"/>
  <c r="U988" i="1"/>
  <c r="R988" i="1"/>
  <c r="U987" i="1"/>
  <c r="R987" i="1"/>
  <c r="U986" i="1"/>
  <c r="R986" i="1"/>
  <c r="U985" i="1"/>
  <c r="R985" i="1"/>
  <c r="U984" i="1"/>
  <c r="R984" i="1"/>
  <c r="U983" i="1"/>
  <c r="R983" i="1"/>
  <c r="U982" i="1"/>
  <c r="R982" i="1"/>
  <c r="U981" i="1"/>
  <c r="R981" i="1"/>
  <c r="U980" i="1"/>
  <c r="R980" i="1"/>
  <c r="U979" i="1"/>
  <c r="R979" i="1"/>
  <c r="U978" i="1"/>
  <c r="R978" i="1"/>
  <c r="U977" i="1"/>
  <c r="R977" i="1"/>
  <c r="U976" i="1"/>
  <c r="R976" i="1"/>
  <c r="U975" i="1"/>
  <c r="R975" i="1"/>
  <c r="U974" i="1"/>
  <c r="R974" i="1"/>
  <c r="U973" i="1"/>
  <c r="R973" i="1"/>
  <c r="U972" i="1"/>
  <c r="R972" i="1"/>
  <c r="U971" i="1"/>
  <c r="R971" i="1"/>
  <c r="U970" i="1"/>
  <c r="R970" i="1"/>
  <c r="U969" i="1"/>
  <c r="R969" i="1"/>
  <c r="U965" i="1"/>
  <c r="R965" i="1"/>
  <c r="U964" i="1"/>
  <c r="R964" i="1"/>
  <c r="U963" i="1"/>
  <c r="R963" i="1"/>
  <c r="U962" i="1"/>
  <c r="R962" i="1"/>
  <c r="U961" i="1"/>
  <c r="R961" i="1"/>
  <c r="U960" i="1"/>
  <c r="R960" i="1"/>
  <c r="U959" i="1"/>
  <c r="R959" i="1"/>
  <c r="U958" i="1"/>
  <c r="R958" i="1"/>
  <c r="U957" i="1"/>
  <c r="R957" i="1"/>
  <c r="U956" i="1"/>
  <c r="R956" i="1"/>
  <c r="U952" i="1"/>
  <c r="R952" i="1"/>
  <c r="U951" i="1"/>
  <c r="R951" i="1"/>
  <c r="U950" i="1"/>
  <c r="R950" i="1"/>
  <c r="U949" i="1"/>
  <c r="R949" i="1"/>
  <c r="U948" i="1"/>
  <c r="R948" i="1"/>
  <c r="U947" i="1"/>
  <c r="R947" i="1"/>
  <c r="U946" i="1"/>
  <c r="R946" i="1"/>
  <c r="U945" i="1"/>
  <c r="R945" i="1"/>
  <c r="U941" i="1"/>
  <c r="R941" i="1"/>
  <c r="U940" i="1"/>
  <c r="R940" i="1"/>
  <c r="U939" i="1"/>
  <c r="R939" i="1"/>
  <c r="U938" i="1"/>
  <c r="R938" i="1"/>
  <c r="U937" i="1"/>
  <c r="R937" i="1"/>
  <c r="U936" i="1"/>
  <c r="R936" i="1"/>
  <c r="U935" i="1"/>
  <c r="R935" i="1"/>
  <c r="U934" i="1"/>
  <c r="R934" i="1"/>
  <c r="U933" i="1"/>
  <c r="R933" i="1"/>
  <c r="U929" i="1"/>
  <c r="R929" i="1"/>
  <c r="U928" i="1"/>
  <c r="R928" i="1"/>
  <c r="U927" i="1"/>
  <c r="R927" i="1"/>
  <c r="U926" i="1"/>
  <c r="R926" i="1"/>
  <c r="U925" i="1"/>
  <c r="R925" i="1"/>
  <c r="U924" i="1"/>
  <c r="R924" i="1"/>
  <c r="U923" i="1"/>
  <c r="R923" i="1"/>
  <c r="U922" i="1"/>
  <c r="R922" i="1"/>
  <c r="U921" i="1"/>
  <c r="R921" i="1"/>
  <c r="U920" i="1"/>
  <c r="R920" i="1"/>
  <c r="U919" i="1"/>
  <c r="R919" i="1"/>
  <c r="U918" i="1"/>
  <c r="R918" i="1"/>
  <c r="U917" i="1"/>
  <c r="R917" i="1"/>
  <c r="U916" i="1"/>
  <c r="R916" i="1"/>
  <c r="U915" i="1"/>
  <c r="R915" i="1"/>
  <c r="U914" i="1"/>
  <c r="R914" i="1"/>
  <c r="U913" i="1"/>
  <c r="R913" i="1"/>
  <c r="U912" i="1"/>
  <c r="R912" i="1"/>
  <c r="U911" i="1"/>
  <c r="R911" i="1"/>
  <c r="U910" i="1"/>
  <c r="R910" i="1"/>
  <c r="U909" i="1"/>
  <c r="R909" i="1"/>
  <c r="U908" i="1"/>
  <c r="R908" i="1"/>
  <c r="U907" i="1"/>
  <c r="R907" i="1"/>
  <c r="U903" i="1"/>
  <c r="R903" i="1"/>
  <c r="U899" i="1"/>
  <c r="R899" i="1"/>
  <c r="U895" i="1"/>
  <c r="R895" i="1"/>
  <c r="U894" i="1"/>
  <c r="R894" i="1"/>
  <c r="U893" i="1"/>
  <c r="R893" i="1"/>
  <c r="U892" i="1"/>
  <c r="R892" i="1"/>
  <c r="U891" i="1"/>
  <c r="R891" i="1"/>
  <c r="U890" i="1"/>
  <c r="R890" i="1"/>
  <c r="U889" i="1"/>
  <c r="R889" i="1"/>
  <c r="U888" i="1"/>
  <c r="R888" i="1"/>
  <c r="U887" i="1"/>
  <c r="R887" i="1"/>
  <c r="U886" i="1"/>
  <c r="R886" i="1"/>
  <c r="U885" i="1"/>
  <c r="R885" i="1"/>
  <c r="U884" i="1"/>
  <c r="R884" i="1"/>
  <c r="U883" i="1"/>
  <c r="R883" i="1"/>
  <c r="U882" i="1"/>
  <c r="R882" i="1"/>
  <c r="U881" i="1"/>
  <c r="R881" i="1"/>
  <c r="U880" i="1"/>
  <c r="R880" i="1"/>
  <c r="U879" i="1"/>
  <c r="R879" i="1"/>
  <c r="U878" i="1"/>
  <c r="R878" i="1"/>
  <c r="U877" i="1"/>
  <c r="R877" i="1"/>
  <c r="U876" i="1"/>
  <c r="R876" i="1"/>
  <c r="U875" i="1"/>
  <c r="R875" i="1"/>
  <c r="U874" i="1"/>
  <c r="R874" i="1"/>
  <c r="U873" i="1"/>
  <c r="R873" i="1"/>
  <c r="U872" i="1"/>
  <c r="R872" i="1"/>
  <c r="U871" i="1"/>
  <c r="R871" i="1"/>
  <c r="U870" i="1"/>
  <c r="R870" i="1"/>
  <c r="U869" i="1"/>
  <c r="R869" i="1"/>
  <c r="U868" i="1"/>
  <c r="R868" i="1"/>
  <c r="U867" i="1"/>
  <c r="R867" i="1"/>
  <c r="U866" i="1"/>
  <c r="R866" i="1"/>
  <c r="U865" i="1"/>
  <c r="R865" i="1"/>
  <c r="U864" i="1"/>
  <c r="R864" i="1"/>
  <c r="U863" i="1"/>
  <c r="R863" i="1"/>
  <c r="U862" i="1"/>
  <c r="R862" i="1"/>
  <c r="U861" i="1"/>
  <c r="R861" i="1"/>
  <c r="U860" i="1"/>
  <c r="R860" i="1"/>
  <c r="U859" i="1"/>
  <c r="R859" i="1"/>
  <c r="U858" i="1"/>
  <c r="R858" i="1"/>
  <c r="U857" i="1"/>
  <c r="R857" i="1"/>
  <c r="U856" i="1"/>
  <c r="R856" i="1"/>
  <c r="U855" i="1"/>
  <c r="R855" i="1"/>
  <c r="U854" i="1"/>
  <c r="R854" i="1"/>
  <c r="U853" i="1"/>
  <c r="R853" i="1"/>
  <c r="U852" i="1"/>
  <c r="R852" i="1"/>
  <c r="U848" i="1"/>
  <c r="R848" i="1"/>
  <c r="U847" i="1"/>
  <c r="R847" i="1"/>
  <c r="U846" i="1"/>
  <c r="R846" i="1"/>
  <c r="U845" i="1"/>
  <c r="R845" i="1"/>
  <c r="U844" i="1"/>
  <c r="R844" i="1"/>
  <c r="U843" i="1"/>
  <c r="R843" i="1"/>
  <c r="U839" i="1"/>
  <c r="R839" i="1"/>
  <c r="U838" i="1"/>
  <c r="R838" i="1"/>
  <c r="U837" i="1"/>
  <c r="R837" i="1"/>
  <c r="U836" i="1"/>
  <c r="R836" i="1"/>
  <c r="U835" i="1"/>
  <c r="R835" i="1"/>
  <c r="U834" i="1"/>
  <c r="R834" i="1"/>
  <c r="U833" i="1"/>
  <c r="R833" i="1"/>
  <c r="U829" i="1"/>
  <c r="R829" i="1"/>
  <c r="U825" i="1"/>
  <c r="R825" i="1"/>
  <c r="U821" i="1"/>
  <c r="R821" i="1"/>
  <c r="U820" i="1"/>
  <c r="R820" i="1"/>
  <c r="U819" i="1"/>
  <c r="R819" i="1"/>
  <c r="U818" i="1"/>
  <c r="R818" i="1"/>
  <c r="U817" i="1"/>
  <c r="R817" i="1"/>
  <c r="U816" i="1"/>
  <c r="R816" i="1"/>
  <c r="U815" i="1"/>
  <c r="R815" i="1"/>
  <c r="U814" i="1"/>
  <c r="R814" i="1"/>
  <c r="U813" i="1"/>
  <c r="R813" i="1"/>
  <c r="U812" i="1"/>
  <c r="R812" i="1"/>
  <c r="U811" i="1"/>
  <c r="R811" i="1"/>
  <c r="U807" i="1"/>
  <c r="R807" i="1"/>
  <c r="U806" i="1"/>
  <c r="R806" i="1"/>
  <c r="U805" i="1"/>
  <c r="R805" i="1"/>
  <c r="U804" i="1"/>
  <c r="R804" i="1"/>
  <c r="U803" i="1"/>
  <c r="R803" i="1"/>
  <c r="U802" i="1"/>
  <c r="R802" i="1"/>
  <c r="U801" i="1"/>
  <c r="R801" i="1"/>
  <c r="U800" i="1"/>
  <c r="R800" i="1"/>
  <c r="U799" i="1"/>
  <c r="R799" i="1"/>
  <c r="U795" i="1"/>
  <c r="R795" i="1"/>
  <c r="U794" i="1"/>
  <c r="R794" i="1"/>
  <c r="U793" i="1"/>
  <c r="R793" i="1"/>
  <c r="U792" i="1"/>
  <c r="R792" i="1"/>
  <c r="U791" i="1"/>
  <c r="R791" i="1"/>
  <c r="U790" i="1"/>
  <c r="R790" i="1"/>
  <c r="U789" i="1"/>
  <c r="R789" i="1"/>
  <c r="U788" i="1"/>
  <c r="R788" i="1"/>
  <c r="U787" i="1"/>
  <c r="R787" i="1"/>
  <c r="U786" i="1"/>
  <c r="R786" i="1"/>
  <c r="U785" i="1"/>
  <c r="R785" i="1"/>
  <c r="U784" i="1"/>
  <c r="R784" i="1"/>
  <c r="U783" i="1"/>
  <c r="R783" i="1"/>
  <c r="U779" i="1"/>
  <c r="R779" i="1"/>
  <c r="U778" i="1"/>
  <c r="R778" i="1"/>
  <c r="U777" i="1"/>
  <c r="R777" i="1"/>
  <c r="U776" i="1"/>
  <c r="R776" i="1"/>
  <c r="U772" i="1"/>
  <c r="R772" i="1"/>
  <c r="U771" i="1"/>
  <c r="R771" i="1"/>
  <c r="U770" i="1"/>
  <c r="R770" i="1"/>
  <c r="U766" i="1"/>
  <c r="R766" i="1"/>
  <c r="U765" i="1"/>
  <c r="R765" i="1"/>
  <c r="U764" i="1"/>
  <c r="R764" i="1"/>
  <c r="U763" i="1"/>
  <c r="R763" i="1"/>
  <c r="U762" i="1"/>
  <c r="R762" i="1"/>
  <c r="U758" i="1"/>
  <c r="R758" i="1"/>
  <c r="U754" i="1"/>
  <c r="R754" i="1"/>
  <c r="U753" i="1"/>
  <c r="R753" i="1"/>
  <c r="U752" i="1"/>
  <c r="R752" i="1"/>
  <c r="U748" i="1"/>
  <c r="R748" i="1"/>
  <c r="U747" i="1"/>
  <c r="R747" i="1"/>
  <c r="U746" i="1"/>
  <c r="R746" i="1"/>
  <c r="U745" i="1"/>
  <c r="R745" i="1"/>
  <c r="U744" i="1"/>
  <c r="R744" i="1"/>
  <c r="U743" i="1"/>
  <c r="R743" i="1"/>
  <c r="U742" i="1"/>
  <c r="R742" i="1"/>
  <c r="U738" i="1"/>
  <c r="R738" i="1"/>
  <c r="U737" i="1"/>
  <c r="R737" i="1"/>
  <c r="U736" i="1"/>
  <c r="R736" i="1"/>
  <c r="U735" i="1"/>
  <c r="R735" i="1"/>
  <c r="U734" i="1"/>
  <c r="R734" i="1"/>
  <c r="U733" i="1"/>
  <c r="R733" i="1"/>
  <c r="U732" i="1"/>
  <c r="R732" i="1"/>
  <c r="U731" i="1"/>
  <c r="R731" i="1"/>
  <c r="U730" i="1"/>
  <c r="R730" i="1"/>
  <c r="U729" i="1"/>
  <c r="R729" i="1"/>
  <c r="U728" i="1"/>
  <c r="R728" i="1"/>
  <c r="U727" i="1"/>
  <c r="R727" i="1"/>
  <c r="U726" i="1"/>
  <c r="R726" i="1"/>
  <c r="U725" i="1"/>
  <c r="R725" i="1"/>
  <c r="U724" i="1"/>
  <c r="R724" i="1"/>
  <c r="U723" i="1"/>
  <c r="R723" i="1"/>
  <c r="U722" i="1"/>
  <c r="R722" i="1"/>
  <c r="U721" i="1"/>
  <c r="R721" i="1"/>
  <c r="U720" i="1"/>
  <c r="R720" i="1"/>
  <c r="U719" i="1"/>
  <c r="R719" i="1"/>
  <c r="U718" i="1"/>
  <c r="R718" i="1"/>
  <c r="U717" i="1"/>
  <c r="R717" i="1"/>
  <c r="U716" i="1"/>
  <c r="R716" i="1"/>
  <c r="U715" i="1"/>
  <c r="R715" i="1"/>
  <c r="U714" i="1"/>
  <c r="R714" i="1"/>
  <c r="U713" i="1"/>
  <c r="R713" i="1"/>
  <c r="U712" i="1"/>
  <c r="R712" i="1"/>
  <c r="U711" i="1"/>
  <c r="R711" i="1"/>
  <c r="U710" i="1"/>
  <c r="R710" i="1"/>
  <c r="U709" i="1"/>
  <c r="R709" i="1"/>
  <c r="U708" i="1"/>
  <c r="R708" i="1"/>
  <c r="U707" i="1"/>
  <c r="R707" i="1"/>
  <c r="U703" i="1"/>
  <c r="R703" i="1"/>
  <c r="U702" i="1"/>
  <c r="R702" i="1"/>
  <c r="U701" i="1"/>
  <c r="R701" i="1"/>
  <c r="U700" i="1"/>
  <c r="R700" i="1"/>
  <c r="U699" i="1"/>
  <c r="R699" i="1"/>
  <c r="U698" i="1"/>
  <c r="R698" i="1"/>
  <c r="U697" i="1"/>
  <c r="R697" i="1"/>
  <c r="U696" i="1"/>
  <c r="R696" i="1"/>
  <c r="U695" i="1"/>
  <c r="R695" i="1"/>
  <c r="U694" i="1"/>
  <c r="R694" i="1"/>
  <c r="U693" i="1"/>
  <c r="R693" i="1"/>
  <c r="U692" i="1"/>
  <c r="R692" i="1"/>
  <c r="U691" i="1"/>
  <c r="R691" i="1"/>
  <c r="U690" i="1"/>
  <c r="R690" i="1"/>
  <c r="U689" i="1"/>
  <c r="R689" i="1"/>
  <c r="U688" i="1"/>
  <c r="R688" i="1"/>
  <c r="U687" i="1"/>
  <c r="R687" i="1"/>
  <c r="U686" i="1"/>
  <c r="R686" i="1"/>
  <c r="U685" i="1"/>
  <c r="R685" i="1"/>
  <c r="U684" i="1"/>
  <c r="R684" i="1"/>
  <c r="U683" i="1"/>
  <c r="R683" i="1"/>
  <c r="U682" i="1"/>
  <c r="R682" i="1"/>
  <c r="U681" i="1"/>
  <c r="R681" i="1"/>
  <c r="U680" i="1"/>
  <c r="R680" i="1"/>
  <c r="U679" i="1"/>
  <c r="R679" i="1"/>
  <c r="U678" i="1"/>
  <c r="R678" i="1"/>
  <c r="U677" i="1"/>
  <c r="R677" i="1"/>
  <c r="U676" i="1"/>
  <c r="R676" i="1"/>
  <c r="U675" i="1"/>
  <c r="R675" i="1"/>
  <c r="U674" i="1"/>
  <c r="R674" i="1"/>
  <c r="U673" i="1"/>
  <c r="R673" i="1"/>
  <c r="U672" i="1"/>
  <c r="R672" i="1"/>
  <c r="U671" i="1"/>
  <c r="R671" i="1"/>
  <c r="U670" i="1"/>
  <c r="R670" i="1"/>
  <c r="U669" i="1"/>
  <c r="R669" i="1"/>
  <c r="U668" i="1"/>
  <c r="R668" i="1"/>
  <c r="U667" i="1"/>
  <c r="R667" i="1"/>
  <c r="U666" i="1"/>
  <c r="R666" i="1"/>
  <c r="U665" i="1"/>
  <c r="R665" i="1"/>
  <c r="U664" i="1"/>
  <c r="R664" i="1"/>
  <c r="U663" i="1"/>
  <c r="R663" i="1"/>
  <c r="U662" i="1"/>
  <c r="R662" i="1"/>
  <c r="U661" i="1"/>
  <c r="R661" i="1"/>
  <c r="U660" i="1"/>
  <c r="R660" i="1"/>
  <c r="U659" i="1"/>
  <c r="R659" i="1"/>
  <c r="U658" i="1"/>
  <c r="R658" i="1"/>
  <c r="U657" i="1"/>
  <c r="R657" i="1"/>
  <c r="U656" i="1"/>
  <c r="R656" i="1"/>
  <c r="U655" i="1"/>
  <c r="R655" i="1"/>
  <c r="U654" i="1"/>
  <c r="R654" i="1"/>
  <c r="U653" i="1"/>
  <c r="R653" i="1"/>
  <c r="U652" i="1"/>
  <c r="R652" i="1"/>
  <c r="U651" i="1"/>
  <c r="R651" i="1"/>
  <c r="U650" i="1"/>
  <c r="R650" i="1"/>
  <c r="U649" i="1"/>
  <c r="R649" i="1"/>
  <c r="U648" i="1"/>
  <c r="R648" i="1"/>
  <c r="U647" i="1"/>
  <c r="R647" i="1"/>
  <c r="U646" i="1"/>
  <c r="R646" i="1"/>
  <c r="U645" i="1"/>
  <c r="R645" i="1"/>
  <c r="U644" i="1"/>
  <c r="R644" i="1"/>
  <c r="U643" i="1"/>
  <c r="R643" i="1"/>
  <c r="U642" i="1"/>
  <c r="R642" i="1"/>
  <c r="U641" i="1"/>
  <c r="R641" i="1"/>
  <c r="U640" i="1"/>
  <c r="R640" i="1"/>
  <c r="U639" i="1"/>
  <c r="R639" i="1"/>
  <c r="U638" i="1"/>
  <c r="R638" i="1"/>
  <c r="U637" i="1"/>
  <c r="R637" i="1"/>
  <c r="U636" i="1"/>
  <c r="R636" i="1"/>
  <c r="U635" i="1"/>
  <c r="R635" i="1"/>
  <c r="U634" i="1"/>
  <c r="R634" i="1"/>
  <c r="U633" i="1"/>
  <c r="R633" i="1"/>
  <c r="U632" i="1"/>
  <c r="R632" i="1"/>
  <c r="U631" i="1"/>
  <c r="R631" i="1"/>
  <c r="U630" i="1"/>
  <c r="R630" i="1"/>
  <c r="U629" i="1"/>
  <c r="R629" i="1"/>
  <c r="U628" i="1"/>
  <c r="R628" i="1"/>
  <c r="U627" i="1"/>
  <c r="R627" i="1"/>
  <c r="U626" i="1"/>
  <c r="R626" i="1"/>
  <c r="U625" i="1"/>
  <c r="R625" i="1"/>
  <c r="U624" i="1"/>
  <c r="R624" i="1"/>
  <c r="U623" i="1"/>
  <c r="R623" i="1"/>
  <c r="U622" i="1"/>
  <c r="R622" i="1"/>
  <c r="U621" i="1"/>
  <c r="R621" i="1"/>
  <c r="U617" i="1"/>
  <c r="R617" i="1"/>
  <c r="U616" i="1"/>
  <c r="R616" i="1"/>
  <c r="U615" i="1"/>
  <c r="R615" i="1"/>
  <c r="U614" i="1"/>
  <c r="R614" i="1"/>
  <c r="U613" i="1"/>
  <c r="R613" i="1"/>
  <c r="U612" i="1"/>
  <c r="R612" i="1"/>
  <c r="U611" i="1"/>
  <c r="R611" i="1"/>
  <c r="U610" i="1"/>
  <c r="R610" i="1"/>
  <c r="U609" i="1"/>
  <c r="R609" i="1"/>
  <c r="U608" i="1"/>
  <c r="R608" i="1"/>
  <c r="U607" i="1"/>
  <c r="R607" i="1"/>
  <c r="U606" i="1"/>
  <c r="R606" i="1"/>
  <c r="U605" i="1"/>
  <c r="R605" i="1"/>
  <c r="U604" i="1"/>
  <c r="R604" i="1"/>
  <c r="U603" i="1"/>
  <c r="R603" i="1"/>
  <c r="U602" i="1"/>
  <c r="R602" i="1"/>
  <c r="U601" i="1"/>
  <c r="R601" i="1"/>
  <c r="U600" i="1"/>
  <c r="R600" i="1"/>
  <c r="U599" i="1"/>
  <c r="R599" i="1"/>
  <c r="U598" i="1"/>
  <c r="R598" i="1"/>
  <c r="U597" i="1"/>
  <c r="R597" i="1"/>
  <c r="U596" i="1"/>
  <c r="R596" i="1"/>
  <c r="U595" i="1"/>
  <c r="R595" i="1"/>
  <c r="U594" i="1"/>
  <c r="R594" i="1"/>
  <c r="U593" i="1"/>
  <c r="R593" i="1"/>
  <c r="U592" i="1"/>
  <c r="R592" i="1"/>
  <c r="U591" i="1"/>
  <c r="R591" i="1"/>
  <c r="U587" i="1"/>
  <c r="R587" i="1"/>
  <c r="U586" i="1"/>
  <c r="R586" i="1"/>
  <c r="U585" i="1"/>
  <c r="R585" i="1"/>
  <c r="U584" i="1"/>
  <c r="R584" i="1"/>
  <c r="U583" i="1"/>
  <c r="R583" i="1"/>
  <c r="U582" i="1"/>
  <c r="R582" i="1"/>
  <c r="U581" i="1"/>
  <c r="R581" i="1"/>
  <c r="U580" i="1"/>
  <c r="R580" i="1"/>
  <c r="U579" i="1"/>
  <c r="R579" i="1"/>
  <c r="U578" i="1"/>
  <c r="R578" i="1"/>
  <c r="U577" i="1"/>
  <c r="R577" i="1"/>
  <c r="U576" i="1"/>
  <c r="R576" i="1"/>
  <c r="U575" i="1"/>
  <c r="R575" i="1"/>
  <c r="U571" i="1"/>
  <c r="R571" i="1"/>
  <c r="U567" i="1"/>
  <c r="R567" i="1"/>
  <c r="U566" i="1"/>
  <c r="R566" i="1"/>
  <c r="U565" i="1"/>
  <c r="R565" i="1"/>
  <c r="U564" i="1"/>
  <c r="R564" i="1"/>
  <c r="U563" i="1"/>
  <c r="R563" i="1"/>
  <c r="U562" i="1"/>
  <c r="R562" i="1"/>
  <c r="U561" i="1"/>
  <c r="R561" i="1"/>
  <c r="U560" i="1"/>
  <c r="R560" i="1"/>
  <c r="U559" i="1"/>
  <c r="R559" i="1"/>
  <c r="U558" i="1"/>
  <c r="R558" i="1"/>
  <c r="U557" i="1"/>
  <c r="R557" i="1"/>
  <c r="U556" i="1"/>
  <c r="R556" i="1"/>
  <c r="U555" i="1"/>
  <c r="R555" i="1"/>
  <c r="U554" i="1"/>
  <c r="R554" i="1"/>
  <c r="U550" i="1"/>
  <c r="R550" i="1"/>
  <c r="U549" i="1"/>
  <c r="R549" i="1"/>
  <c r="U548" i="1"/>
  <c r="R548" i="1"/>
  <c r="U547" i="1"/>
  <c r="R547" i="1"/>
  <c r="U546" i="1"/>
  <c r="R546" i="1"/>
  <c r="U545" i="1"/>
  <c r="R545" i="1"/>
  <c r="U544" i="1"/>
  <c r="R544" i="1"/>
  <c r="U543" i="1"/>
  <c r="R543" i="1"/>
  <c r="U542" i="1"/>
  <c r="R542" i="1"/>
  <c r="U541" i="1"/>
  <c r="R541" i="1"/>
  <c r="U540" i="1"/>
  <c r="R540" i="1"/>
  <c r="U539" i="1"/>
  <c r="R539" i="1"/>
  <c r="U538" i="1"/>
  <c r="R538" i="1"/>
  <c r="U537" i="1"/>
  <c r="R537" i="1"/>
  <c r="U536" i="1"/>
  <c r="R536" i="1"/>
  <c r="U535" i="1"/>
  <c r="R535" i="1"/>
  <c r="U534" i="1"/>
  <c r="R534" i="1"/>
  <c r="U533" i="1"/>
  <c r="R533" i="1"/>
  <c r="U532" i="1"/>
  <c r="R532" i="1"/>
  <c r="U531" i="1"/>
  <c r="R531" i="1"/>
  <c r="U530" i="1"/>
  <c r="R530" i="1"/>
  <c r="U529" i="1"/>
  <c r="R529" i="1"/>
  <c r="U528" i="1"/>
  <c r="R528" i="1"/>
  <c r="U527" i="1"/>
  <c r="R527" i="1"/>
  <c r="U526" i="1"/>
  <c r="R526" i="1"/>
  <c r="U525" i="1"/>
  <c r="R525" i="1"/>
  <c r="U524" i="1"/>
  <c r="R524" i="1"/>
  <c r="U523" i="1"/>
  <c r="R523" i="1"/>
  <c r="U522" i="1"/>
  <c r="R522" i="1"/>
  <c r="U521" i="1"/>
  <c r="R521" i="1"/>
  <c r="U520" i="1"/>
  <c r="R520" i="1"/>
  <c r="U519" i="1"/>
  <c r="R519" i="1"/>
  <c r="U518" i="1"/>
  <c r="R518" i="1"/>
  <c r="U517" i="1"/>
  <c r="R517" i="1"/>
  <c r="U516" i="1"/>
  <c r="R516" i="1"/>
  <c r="U515" i="1"/>
  <c r="R515" i="1"/>
  <c r="U514" i="1"/>
  <c r="R514" i="1"/>
  <c r="U513" i="1"/>
  <c r="R513" i="1"/>
  <c r="U512" i="1"/>
  <c r="R512" i="1"/>
  <c r="U511" i="1"/>
  <c r="R511" i="1"/>
  <c r="U510" i="1"/>
  <c r="R510" i="1"/>
  <c r="U509" i="1"/>
  <c r="R509" i="1"/>
  <c r="U508" i="1"/>
  <c r="R508" i="1"/>
  <c r="U507" i="1"/>
  <c r="R507" i="1"/>
  <c r="U506" i="1"/>
  <c r="R506" i="1"/>
  <c r="U505" i="1"/>
  <c r="R505" i="1"/>
  <c r="U504" i="1"/>
  <c r="R504" i="1"/>
  <c r="U503" i="1"/>
  <c r="R503" i="1"/>
  <c r="U502" i="1"/>
  <c r="R502" i="1"/>
  <c r="U501" i="1"/>
  <c r="R501" i="1"/>
  <c r="U500" i="1"/>
  <c r="R500" i="1"/>
  <c r="U499" i="1"/>
  <c r="R499" i="1"/>
  <c r="U498" i="1"/>
  <c r="R498" i="1"/>
  <c r="U497" i="1"/>
  <c r="R497" i="1"/>
  <c r="U496" i="1"/>
  <c r="R496" i="1"/>
  <c r="U495" i="1"/>
  <c r="R495" i="1"/>
  <c r="U494" i="1"/>
  <c r="R494" i="1"/>
  <c r="U493" i="1"/>
  <c r="R493" i="1"/>
  <c r="U492" i="1"/>
  <c r="R492" i="1"/>
  <c r="U491" i="1"/>
  <c r="R491" i="1"/>
  <c r="U490" i="1"/>
  <c r="R490" i="1"/>
  <c r="U489" i="1"/>
  <c r="R489" i="1"/>
  <c r="U488" i="1"/>
  <c r="R488" i="1"/>
  <c r="U487" i="1"/>
  <c r="R487" i="1"/>
  <c r="U486" i="1"/>
  <c r="R486" i="1"/>
  <c r="U485" i="1"/>
  <c r="R485" i="1"/>
  <c r="U484" i="1"/>
  <c r="R484" i="1"/>
  <c r="U483" i="1"/>
  <c r="R483" i="1"/>
  <c r="U482" i="1"/>
  <c r="R482" i="1"/>
  <c r="U481" i="1"/>
  <c r="R481" i="1"/>
  <c r="U480" i="1"/>
  <c r="R480" i="1"/>
  <c r="U479" i="1"/>
  <c r="R479" i="1"/>
  <c r="U478" i="1"/>
  <c r="R478" i="1"/>
  <c r="U477" i="1"/>
  <c r="R477" i="1"/>
  <c r="U476" i="1"/>
  <c r="R476" i="1"/>
  <c r="U475" i="1"/>
  <c r="R475" i="1"/>
  <c r="U474" i="1"/>
  <c r="R474" i="1"/>
  <c r="U473" i="1"/>
  <c r="R473" i="1"/>
  <c r="U472" i="1"/>
  <c r="R472" i="1"/>
  <c r="U471" i="1"/>
  <c r="R471" i="1"/>
  <c r="U470" i="1"/>
  <c r="R470" i="1"/>
  <c r="U469" i="1"/>
  <c r="R469" i="1"/>
  <c r="U468" i="1"/>
  <c r="R468" i="1"/>
  <c r="U467" i="1"/>
  <c r="R467" i="1"/>
  <c r="U466" i="1"/>
  <c r="R466" i="1"/>
  <c r="U465" i="1"/>
  <c r="R465" i="1"/>
  <c r="U464" i="1"/>
  <c r="R464" i="1"/>
  <c r="U463" i="1"/>
  <c r="R463" i="1"/>
  <c r="U462" i="1"/>
  <c r="R462" i="1"/>
  <c r="U461" i="1"/>
  <c r="R461" i="1"/>
  <c r="U460" i="1"/>
  <c r="R460" i="1"/>
  <c r="U459" i="1"/>
  <c r="R459" i="1"/>
  <c r="U458" i="1"/>
  <c r="R458" i="1"/>
  <c r="U457" i="1"/>
  <c r="R457" i="1"/>
  <c r="U456" i="1"/>
  <c r="R456" i="1"/>
  <c r="U455" i="1"/>
  <c r="R455" i="1"/>
  <c r="U454" i="1"/>
  <c r="R454" i="1"/>
  <c r="U453" i="1"/>
  <c r="R453" i="1"/>
  <c r="U452" i="1"/>
  <c r="R452" i="1"/>
  <c r="U451" i="1"/>
  <c r="R451" i="1"/>
  <c r="U450" i="1"/>
  <c r="R450" i="1"/>
  <c r="U449" i="1"/>
  <c r="R449" i="1"/>
  <c r="U448" i="1"/>
  <c r="R448" i="1"/>
  <c r="U447" i="1"/>
  <c r="R447" i="1"/>
  <c r="U446" i="1"/>
  <c r="R446" i="1"/>
  <c r="U445" i="1"/>
  <c r="R445" i="1"/>
  <c r="U444" i="1"/>
  <c r="R444" i="1"/>
  <c r="U443" i="1"/>
  <c r="R443" i="1"/>
  <c r="U442" i="1"/>
  <c r="R442" i="1"/>
  <c r="U441" i="1"/>
  <c r="R441" i="1"/>
  <c r="U440" i="1"/>
  <c r="R440" i="1"/>
  <c r="U436" i="1"/>
  <c r="R436" i="1"/>
  <c r="U432" i="1"/>
  <c r="R432" i="1"/>
  <c r="U428" i="1"/>
  <c r="R428" i="1"/>
  <c r="U424" i="1"/>
  <c r="R424" i="1"/>
  <c r="U423" i="1"/>
  <c r="R423" i="1"/>
  <c r="U422" i="1"/>
  <c r="R422" i="1"/>
  <c r="U421" i="1"/>
  <c r="R421" i="1"/>
  <c r="U420" i="1"/>
  <c r="R420" i="1"/>
  <c r="U419" i="1"/>
  <c r="R419" i="1"/>
  <c r="U418" i="1"/>
  <c r="R418" i="1"/>
  <c r="U417" i="1"/>
  <c r="R417" i="1"/>
  <c r="U416" i="1"/>
  <c r="R416" i="1"/>
  <c r="U415" i="1"/>
  <c r="R415" i="1"/>
  <c r="U414" i="1"/>
  <c r="R414" i="1"/>
  <c r="U413" i="1"/>
  <c r="R413" i="1"/>
  <c r="U412" i="1"/>
  <c r="R412" i="1"/>
  <c r="U411" i="1"/>
  <c r="R411" i="1"/>
  <c r="U410" i="1"/>
  <c r="R410" i="1"/>
  <c r="U409" i="1"/>
  <c r="R409" i="1"/>
  <c r="U408" i="1"/>
  <c r="R408" i="1"/>
  <c r="U407" i="1"/>
  <c r="R407" i="1"/>
  <c r="U406" i="1"/>
  <c r="R406" i="1"/>
  <c r="U405" i="1"/>
  <c r="R405" i="1"/>
  <c r="U404" i="1"/>
  <c r="R404" i="1"/>
  <c r="U403" i="1"/>
  <c r="R403" i="1"/>
  <c r="U402" i="1"/>
  <c r="R402" i="1"/>
  <c r="U401" i="1"/>
  <c r="R401" i="1"/>
  <c r="U400" i="1"/>
  <c r="R400" i="1"/>
  <c r="U399" i="1"/>
  <c r="R399" i="1"/>
  <c r="U398" i="1"/>
  <c r="R398" i="1"/>
  <c r="U397" i="1"/>
  <c r="R397" i="1"/>
  <c r="U396" i="1"/>
  <c r="R396" i="1"/>
  <c r="U395" i="1"/>
  <c r="R395" i="1"/>
  <c r="U394" i="1"/>
  <c r="R394" i="1"/>
  <c r="U393" i="1"/>
  <c r="R393" i="1"/>
  <c r="U392" i="1"/>
  <c r="R392" i="1"/>
  <c r="U391" i="1"/>
  <c r="R391" i="1"/>
  <c r="U390" i="1"/>
  <c r="R390" i="1"/>
  <c r="U389" i="1"/>
  <c r="R389" i="1"/>
  <c r="U388" i="1"/>
  <c r="R388" i="1"/>
  <c r="U387" i="1"/>
  <c r="R387" i="1"/>
  <c r="U386" i="1"/>
  <c r="R386" i="1"/>
  <c r="U385" i="1"/>
  <c r="R385" i="1"/>
  <c r="U384" i="1"/>
  <c r="R384" i="1"/>
  <c r="U383" i="1"/>
  <c r="R383" i="1"/>
  <c r="U382" i="1"/>
  <c r="R382" i="1"/>
  <c r="U381" i="1"/>
  <c r="R381" i="1"/>
  <c r="U380" i="1"/>
  <c r="R380" i="1"/>
  <c r="U379" i="1"/>
  <c r="R379" i="1"/>
  <c r="U378" i="1"/>
  <c r="R378" i="1"/>
  <c r="U377" i="1"/>
  <c r="R377" i="1"/>
  <c r="U376" i="1"/>
  <c r="R376" i="1"/>
  <c r="U375" i="1"/>
  <c r="R375" i="1"/>
  <c r="U374" i="1"/>
  <c r="R374" i="1"/>
  <c r="U373" i="1"/>
  <c r="R373" i="1"/>
  <c r="U372" i="1"/>
  <c r="R372" i="1"/>
  <c r="U371" i="1"/>
  <c r="R371" i="1"/>
  <c r="U370" i="1"/>
  <c r="R370" i="1"/>
  <c r="U369" i="1"/>
  <c r="R369" i="1"/>
  <c r="U368" i="1"/>
  <c r="R368" i="1"/>
  <c r="U367" i="1"/>
  <c r="R367" i="1"/>
  <c r="U366" i="1"/>
  <c r="R366" i="1"/>
  <c r="U365" i="1"/>
  <c r="R365" i="1"/>
  <c r="U364" i="1"/>
  <c r="R364" i="1"/>
  <c r="U363" i="1"/>
  <c r="R363" i="1"/>
  <c r="U362" i="1"/>
  <c r="R362" i="1"/>
  <c r="U361" i="1"/>
  <c r="R361" i="1"/>
  <c r="U360" i="1"/>
  <c r="R360" i="1"/>
  <c r="U359" i="1"/>
  <c r="R359" i="1"/>
  <c r="U358" i="1"/>
  <c r="R358" i="1"/>
  <c r="U357" i="1"/>
  <c r="R357" i="1"/>
  <c r="U356" i="1"/>
  <c r="R356" i="1"/>
  <c r="U355" i="1"/>
  <c r="R355" i="1"/>
  <c r="U354" i="1"/>
  <c r="R354" i="1"/>
  <c r="U353" i="1"/>
  <c r="R353" i="1"/>
  <c r="U352" i="1"/>
  <c r="R352" i="1"/>
  <c r="U351" i="1"/>
  <c r="R351" i="1"/>
  <c r="U350" i="1"/>
  <c r="R350" i="1"/>
  <c r="U349" i="1"/>
  <c r="R349" i="1"/>
  <c r="U348" i="1"/>
  <c r="R348" i="1"/>
  <c r="U344" i="1"/>
  <c r="R344" i="1"/>
  <c r="U343" i="1"/>
  <c r="R343" i="1"/>
  <c r="U342" i="1"/>
  <c r="R342" i="1"/>
  <c r="U341" i="1"/>
  <c r="R341" i="1"/>
  <c r="U340" i="1"/>
  <c r="R340" i="1"/>
  <c r="U339" i="1"/>
  <c r="R339" i="1"/>
  <c r="U338" i="1"/>
  <c r="R338" i="1"/>
  <c r="U337" i="1"/>
  <c r="R337" i="1"/>
  <c r="U336" i="1"/>
  <c r="R336" i="1"/>
  <c r="U335" i="1"/>
  <c r="R335" i="1"/>
  <c r="U334" i="1"/>
  <c r="R334" i="1"/>
  <c r="U333" i="1"/>
  <c r="R333" i="1"/>
  <c r="U332" i="1"/>
  <c r="R332" i="1"/>
  <c r="U331" i="1"/>
  <c r="R331" i="1"/>
  <c r="U330" i="1"/>
  <c r="R330" i="1"/>
  <c r="U329" i="1"/>
  <c r="R329" i="1"/>
  <c r="U328" i="1"/>
  <c r="R328" i="1"/>
  <c r="U327" i="1"/>
  <c r="R327" i="1"/>
  <c r="U326" i="1"/>
  <c r="R326" i="1"/>
  <c r="U325" i="1"/>
  <c r="R325" i="1"/>
  <c r="U324" i="1"/>
  <c r="R324" i="1"/>
  <c r="U323" i="1"/>
  <c r="R323" i="1"/>
  <c r="U322" i="1"/>
  <c r="R322" i="1"/>
  <c r="U321" i="1"/>
  <c r="R321" i="1"/>
  <c r="U320" i="1"/>
  <c r="R320" i="1"/>
  <c r="U319" i="1"/>
  <c r="R319" i="1"/>
  <c r="U318" i="1"/>
  <c r="R318" i="1"/>
  <c r="U317" i="1"/>
  <c r="R317" i="1"/>
  <c r="U316" i="1"/>
  <c r="R316" i="1"/>
  <c r="U315" i="1"/>
  <c r="R315" i="1"/>
  <c r="U314" i="1"/>
  <c r="R314" i="1"/>
  <c r="U313" i="1"/>
  <c r="R313" i="1"/>
  <c r="U312" i="1"/>
  <c r="R312" i="1"/>
  <c r="U311" i="1"/>
  <c r="R311" i="1"/>
  <c r="U310" i="1"/>
  <c r="R310" i="1"/>
  <c r="U309" i="1"/>
  <c r="R309" i="1"/>
  <c r="U308" i="1"/>
  <c r="R308" i="1"/>
  <c r="U307" i="1"/>
  <c r="R307" i="1"/>
  <c r="U306" i="1"/>
  <c r="R306" i="1"/>
  <c r="U305" i="1"/>
  <c r="R305" i="1"/>
  <c r="U304" i="1"/>
  <c r="R304" i="1"/>
  <c r="U303" i="1"/>
  <c r="R303" i="1"/>
  <c r="U302" i="1"/>
  <c r="R302" i="1"/>
  <c r="U301" i="1"/>
  <c r="R301" i="1"/>
  <c r="U300" i="1"/>
  <c r="R300" i="1"/>
  <c r="U299" i="1"/>
  <c r="R299" i="1"/>
  <c r="U298" i="1"/>
  <c r="R298" i="1"/>
  <c r="U297" i="1"/>
  <c r="R297" i="1"/>
  <c r="U296" i="1"/>
  <c r="R296" i="1"/>
  <c r="U295" i="1"/>
  <c r="R295" i="1"/>
  <c r="U294" i="1"/>
  <c r="R294" i="1"/>
  <c r="U293" i="1"/>
  <c r="R293" i="1"/>
  <c r="U292" i="1"/>
  <c r="R292" i="1"/>
  <c r="U291" i="1"/>
  <c r="R291" i="1"/>
  <c r="U290" i="1"/>
  <c r="R290" i="1"/>
  <c r="U289" i="1"/>
  <c r="R289" i="1"/>
  <c r="U288" i="1"/>
  <c r="R288" i="1"/>
  <c r="U287" i="1"/>
  <c r="R287" i="1"/>
  <c r="U286" i="1"/>
  <c r="R286" i="1"/>
  <c r="U285" i="1"/>
  <c r="R285" i="1"/>
  <c r="U284" i="1"/>
  <c r="R284" i="1"/>
  <c r="U283" i="1"/>
  <c r="R283" i="1"/>
  <c r="U282" i="1"/>
  <c r="R282" i="1"/>
  <c r="U281" i="1"/>
  <c r="R281" i="1"/>
  <c r="U280" i="1"/>
  <c r="R280" i="1"/>
  <c r="U279" i="1"/>
  <c r="R279" i="1"/>
  <c r="U278" i="1"/>
  <c r="R278" i="1"/>
  <c r="U277" i="1"/>
  <c r="R277" i="1"/>
  <c r="U276" i="1"/>
  <c r="R276" i="1"/>
  <c r="U275" i="1"/>
  <c r="R275" i="1"/>
  <c r="U274" i="1"/>
  <c r="R274" i="1"/>
  <c r="U273" i="1"/>
  <c r="R273" i="1"/>
  <c r="U272" i="1"/>
  <c r="R272" i="1"/>
  <c r="U271" i="1"/>
  <c r="R271" i="1"/>
  <c r="U270" i="1"/>
  <c r="R270" i="1"/>
  <c r="U269" i="1"/>
  <c r="R269" i="1"/>
  <c r="U268" i="1"/>
  <c r="R268" i="1"/>
  <c r="U267" i="1"/>
  <c r="R267" i="1"/>
  <c r="U266" i="1"/>
  <c r="R266" i="1"/>
  <c r="U265" i="1"/>
  <c r="R265" i="1"/>
  <c r="U264" i="1"/>
  <c r="R264" i="1"/>
  <c r="U263" i="1"/>
  <c r="R263" i="1"/>
  <c r="U262" i="1"/>
  <c r="R262" i="1"/>
  <c r="U261" i="1"/>
  <c r="R261" i="1"/>
  <c r="U260" i="1"/>
  <c r="R260" i="1"/>
  <c r="U259" i="1"/>
  <c r="R259" i="1"/>
  <c r="U258" i="1"/>
  <c r="R258" i="1"/>
  <c r="U257" i="1"/>
  <c r="R257" i="1"/>
  <c r="U256" i="1"/>
  <c r="R256" i="1"/>
  <c r="U255" i="1"/>
  <c r="R255" i="1"/>
  <c r="U254" i="1"/>
  <c r="R254" i="1"/>
  <c r="U253" i="1"/>
  <c r="R253" i="1"/>
  <c r="U252" i="1"/>
  <c r="R252" i="1"/>
  <c r="U251" i="1"/>
  <c r="R251" i="1"/>
  <c r="U250" i="1"/>
  <c r="R250" i="1"/>
  <c r="U249" i="1"/>
  <c r="R249" i="1"/>
  <c r="U248" i="1"/>
  <c r="R248" i="1"/>
  <c r="U247" i="1"/>
  <c r="R247" i="1"/>
  <c r="U246" i="1"/>
  <c r="R246" i="1"/>
  <c r="U245" i="1"/>
  <c r="R245" i="1"/>
  <c r="U244" i="1"/>
  <c r="R244" i="1"/>
  <c r="U243" i="1"/>
  <c r="R243" i="1"/>
  <c r="U242" i="1"/>
  <c r="R242" i="1"/>
  <c r="U241" i="1"/>
  <c r="R241" i="1"/>
  <c r="U240" i="1"/>
  <c r="R240" i="1"/>
  <c r="U239" i="1"/>
  <c r="R239" i="1"/>
  <c r="U238" i="1"/>
  <c r="R238" i="1"/>
  <c r="U237" i="1"/>
  <c r="R237" i="1"/>
  <c r="U236" i="1"/>
  <c r="R236" i="1"/>
  <c r="U235" i="1"/>
  <c r="R235" i="1"/>
  <c r="U234" i="1"/>
  <c r="R234" i="1"/>
  <c r="U233" i="1"/>
  <c r="R233" i="1"/>
  <c r="U232" i="1"/>
  <c r="R232" i="1"/>
  <c r="U231" i="1"/>
  <c r="R231" i="1"/>
  <c r="U230" i="1"/>
  <c r="R230" i="1"/>
  <c r="U229" i="1"/>
  <c r="R229" i="1"/>
  <c r="U228" i="1"/>
  <c r="R228" i="1"/>
  <c r="U227" i="1"/>
  <c r="R227" i="1"/>
  <c r="U226" i="1"/>
  <c r="R226" i="1"/>
  <c r="U225" i="1"/>
  <c r="R225" i="1"/>
  <c r="U224" i="1"/>
  <c r="R224" i="1"/>
  <c r="U223" i="1"/>
  <c r="R223" i="1"/>
  <c r="U222" i="1"/>
  <c r="R222" i="1"/>
  <c r="U221" i="1"/>
  <c r="R221" i="1"/>
  <c r="U220" i="1"/>
  <c r="R220" i="1"/>
  <c r="U219" i="1"/>
  <c r="R219" i="1"/>
  <c r="U218" i="1"/>
  <c r="R218" i="1"/>
  <c r="U217" i="1"/>
  <c r="R217" i="1"/>
  <c r="U216" i="1"/>
  <c r="R216" i="1"/>
  <c r="U215" i="1"/>
  <c r="R215" i="1"/>
  <c r="U214" i="1"/>
  <c r="R214" i="1"/>
  <c r="U213" i="1"/>
  <c r="R213" i="1"/>
  <c r="U212" i="1"/>
  <c r="R212" i="1"/>
  <c r="U211" i="1"/>
  <c r="R211" i="1"/>
  <c r="U210" i="1"/>
  <c r="R210" i="1"/>
  <c r="U209" i="1"/>
  <c r="R209" i="1"/>
  <c r="U208" i="1"/>
  <c r="R208" i="1"/>
  <c r="U207" i="1"/>
  <c r="R207" i="1"/>
  <c r="U206" i="1"/>
  <c r="R206" i="1"/>
  <c r="U205" i="1"/>
  <c r="R205" i="1"/>
  <c r="U204" i="1"/>
  <c r="R204" i="1"/>
  <c r="U203" i="1"/>
  <c r="R203" i="1"/>
  <c r="U202" i="1"/>
  <c r="R202" i="1"/>
  <c r="U201" i="1"/>
  <c r="R201" i="1"/>
  <c r="U200" i="1"/>
  <c r="R200" i="1"/>
  <c r="U199" i="1"/>
  <c r="R199" i="1"/>
  <c r="U198" i="1"/>
  <c r="R198" i="1"/>
  <c r="U197" i="1"/>
  <c r="R197" i="1"/>
  <c r="U196" i="1"/>
  <c r="R196" i="1"/>
  <c r="U195" i="1"/>
  <c r="R195" i="1"/>
  <c r="U194" i="1"/>
  <c r="R194" i="1"/>
  <c r="U193" i="1"/>
  <c r="R193" i="1"/>
  <c r="U192" i="1"/>
  <c r="R192" i="1"/>
  <c r="U191" i="1"/>
  <c r="R191" i="1"/>
  <c r="U190" i="1"/>
  <c r="R190" i="1"/>
  <c r="U189" i="1"/>
  <c r="R189" i="1"/>
  <c r="U188" i="1"/>
  <c r="R188" i="1"/>
  <c r="U187" i="1"/>
  <c r="R187" i="1"/>
  <c r="U186" i="1"/>
  <c r="R186" i="1"/>
  <c r="U182" i="1"/>
  <c r="R182" i="1"/>
  <c r="U178" i="1"/>
  <c r="R178" i="1"/>
  <c r="U174" i="1"/>
  <c r="R174" i="1"/>
  <c r="U170" i="1"/>
  <c r="R170" i="1"/>
  <c r="U169" i="1"/>
  <c r="R169" i="1"/>
  <c r="U168" i="1"/>
  <c r="R168" i="1"/>
  <c r="U167" i="1"/>
  <c r="R167" i="1"/>
  <c r="U163" i="1"/>
  <c r="R163" i="1"/>
  <c r="U159" i="1"/>
  <c r="R159" i="1"/>
  <c r="U158" i="1"/>
  <c r="R158" i="1"/>
  <c r="U157" i="1"/>
  <c r="R157" i="1"/>
  <c r="U156" i="1"/>
  <c r="R156" i="1"/>
  <c r="U155" i="1"/>
  <c r="R155" i="1"/>
  <c r="U151" i="1"/>
  <c r="R151" i="1"/>
  <c r="U150" i="1"/>
  <c r="R150" i="1"/>
  <c r="U149" i="1"/>
  <c r="R149" i="1"/>
  <c r="U148" i="1"/>
  <c r="R148" i="1"/>
  <c r="U147" i="1"/>
  <c r="R147" i="1"/>
  <c r="U146" i="1"/>
  <c r="R146" i="1"/>
  <c r="U145" i="1"/>
  <c r="R145" i="1"/>
  <c r="U144" i="1"/>
  <c r="R144" i="1"/>
  <c r="U143" i="1"/>
  <c r="R143" i="1"/>
  <c r="U142" i="1"/>
  <c r="R142" i="1"/>
  <c r="U138" i="1"/>
  <c r="R138" i="1"/>
  <c r="U137" i="1"/>
  <c r="R137" i="1"/>
  <c r="U136" i="1"/>
  <c r="R136" i="1"/>
  <c r="U135" i="1"/>
  <c r="R135" i="1"/>
  <c r="U134" i="1"/>
  <c r="R134" i="1"/>
  <c r="U133" i="1"/>
  <c r="R133" i="1"/>
  <c r="U132" i="1"/>
  <c r="R132" i="1"/>
  <c r="U131" i="1"/>
  <c r="R131" i="1"/>
  <c r="U130" i="1"/>
  <c r="R130" i="1"/>
  <c r="U129" i="1"/>
  <c r="R129" i="1"/>
  <c r="U128" i="1"/>
  <c r="R128" i="1"/>
  <c r="U127" i="1"/>
  <c r="R127" i="1"/>
  <c r="U123" i="1"/>
  <c r="R123" i="1"/>
  <c r="U122" i="1"/>
  <c r="R122" i="1"/>
  <c r="U118" i="1"/>
  <c r="R118" i="1"/>
  <c r="U114" i="1"/>
  <c r="R114" i="1"/>
  <c r="U110" i="1"/>
  <c r="R110" i="1"/>
  <c r="U109" i="1"/>
  <c r="R109" i="1"/>
  <c r="U108" i="1"/>
  <c r="R108" i="1"/>
  <c r="U107" i="1"/>
  <c r="R107" i="1"/>
  <c r="U106" i="1"/>
  <c r="R106" i="1"/>
  <c r="U105" i="1"/>
  <c r="R105" i="1"/>
  <c r="U101" i="1"/>
  <c r="R101" i="1"/>
  <c r="U100" i="1"/>
  <c r="R100" i="1"/>
  <c r="U99" i="1"/>
  <c r="R99" i="1"/>
  <c r="U98" i="1"/>
  <c r="R98" i="1"/>
  <c r="U97" i="1"/>
  <c r="R97" i="1"/>
  <c r="U96" i="1"/>
  <c r="R96" i="1"/>
  <c r="U92" i="1"/>
  <c r="R92" i="1"/>
  <c r="U91" i="1"/>
  <c r="R91" i="1"/>
  <c r="U90" i="1"/>
  <c r="R90" i="1"/>
  <c r="U89" i="1"/>
  <c r="R89" i="1"/>
  <c r="U88" i="1"/>
  <c r="R88" i="1"/>
  <c r="U87" i="1"/>
  <c r="R87" i="1"/>
  <c r="U86" i="1"/>
  <c r="R86" i="1"/>
  <c r="U85" i="1"/>
  <c r="R85" i="1"/>
  <c r="U84" i="1"/>
  <c r="R84" i="1"/>
  <c r="U83" i="1"/>
  <c r="R83" i="1"/>
  <c r="U82" i="1"/>
  <c r="R82" i="1"/>
  <c r="U81" i="1"/>
  <c r="R81" i="1"/>
  <c r="U80" i="1"/>
  <c r="R80" i="1"/>
  <c r="U79" i="1"/>
  <c r="R79" i="1"/>
  <c r="U78" i="1"/>
  <c r="R78" i="1"/>
  <c r="U77" i="1"/>
  <c r="R77" i="1"/>
  <c r="U73" i="1"/>
  <c r="R73" i="1"/>
  <c r="U72" i="1"/>
  <c r="R72" i="1"/>
  <c r="U71" i="1"/>
  <c r="R71" i="1"/>
  <c r="U70" i="1"/>
  <c r="R70" i="1"/>
  <c r="U69" i="1"/>
  <c r="R69" i="1"/>
  <c r="U68" i="1"/>
  <c r="R68" i="1"/>
  <c r="U64" i="1"/>
  <c r="R64" i="1"/>
  <c r="U63" i="1"/>
  <c r="R63" i="1"/>
  <c r="U62" i="1"/>
  <c r="R62" i="1"/>
  <c r="U61" i="1"/>
  <c r="R61" i="1"/>
  <c r="U60" i="1"/>
  <c r="R60" i="1"/>
  <c r="U59" i="1"/>
  <c r="R59" i="1"/>
  <c r="U55" i="1"/>
  <c r="R55" i="1"/>
  <c r="U54" i="1"/>
  <c r="R54" i="1"/>
  <c r="U53" i="1"/>
  <c r="R53" i="1"/>
  <c r="U52" i="1"/>
  <c r="R52" i="1"/>
  <c r="U48" i="1"/>
  <c r="R48" i="1"/>
  <c r="U47" i="1"/>
  <c r="R47" i="1"/>
  <c r="U43" i="1"/>
  <c r="R43" i="1"/>
  <c r="U42" i="1"/>
  <c r="R42" i="1"/>
  <c r="U38" i="1"/>
  <c r="R38" i="1"/>
  <c r="U37" i="1"/>
  <c r="R37" i="1"/>
  <c r="U33" i="1"/>
  <c r="R33" i="1"/>
  <c r="U32" i="1"/>
  <c r="R32" i="1"/>
  <c r="U28" i="1"/>
  <c r="R28" i="1"/>
  <c r="U24" i="1"/>
  <c r="R24" i="1"/>
  <c r="U23" i="1"/>
  <c r="R23" i="1"/>
  <c r="U19" i="1"/>
  <c r="R19" i="1"/>
  <c r="U15" i="1"/>
  <c r="R15" i="1"/>
  <c r="U14" i="1"/>
  <c r="R14" i="1"/>
  <c r="U13" i="1"/>
  <c r="R13" i="1"/>
  <c r="U9" i="1"/>
  <c r="R9" i="1"/>
  <c r="U8" i="1"/>
  <c r="R8" i="1"/>
  <c r="U7" i="1"/>
  <c r="R7" i="1"/>
  <c r="U3" i="1"/>
  <c r="R3" i="1"/>
  <c r="M4" i="1" l="1"/>
  <c r="N4" i="1" s="1"/>
  <c r="M5" i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O12" i="1" s="1"/>
  <c r="M13" i="1"/>
  <c r="O13" i="1" s="1"/>
  <c r="M14" i="1"/>
  <c r="O14" i="1" s="1"/>
  <c r="M15" i="1"/>
  <c r="O15" i="1" s="1"/>
  <c r="M16" i="1"/>
  <c r="O16" i="1" s="1"/>
  <c r="M17" i="1"/>
  <c r="O17" i="1" s="1"/>
  <c r="M18" i="1"/>
  <c r="O18" i="1" s="1"/>
  <c r="M19" i="1"/>
  <c r="O19" i="1" s="1"/>
  <c r="M20" i="1"/>
  <c r="O20" i="1" s="1"/>
  <c r="M21" i="1"/>
  <c r="O21" i="1" s="1"/>
  <c r="M22" i="1"/>
  <c r="O22" i="1" s="1"/>
  <c r="M23" i="1"/>
  <c r="O23" i="1" s="1"/>
  <c r="M24" i="1"/>
  <c r="O24" i="1" s="1"/>
  <c r="M25" i="1"/>
  <c r="O25" i="1" s="1"/>
  <c r="M26" i="1"/>
  <c r="O26" i="1" s="1"/>
  <c r="M27" i="1"/>
  <c r="O27" i="1" s="1"/>
  <c r="M28" i="1"/>
  <c r="O28" i="1" s="1"/>
  <c r="M29" i="1"/>
  <c r="O29" i="1" s="1"/>
  <c r="M30" i="1"/>
  <c r="O30" i="1" s="1"/>
  <c r="M31" i="1"/>
  <c r="O31" i="1" s="1"/>
  <c r="M32" i="1"/>
  <c r="O32" i="1" s="1"/>
  <c r="M33" i="1"/>
  <c r="O33" i="1" s="1"/>
  <c r="M34" i="1"/>
  <c r="O34" i="1" s="1"/>
  <c r="M35" i="1"/>
  <c r="O35" i="1" s="1"/>
  <c r="M36" i="1"/>
  <c r="O36" i="1" s="1"/>
  <c r="M37" i="1"/>
  <c r="O37" i="1" s="1"/>
  <c r="M38" i="1"/>
  <c r="O38" i="1" s="1"/>
  <c r="M39" i="1"/>
  <c r="O39" i="1" s="1"/>
  <c r="M40" i="1"/>
  <c r="O40" i="1" s="1"/>
  <c r="M41" i="1"/>
  <c r="O41" i="1" s="1"/>
  <c r="M42" i="1"/>
  <c r="O42" i="1" s="1"/>
  <c r="M43" i="1"/>
  <c r="O43" i="1" s="1"/>
  <c r="M44" i="1"/>
  <c r="O44" i="1" s="1"/>
  <c r="M45" i="1"/>
  <c r="O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5" i="1"/>
  <c r="N125" i="1" s="1"/>
  <c r="M126" i="1"/>
  <c r="N126" i="1" s="1"/>
  <c r="M127" i="1"/>
  <c r="N127" i="1" s="1"/>
  <c r="M128" i="1"/>
  <c r="N128" i="1" s="1"/>
  <c r="M129" i="1"/>
  <c r="N129" i="1" s="1"/>
  <c r="M130" i="1"/>
  <c r="N130" i="1" s="1"/>
  <c r="M131" i="1"/>
  <c r="N131" i="1" s="1"/>
  <c r="M132" i="1"/>
  <c r="N132" i="1" s="1"/>
  <c r="M133" i="1"/>
  <c r="N133" i="1" s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N213" i="1" s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N297" i="1" s="1"/>
  <c r="M298" i="1"/>
  <c r="N298" i="1" s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N311" i="1" s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N325" i="1" s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O335" i="1" s="1"/>
  <c r="M336" i="1"/>
  <c r="O336" i="1" s="1"/>
  <c r="M337" i="1"/>
  <c r="O337" i="1" s="1"/>
  <c r="M338" i="1"/>
  <c r="O338" i="1" s="1"/>
  <c r="M339" i="1"/>
  <c r="O339" i="1" s="1"/>
  <c r="M340" i="1"/>
  <c r="O340" i="1" s="1"/>
  <c r="M341" i="1"/>
  <c r="O341" i="1" s="1"/>
  <c r="M342" i="1"/>
  <c r="O342" i="1" s="1"/>
  <c r="M343" i="1"/>
  <c r="O343" i="1" s="1"/>
  <c r="M344" i="1"/>
  <c r="O344" i="1" s="1"/>
  <c r="M345" i="1"/>
  <c r="O345" i="1" s="1"/>
  <c r="M346" i="1"/>
  <c r="O346" i="1" s="1"/>
  <c r="M347" i="1"/>
  <c r="O347" i="1" s="1"/>
  <c r="M348" i="1"/>
  <c r="O348" i="1" s="1"/>
  <c r="M349" i="1"/>
  <c r="O349" i="1" s="1"/>
  <c r="M350" i="1"/>
  <c r="O350" i="1" s="1"/>
  <c r="M351" i="1"/>
  <c r="O351" i="1" s="1"/>
  <c r="M352" i="1"/>
  <c r="O352" i="1" s="1"/>
  <c r="M353" i="1"/>
  <c r="O353" i="1" s="1"/>
  <c r="M354" i="1"/>
  <c r="O354" i="1" s="1"/>
  <c r="M355" i="1"/>
  <c r="O355" i="1" s="1"/>
  <c r="M356" i="1"/>
  <c r="O356" i="1" s="1"/>
  <c r="M357" i="1"/>
  <c r="O357" i="1" s="1"/>
  <c r="M358" i="1"/>
  <c r="O358" i="1" s="1"/>
  <c r="M359" i="1"/>
  <c r="O359" i="1" s="1"/>
  <c r="M360" i="1"/>
  <c r="O360" i="1" s="1"/>
  <c r="M361" i="1"/>
  <c r="O361" i="1" s="1"/>
  <c r="M362" i="1"/>
  <c r="O362" i="1" s="1"/>
  <c r="M363" i="1"/>
  <c r="O363" i="1" s="1"/>
  <c r="M364" i="1"/>
  <c r="O364" i="1" s="1"/>
  <c r="M365" i="1"/>
  <c r="O365" i="1" s="1"/>
  <c r="M366" i="1"/>
  <c r="O366" i="1" s="1"/>
  <c r="M367" i="1"/>
  <c r="O367" i="1" s="1"/>
  <c r="M368" i="1"/>
  <c r="O368" i="1" s="1"/>
  <c r="M369" i="1"/>
  <c r="O369" i="1" s="1"/>
  <c r="M370" i="1"/>
  <c r="O370" i="1" s="1"/>
  <c r="M371" i="1"/>
  <c r="O371" i="1" s="1"/>
  <c r="M372" i="1"/>
  <c r="O372" i="1" s="1"/>
  <c r="M373" i="1"/>
  <c r="O373" i="1" s="1"/>
  <c r="M374" i="1"/>
  <c r="O374" i="1" s="1"/>
  <c r="M375" i="1"/>
  <c r="O375" i="1" s="1"/>
  <c r="M376" i="1"/>
  <c r="O376" i="1" s="1"/>
  <c r="M377" i="1"/>
  <c r="O377" i="1" s="1"/>
  <c r="M378" i="1"/>
  <c r="O378" i="1" s="1"/>
  <c r="M379" i="1"/>
  <c r="O379" i="1" s="1"/>
  <c r="M380" i="1"/>
  <c r="O380" i="1" s="1"/>
  <c r="M381" i="1"/>
  <c r="O381" i="1" s="1"/>
  <c r="M382" i="1"/>
  <c r="O382" i="1" s="1"/>
  <c r="M383" i="1"/>
  <c r="O383" i="1" s="1"/>
  <c r="M384" i="1"/>
  <c r="O384" i="1" s="1"/>
  <c r="M385" i="1"/>
  <c r="O385" i="1" s="1"/>
  <c r="M386" i="1"/>
  <c r="O386" i="1" s="1"/>
  <c r="M387" i="1"/>
  <c r="O387" i="1" s="1"/>
  <c r="M388" i="1"/>
  <c r="O388" i="1" s="1"/>
  <c r="M389" i="1"/>
  <c r="O389" i="1" s="1"/>
  <c r="M390" i="1"/>
  <c r="O390" i="1" s="1"/>
  <c r="M391" i="1"/>
  <c r="O391" i="1" s="1"/>
  <c r="M392" i="1"/>
  <c r="O392" i="1" s="1"/>
  <c r="M393" i="1"/>
  <c r="O393" i="1" s="1"/>
  <c r="M394" i="1"/>
  <c r="O394" i="1" s="1"/>
  <c r="M395" i="1"/>
  <c r="O395" i="1" s="1"/>
  <c r="M396" i="1"/>
  <c r="O396" i="1" s="1"/>
  <c r="M397" i="1"/>
  <c r="O397" i="1" s="1"/>
  <c r="M398" i="1"/>
  <c r="O398" i="1" s="1"/>
  <c r="M399" i="1"/>
  <c r="O399" i="1" s="1"/>
  <c r="M400" i="1"/>
  <c r="O400" i="1" s="1"/>
  <c r="M401" i="1"/>
  <c r="O401" i="1" s="1"/>
  <c r="M402" i="1"/>
  <c r="O402" i="1" s="1"/>
  <c r="M403" i="1"/>
  <c r="O403" i="1" s="1"/>
  <c r="M404" i="1"/>
  <c r="O404" i="1" s="1"/>
  <c r="M405" i="1"/>
  <c r="O405" i="1" s="1"/>
  <c r="M406" i="1"/>
  <c r="O406" i="1" s="1"/>
  <c r="M407" i="1"/>
  <c r="O407" i="1" s="1"/>
  <c r="M408" i="1"/>
  <c r="O408" i="1" s="1"/>
  <c r="M409" i="1"/>
  <c r="O409" i="1" s="1"/>
  <c r="M410" i="1"/>
  <c r="O410" i="1" s="1"/>
  <c r="M411" i="1"/>
  <c r="O411" i="1" s="1"/>
  <c r="M412" i="1"/>
  <c r="O412" i="1" s="1"/>
  <c r="M413" i="1"/>
  <c r="O413" i="1" s="1"/>
  <c r="M414" i="1"/>
  <c r="O414" i="1" s="1"/>
  <c r="M415" i="1"/>
  <c r="O415" i="1" s="1"/>
  <c r="M416" i="1"/>
  <c r="O416" i="1" s="1"/>
  <c r="M417" i="1"/>
  <c r="O417" i="1" s="1"/>
  <c r="M418" i="1"/>
  <c r="O418" i="1" s="1"/>
  <c r="M419" i="1"/>
  <c r="O419" i="1" s="1"/>
  <c r="M420" i="1"/>
  <c r="O420" i="1" s="1"/>
  <c r="M421" i="1"/>
  <c r="O421" i="1" s="1"/>
  <c r="M422" i="1"/>
  <c r="O422" i="1" s="1"/>
  <c r="M423" i="1"/>
  <c r="O423" i="1" s="1"/>
  <c r="M424" i="1"/>
  <c r="O424" i="1" s="1"/>
  <c r="M425" i="1"/>
  <c r="O425" i="1" s="1"/>
  <c r="M426" i="1"/>
  <c r="O426" i="1" s="1"/>
  <c r="M427" i="1"/>
  <c r="O427" i="1" s="1"/>
  <c r="M428" i="1"/>
  <c r="O428" i="1" s="1"/>
  <c r="M429" i="1"/>
  <c r="O429" i="1" s="1"/>
  <c r="M430" i="1"/>
  <c r="O430" i="1" s="1"/>
  <c r="M431" i="1"/>
  <c r="O431" i="1" s="1"/>
  <c r="M432" i="1"/>
  <c r="O432" i="1" s="1"/>
  <c r="M433" i="1"/>
  <c r="O433" i="1" s="1"/>
  <c r="M434" i="1"/>
  <c r="O434" i="1" s="1"/>
  <c r="M435" i="1"/>
  <c r="O435" i="1" s="1"/>
  <c r="M436" i="1"/>
  <c r="O436" i="1" s="1"/>
  <c r="M437" i="1"/>
  <c r="O437" i="1" s="1"/>
  <c r="M438" i="1"/>
  <c r="O438" i="1" s="1"/>
  <c r="M439" i="1"/>
  <c r="O439" i="1" s="1"/>
  <c r="M440" i="1"/>
  <c r="O440" i="1" s="1"/>
  <c r="M441" i="1"/>
  <c r="O441" i="1" s="1"/>
  <c r="M442" i="1"/>
  <c r="O442" i="1" s="1"/>
  <c r="M443" i="1"/>
  <c r="O443" i="1" s="1"/>
  <c r="M444" i="1"/>
  <c r="O444" i="1" s="1"/>
  <c r="M445" i="1"/>
  <c r="O445" i="1" s="1"/>
  <c r="M446" i="1"/>
  <c r="O446" i="1" s="1"/>
  <c r="M447" i="1"/>
  <c r="O447" i="1" s="1"/>
  <c r="M448" i="1"/>
  <c r="O448" i="1" s="1"/>
  <c r="M449" i="1"/>
  <c r="O449" i="1" s="1"/>
  <c r="M450" i="1"/>
  <c r="O450" i="1" s="1"/>
  <c r="M451" i="1"/>
  <c r="O451" i="1" s="1"/>
  <c r="M452" i="1"/>
  <c r="O452" i="1" s="1"/>
  <c r="M453" i="1"/>
  <c r="O453" i="1" s="1"/>
  <c r="M454" i="1"/>
  <c r="O454" i="1" s="1"/>
  <c r="M455" i="1"/>
  <c r="O455" i="1" s="1"/>
  <c r="M456" i="1"/>
  <c r="O456" i="1" s="1"/>
  <c r="M457" i="1"/>
  <c r="O457" i="1" s="1"/>
  <c r="M458" i="1"/>
  <c r="O458" i="1" s="1"/>
  <c r="M459" i="1"/>
  <c r="O459" i="1" s="1"/>
  <c r="M460" i="1"/>
  <c r="O460" i="1" s="1"/>
  <c r="M461" i="1"/>
  <c r="O461" i="1" s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N902" i="1" s="1"/>
  <c r="M903" i="1"/>
  <c r="N903" i="1" s="1"/>
  <c r="M904" i="1"/>
  <c r="N904" i="1" s="1"/>
  <c r="M905" i="1"/>
  <c r="N905" i="1" s="1"/>
  <c r="M906" i="1"/>
  <c r="N906" i="1" s="1"/>
  <c r="M907" i="1"/>
  <c r="N907" i="1" s="1"/>
  <c r="M908" i="1"/>
  <c r="N908" i="1" s="1"/>
  <c r="M909" i="1"/>
  <c r="N909" i="1" s="1"/>
  <c r="M910" i="1"/>
  <c r="N910" i="1" s="1"/>
  <c r="M911" i="1"/>
  <c r="N911" i="1" s="1"/>
  <c r="M912" i="1"/>
  <c r="N912" i="1" s="1"/>
  <c r="M913" i="1"/>
  <c r="O913" i="1" s="1"/>
  <c r="M914" i="1"/>
  <c r="O914" i="1" s="1"/>
  <c r="M915" i="1"/>
  <c r="O915" i="1" s="1"/>
  <c r="M916" i="1"/>
  <c r="O916" i="1" s="1"/>
  <c r="M917" i="1"/>
  <c r="O917" i="1" s="1"/>
  <c r="M918" i="1"/>
  <c r="O918" i="1" s="1"/>
  <c r="M919" i="1"/>
  <c r="O919" i="1" s="1"/>
  <c r="M920" i="1"/>
  <c r="O920" i="1" s="1"/>
  <c r="M921" i="1"/>
  <c r="O921" i="1" s="1"/>
  <c r="M922" i="1"/>
  <c r="O922" i="1" s="1"/>
  <c r="M923" i="1"/>
  <c r="O923" i="1" s="1"/>
  <c r="M924" i="1"/>
  <c r="O924" i="1" s="1"/>
  <c r="M925" i="1"/>
  <c r="O925" i="1" s="1"/>
  <c r="M926" i="1"/>
  <c r="O926" i="1" s="1"/>
  <c r="M927" i="1"/>
  <c r="O927" i="1" s="1"/>
  <c r="M928" i="1"/>
  <c r="O928" i="1" s="1"/>
  <c r="M929" i="1"/>
  <c r="O929" i="1" s="1"/>
  <c r="M930" i="1"/>
  <c r="O930" i="1" s="1"/>
  <c r="M931" i="1"/>
  <c r="O931" i="1" s="1"/>
  <c r="M932" i="1"/>
  <c r="O932" i="1" s="1"/>
  <c r="M933" i="1"/>
  <c r="O933" i="1" s="1"/>
  <c r="M934" i="1"/>
  <c r="O934" i="1" s="1"/>
  <c r="M935" i="1"/>
  <c r="O935" i="1" s="1"/>
  <c r="M936" i="1"/>
  <c r="O936" i="1" s="1"/>
  <c r="M937" i="1"/>
  <c r="O937" i="1" s="1"/>
  <c r="M938" i="1"/>
  <c r="O938" i="1" s="1"/>
  <c r="M939" i="1"/>
  <c r="M940" i="1"/>
  <c r="O940" i="1" s="1"/>
  <c r="M941" i="1"/>
  <c r="O941" i="1" s="1"/>
  <c r="M942" i="1"/>
  <c r="O942" i="1" s="1"/>
  <c r="M943" i="1"/>
  <c r="O943" i="1" s="1"/>
  <c r="M944" i="1"/>
  <c r="O944" i="1" s="1"/>
  <c r="M945" i="1"/>
  <c r="O945" i="1" s="1"/>
  <c r="M946" i="1"/>
  <c r="O946" i="1" s="1"/>
  <c r="M947" i="1"/>
  <c r="O947" i="1" s="1"/>
  <c r="M948" i="1"/>
  <c r="O948" i="1" s="1"/>
  <c r="M949" i="1"/>
  <c r="O949" i="1" s="1"/>
  <c r="M950" i="1"/>
  <c r="O950" i="1" s="1"/>
  <c r="M951" i="1"/>
  <c r="O951" i="1" s="1"/>
  <c r="M952" i="1"/>
  <c r="O952" i="1" s="1"/>
  <c r="M953" i="1"/>
  <c r="O953" i="1" s="1"/>
  <c r="M954" i="1"/>
  <c r="O954" i="1" s="1"/>
  <c r="M955" i="1"/>
  <c r="O955" i="1" s="1"/>
  <c r="M956" i="1"/>
  <c r="O956" i="1" s="1"/>
  <c r="M957" i="1"/>
  <c r="O957" i="1" s="1"/>
  <c r="M958" i="1"/>
  <c r="N958" i="1" s="1"/>
  <c r="M959" i="1"/>
  <c r="O959" i="1"/>
  <c r="M960" i="1"/>
  <c r="O960" i="1"/>
  <c r="M961" i="1"/>
  <c r="O961" i="1"/>
  <c r="M962" i="1"/>
  <c r="O962" i="1"/>
  <c r="M963" i="1"/>
  <c r="O963" i="1"/>
  <c r="M964" i="1"/>
  <c r="O964" i="1"/>
  <c r="M965" i="1"/>
  <c r="O965" i="1"/>
  <c r="M966" i="1"/>
  <c r="O966" i="1"/>
  <c r="M967" i="1"/>
  <c r="O967" i="1"/>
  <c r="M968" i="1"/>
  <c r="O968" i="1"/>
  <c r="M969" i="1"/>
  <c r="O969" i="1"/>
  <c r="M970" i="1"/>
  <c r="O970" i="1"/>
  <c r="M971" i="1"/>
  <c r="O971" i="1"/>
  <c r="M972" i="1"/>
  <c r="O972" i="1"/>
  <c r="M973" i="1"/>
  <c r="O973" i="1"/>
  <c r="M974" i="1"/>
  <c r="O974" i="1"/>
  <c r="M975" i="1"/>
  <c r="O975" i="1"/>
  <c r="M976" i="1"/>
  <c r="O976" i="1"/>
  <c r="M977" i="1"/>
  <c r="O977" i="1"/>
  <c r="M978" i="1"/>
  <c r="O978" i="1"/>
  <c r="M979" i="1"/>
  <c r="O979" i="1"/>
  <c r="M980" i="1"/>
  <c r="O980" i="1"/>
  <c r="M981" i="1"/>
  <c r="O981" i="1"/>
  <c r="M982" i="1"/>
  <c r="O982" i="1"/>
  <c r="M983" i="1"/>
  <c r="O983" i="1"/>
  <c r="M984" i="1"/>
  <c r="O984" i="1"/>
  <c r="M985" i="1"/>
  <c r="O985" i="1"/>
  <c r="M986" i="1"/>
  <c r="O986" i="1"/>
  <c r="M987" i="1"/>
  <c r="O987" i="1"/>
  <c r="M988" i="1"/>
  <c r="O988" i="1"/>
  <c r="M989" i="1"/>
  <c r="O989" i="1"/>
  <c r="M990" i="1"/>
  <c r="O990" i="1"/>
  <c r="M991" i="1"/>
  <c r="O991" i="1"/>
  <c r="M992" i="1"/>
  <c r="O992" i="1"/>
  <c r="M993" i="1"/>
  <c r="O993" i="1"/>
  <c r="M994" i="1"/>
  <c r="O994" i="1"/>
  <c r="M995" i="1"/>
  <c r="O995" i="1"/>
  <c r="M996" i="1"/>
  <c r="O996" i="1"/>
  <c r="M997" i="1"/>
  <c r="O997" i="1"/>
  <c r="M998" i="1"/>
  <c r="O998" i="1"/>
  <c r="M999" i="1"/>
  <c r="O999" i="1"/>
  <c r="M1000" i="1"/>
  <c r="O1000" i="1"/>
  <c r="M1001" i="1"/>
  <c r="N1001" i="1"/>
  <c r="O1001" i="1"/>
  <c r="P1001" i="1"/>
  <c r="M1002" i="1"/>
  <c r="N1002" i="1"/>
  <c r="O1002" i="1"/>
  <c r="P1002" i="1"/>
  <c r="M1003" i="1"/>
  <c r="N1003" i="1"/>
  <c r="O1003" i="1"/>
  <c r="P1003" i="1"/>
  <c r="M1004" i="1"/>
  <c r="N1004" i="1"/>
  <c r="O1004" i="1"/>
  <c r="P1004" i="1"/>
  <c r="M1005" i="1"/>
  <c r="N1005" i="1"/>
  <c r="O1005" i="1"/>
  <c r="P1005" i="1"/>
  <c r="M1006" i="1"/>
  <c r="N1006" i="1"/>
  <c r="O1006" i="1"/>
  <c r="P1006" i="1"/>
  <c r="M1007" i="1"/>
  <c r="N1007" i="1"/>
  <c r="O1007" i="1"/>
  <c r="P1007" i="1"/>
  <c r="M1008" i="1"/>
  <c r="N1008" i="1"/>
  <c r="O1008" i="1"/>
  <c r="P1008" i="1"/>
  <c r="M1009" i="1"/>
  <c r="N1009" i="1"/>
  <c r="O1009" i="1"/>
  <c r="P1009" i="1"/>
  <c r="M1010" i="1"/>
  <c r="N1010" i="1"/>
  <c r="O1010" i="1"/>
  <c r="P1010" i="1"/>
  <c r="M1011" i="1"/>
  <c r="N1011" i="1"/>
  <c r="O1011" i="1"/>
  <c r="P1011" i="1"/>
  <c r="M1012" i="1"/>
  <c r="N1012" i="1"/>
  <c r="O1012" i="1"/>
  <c r="P1012" i="1"/>
  <c r="M1013" i="1"/>
  <c r="N1013" i="1"/>
  <c r="O1013" i="1"/>
  <c r="P1013" i="1"/>
  <c r="M1014" i="1"/>
  <c r="N1014" i="1"/>
  <c r="O1014" i="1"/>
  <c r="P1014" i="1"/>
  <c r="M1015" i="1"/>
  <c r="N1015" i="1"/>
  <c r="O1015" i="1"/>
  <c r="P1015" i="1"/>
  <c r="M1016" i="1"/>
  <c r="N1016" i="1"/>
  <c r="O1016" i="1"/>
  <c r="P1016" i="1"/>
  <c r="M1017" i="1"/>
  <c r="N1017" i="1"/>
  <c r="O1017" i="1"/>
  <c r="P1017" i="1"/>
  <c r="M1018" i="1"/>
  <c r="N1018" i="1"/>
  <c r="O1018" i="1"/>
  <c r="P1018" i="1"/>
  <c r="M1019" i="1"/>
  <c r="N1019" i="1"/>
  <c r="O1019" i="1"/>
  <c r="P1019" i="1"/>
  <c r="M1020" i="1"/>
  <c r="N1020" i="1"/>
  <c r="O1020" i="1"/>
  <c r="P1020" i="1"/>
  <c r="M1021" i="1"/>
  <c r="N1021" i="1"/>
  <c r="O1021" i="1"/>
  <c r="P1021" i="1"/>
  <c r="M1022" i="1"/>
  <c r="N1022" i="1"/>
  <c r="O1022" i="1"/>
  <c r="P1022" i="1"/>
  <c r="M1023" i="1"/>
  <c r="N1023" i="1"/>
  <c r="O1023" i="1"/>
  <c r="P1023" i="1"/>
  <c r="M1024" i="1"/>
  <c r="N1024" i="1"/>
  <c r="O1024" i="1"/>
  <c r="P1024" i="1"/>
  <c r="M1025" i="1"/>
  <c r="N1025" i="1"/>
  <c r="O1025" i="1"/>
  <c r="P1025" i="1"/>
  <c r="M1026" i="1"/>
  <c r="N1026" i="1"/>
  <c r="O1026" i="1"/>
  <c r="P1026" i="1"/>
  <c r="M1027" i="1"/>
  <c r="N1027" i="1"/>
  <c r="O1027" i="1"/>
  <c r="P1027" i="1"/>
  <c r="M1028" i="1"/>
  <c r="N1028" i="1"/>
  <c r="O1028" i="1"/>
  <c r="P1028" i="1"/>
  <c r="M1029" i="1"/>
  <c r="N1029" i="1"/>
  <c r="O1029" i="1"/>
  <c r="P1029" i="1"/>
  <c r="M1030" i="1"/>
  <c r="N1030" i="1"/>
  <c r="O1030" i="1"/>
  <c r="P1030" i="1"/>
  <c r="M1031" i="1"/>
  <c r="N1031" i="1"/>
  <c r="O1031" i="1"/>
  <c r="P1031" i="1"/>
  <c r="M1032" i="1"/>
  <c r="N1032" i="1"/>
  <c r="O1032" i="1"/>
  <c r="P1032" i="1"/>
  <c r="M1033" i="1"/>
  <c r="N1033" i="1"/>
  <c r="O1033" i="1"/>
  <c r="P1033" i="1"/>
  <c r="M1034" i="1"/>
  <c r="N1034" i="1"/>
  <c r="O1034" i="1"/>
  <c r="P1034" i="1"/>
  <c r="M1035" i="1"/>
  <c r="N1035" i="1"/>
  <c r="O1035" i="1"/>
  <c r="P1035" i="1"/>
  <c r="M1036" i="1"/>
  <c r="N1036" i="1"/>
  <c r="O1036" i="1"/>
  <c r="P1036" i="1"/>
  <c r="M1037" i="1"/>
  <c r="N1037" i="1"/>
  <c r="O1037" i="1"/>
  <c r="P1037" i="1"/>
  <c r="M1038" i="1"/>
  <c r="N1038" i="1"/>
  <c r="O1038" i="1"/>
  <c r="P1038" i="1"/>
  <c r="M1039" i="1"/>
  <c r="N1039" i="1"/>
  <c r="O1039" i="1"/>
  <c r="P1039" i="1"/>
  <c r="M1040" i="1"/>
  <c r="N1040" i="1"/>
  <c r="O1040" i="1"/>
  <c r="P1040" i="1"/>
  <c r="M1041" i="1"/>
  <c r="N1041" i="1"/>
  <c r="O1041" i="1"/>
  <c r="P1041" i="1"/>
  <c r="M1042" i="1"/>
  <c r="N1042" i="1"/>
  <c r="O1042" i="1"/>
  <c r="P1042" i="1"/>
  <c r="M1043" i="1"/>
  <c r="N1043" i="1"/>
  <c r="O1043" i="1"/>
  <c r="P1043" i="1"/>
  <c r="M1044" i="1"/>
  <c r="N1044" i="1"/>
  <c r="O1044" i="1"/>
  <c r="P1044" i="1"/>
  <c r="M1045" i="1"/>
  <c r="N1045" i="1"/>
  <c r="O1045" i="1"/>
  <c r="P1045" i="1"/>
  <c r="M1046" i="1"/>
  <c r="N1046" i="1"/>
  <c r="O1046" i="1"/>
  <c r="P1046" i="1"/>
  <c r="M1047" i="1"/>
  <c r="N1047" i="1"/>
  <c r="O1047" i="1"/>
  <c r="P1047" i="1"/>
  <c r="M1048" i="1"/>
  <c r="N1048" i="1"/>
  <c r="O1048" i="1"/>
  <c r="P1048" i="1"/>
  <c r="M1049" i="1"/>
  <c r="N1049" i="1"/>
  <c r="O1049" i="1"/>
  <c r="P1049" i="1"/>
  <c r="M1050" i="1"/>
  <c r="N1050" i="1"/>
  <c r="O1050" i="1"/>
  <c r="P1050" i="1"/>
  <c r="M1051" i="1"/>
  <c r="N1051" i="1"/>
  <c r="O1051" i="1"/>
  <c r="P1051" i="1"/>
  <c r="M1052" i="1"/>
  <c r="N1052" i="1"/>
  <c r="O1052" i="1"/>
  <c r="P1052" i="1"/>
  <c r="M1053" i="1"/>
  <c r="N1053" i="1"/>
  <c r="O1053" i="1"/>
  <c r="P1053" i="1"/>
  <c r="M1054" i="1"/>
  <c r="N1054" i="1"/>
  <c r="O1054" i="1"/>
  <c r="P1054" i="1"/>
  <c r="M1055" i="1"/>
  <c r="N1055" i="1"/>
  <c r="O1055" i="1"/>
  <c r="P1055" i="1"/>
  <c r="M1056" i="1"/>
  <c r="N1056" i="1"/>
  <c r="O1056" i="1"/>
  <c r="P1056" i="1"/>
  <c r="M1057" i="1"/>
  <c r="N1057" i="1"/>
  <c r="O1057" i="1"/>
  <c r="P1057" i="1"/>
  <c r="M1058" i="1"/>
  <c r="N1058" i="1"/>
  <c r="O1058" i="1"/>
  <c r="P1058" i="1"/>
  <c r="M1059" i="1"/>
  <c r="N1059" i="1"/>
  <c r="O1059" i="1"/>
  <c r="P1059" i="1"/>
  <c r="M1060" i="1"/>
  <c r="N1060" i="1"/>
  <c r="O1060" i="1"/>
  <c r="P1060" i="1"/>
  <c r="M1061" i="1"/>
  <c r="N1061" i="1"/>
  <c r="O1061" i="1"/>
  <c r="P1061" i="1"/>
  <c r="M1062" i="1"/>
  <c r="N1062" i="1"/>
  <c r="O1062" i="1"/>
  <c r="P1062" i="1"/>
  <c r="M1063" i="1"/>
  <c r="N1063" i="1"/>
  <c r="O1063" i="1"/>
  <c r="P1063" i="1"/>
  <c r="M1064" i="1"/>
  <c r="N1064" i="1"/>
  <c r="O1064" i="1"/>
  <c r="P1064" i="1"/>
  <c r="M1065" i="1"/>
  <c r="N1065" i="1"/>
  <c r="O1065" i="1"/>
  <c r="P1065" i="1"/>
  <c r="M1066" i="1"/>
  <c r="N1066" i="1"/>
  <c r="O1066" i="1"/>
  <c r="P1066" i="1"/>
  <c r="M1067" i="1"/>
  <c r="N1067" i="1"/>
  <c r="O1067" i="1"/>
  <c r="P1067" i="1"/>
  <c r="M1068" i="1"/>
  <c r="N1068" i="1"/>
  <c r="O1068" i="1"/>
  <c r="P1068" i="1"/>
  <c r="M1069" i="1"/>
  <c r="N1069" i="1"/>
  <c r="O1069" i="1"/>
  <c r="P1069" i="1"/>
  <c r="M1070" i="1"/>
  <c r="N1070" i="1"/>
  <c r="O1070" i="1"/>
  <c r="P1070" i="1"/>
  <c r="M1071" i="1"/>
  <c r="N1071" i="1"/>
  <c r="O1071" i="1"/>
  <c r="P1071" i="1"/>
  <c r="M1072" i="1"/>
  <c r="N1072" i="1"/>
  <c r="O1072" i="1"/>
  <c r="P1072" i="1"/>
  <c r="M1073" i="1"/>
  <c r="N1073" i="1"/>
  <c r="O1073" i="1"/>
  <c r="P1073" i="1"/>
  <c r="M1074" i="1"/>
  <c r="N1074" i="1"/>
  <c r="O1074" i="1"/>
  <c r="P1074" i="1"/>
  <c r="M1075" i="1"/>
  <c r="N1075" i="1"/>
  <c r="O1075" i="1"/>
  <c r="P1075" i="1"/>
  <c r="M1076" i="1"/>
  <c r="N1076" i="1"/>
  <c r="O1076" i="1"/>
  <c r="P1076" i="1"/>
  <c r="M1077" i="1"/>
  <c r="N1077" i="1"/>
  <c r="O1077" i="1"/>
  <c r="P1077" i="1"/>
  <c r="M1078" i="1"/>
  <c r="N1078" i="1"/>
  <c r="O1078" i="1"/>
  <c r="P1078" i="1"/>
  <c r="M1079" i="1"/>
  <c r="N1079" i="1"/>
  <c r="O1079" i="1"/>
  <c r="P1079" i="1"/>
  <c r="M1080" i="1"/>
  <c r="N1080" i="1"/>
  <c r="O1080" i="1"/>
  <c r="P1080" i="1"/>
  <c r="M1081" i="1"/>
  <c r="N1081" i="1"/>
  <c r="O1081" i="1"/>
  <c r="P1081" i="1"/>
  <c r="M1082" i="1"/>
  <c r="N1082" i="1"/>
  <c r="O1082" i="1"/>
  <c r="P1082" i="1"/>
  <c r="M1083" i="1"/>
  <c r="N1083" i="1"/>
  <c r="O1083" i="1"/>
  <c r="P1083" i="1"/>
  <c r="M1084" i="1"/>
  <c r="N1084" i="1"/>
  <c r="O1084" i="1"/>
  <c r="P1084" i="1"/>
  <c r="M1085" i="1"/>
  <c r="N1085" i="1"/>
  <c r="O1085" i="1"/>
  <c r="P1085" i="1"/>
  <c r="M1086" i="1"/>
  <c r="N1086" i="1"/>
  <c r="O1086" i="1"/>
  <c r="P1086" i="1"/>
  <c r="M1087" i="1"/>
  <c r="N1087" i="1"/>
  <c r="O1087" i="1"/>
  <c r="P1087" i="1"/>
  <c r="M1088" i="1"/>
  <c r="N1088" i="1"/>
  <c r="O1088" i="1"/>
  <c r="P1088" i="1"/>
  <c r="M1089" i="1"/>
  <c r="N1089" i="1"/>
  <c r="O1089" i="1"/>
  <c r="P1089" i="1"/>
  <c r="M1090" i="1"/>
  <c r="N1090" i="1"/>
  <c r="O1090" i="1"/>
  <c r="P1090" i="1"/>
  <c r="M1091" i="1"/>
  <c r="N1091" i="1"/>
  <c r="O1091" i="1"/>
  <c r="P1091" i="1"/>
  <c r="M1092" i="1"/>
  <c r="N1092" i="1"/>
  <c r="O1092" i="1"/>
  <c r="P1092" i="1"/>
  <c r="M1093" i="1"/>
  <c r="N1093" i="1"/>
  <c r="O1093" i="1"/>
  <c r="P1093" i="1"/>
  <c r="M1094" i="1"/>
  <c r="N1094" i="1"/>
  <c r="O1094" i="1"/>
  <c r="P1094" i="1"/>
  <c r="M1095" i="1"/>
  <c r="N1095" i="1"/>
  <c r="O1095" i="1"/>
  <c r="P1095" i="1"/>
  <c r="M1096" i="1"/>
  <c r="N1096" i="1"/>
  <c r="O1096" i="1"/>
  <c r="P1096" i="1"/>
  <c r="M1097" i="1"/>
  <c r="N1097" i="1"/>
  <c r="O1097" i="1"/>
  <c r="P1097" i="1"/>
  <c r="M1098" i="1"/>
  <c r="N1098" i="1"/>
  <c r="O1098" i="1"/>
  <c r="P1098" i="1"/>
  <c r="M1099" i="1"/>
  <c r="N1099" i="1"/>
  <c r="O1099" i="1"/>
  <c r="P1099" i="1"/>
  <c r="M1100" i="1"/>
  <c r="N1100" i="1"/>
  <c r="O1100" i="1"/>
  <c r="P1100" i="1"/>
  <c r="M1101" i="1"/>
  <c r="N1101" i="1"/>
  <c r="O1101" i="1"/>
  <c r="P1101" i="1"/>
  <c r="M1102" i="1"/>
  <c r="N1102" i="1"/>
  <c r="O1102" i="1"/>
  <c r="P1102" i="1"/>
  <c r="M1103" i="1"/>
  <c r="N1103" i="1"/>
  <c r="O1103" i="1"/>
  <c r="P1103" i="1"/>
  <c r="M1104" i="1"/>
  <c r="N1104" i="1"/>
  <c r="O1104" i="1"/>
  <c r="P1104" i="1"/>
  <c r="M1105" i="1"/>
  <c r="N1105" i="1"/>
  <c r="O1105" i="1"/>
  <c r="P1105" i="1"/>
  <c r="M1106" i="1"/>
  <c r="N1106" i="1"/>
  <c r="O1106" i="1"/>
  <c r="P1106" i="1"/>
  <c r="M1107" i="1"/>
  <c r="N1107" i="1"/>
  <c r="O1107" i="1"/>
  <c r="P1107" i="1"/>
  <c r="M1108" i="1"/>
  <c r="N1108" i="1"/>
  <c r="O1108" i="1"/>
  <c r="P1108" i="1"/>
  <c r="M1109" i="1"/>
  <c r="N1109" i="1"/>
  <c r="O1109" i="1"/>
  <c r="P1109" i="1"/>
  <c r="M1110" i="1"/>
  <c r="N1110" i="1"/>
  <c r="O1110" i="1"/>
  <c r="P1110" i="1"/>
  <c r="M1111" i="1"/>
  <c r="N1111" i="1"/>
  <c r="O1111" i="1"/>
  <c r="P1111" i="1"/>
  <c r="M1112" i="1"/>
  <c r="N1112" i="1"/>
  <c r="O1112" i="1"/>
  <c r="P1112" i="1"/>
  <c r="M1113" i="1"/>
  <c r="N1113" i="1"/>
  <c r="O1113" i="1"/>
  <c r="P1113" i="1"/>
  <c r="M1114" i="1"/>
  <c r="N1114" i="1"/>
  <c r="O1114" i="1"/>
  <c r="P1114" i="1"/>
  <c r="M1115" i="1"/>
  <c r="N1115" i="1"/>
  <c r="O1115" i="1"/>
  <c r="P1115" i="1"/>
  <c r="M1116" i="1"/>
  <c r="N1116" i="1"/>
  <c r="O1116" i="1"/>
  <c r="P1116" i="1"/>
  <c r="M1117" i="1"/>
  <c r="N1117" i="1"/>
  <c r="O1117" i="1"/>
  <c r="P1117" i="1"/>
  <c r="M1118" i="1"/>
  <c r="N1118" i="1"/>
  <c r="O1118" i="1"/>
  <c r="P1118" i="1"/>
  <c r="M1119" i="1"/>
  <c r="N1119" i="1"/>
  <c r="O1119" i="1"/>
  <c r="P1119" i="1"/>
  <c r="M1120" i="1"/>
  <c r="N1120" i="1"/>
  <c r="O1120" i="1"/>
  <c r="P1120" i="1"/>
  <c r="M1121" i="1"/>
  <c r="N1121" i="1"/>
  <c r="O1121" i="1"/>
  <c r="P1121" i="1"/>
  <c r="M1122" i="1"/>
  <c r="N1122" i="1"/>
  <c r="O1122" i="1"/>
  <c r="P1122" i="1"/>
  <c r="M1123" i="1"/>
  <c r="N1123" i="1"/>
  <c r="O1123" i="1"/>
  <c r="P1123" i="1"/>
  <c r="M1124" i="1"/>
  <c r="N1124" i="1"/>
  <c r="O1124" i="1"/>
  <c r="P1124" i="1"/>
  <c r="M1125" i="1"/>
  <c r="N1125" i="1"/>
  <c r="O1125" i="1"/>
  <c r="P1125" i="1"/>
  <c r="M1126" i="1"/>
  <c r="N1126" i="1"/>
  <c r="O1126" i="1"/>
  <c r="P1126" i="1"/>
  <c r="M1127" i="1"/>
  <c r="N1127" i="1"/>
  <c r="O1127" i="1"/>
  <c r="P1127" i="1"/>
  <c r="M1128" i="1"/>
  <c r="N1128" i="1"/>
  <c r="O1128" i="1"/>
  <c r="P1128" i="1"/>
  <c r="M1129" i="1"/>
  <c r="N1129" i="1"/>
  <c r="O1129" i="1"/>
  <c r="P1129" i="1"/>
  <c r="M1130" i="1"/>
  <c r="N1130" i="1"/>
  <c r="O1130" i="1"/>
  <c r="P1130" i="1"/>
  <c r="M1131" i="1"/>
  <c r="N1131" i="1"/>
  <c r="O1131" i="1"/>
  <c r="P1131" i="1"/>
  <c r="M1132" i="1"/>
  <c r="N1132" i="1"/>
  <c r="O1132" i="1"/>
  <c r="P1132" i="1"/>
  <c r="M1133" i="1"/>
  <c r="N1133" i="1"/>
  <c r="O1133" i="1"/>
  <c r="P1133" i="1"/>
  <c r="M1134" i="1"/>
  <c r="N1134" i="1"/>
  <c r="O1134" i="1"/>
  <c r="P1134" i="1"/>
  <c r="M1135" i="1"/>
  <c r="N1135" i="1"/>
  <c r="O1135" i="1"/>
  <c r="P1135" i="1"/>
  <c r="M1136" i="1"/>
  <c r="N1136" i="1"/>
  <c r="O1136" i="1"/>
  <c r="P1136" i="1"/>
  <c r="M1137" i="1"/>
  <c r="N1137" i="1"/>
  <c r="O1137" i="1"/>
  <c r="P1137" i="1"/>
  <c r="M1138" i="1"/>
  <c r="N1138" i="1"/>
  <c r="O1138" i="1"/>
  <c r="P1138" i="1"/>
  <c r="M1139" i="1"/>
  <c r="N1139" i="1"/>
  <c r="O1139" i="1"/>
  <c r="P1139" i="1"/>
  <c r="M1140" i="1"/>
  <c r="N1140" i="1"/>
  <c r="O1140" i="1"/>
  <c r="P1140" i="1"/>
  <c r="M1141" i="1"/>
  <c r="N1141" i="1"/>
  <c r="O1141" i="1"/>
  <c r="P1141" i="1"/>
  <c r="M1142" i="1"/>
  <c r="N1142" i="1"/>
  <c r="O1142" i="1"/>
  <c r="P1142" i="1"/>
  <c r="M1143" i="1"/>
  <c r="N1143" i="1"/>
  <c r="O1143" i="1"/>
  <c r="P1143" i="1"/>
  <c r="M1144" i="1"/>
  <c r="N1144" i="1"/>
  <c r="O1144" i="1"/>
  <c r="P1144" i="1"/>
  <c r="M1145" i="1"/>
  <c r="N1145" i="1"/>
  <c r="O1145" i="1"/>
  <c r="P1145" i="1"/>
  <c r="M1146" i="1"/>
  <c r="N1146" i="1"/>
  <c r="O1146" i="1"/>
  <c r="P1146" i="1"/>
  <c r="M1147" i="1"/>
  <c r="N1147" i="1"/>
  <c r="O1147" i="1"/>
  <c r="P1147" i="1"/>
  <c r="M1148" i="1"/>
  <c r="N1148" i="1"/>
  <c r="O1148" i="1"/>
  <c r="P1148" i="1"/>
  <c r="M1149" i="1"/>
  <c r="N1149" i="1"/>
  <c r="O1149" i="1"/>
  <c r="P1149" i="1"/>
  <c r="M1150" i="1"/>
  <c r="N1150" i="1"/>
  <c r="O1150" i="1"/>
  <c r="P1150" i="1"/>
  <c r="M1151" i="1"/>
  <c r="N1151" i="1"/>
  <c r="O1151" i="1"/>
  <c r="P1151" i="1"/>
  <c r="M1152" i="1"/>
  <c r="N1152" i="1"/>
  <c r="O1152" i="1"/>
  <c r="P1152" i="1"/>
  <c r="M1153" i="1"/>
  <c r="N1153" i="1"/>
  <c r="O1153" i="1"/>
  <c r="P1153" i="1"/>
  <c r="M1154" i="1"/>
  <c r="N1154" i="1"/>
  <c r="O1154" i="1"/>
  <c r="P1154" i="1"/>
  <c r="M1155" i="1"/>
  <c r="N1155" i="1"/>
  <c r="O1155" i="1"/>
  <c r="P1155" i="1"/>
  <c r="M1156" i="1"/>
  <c r="N1156" i="1"/>
  <c r="O1156" i="1"/>
  <c r="P1156" i="1"/>
  <c r="M1157" i="1"/>
  <c r="N1157" i="1"/>
  <c r="O1157" i="1"/>
  <c r="P1157" i="1"/>
  <c r="M1158" i="1"/>
  <c r="N1158" i="1"/>
  <c r="O1158" i="1"/>
  <c r="P1158" i="1"/>
  <c r="M1159" i="1"/>
  <c r="N1159" i="1"/>
  <c r="O1159" i="1"/>
  <c r="P1159" i="1"/>
  <c r="M1160" i="1"/>
  <c r="N1160" i="1"/>
  <c r="O1160" i="1"/>
  <c r="P1160" i="1"/>
  <c r="M1161" i="1"/>
  <c r="N1161" i="1"/>
  <c r="O1161" i="1"/>
  <c r="P1161" i="1"/>
  <c r="M1162" i="1"/>
  <c r="N1162" i="1"/>
  <c r="O1162" i="1"/>
  <c r="P1162" i="1"/>
  <c r="M1163" i="1"/>
  <c r="N1163" i="1"/>
  <c r="O1163" i="1"/>
  <c r="P1163" i="1"/>
  <c r="M1164" i="1"/>
  <c r="N1164" i="1"/>
  <c r="O1164" i="1"/>
  <c r="P1164" i="1"/>
  <c r="M1165" i="1"/>
  <c r="N1165" i="1"/>
  <c r="O1165" i="1"/>
  <c r="P1165" i="1"/>
  <c r="M1166" i="1"/>
  <c r="N1166" i="1"/>
  <c r="O1166" i="1"/>
  <c r="P1166" i="1"/>
  <c r="M1167" i="1"/>
  <c r="N1167" i="1"/>
  <c r="O1167" i="1"/>
  <c r="P1167" i="1"/>
  <c r="M1168" i="1"/>
  <c r="N1168" i="1"/>
  <c r="O1168" i="1"/>
  <c r="P1168" i="1"/>
  <c r="M1169" i="1"/>
  <c r="N1169" i="1"/>
  <c r="O1169" i="1"/>
  <c r="P1169" i="1"/>
  <c r="M1170" i="1"/>
  <c r="N1170" i="1"/>
  <c r="O1170" i="1"/>
  <c r="P1170" i="1"/>
  <c r="M1171" i="1"/>
  <c r="N1171" i="1"/>
  <c r="O1171" i="1"/>
  <c r="P1171" i="1"/>
  <c r="M1172" i="1"/>
  <c r="N1172" i="1"/>
  <c r="O1172" i="1"/>
  <c r="P1172" i="1"/>
  <c r="M1173" i="1"/>
  <c r="N1173" i="1"/>
  <c r="O1173" i="1"/>
  <c r="P1173" i="1"/>
  <c r="M1174" i="1"/>
  <c r="N1174" i="1"/>
  <c r="O1174" i="1"/>
  <c r="P1174" i="1"/>
  <c r="M1175" i="1"/>
  <c r="N1175" i="1"/>
  <c r="O1175" i="1"/>
  <c r="P1175" i="1"/>
  <c r="M1176" i="1"/>
  <c r="N1176" i="1"/>
  <c r="O1176" i="1"/>
  <c r="P1176" i="1"/>
  <c r="M1177" i="1"/>
  <c r="N1177" i="1"/>
  <c r="O1177" i="1"/>
  <c r="P1177" i="1"/>
  <c r="M1178" i="1"/>
  <c r="N1178" i="1"/>
  <c r="O1178" i="1"/>
  <c r="P1178" i="1"/>
  <c r="M1179" i="1"/>
  <c r="N1179" i="1"/>
  <c r="O1179" i="1"/>
  <c r="P1179" i="1"/>
  <c r="M1180" i="1"/>
  <c r="N1180" i="1"/>
  <c r="O1180" i="1"/>
  <c r="P1180" i="1"/>
  <c r="M1181" i="1"/>
  <c r="N1181" i="1"/>
  <c r="O1181" i="1"/>
  <c r="P1181" i="1"/>
  <c r="M1182" i="1"/>
  <c r="N1182" i="1"/>
  <c r="O1182" i="1"/>
  <c r="P1182" i="1"/>
  <c r="M1183" i="1"/>
  <c r="N1183" i="1"/>
  <c r="O1183" i="1"/>
  <c r="P1183" i="1"/>
  <c r="M1184" i="1"/>
  <c r="N1184" i="1"/>
  <c r="O1184" i="1"/>
  <c r="P1184" i="1"/>
  <c r="M1185" i="1"/>
  <c r="N1185" i="1"/>
  <c r="O1185" i="1"/>
  <c r="P1185" i="1"/>
  <c r="M1186" i="1"/>
  <c r="N1186" i="1"/>
  <c r="O1186" i="1"/>
  <c r="P1186" i="1"/>
  <c r="M1187" i="1"/>
  <c r="N1187" i="1"/>
  <c r="O1187" i="1"/>
  <c r="P1187" i="1"/>
  <c r="M1188" i="1"/>
  <c r="N1188" i="1"/>
  <c r="O1188" i="1"/>
  <c r="P1188" i="1"/>
  <c r="M1189" i="1"/>
  <c r="N1189" i="1"/>
  <c r="O1189" i="1"/>
  <c r="P1189" i="1"/>
  <c r="M1190" i="1"/>
  <c r="N1190" i="1"/>
  <c r="O1190" i="1"/>
  <c r="P1190" i="1"/>
  <c r="M1191" i="1"/>
  <c r="N1191" i="1"/>
  <c r="O1191" i="1"/>
  <c r="P1191" i="1"/>
  <c r="M1192" i="1"/>
  <c r="N1192" i="1"/>
  <c r="O1192" i="1"/>
  <c r="P1192" i="1"/>
  <c r="M1193" i="1"/>
  <c r="N1193" i="1"/>
  <c r="O1193" i="1"/>
  <c r="P1193" i="1"/>
  <c r="M1194" i="1"/>
  <c r="N1194" i="1"/>
  <c r="O1194" i="1"/>
  <c r="P1194" i="1"/>
  <c r="M1195" i="1"/>
  <c r="N1195" i="1"/>
  <c r="O1195" i="1"/>
  <c r="P1195" i="1"/>
  <c r="M1196" i="1"/>
  <c r="N1196" i="1"/>
  <c r="O1196" i="1"/>
  <c r="P1196" i="1"/>
  <c r="M1197" i="1"/>
  <c r="N1197" i="1"/>
  <c r="O1197" i="1"/>
  <c r="P1197" i="1"/>
  <c r="M1198" i="1"/>
  <c r="N1198" i="1"/>
  <c r="O1198" i="1"/>
  <c r="P1198" i="1"/>
  <c r="M1199" i="1"/>
  <c r="N1199" i="1"/>
  <c r="O1199" i="1"/>
  <c r="P1199" i="1"/>
  <c r="M1200" i="1"/>
  <c r="N1200" i="1"/>
  <c r="O1200" i="1"/>
  <c r="P1200" i="1"/>
  <c r="M1201" i="1"/>
  <c r="N1201" i="1"/>
  <c r="O1201" i="1"/>
  <c r="P1201" i="1"/>
  <c r="M1202" i="1"/>
  <c r="N1202" i="1"/>
  <c r="O1202" i="1"/>
  <c r="P1202" i="1"/>
  <c r="M1203" i="1"/>
  <c r="N1203" i="1"/>
  <c r="O1203" i="1"/>
  <c r="P1203" i="1"/>
  <c r="M1204" i="1"/>
  <c r="N1204" i="1"/>
  <c r="O1204" i="1"/>
  <c r="P1204" i="1"/>
  <c r="M1205" i="1"/>
  <c r="N1205" i="1"/>
  <c r="O1205" i="1"/>
  <c r="P1205" i="1"/>
  <c r="M1206" i="1"/>
  <c r="N1206" i="1"/>
  <c r="O1206" i="1"/>
  <c r="P1206" i="1"/>
  <c r="M1207" i="1"/>
  <c r="N1207" i="1"/>
  <c r="O1207" i="1"/>
  <c r="P1207" i="1"/>
  <c r="M1208" i="1"/>
  <c r="N1208" i="1"/>
  <c r="O1208" i="1"/>
  <c r="P1208" i="1"/>
  <c r="M1209" i="1"/>
  <c r="N1209" i="1"/>
  <c r="O1209" i="1"/>
  <c r="P1209" i="1"/>
  <c r="M1210" i="1"/>
  <c r="N1210" i="1"/>
  <c r="O1210" i="1"/>
  <c r="P1210" i="1"/>
  <c r="M1211" i="1"/>
  <c r="N1211" i="1"/>
  <c r="O1211" i="1"/>
  <c r="P1211" i="1"/>
  <c r="M1212" i="1"/>
  <c r="N1212" i="1"/>
  <c r="O1212" i="1"/>
  <c r="P1212" i="1"/>
  <c r="M1213" i="1"/>
  <c r="N1213" i="1"/>
  <c r="O1213" i="1"/>
  <c r="P1213" i="1"/>
  <c r="M1214" i="1"/>
  <c r="N1214" i="1"/>
  <c r="O1214" i="1"/>
  <c r="P1214" i="1"/>
  <c r="M1215" i="1"/>
  <c r="N1215" i="1"/>
  <c r="O1215" i="1"/>
  <c r="P1215" i="1"/>
  <c r="M1216" i="1"/>
  <c r="N1216" i="1"/>
  <c r="O1216" i="1"/>
  <c r="P1216" i="1"/>
  <c r="M1217" i="1"/>
  <c r="N1217" i="1"/>
  <c r="O1217" i="1"/>
  <c r="P1217" i="1"/>
  <c r="M1218" i="1"/>
  <c r="N1218" i="1"/>
  <c r="O1218" i="1"/>
  <c r="P1218" i="1"/>
  <c r="M1219" i="1"/>
  <c r="N1219" i="1"/>
  <c r="O1219" i="1"/>
  <c r="P1219" i="1"/>
  <c r="M1220" i="1"/>
  <c r="N1220" i="1"/>
  <c r="O1220" i="1"/>
  <c r="P1220" i="1"/>
  <c r="M1221" i="1"/>
  <c r="N1221" i="1"/>
  <c r="O1221" i="1"/>
  <c r="P1221" i="1"/>
  <c r="M1222" i="1"/>
  <c r="N1222" i="1"/>
  <c r="O1222" i="1"/>
  <c r="P1222" i="1"/>
  <c r="M1223" i="1"/>
  <c r="N1223" i="1"/>
  <c r="O1223" i="1"/>
  <c r="P1223" i="1"/>
  <c r="M1224" i="1"/>
  <c r="N1224" i="1"/>
  <c r="O1224" i="1"/>
  <c r="P1224" i="1"/>
  <c r="M1225" i="1"/>
  <c r="N1225" i="1"/>
  <c r="O1225" i="1"/>
  <c r="P1225" i="1"/>
  <c r="M1226" i="1"/>
  <c r="N1226" i="1"/>
  <c r="O1226" i="1"/>
  <c r="P1226" i="1"/>
  <c r="M1227" i="1"/>
  <c r="N1227" i="1"/>
  <c r="O1227" i="1"/>
  <c r="P1227" i="1"/>
  <c r="M1228" i="1"/>
  <c r="N1228" i="1"/>
  <c r="O1228" i="1"/>
  <c r="P1228" i="1"/>
  <c r="M1229" i="1"/>
  <c r="N1229" i="1"/>
  <c r="O1229" i="1"/>
  <c r="P1229" i="1"/>
  <c r="M1230" i="1"/>
  <c r="N1230" i="1"/>
  <c r="O1230" i="1"/>
  <c r="P1230" i="1"/>
  <c r="M3" i="1"/>
  <c r="P3" i="1" s="1"/>
  <c r="O2" i="1"/>
  <c r="N2" i="1"/>
  <c r="M2" i="1"/>
  <c r="N1000" i="1" l="1"/>
  <c r="P1000" i="1"/>
  <c r="N999" i="1"/>
  <c r="P999" i="1"/>
  <c r="N998" i="1"/>
  <c r="P998" i="1"/>
  <c r="N997" i="1"/>
  <c r="P997" i="1"/>
  <c r="N996" i="1"/>
  <c r="P996" i="1"/>
  <c r="N995" i="1"/>
  <c r="P995" i="1"/>
  <c r="N994" i="1"/>
  <c r="P994" i="1"/>
  <c r="N993" i="1"/>
  <c r="P993" i="1"/>
  <c r="N992" i="1"/>
  <c r="P992" i="1"/>
  <c r="N991" i="1"/>
  <c r="P991" i="1"/>
  <c r="N990" i="1"/>
  <c r="P990" i="1"/>
  <c r="N989" i="1"/>
  <c r="P989" i="1"/>
  <c r="N988" i="1"/>
  <c r="P988" i="1"/>
  <c r="N987" i="1"/>
  <c r="P987" i="1"/>
  <c r="N986" i="1"/>
  <c r="P986" i="1"/>
  <c r="N985" i="1"/>
  <c r="P985" i="1"/>
  <c r="N984" i="1"/>
  <c r="P984" i="1"/>
  <c r="N983" i="1"/>
  <c r="P983" i="1"/>
  <c r="N982" i="1"/>
  <c r="P982" i="1"/>
  <c r="N981" i="1"/>
  <c r="P981" i="1"/>
  <c r="N980" i="1"/>
  <c r="P980" i="1"/>
  <c r="N979" i="1"/>
  <c r="P979" i="1"/>
  <c r="N978" i="1"/>
  <c r="P978" i="1"/>
  <c r="N977" i="1"/>
  <c r="P977" i="1"/>
  <c r="N976" i="1"/>
  <c r="P976" i="1"/>
  <c r="N975" i="1"/>
  <c r="P975" i="1"/>
  <c r="N974" i="1"/>
  <c r="P974" i="1"/>
  <c r="N973" i="1"/>
  <c r="P973" i="1"/>
  <c r="N972" i="1"/>
  <c r="P972" i="1"/>
  <c r="N971" i="1"/>
  <c r="P971" i="1"/>
  <c r="N970" i="1"/>
  <c r="P970" i="1"/>
  <c r="N969" i="1"/>
  <c r="P969" i="1"/>
  <c r="N968" i="1"/>
  <c r="P968" i="1"/>
  <c r="N967" i="1"/>
  <c r="P967" i="1"/>
  <c r="N966" i="1"/>
  <c r="P966" i="1"/>
  <c r="N965" i="1"/>
  <c r="P965" i="1"/>
  <c r="N964" i="1"/>
  <c r="P964" i="1"/>
  <c r="N963" i="1"/>
  <c r="P963" i="1"/>
  <c r="N962" i="1"/>
  <c r="P962" i="1"/>
  <c r="N961" i="1"/>
  <c r="P961" i="1"/>
  <c r="N960" i="1"/>
  <c r="P960" i="1"/>
  <c r="N959" i="1"/>
  <c r="P959" i="1"/>
  <c r="P958" i="1"/>
  <c r="O958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N939" i="1"/>
  <c r="P939" i="1"/>
  <c r="N957" i="1"/>
  <c r="P957" i="1"/>
  <c r="N956" i="1"/>
  <c r="P956" i="1"/>
  <c r="N955" i="1"/>
  <c r="P955" i="1"/>
  <c r="N954" i="1"/>
  <c r="P954" i="1"/>
  <c r="N953" i="1"/>
  <c r="P953" i="1"/>
  <c r="N952" i="1"/>
  <c r="P952" i="1"/>
  <c r="N951" i="1"/>
  <c r="P951" i="1"/>
  <c r="N950" i="1"/>
  <c r="P950" i="1"/>
  <c r="N949" i="1"/>
  <c r="P949" i="1"/>
  <c r="N948" i="1"/>
  <c r="P948" i="1"/>
  <c r="N947" i="1"/>
  <c r="P947" i="1"/>
  <c r="N946" i="1"/>
  <c r="P946" i="1"/>
  <c r="N945" i="1"/>
  <c r="P945" i="1"/>
  <c r="N944" i="1"/>
  <c r="P944" i="1"/>
  <c r="N943" i="1"/>
  <c r="P943" i="1"/>
  <c r="N942" i="1"/>
  <c r="P942" i="1"/>
  <c r="N941" i="1"/>
  <c r="P941" i="1"/>
  <c r="N940" i="1"/>
  <c r="P940" i="1"/>
  <c r="O912" i="1"/>
  <c r="O911" i="1"/>
  <c r="O910" i="1"/>
  <c r="O909" i="1"/>
  <c r="O908" i="1"/>
  <c r="O907" i="1"/>
  <c r="O906" i="1"/>
  <c r="O905" i="1"/>
  <c r="O904" i="1"/>
  <c r="O903" i="1"/>
  <c r="O334" i="1"/>
  <c r="O333" i="1"/>
  <c r="O332" i="1"/>
  <c r="O331" i="1"/>
  <c r="O330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7" i="1"/>
  <c r="O316" i="1"/>
  <c r="O315" i="1"/>
  <c r="O314" i="1"/>
  <c r="O313" i="1"/>
  <c r="O312" i="1"/>
  <c r="O311" i="1"/>
  <c r="O310" i="1"/>
  <c r="N285" i="1"/>
  <c r="O285" i="1"/>
  <c r="N283" i="1"/>
  <c r="O283" i="1"/>
  <c r="N281" i="1"/>
  <c r="O281" i="1"/>
  <c r="N279" i="1"/>
  <c r="O279" i="1"/>
  <c r="N277" i="1"/>
  <c r="O277" i="1"/>
  <c r="N275" i="1"/>
  <c r="O275" i="1"/>
  <c r="N273" i="1"/>
  <c r="O273" i="1"/>
  <c r="N271" i="1"/>
  <c r="O271" i="1"/>
  <c r="N269" i="1"/>
  <c r="O269" i="1"/>
  <c r="N267" i="1"/>
  <c r="O267" i="1"/>
  <c r="N265" i="1"/>
  <c r="O265" i="1"/>
  <c r="N263" i="1"/>
  <c r="O263" i="1"/>
  <c r="N261" i="1"/>
  <c r="O261" i="1"/>
  <c r="N259" i="1"/>
  <c r="O259" i="1"/>
  <c r="N257" i="1"/>
  <c r="O257" i="1"/>
  <c r="N255" i="1"/>
  <c r="O255" i="1"/>
  <c r="N253" i="1"/>
  <c r="O253" i="1"/>
  <c r="N251" i="1"/>
  <c r="O251" i="1"/>
  <c r="N249" i="1"/>
  <c r="O249" i="1"/>
  <c r="N247" i="1"/>
  <c r="O247" i="1"/>
  <c r="N245" i="1"/>
  <c r="O245" i="1"/>
  <c r="N243" i="1"/>
  <c r="O243" i="1"/>
  <c r="N241" i="1"/>
  <c r="O241" i="1"/>
  <c r="N239" i="1"/>
  <c r="O239" i="1"/>
  <c r="N237" i="1"/>
  <c r="O237" i="1"/>
  <c r="N235" i="1"/>
  <c r="O235" i="1"/>
  <c r="N233" i="1"/>
  <c r="O233" i="1"/>
  <c r="N231" i="1"/>
  <c r="O231" i="1"/>
  <c r="N229" i="1"/>
  <c r="O229" i="1"/>
  <c r="N227" i="1"/>
  <c r="O227" i="1"/>
  <c r="N225" i="1"/>
  <c r="O225" i="1"/>
  <c r="N223" i="1"/>
  <c r="O223" i="1"/>
  <c r="N221" i="1"/>
  <c r="O221" i="1"/>
  <c r="N219" i="1"/>
  <c r="O219" i="1"/>
  <c r="N217" i="1"/>
  <c r="O217" i="1"/>
  <c r="N215" i="1"/>
  <c r="O215" i="1"/>
  <c r="N284" i="1"/>
  <c r="O284" i="1"/>
  <c r="N282" i="1"/>
  <c r="O282" i="1"/>
  <c r="N280" i="1"/>
  <c r="O280" i="1"/>
  <c r="N278" i="1"/>
  <c r="O278" i="1"/>
  <c r="N276" i="1"/>
  <c r="O276" i="1"/>
  <c r="N274" i="1"/>
  <c r="O274" i="1"/>
  <c r="N272" i="1"/>
  <c r="O272" i="1"/>
  <c r="N270" i="1"/>
  <c r="O270" i="1"/>
  <c r="N268" i="1"/>
  <c r="O268" i="1"/>
  <c r="N266" i="1"/>
  <c r="O266" i="1"/>
  <c r="N264" i="1"/>
  <c r="O264" i="1"/>
  <c r="N262" i="1"/>
  <c r="O262" i="1"/>
  <c r="N260" i="1"/>
  <c r="O260" i="1"/>
  <c r="N258" i="1"/>
  <c r="O258" i="1"/>
  <c r="N256" i="1"/>
  <c r="O256" i="1"/>
  <c r="N254" i="1"/>
  <c r="O254" i="1"/>
  <c r="N252" i="1"/>
  <c r="O252" i="1"/>
  <c r="N250" i="1"/>
  <c r="O250" i="1"/>
  <c r="N248" i="1"/>
  <c r="O248" i="1"/>
  <c r="N246" i="1"/>
  <c r="O246" i="1"/>
  <c r="N244" i="1"/>
  <c r="O244" i="1"/>
  <c r="N242" i="1"/>
  <c r="O242" i="1"/>
  <c r="N240" i="1"/>
  <c r="O240" i="1"/>
  <c r="N238" i="1"/>
  <c r="O238" i="1"/>
  <c r="N236" i="1"/>
  <c r="O236" i="1"/>
  <c r="N234" i="1"/>
  <c r="O234" i="1"/>
  <c r="N232" i="1"/>
  <c r="O232" i="1"/>
  <c r="N230" i="1"/>
  <c r="O230" i="1"/>
  <c r="N228" i="1"/>
  <c r="O228" i="1"/>
  <c r="N226" i="1"/>
  <c r="O226" i="1"/>
  <c r="N224" i="1"/>
  <c r="O224" i="1"/>
  <c r="N222" i="1"/>
  <c r="O222" i="1"/>
  <c r="N220" i="1"/>
  <c r="O220" i="1"/>
  <c r="N218" i="1"/>
  <c r="O218" i="1"/>
  <c r="N216" i="1"/>
  <c r="O216" i="1"/>
  <c r="N214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117" i="1"/>
  <c r="O49" i="1"/>
  <c r="O48" i="1"/>
  <c r="O47" i="1"/>
  <c r="O115" i="1"/>
  <c r="O116" i="1"/>
  <c r="O939" i="1"/>
  <c r="N938" i="1"/>
  <c r="P938" i="1"/>
  <c r="N937" i="1"/>
  <c r="P937" i="1"/>
  <c r="N936" i="1"/>
  <c r="P936" i="1"/>
  <c r="N935" i="1"/>
  <c r="P935" i="1"/>
  <c r="N934" i="1"/>
  <c r="P934" i="1"/>
  <c r="N933" i="1"/>
  <c r="P933" i="1"/>
  <c r="N932" i="1"/>
  <c r="P932" i="1"/>
  <c r="N931" i="1"/>
  <c r="P931" i="1"/>
  <c r="N930" i="1"/>
  <c r="P930" i="1"/>
  <c r="N929" i="1"/>
  <c r="P929" i="1"/>
  <c r="N928" i="1"/>
  <c r="P928" i="1"/>
  <c r="N927" i="1"/>
  <c r="P927" i="1"/>
  <c r="N926" i="1"/>
  <c r="P926" i="1"/>
  <c r="N925" i="1"/>
  <c r="P925" i="1"/>
  <c r="N924" i="1"/>
  <c r="P924" i="1"/>
  <c r="N923" i="1"/>
  <c r="P923" i="1"/>
  <c r="N922" i="1"/>
  <c r="P922" i="1"/>
  <c r="N921" i="1"/>
  <c r="P921" i="1"/>
  <c r="N920" i="1"/>
  <c r="P920" i="1"/>
  <c r="N919" i="1"/>
  <c r="P919" i="1"/>
  <c r="N918" i="1"/>
  <c r="P918" i="1"/>
  <c r="N917" i="1"/>
  <c r="P917" i="1"/>
  <c r="N916" i="1"/>
  <c r="P916" i="1"/>
  <c r="N915" i="1"/>
  <c r="P915" i="1"/>
  <c r="N914" i="1"/>
  <c r="P914" i="1"/>
  <c r="N913" i="1"/>
  <c r="P913" i="1"/>
  <c r="N201" i="1"/>
  <c r="O201" i="1"/>
  <c r="N199" i="1"/>
  <c r="O199" i="1"/>
  <c r="N197" i="1"/>
  <c r="O197" i="1"/>
  <c r="N195" i="1"/>
  <c r="O195" i="1"/>
  <c r="N193" i="1"/>
  <c r="O193" i="1"/>
  <c r="N191" i="1"/>
  <c r="O191" i="1"/>
  <c r="N189" i="1"/>
  <c r="O189" i="1"/>
  <c r="N187" i="1"/>
  <c r="O187" i="1"/>
  <c r="N185" i="1"/>
  <c r="O185" i="1"/>
  <c r="N183" i="1"/>
  <c r="O183" i="1"/>
  <c r="N181" i="1"/>
  <c r="O181" i="1"/>
  <c r="N179" i="1"/>
  <c r="O179" i="1"/>
  <c r="N177" i="1"/>
  <c r="O177" i="1"/>
  <c r="N175" i="1"/>
  <c r="O175" i="1"/>
  <c r="N173" i="1"/>
  <c r="O173" i="1"/>
  <c r="N171" i="1"/>
  <c r="O171" i="1"/>
  <c r="N169" i="1"/>
  <c r="O169" i="1"/>
  <c r="N167" i="1"/>
  <c r="O167" i="1"/>
  <c r="N165" i="1"/>
  <c r="O165" i="1"/>
  <c r="N163" i="1"/>
  <c r="O163" i="1"/>
  <c r="N161" i="1"/>
  <c r="O161" i="1"/>
  <c r="N159" i="1"/>
  <c r="O159" i="1"/>
  <c r="N157" i="1"/>
  <c r="O157" i="1"/>
  <c r="N155" i="1"/>
  <c r="O155" i="1"/>
  <c r="N153" i="1"/>
  <c r="O153" i="1"/>
  <c r="N151" i="1"/>
  <c r="O151" i="1"/>
  <c r="N149" i="1"/>
  <c r="O149" i="1"/>
  <c r="N147" i="1"/>
  <c r="O147" i="1"/>
  <c r="N145" i="1"/>
  <c r="O145" i="1"/>
  <c r="N143" i="1"/>
  <c r="O143" i="1"/>
  <c r="N141" i="1"/>
  <c r="O141" i="1"/>
  <c r="N139" i="1"/>
  <c r="O139" i="1"/>
  <c r="N137" i="1"/>
  <c r="O137" i="1"/>
  <c r="N135" i="1"/>
  <c r="O135" i="1"/>
  <c r="P912" i="1"/>
  <c r="P911" i="1"/>
  <c r="P910" i="1"/>
  <c r="P909" i="1"/>
  <c r="S909" i="1" s="1"/>
  <c r="P908" i="1"/>
  <c r="P907" i="1"/>
  <c r="S907" i="1" s="1"/>
  <c r="P906" i="1"/>
  <c r="P905" i="1"/>
  <c r="P904" i="1"/>
  <c r="P903" i="1"/>
  <c r="S903" i="1" s="1"/>
  <c r="P902" i="1"/>
  <c r="N200" i="1"/>
  <c r="O200" i="1"/>
  <c r="N198" i="1"/>
  <c r="O198" i="1"/>
  <c r="N196" i="1"/>
  <c r="O196" i="1"/>
  <c r="N194" i="1"/>
  <c r="O194" i="1"/>
  <c r="N192" i="1"/>
  <c r="O192" i="1"/>
  <c r="N190" i="1"/>
  <c r="O190" i="1"/>
  <c r="N188" i="1"/>
  <c r="O188" i="1"/>
  <c r="N186" i="1"/>
  <c r="O186" i="1"/>
  <c r="N184" i="1"/>
  <c r="O184" i="1"/>
  <c r="N182" i="1"/>
  <c r="O182" i="1"/>
  <c r="N180" i="1"/>
  <c r="O180" i="1"/>
  <c r="N178" i="1"/>
  <c r="O178" i="1"/>
  <c r="N176" i="1"/>
  <c r="O176" i="1"/>
  <c r="N174" i="1"/>
  <c r="O174" i="1"/>
  <c r="N172" i="1"/>
  <c r="O172" i="1"/>
  <c r="N170" i="1"/>
  <c r="O170" i="1"/>
  <c r="N168" i="1"/>
  <c r="O168" i="1"/>
  <c r="N166" i="1"/>
  <c r="O166" i="1"/>
  <c r="N164" i="1"/>
  <c r="O164" i="1"/>
  <c r="N162" i="1"/>
  <c r="O162" i="1"/>
  <c r="N160" i="1"/>
  <c r="O160" i="1"/>
  <c r="N158" i="1"/>
  <c r="O158" i="1"/>
  <c r="N156" i="1"/>
  <c r="O156" i="1"/>
  <c r="N154" i="1"/>
  <c r="O154" i="1"/>
  <c r="N152" i="1"/>
  <c r="O152" i="1"/>
  <c r="N150" i="1"/>
  <c r="O150" i="1"/>
  <c r="N148" i="1"/>
  <c r="O148" i="1"/>
  <c r="N146" i="1"/>
  <c r="O146" i="1"/>
  <c r="N144" i="1"/>
  <c r="O144" i="1"/>
  <c r="N142" i="1"/>
  <c r="O142" i="1"/>
  <c r="N140" i="1"/>
  <c r="O140" i="1"/>
  <c r="N138" i="1"/>
  <c r="O138" i="1"/>
  <c r="N136" i="1"/>
  <c r="O136" i="1"/>
  <c r="N134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4" i="1"/>
  <c r="O50" i="1"/>
  <c r="S1226" i="1"/>
  <c r="V1226" i="1"/>
  <c r="S1221" i="1"/>
  <c r="V1221" i="1"/>
  <c r="S1219" i="1"/>
  <c r="V1219" i="1"/>
  <c r="S1217" i="1"/>
  <c r="V1217" i="1"/>
  <c r="S1215" i="1"/>
  <c r="V1215" i="1"/>
  <c r="V1213" i="1"/>
  <c r="S1213" i="1"/>
  <c r="V1210" i="1"/>
  <c r="S1210" i="1"/>
  <c r="V1208" i="1"/>
  <c r="S1208" i="1"/>
  <c r="V1206" i="1"/>
  <c r="S1206" i="1"/>
  <c r="V1204" i="1"/>
  <c r="S1204" i="1"/>
  <c r="V1202" i="1"/>
  <c r="S1202" i="1"/>
  <c r="V1200" i="1"/>
  <c r="S1200" i="1"/>
  <c r="V1198" i="1"/>
  <c r="S1198" i="1"/>
  <c r="V1194" i="1"/>
  <c r="S1194" i="1"/>
  <c r="V1193" i="1"/>
  <c r="S1193" i="1"/>
  <c r="V1191" i="1"/>
  <c r="S1191" i="1"/>
  <c r="V1188" i="1"/>
  <c r="S1188" i="1"/>
  <c r="V1183" i="1"/>
  <c r="S1183" i="1"/>
  <c r="V1181" i="1"/>
  <c r="S1181" i="1"/>
  <c r="V1179" i="1"/>
  <c r="S1179" i="1"/>
  <c r="V1177" i="1"/>
  <c r="S1177" i="1"/>
  <c r="V1175" i="1"/>
  <c r="S1175" i="1"/>
  <c r="V1173" i="1"/>
  <c r="S1173" i="1"/>
  <c r="V1171" i="1"/>
  <c r="S1171" i="1"/>
  <c r="V1169" i="1"/>
  <c r="S1169" i="1"/>
  <c r="V1168" i="1"/>
  <c r="S1168" i="1"/>
  <c r="V1162" i="1"/>
  <c r="S1162" i="1"/>
  <c r="V1160" i="1"/>
  <c r="S1160" i="1"/>
  <c r="V1158" i="1"/>
  <c r="S1158" i="1"/>
  <c r="V1157" i="1"/>
  <c r="S1157" i="1"/>
  <c r="V1154" i="1"/>
  <c r="S1154" i="1"/>
  <c r="V1153" i="1"/>
  <c r="S1153" i="1"/>
  <c r="V1150" i="1"/>
  <c r="S1150" i="1"/>
  <c r="V1148" i="1"/>
  <c r="S1148" i="1"/>
  <c r="V1147" i="1"/>
  <c r="S1147" i="1"/>
  <c r="V1142" i="1"/>
  <c r="S1142" i="1"/>
  <c r="V1140" i="1"/>
  <c r="S1140" i="1"/>
  <c r="V1138" i="1"/>
  <c r="S1138" i="1"/>
  <c r="V1136" i="1"/>
  <c r="S1136" i="1"/>
  <c r="V1134" i="1"/>
  <c r="S1134" i="1"/>
  <c r="V1132" i="1"/>
  <c r="S1132" i="1"/>
  <c r="V1130" i="1"/>
  <c r="S1130" i="1"/>
  <c r="V1128" i="1"/>
  <c r="S1128" i="1"/>
  <c r="V1126" i="1"/>
  <c r="S1126" i="1"/>
  <c r="V1124" i="1"/>
  <c r="S1124" i="1"/>
  <c r="V1122" i="1"/>
  <c r="S1122" i="1"/>
  <c r="V1120" i="1"/>
  <c r="S1120" i="1"/>
  <c r="V1117" i="1"/>
  <c r="S1117" i="1"/>
  <c r="V1113" i="1"/>
  <c r="S1113" i="1"/>
  <c r="V1112" i="1"/>
  <c r="S1112" i="1"/>
  <c r="V1107" i="1"/>
  <c r="S1107" i="1"/>
  <c r="V1105" i="1"/>
  <c r="S1105" i="1"/>
  <c r="V1104" i="1"/>
  <c r="S1104" i="1"/>
  <c r="V1102" i="1"/>
  <c r="S1102" i="1"/>
  <c r="V1097" i="1"/>
  <c r="S1097" i="1"/>
  <c r="V1095" i="1"/>
  <c r="S1095" i="1"/>
  <c r="V1093" i="1"/>
  <c r="S1093" i="1"/>
  <c r="V1091" i="1"/>
  <c r="S1091" i="1"/>
  <c r="V1089" i="1"/>
  <c r="S1089" i="1"/>
  <c r="V1087" i="1"/>
  <c r="S1087" i="1"/>
  <c r="V1085" i="1"/>
  <c r="S1085" i="1"/>
  <c r="V1083" i="1"/>
  <c r="S1083" i="1"/>
  <c r="V1082" i="1"/>
  <c r="S1082" i="1"/>
  <c r="V1079" i="1"/>
  <c r="S1079" i="1"/>
  <c r="V1074" i="1"/>
  <c r="S1074" i="1"/>
  <c r="V1072" i="1"/>
  <c r="S1072" i="1"/>
  <c r="V1070" i="1"/>
  <c r="S1070" i="1"/>
  <c r="V1068" i="1"/>
  <c r="S1068" i="1"/>
  <c r="V1066" i="1"/>
  <c r="S1066" i="1"/>
  <c r="V1064" i="1"/>
  <c r="S1064" i="1"/>
  <c r="V1062" i="1"/>
  <c r="S1062" i="1"/>
  <c r="V1060" i="1"/>
  <c r="S1060" i="1"/>
  <c r="V1056" i="1"/>
  <c r="S1056" i="1"/>
  <c r="V1050" i="1"/>
  <c r="S1050" i="1"/>
  <c r="V1048" i="1"/>
  <c r="S1048" i="1"/>
  <c r="V1046" i="1"/>
  <c r="S1046" i="1"/>
  <c r="V1044" i="1"/>
  <c r="S1044" i="1"/>
  <c r="V1042" i="1"/>
  <c r="S1042" i="1"/>
  <c r="V1041" i="1"/>
  <c r="S1041" i="1"/>
  <c r="V1037" i="1"/>
  <c r="S1037" i="1"/>
  <c r="V1036" i="1"/>
  <c r="S1036" i="1"/>
  <c r="V1035" i="1"/>
  <c r="S1035" i="1"/>
  <c r="V1034" i="1"/>
  <c r="S1034" i="1"/>
  <c r="V1033" i="1"/>
  <c r="S1033" i="1"/>
  <c r="V1032" i="1"/>
  <c r="S1032" i="1"/>
  <c r="V1031" i="1"/>
  <c r="S1031" i="1"/>
  <c r="V1030" i="1"/>
  <c r="S1030" i="1"/>
  <c r="V1029" i="1"/>
  <c r="S1029" i="1"/>
  <c r="V1028" i="1"/>
  <c r="S1028" i="1"/>
  <c r="V1027" i="1"/>
  <c r="S1027" i="1"/>
  <c r="V1026" i="1"/>
  <c r="S1026" i="1"/>
  <c r="V1025" i="1"/>
  <c r="S1025" i="1"/>
  <c r="V1024" i="1"/>
  <c r="S1024" i="1"/>
  <c r="V1023" i="1"/>
  <c r="S1023" i="1"/>
  <c r="V1022" i="1"/>
  <c r="S1022" i="1"/>
  <c r="V1021" i="1"/>
  <c r="S1021" i="1"/>
  <c r="V1020" i="1"/>
  <c r="S1020" i="1"/>
  <c r="V1019" i="1"/>
  <c r="S1019" i="1"/>
  <c r="V1018" i="1"/>
  <c r="S1018" i="1"/>
  <c r="V1017" i="1"/>
  <c r="S1017" i="1"/>
  <c r="V1016" i="1"/>
  <c r="S1016" i="1"/>
  <c r="V1015" i="1"/>
  <c r="S1015" i="1"/>
  <c r="V1014" i="1"/>
  <c r="S1014" i="1"/>
  <c r="V1013" i="1"/>
  <c r="S1013" i="1"/>
  <c r="V1012" i="1"/>
  <c r="S1012" i="1"/>
  <c r="V1011" i="1"/>
  <c r="S1011" i="1"/>
  <c r="V1010" i="1"/>
  <c r="S1010" i="1"/>
  <c r="V1009" i="1"/>
  <c r="S1009" i="1"/>
  <c r="V1008" i="1"/>
  <c r="S1008" i="1"/>
  <c r="V1007" i="1"/>
  <c r="S1007" i="1"/>
  <c r="V1006" i="1"/>
  <c r="S1006" i="1"/>
  <c r="V1005" i="1"/>
  <c r="S1005" i="1"/>
  <c r="V1004" i="1"/>
  <c r="S1004" i="1"/>
  <c r="V1003" i="1"/>
  <c r="S1003" i="1"/>
  <c r="V1002" i="1"/>
  <c r="S1002" i="1"/>
  <c r="V1001" i="1"/>
  <c r="S1001" i="1"/>
  <c r="V1000" i="1"/>
  <c r="S1000" i="1"/>
  <c r="V999" i="1"/>
  <c r="S999" i="1"/>
  <c r="V998" i="1"/>
  <c r="S998" i="1"/>
  <c r="V997" i="1"/>
  <c r="S997" i="1"/>
  <c r="V996" i="1"/>
  <c r="S996" i="1"/>
  <c r="V992" i="1"/>
  <c r="S992" i="1"/>
  <c r="V991" i="1"/>
  <c r="S991" i="1"/>
  <c r="V990" i="1"/>
  <c r="S990" i="1"/>
  <c r="V989" i="1"/>
  <c r="S989" i="1"/>
  <c r="V988" i="1"/>
  <c r="S988" i="1"/>
  <c r="V987" i="1"/>
  <c r="S987" i="1"/>
  <c r="V986" i="1"/>
  <c r="S986" i="1"/>
  <c r="V985" i="1"/>
  <c r="S985" i="1"/>
  <c r="V984" i="1"/>
  <c r="S984" i="1"/>
  <c r="V983" i="1"/>
  <c r="S983" i="1"/>
  <c r="V982" i="1"/>
  <c r="S982" i="1"/>
  <c r="V981" i="1"/>
  <c r="S981" i="1"/>
  <c r="V980" i="1"/>
  <c r="S980" i="1"/>
  <c r="V979" i="1"/>
  <c r="S979" i="1"/>
  <c r="V978" i="1"/>
  <c r="S978" i="1"/>
  <c r="V977" i="1"/>
  <c r="S977" i="1"/>
  <c r="V976" i="1"/>
  <c r="S976" i="1"/>
  <c r="V975" i="1"/>
  <c r="S975" i="1"/>
  <c r="V974" i="1"/>
  <c r="S974" i="1"/>
  <c r="V973" i="1"/>
  <c r="S973" i="1"/>
  <c r="V972" i="1"/>
  <c r="S972" i="1"/>
  <c r="V971" i="1"/>
  <c r="S971" i="1"/>
  <c r="V970" i="1"/>
  <c r="S970" i="1"/>
  <c r="V969" i="1"/>
  <c r="S969" i="1"/>
  <c r="V965" i="1"/>
  <c r="S965" i="1"/>
  <c r="V964" i="1"/>
  <c r="S964" i="1"/>
  <c r="V963" i="1"/>
  <c r="S963" i="1"/>
  <c r="V962" i="1"/>
  <c r="S962" i="1"/>
  <c r="V961" i="1"/>
  <c r="S961" i="1"/>
  <c r="V960" i="1"/>
  <c r="S960" i="1"/>
  <c r="V959" i="1"/>
  <c r="S959" i="1"/>
  <c r="V958" i="1"/>
  <c r="S958" i="1"/>
  <c r="V957" i="1"/>
  <c r="S957" i="1"/>
  <c r="V956" i="1"/>
  <c r="S956" i="1"/>
  <c r="V952" i="1"/>
  <c r="S952" i="1"/>
  <c r="V951" i="1"/>
  <c r="S951" i="1"/>
  <c r="V950" i="1"/>
  <c r="S950" i="1"/>
  <c r="V949" i="1"/>
  <c r="S949" i="1"/>
  <c r="V948" i="1"/>
  <c r="S948" i="1"/>
  <c r="V947" i="1"/>
  <c r="S947" i="1"/>
  <c r="V946" i="1"/>
  <c r="S946" i="1"/>
  <c r="V945" i="1"/>
  <c r="S945" i="1"/>
  <c r="V941" i="1"/>
  <c r="S941" i="1"/>
  <c r="V940" i="1"/>
  <c r="S940" i="1"/>
  <c r="V939" i="1"/>
  <c r="S939" i="1"/>
  <c r="V938" i="1"/>
  <c r="S938" i="1"/>
  <c r="V937" i="1"/>
  <c r="S937" i="1"/>
  <c r="V936" i="1"/>
  <c r="S936" i="1"/>
  <c r="V935" i="1"/>
  <c r="S935" i="1"/>
  <c r="V934" i="1"/>
  <c r="S934" i="1"/>
  <c r="V933" i="1"/>
  <c r="S933" i="1"/>
  <c r="V929" i="1"/>
  <c r="S929" i="1"/>
  <c r="V928" i="1"/>
  <c r="S928" i="1"/>
  <c r="V927" i="1"/>
  <c r="S927" i="1"/>
  <c r="V926" i="1"/>
  <c r="S926" i="1"/>
  <c r="V925" i="1"/>
  <c r="S925" i="1"/>
  <c r="V924" i="1"/>
  <c r="S924" i="1"/>
  <c r="V923" i="1"/>
  <c r="S923" i="1"/>
  <c r="V922" i="1"/>
  <c r="S922" i="1"/>
  <c r="V921" i="1"/>
  <c r="S921" i="1"/>
  <c r="V920" i="1"/>
  <c r="S920" i="1"/>
  <c r="V919" i="1"/>
  <c r="S919" i="1"/>
  <c r="V918" i="1"/>
  <c r="S918" i="1"/>
  <c r="V917" i="1"/>
  <c r="S917" i="1"/>
  <c r="V916" i="1"/>
  <c r="S916" i="1"/>
  <c r="V915" i="1"/>
  <c r="S915" i="1"/>
  <c r="V914" i="1"/>
  <c r="S914" i="1"/>
  <c r="V913" i="1"/>
  <c r="S913" i="1"/>
  <c r="V912" i="1"/>
  <c r="S912" i="1"/>
  <c r="V911" i="1"/>
  <c r="S911" i="1"/>
  <c r="V910" i="1"/>
  <c r="S910" i="1"/>
  <c r="V909" i="1"/>
  <c r="V908" i="1"/>
  <c r="S908" i="1"/>
  <c r="V907" i="1"/>
  <c r="V903" i="1"/>
  <c r="N901" i="1"/>
  <c r="P901" i="1"/>
  <c r="N900" i="1"/>
  <c r="P900" i="1"/>
  <c r="N899" i="1"/>
  <c r="P899" i="1"/>
  <c r="N898" i="1"/>
  <c r="P898" i="1"/>
  <c r="N897" i="1"/>
  <c r="P897" i="1"/>
  <c r="N896" i="1"/>
  <c r="P896" i="1"/>
  <c r="N895" i="1"/>
  <c r="P895" i="1"/>
  <c r="N894" i="1"/>
  <c r="P894" i="1"/>
  <c r="N893" i="1"/>
  <c r="P893" i="1"/>
  <c r="N892" i="1"/>
  <c r="P892" i="1"/>
  <c r="N891" i="1"/>
  <c r="P891" i="1"/>
  <c r="N890" i="1"/>
  <c r="P890" i="1"/>
  <c r="N889" i="1"/>
  <c r="P889" i="1"/>
  <c r="N888" i="1"/>
  <c r="P888" i="1"/>
  <c r="N887" i="1"/>
  <c r="P887" i="1"/>
  <c r="N886" i="1"/>
  <c r="P886" i="1"/>
  <c r="N885" i="1"/>
  <c r="P885" i="1"/>
  <c r="N884" i="1"/>
  <c r="P884" i="1"/>
  <c r="N883" i="1"/>
  <c r="P883" i="1"/>
  <c r="N882" i="1"/>
  <c r="P882" i="1"/>
  <c r="N881" i="1"/>
  <c r="P881" i="1"/>
  <c r="N880" i="1"/>
  <c r="P880" i="1"/>
  <c r="N879" i="1"/>
  <c r="P879" i="1"/>
  <c r="N878" i="1"/>
  <c r="P878" i="1"/>
  <c r="N877" i="1"/>
  <c r="P877" i="1"/>
  <c r="N876" i="1"/>
  <c r="P876" i="1"/>
  <c r="N875" i="1"/>
  <c r="P875" i="1"/>
  <c r="N874" i="1"/>
  <c r="P874" i="1"/>
  <c r="N873" i="1"/>
  <c r="P873" i="1"/>
  <c r="N872" i="1"/>
  <c r="P872" i="1"/>
  <c r="N871" i="1"/>
  <c r="P871" i="1"/>
  <c r="N870" i="1"/>
  <c r="P870" i="1"/>
  <c r="N869" i="1"/>
  <c r="P869" i="1"/>
  <c r="N868" i="1"/>
  <c r="P868" i="1"/>
  <c r="N867" i="1"/>
  <c r="P867" i="1"/>
  <c r="N866" i="1"/>
  <c r="P866" i="1"/>
  <c r="N865" i="1"/>
  <c r="P865" i="1"/>
  <c r="N864" i="1"/>
  <c r="P864" i="1"/>
  <c r="N863" i="1"/>
  <c r="P863" i="1"/>
  <c r="N862" i="1"/>
  <c r="P862" i="1"/>
  <c r="N861" i="1"/>
  <c r="P861" i="1"/>
  <c r="N860" i="1"/>
  <c r="P860" i="1"/>
  <c r="N859" i="1"/>
  <c r="P859" i="1"/>
  <c r="N858" i="1"/>
  <c r="P858" i="1"/>
  <c r="N857" i="1"/>
  <c r="P857" i="1"/>
  <c r="N856" i="1"/>
  <c r="P856" i="1"/>
  <c r="N855" i="1"/>
  <c r="P855" i="1"/>
  <c r="N854" i="1"/>
  <c r="P854" i="1"/>
  <c r="N853" i="1"/>
  <c r="P853" i="1"/>
  <c r="N852" i="1"/>
  <c r="P852" i="1"/>
  <c r="N851" i="1"/>
  <c r="P851" i="1"/>
  <c r="N850" i="1"/>
  <c r="P850" i="1"/>
  <c r="N849" i="1"/>
  <c r="P849" i="1"/>
  <c r="N848" i="1"/>
  <c r="P848" i="1"/>
  <c r="N847" i="1"/>
  <c r="P847" i="1"/>
  <c r="N846" i="1"/>
  <c r="P846" i="1"/>
  <c r="N845" i="1"/>
  <c r="P845" i="1"/>
  <c r="N844" i="1"/>
  <c r="P844" i="1"/>
  <c r="N843" i="1"/>
  <c r="P843" i="1"/>
  <c r="N842" i="1"/>
  <c r="P842" i="1"/>
  <c r="N841" i="1"/>
  <c r="P841" i="1"/>
  <c r="N840" i="1"/>
  <c r="P840" i="1"/>
  <c r="N839" i="1"/>
  <c r="P839" i="1"/>
  <c r="N838" i="1"/>
  <c r="P838" i="1"/>
  <c r="N837" i="1"/>
  <c r="P837" i="1"/>
  <c r="N836" i="1"/>
  <c r="P836" i="1"/>
  <c r="N835" i="1"/>
  <c r="P835" i="1"/>
  <c r="N834" i="1"/>
  <c r="P834" i="1"/>
  <c r="N833" i="1"/>
  <c r="P833" i="1"/>
  <c r="N832" i="1"/>
  <c r="P832" i="1"/>
  <c r="N831" i="1"/>
  <c r="P831" i="1"/>
  <c r="N830" i="1"/>
  <c r="P830" i="1"/>
  <c r="N829" i="1"/>
  <c r="P829" i="1"/>
  <c r="N828" i="1"/>
  <c r="P828" i="1"/>
  <c r="N827" i="1"/>
  <c r="P827" i="1"/>
  <c r="N826" i="1"/>
  <c r="P826" i="1"/>
  <c r="N825" i="1"/>
  <c r="P825" i="1"/>
  <c r="N824" i="1"/>
  <c r="P824" i="1"/>
  <c r="N823" i="1"/>
  <c r="P823" i="1"/>
  <c r="N822" i="1"/>
  <c r="P822" i="1"/>
  <c r="N821" i="1"/>
  <c r="P821" i="1"/>
  <c r="N820" i="1"/>
  <c r="P820" i="1"/>
  <c r="N819" i="1"/>
  <c r="P819" i="1"/>
  <c r="N818" i="1"/>
  <c r="P818" i="1"/>
  <c r="N817" i="1"/>
  <c r="P817" i="1"/>
  <c r="N816" i="1"/>
  <c r="P816" i="1"/>
  <c r="N815" i="1"/>
  <c r="P815" i="1"/>
  <c r="N814" i="1"/>
  <c r="P814" i="1"/>
  <c r="N813" i="1"/>
  <c r="P813" i="1"/>
  <c r="N812" i="1"/>
  <c r="P812" i="1"/>
  <c r="N811" i="1"/>
  <c r="P811" i="1"/>
  <c r="N810" i="1"/>
  <c r="P810" i="1"/>
  <c r="N809" i="1"/>
  <c r="P809" i="1"/>
  <c r="N808" i="1"/>
  <c r="P808" i="1"/>
  <c r="N807" i="1"/>
  <c r="P807" i="1"/>
  <c r="N806" i="1"/>
  <c r="P806" i="1"/>
  <c r="N805" i="1"/>
  <c r="P805" i="1"/>
  <c r="N804" i="1"/>
  <c r="P804" i="1"/>
  <c r="N803" i="1"/>
  <c r="P803" i="1"/>
  <c r="N802" i="1"/>
  <c r="P802" i="1"/>
  <c r="N801" i="1"/>
  <c r="P801" i="1"/>
  <c r="N800" i="1"/>
  <c r="P800" i="1"/>
  <c r="N799" i="1"/>
  <c r="P799" i="1"/>
  <c r="N798" i="1"/>
  <c r="P798" i="1"/>
  <c r="N797" i="1"/>
  <c r="P797" i="1"/>
  <c r="N796" i="1"/>
  <c r="P796" i="1"/>
  <c r="N795" i="1"/>
  <c r="P795" i="1"/>
  <c r="N794" i="1"/>
  <c r="P794" i="1"/>
  <c r="N793" i="1"/>
  <c r="P793" i="1"/>
  <c r="N792" i="1"/>
  <c r="P792" i="1"/>
  <c r="N791" i="1"/>
  <c r="P791" i="1"/>
  <c r="N790" i="1"/>
  <c r="P790" i="1"/>
  <c r="N789" i="1"/>
  <c r="P789" i="1"/>
  <c r="N788" i="1"/>
  <c r="P788" i="1"/>
  <c r="N786" i="1"/>
  <c r="P786" i="1"/>
  <c r="O786" i="1"/>
  <c r="N784" i="1"/>
  <c r="P784" i="1"/>
  <c r="O784" i="1"/>
  <c r="N782" i="1"/>
  <c r="P782" i="1"/>
  <c r="O782" i="1"/>
  <c r="N780" i="1"/>
  <c r="P780" i="1"/>
  <c r="O780" i="1"/>
  <c r="N778" i="1"/>
  <c r="P778" i="1"/>
  <c r="O778" i="1"/>
  <c r="N776" i="1"/>
  <c r="P776" i="1"/>
  <c r="O776" i="1"/>
  <c r="N774" i="1"/>
  <c r="P774" i="1"/>
  <c r="O774" i="1"/>
  <c r="N772" i="1"/>
  <c r="P772" i="1"/>
  <c r="O772" i="1"/>
  <c r="N770" i="1"/>
  <c r="P770" i="1"/>
  <c r="O770" i="1"/>
  <c r="N768" i="1"/>
  <c r="P768" i="1"/>
  <c r="O768" i="1"/>
  <c r="N766" i="1"/>
  <c r="P766" i="1"/>
  <c r="O766" i="1"/>
  <c r="N764" i="1"/>
  <c r="P764" i="1"/>
  <c r="O764" i="1"/>
  <c r="N762" i="1"/>
  <c r="P762" i="1"/>
  <c r="O762" i="1"/>
  <c r="N760" i="1"/>
  <c r="P760" i="1"/>
  <c r="O760" i="1"/>
  <c r="N758" i="1"/>
  <c r="P758" i="1"/>
  <c r="O758" i="1"/>
  <c r="N756" i="1"/>
  <c r="P756" i="1"/>
  <c r="O756" i="1"/>
  <c r="N754" i="1"/>
  <c r="P754" i="1"/>
  <c r="O754" i="1"/>
  <c r="N752" i="1"/>
  <c r="P752" i="1"/>
  <c r="O752" i="1"/>
  <c r="N750" i="1"/>
  <c r="P750" i="1"/>
  <c r="O750" i="1"/>
  <c r="N748" i="1"/>
  <c r="P748" i="1"/>
  <c r="O748" i="1"/>
  <c r="N746" i="1"/>
  <c r="P746" i="1"/>
  <c r="O746" i="1"/>
  <c r="N744" i="1"/>
  <c r="P744" i="1"/>
  <c r="O744" i="1"/>
  <c r="N742" i="1"/>
  <c r="P742" i="1"/>
  <c r="O742" i="1"/>
  <c r="N740" i="1"/>
  <c r="P740" i="1"/>
  <c r="O740" i="1"/>
  <c r="N738" i="1"/>
  <c r="P738" i="1"/>
  <c r="O738" i="1"/>
  <c r="N736" i="1"/>
  <c r="P736" i="1"/>
  <c r="O736" i="1"/>
  <c r="N734" i="1"/>
  <c r="P734" i="1"/>
  <c r="O734" i="1"/>
  <c r="N732" i="1"/>
  <c r="P732" i="1"/>
  <c r="O732" i="1"/>
  <c r="N730" i="1"/>
  <c r="P730" i="1"/>
  <c r="O730" i="1"/>
  <c r="N728" i="1"/>
  <c r="P728" i="1"/>
  <c r="O728" i="1"/>
  <c r="N726" i="1"/>
  <c r="P726" i="1"/>
  <c r="O726" i="1"/>
  <c r="N724" i="1"/>
  <c r="P724" i="1"/>
  <c r="O724" i="1"/>
  <c r="N722" i="1"/>
  <c r="P722" i="1"/>
  <c r="O722" i="1"/>
  <c r="N720" i="1"/>
  <c r="P720" i="1"/>
  <c r="O720" i="1"/>
  <c r="N718" i="1"/>
  <c r="P718" i="1"/>
  <c r="O718" i="1"/>
  <c r="N716" i="1"/>
  <c r="P716" i="1"/>
  <c r="O716" i="1"/>
  <c r="N714" i="1"/>
  <c r="P714" i="1"/>
  <c r="O714" i="1"/>
  <c r="N712" i="1"/>
  <c r="P712" i="1"/>
  <c r="O712" i="1"/>
  <c r="N710" i="1"/>
  <c r="P710" i="1"/>
  <c r="O710" i="1"/>
  <c r="N708" i="1"/>
  <c r="P708" i="1"/>
  <c r="O708" i="1"/>
  <c r="N706" i="1"/>
  <c r="P706" i="1"/>
  <c r="O706" i="1"/>
  <c r="N704" i="1"/>
  <c r="P704" i="1"/>
  <c r="O704" i="1"/>
  <c r="N702" i="1"/>
  <c r="P702" i="1"/>
  <c r="O702" i="1"/>
  <c r="N700" i="1"/>
  <c r="P700" i="1"/>
  <c r="O700" i="1"/>
  <c r="N698" i="1"/>
  <c r="P698" i="1"/>
  <c r="O698" i="1"/>
  <c r="N696" i="1"/>
  <c r="P696" i="1"/>
  <c r="O696" i="1"/>
  <c r="N694" i="1"/>
  <c r="P694" i="1"/>
  <c r="O694" i="1"/>
  <c r="N692" i="1"/>
  <c r="P692" i="1"/>
  <c r="O692" i="1"/>
  <c r="N690" i="1"/>
  <c r="P690" i="1"/>
  <c r="O690" i="1"/>
  <c r="N688" i="1"/>
  <c r="P688" i="1"/>
  <c r="O688" i="1"/>
  <c r="N686" i="1"/>
  <c r="P686" i="1"/>
  <c r="O686" i="1"/>
  <c r="N684" i="1"/>
  <c r="P684" i="1"/>
  <c r="O684" i="1"/>
  <c r="N682" i="1"/>
  <c r="P682" i="1"/>
  <c r="O682" i="1"/>
  <c r="N680" i="1"/>
  <c r="P680" i="1"/>
  <c r="O680" i="1"/>
  <c r="N678" i="1"/>
  <c r="P678" i="1"/>
  <c r="O678" i="1"/>
  <c r="N676" i="1"/>
  <c r="P676" i="1"/>
  <c r="O676" i="1"/>
  <c r="N674" i="1"/>
  <c r="P674" i="1"/>
  <c r="O674" i="1"/>
  <c r="N672" i="1"/>
  <c r="P672" i="1"/>
  <c r="O672" i="1"/>
  <c r="N670" i="1"/>
  <c r="P670" i="1"/>
  <c r="O670" i="1"/>
  <c r="N668" i="1"/>
  <c r="P668" i="1"/>
  <c r="O668" i="1"/>
  <c r="N666" i="1"/>
  <c r="P666" i="1"/>
  <c r="O666" i="1"/>
  <c r="N664" i="1"/>
  <c r="P664" i="1"/>
  <c r="O664" i="1"/>
  <c r="N662" i="1"/>
  <c r="P662" i="1"/>
  <c r="O662" i="1"/>
  <c r="N660" i="1"/>
  <c r="P660" i="1"/>
  <c r="O660" i="1"/>
  <c r="N658" i="1"/>
  <c r="P658" i="1"/>
  <c r="O658" i="1"/>
  <c r="N656" i="1"/>
  <c r="P656" i="1"/>
  <c r="O656" i="1"/>
  <c r="N654" i="1"/>
  <c r="P654" i="1"/>
  <c r="O654" i="1"/>
  <c r="N652" i="1"/>
  <c r="P652" i="1"/>
  <c r="O652" i="1"/>
  <c r="N650" i="1"/>
  <c r="P650" i="1"/>
  <c r="O650" i="1"/>
  <c r="N648" i="1"/>
  <c r="P648" i="1"/>
  <c r="O648" i="1"/>
  <c r="N646" i="1"/>
  <c r="P646" i="1"/>
  <c r="O646" i="1"/>
  <c r="N644" i="1"/>
  <c r="P644" i="1"/>
  <c r="O644" i="1"/>
  <c r="N642" i="1"/>
  <c r="P642" i="1"/>
  <c r="O642" i="1"/>
  <c r="N640" i="1"/>
  <c r="P640" i="1"/>
  <c r="O640" i="1"/>
  <c r="N638" i="1"/>
  <c r="P638" i="1"/>
  <c r="O638" i="1"/>
  <c r="N636" i="1"/>
  <c r="P636" i="1"/>
  <c r="O636" i="1"/>
  <c r="N634" i="1"/>
  <c r="P634" i="1"/>
  <c r="O634" i="1"/>
  <c r="N632" i="1"/>
  <c r="P632" i="1"/>
  <c r="O632" i="1"/>
  <c r="N630" i="1"/>
  <c r="P630" i="1"/>
  <c r="O630" i="1"/>
  <c r="N628" i="1"/>
  <c r="P628" i="1"/>
  <c r="O628" i="1"/>
  <c r="N626" i="1"/>
  <c r="P626" i="1"/>
  <c r="O626" i="1"/>
  <c r="N624" i="1"/>
  <c r="P624" i="1"/>
  <c r="O624" i="1"/>
  <c r="N622" i="1"/>
  <c r="P622" i="1"/>
  <c r="O622" i="1"/>
  <c r="N620" i="1"/>
  <c r="P620" i="1"/>
  <c r="O620" i="1"/>
  <c r="N618" i="1"/>
  <c r="P618" i="1"/>
  <c r="O618" i="1"/>
  <c r="N616" i="1"/>
  <c r="P616" i="1"/>
  <c r="O616" i="1"/>
  <c r="N614" i="1"/>
  <c r="P614" i="1"/>
  <c r="O614" i="1"/>
  <c r="N612" i="1"/>
  <c r="P612" i="1"/>
  <c r="O612" i="1"/>
  <c r="N610" i="1"/>
  <c r="P610" i="1"/>
  <c r="O610" i="1"/>
  <c r="N608" i="1"/>
  <c r="P608" i="1"/>
  <c r="O608" i="1"/>
  <c r="N606" i="1"/>
  <c r="P606" i="1"/>
  <c r="O606" i="1"/>
  <c r="N604" i="1"/>
  <c r="P604" i="1"/>
  <c r="O604" i="1"/>
  <c r="N602" i="1"/>
  <c r="P602" i="1"/>
  <c r="O602" i="1"/>
  <c r="N600" i="1"/>
  <c r="P600" i="1"/>
  <c r="O600" i="1"/>
  <c r="N598" i="1"/>
  <c r="P598" i="1"/>
  <c r="O598" i="1"/>
  <c r="N596" i="1"/>
  <c r="P596" i="1"/>
  <c r="O596" i="1"/>
  <c r="N594" i="1"/>
  <c r="P594" i="1"/>
  <c r="O594" i="1"/>
  <c r="N592" i="1"/>
  <c r="P592" i="1"/>
  <c r="O592" i="1"/>
  <c r="N590" i="1"/>
  <c r="P590" i="1"/>
  <c r="O590" i="1"/>
  <c r="N588" i="1"/>
  <c r="P588" i="1"/>
  <c r="O588" i="1"/>
  <c r="N586" i="1"/>
  <c r="P586" i="1"/>
  <c r="O586" i="1"/>
  <c r="N584" i="1"/>
  <c r="P584" i="1"/>
  <c r="O584" i="1"/>
  <c r="N582" i="1"/>
  <c r="P582" i="1"/>
  <c r="O582" i="1"/>
  <c r="N580" i="1"/>
  <c r="P580" i="1"/>
  <c r="O580" i="1"/>
  <c r="N578" i="1"/>
  <c r="P578" i="1"/>
  <c r="O578" i="1"/>
  <c r="N576" i="1"/>
  <c r="P576" i="1"/>
  <c r="O576" i="1"/>
  <c r="N574" i="1"/>
  <c r="P574" i="1"/>
  <c r="O574" i="1"/>
  <c r="N572" i="1"/>
  <c r="P572" i="1"/>
  <c r="O572" i="1"/>
  <c r="N570" i="1"/>
  <c r="P570" i="1"/>
  <c r="O570" i="1"/>
  <c r="N568" i="1"/>
  <c r="P568" i="1"/>
  <c r="O568" i="1"/>
  <c r="N566" i="1"/>
  <c r="P566" i="1"/>
  <c r="O566" i="1"/>
  <c r="N564" i="1"/>
  <c r="P564" i="1"/>
  <c r="O564" i="1"/>
  <c r="N562" i="1"/>
  <c r="P562" i="1"/>
  <c r="O562" i="1"/>
  <c r="N560" i="1"/>
  <c r="P560" i="1"/>
  <c r="O560" i="1"/>
  <c r="N558" i="1"/>
  <c r="P558" i="1"/>
  <c r="O558" i="1"/>
  <c r="N556" i="1"/>
  <c r="P556" i="1"/>
  <c r="O556" i="1"/>
  <c r="N554" i="1"/>
  <c r="P554" i="1"/>
  <c r="O554" i="1"/>
  <c r="N552" i="1"/>
  <c r="P552" i="1"/>
  <c r="O552" i="1"/>
  <c r="N550" i="1"/>
  <c r="P550" i="1"/>
  <c r="O550" i="1"/>
  <c r="N548" i="1"/>
  <c r="P548" i="1"/>
  <c r="O548" i="1"/>
  <c r="N546" i="1"/>
  <c r="P546" i="1"/>
  <c r="O546" i="1"/>
  <c r="N544" i="1"/>
  <c r="P544" i="1"/>
  <c r="O544" i="1"/>
  <c r="N542" i="1"/>
  <c r="P542" i="1"/>
  <c r="O542" i="1"/>
  <c r="N540" i="1"/>
  <c r="P540" i="1"/>
  <c r="O540" i="1"/>
  <c r="N538" i="1"/>
  <c r="P538" i="1"/>
  <c r="O538" i="1"/>
  <c r="N536" i="1"/>
  <c r="P536" i="1"/>
  <c r="O536" i="1"/>
  <c r="N534" i="1"/>
  <c r="P534" i="1"/>
  <c r="O534" i="1"/>
  <c r="N532" i="1"/>
  <c r="P532" i="1"/>
  <c r="O532" i="1"/>
  <c r="N530" i="1"/>
  <c r="P530" i="1"/>
  <c r="O530" i="1"/>
  <c r="N528" i="1"/>
  <c r="P528" i="1"/>
  <c r="O528" i="1"/>
  <c r="N526" i="1"/>
  <c r="P526" i="1"/>
  <c r="O526" i="1"/>
  <c r="N524" i="1"/>
  <c r="P524" i="1"/>
  <c r="O524" i="1"/>
  <c r="N522" i="1"/>
  <c r="P522" i="1"/>
  <c r="O522" i="1"/>
  <c r="N520" i="1"/>
  <c r="P520" i="1"/>
  <c r="O520" i="1"/>
  <c r="N518" i="1"/>
  <c r="P518" i="1"/>
  <c r="O518" i="1"/>
  <c r="N516" i="1"/>
  <c r="P516" i="1"/>
  <c r="O516" i="1"/>
  <c r="N514" i="1"/>
  <c r="P514" i="1"/>
  <c r="O514" i="1"/>
  <c r="N512" i="1"/>
  <c r="P512" i="1"/>
  <c r="O512" i="1"/>
  <c r="N510" i="1"/>
  <c r="P510" i="1"/>
  <c r="O510" i="1"/>
  <c r="N508" i="1"/>
  <c r="P508" i="1"/>
  <c r="O508" i="1"/>
  <c r="N506" i="1"/>
  <c r="P506" i="1"/>
  <c r="O506" i="1"/>
  <c r="N504" i="1"/>
  <c r="P504" i="1"/>
  <c r="O504" i="1"/>
  <c r="N502" i="1"/>
  <c r="P502" i="1"/>
  <c r="O502" i="1"/>
  <c r="N500" i="1"/>
  <c r="P500" i="1"/>
  <c r="O500" i="1"/>
  <c r="N498" i="1"/>
  <c r="P498" i="1"/>
  <c r="O498" i="1"/>
  <c r="N496" i="1"/>
  <c r="P496" i="1"/>
  <c r="O496" i="1"/>
  <c r="N494" i="1"/>
  <c r="P494" i="1"/>
  <c r="O494" i="1"/>
  <c r="N492" i="1"/>
  <c r="P492" i="1"/>
  <c r="O492" i="1"/>
  <c r="N490" i="1"/>
  <c r="P490" i="1"/>
  <c r="O490" i="1"/>
  <c r="N488" i="1"/>
  <c r="P488" i="1"/>
  <c r="O488" i="1"/>
  <c r="N486" i="1"/>
  <c r="P486" i="1"/>
  <c r="O486" i="1"/>
  <c r="N484" i="1"/>
  <c r="P484" i="1"/>
  <c r="O484" i="1"/>
  <c r="N482" i="1"/>
  <c r="P482" i="1"/>
  <c r="O482" i="1"/>
  <c r="N480" i="1"/>
  <c r="P480" i="1"/>
  <c r="O480" i="1"/>
  <c r="N478" i="1"/>
  <c r="P478" i="1"/>
  <c r="O478" i="1"/>
  <c r="N476" i="1"/>
  <c r="P476" i="1"/>
  <c r="O476" i="1"/>
  <c r="N474" i="1"/>
  <c r="P474" i="1"/>
  <c r="O474" i="1"/>
  <c r="N472" i="1"/>
  <c r="P472" i="1"/>
  <c r="O472" i="1"/>
  <c r="N470" i="1"/>
  <c r="P470" i="1"/>
  <c r="O470" i="1"/>
  <c r="N468" i="1"/>
  <c r="P468" i="1"/>
  <c r="O468" i="1"/>
  <c r="N466" i="1"/>
  <c r="P466" i="1"/>
  <c r="O466" i="1"/>
  <c r="N464" i="1"/>
  <c r="P464" i="1"/>
  <c r="O464" i="1"/>
  <c r="N462" i="1"/>
  <c r="P462" i="1"/>
  <c r="O462" i="1"/>
  <c r="S1225" i="1"/>
  <c r="V1225" i="1"/>
  <c r="S1220" i="1"/>
  <c r="V1220" i="1"/>
  <c r="S1218" i="1"/>
  <c r="V1218" i="1"/>
  <c r="S1216" i="1"/>
  <c r="V1216" i="1"/>
  <c r="S1214" i="1"/>
  <c r="V1214" i="1"/>
  <c r="V1212" i="1"/>
  <c r="S1212" i="1"/>
  <c r="V1211" i="1"/>
  <c r="S1211" i="1"/>
  <c r="V1209" i="1"/>
  <c r="S1209" i="1"/>
  <c r="V1207" i="1"/>
  <c r="S1207" i="1"/>
  <c r="V1205" i="1"/>
  <c r="S1205" i="1"/>
  <c r="V1203" i="1"/>
  <c r="S1203" i="1"/>
  <c r="V1201" i="1"/>
  <c r="S1201" i="1"/>
  <c r="V1199" i="1"/>
  <c r="S1199" i="1"/>
  <c r="V1192" i="1"/>
  <c r="S1192" i="1"/>
  <c r="V1190" i="1"/>
  <c r="S1190" i="1"/>
  <c r="V1189" i="1"/>
  <c r="S1189" i="1"/>
  <c r="V1184" i="1"/>
  <c r="S1184" i="1"/>
  <c r="V1182" i="1"/>
  <c r="S1182" i="1"/>
  <c r="V1180" i="1"/>
  <c r="S1180" i="1"/>
  <c r="V1178" i="1"/>
  <c r="S1178" i="1"/>
  <c r="V1176" i="1"/>
  <c r="S1176" i="1"/>
  <c r="V1174" i="1"/>
  <c r="S1174" i="1"/>
  <c r="V1172" i="1"/>
  <c r="S1172" i="1"/>
  <c r="V1170" i="1"/>
  <c r="S1170" i="1"/>
  <c r="V1167" i="1"/>
  <c r="S1167" i="1"/>
  <c r="V1163" i="1"/>
  <c r="S1163" i="1"/>
  <c r="V1161" i="1"/>
  <c r="S1161" i="1"/>
  <c r="V1159" i="1"/>
  <c r="S1159" i="1"/>
  <c r="V1156" i="1"/>
  <c r="S1156" i="1"/>
  <c r="V1155" i="1"/>
  <c r="S1155" i="1"/>
  <c r="V1152" i="1"/>
  <c r="S1152" i="1"/>
  <c r="V1151" i="1"/>
  <c r="S1151" i="1"/>
  <c r="V1149" i="1"/>
  <c r="S1149" i="1"/>
  <c r="V1146" i="1"/>
  <c r="S1146" i="1"/>
  <c r="V1141" i="1"/>
  <c r="S1141" i="1"/>
  <c r="V1139" i="1"/>
  <c r="S1139" i="1"/>
  <c r="V1137" i="1"/>
  <c r="S1137" i="1"/>
  <c r="V1135" i="1"/>
  <c r="S1135" i="1"/>
  <c r="V1133" i="1"/>
  <c r="S1133" i="1"/>
  <c r="V1131" i="1"/>
  <c r="S1131" i="1"/>
  <c r="V1129" i="1"/>
  <c r="S1129" i="1"/>
  <c r="V1127" i="1"/>
  <c r="S1127" i="1"/>
  <c r="V1125" i="1"/>
  <c r="S1125" i="1"/>
  <c r="V1123" i="1"/>
  <c r="S1123" i="1"/>
  <c r="V1121" i="1"/>
  <c r="S1121" i="1"/>
  <c r="V1119" i="1"/>
  <c r="S1119" i="1"/>
  <c r="V1118" i="1"/>
  <c r="S1118" i="1"/>
  <c r="V1111" i="1"/>
  <c r="S1111" i="1"/>
  <c r="V1106" i="1"/>
  <c r="S1106" i="1"/>
  <c r="V1103" i="1"/>
  <c r="S1103" i="1"/>
  <c r="V1101" i="1"/>
  <c r="S1101" i="1"/>
  <c r="V1096" i="1"/>
  <c r="S1096" i="1"/>
  <c r="V1094" i="1"/>
  <c r="S1094" i="1"/>
  <c r="V1092" i="1"/>
  <c r="S1092" i="1"/>
  <c r="V1090" i="1"/>
  <c r="S1090" i="1"/>
  <c r="V1088" i="1"/>
  <c r="S1088" i="1"/>
  <c r="V1086" i="1"/>
  <c r="S1086" i="1"/>
  <c r="V1084" i="1"/>
  <c r="S1084" i="1"/>
  <c r="V1081" i="1"/>
  <c r="S1081" i="1"/>
  <c r="V1080" i="1"/>
  <c r="S1080" i="1"/>
  <c r="V1075" i="1"/>
  <c r="S1075" i="1"/>
  <c r="V1073" i="1"/>
  <c r="S1073" i="1"/>
  <c r="V1071" i="1"/>
  <c r="S1071" i="1"/>
  <c r="V1069" i="1"/>
  <c r="S1069" i="1"/>
  <c r="V1067" i="1"/>
  <c r="S1067" i="1"/>
  <c r="V1065" i="1"/>
  <c r="S1065" i="1"/>
  <c r="V1063" i="1"/>
  <c r="S1063" i="1"/>
  <c r="V1061" i="1"/>
  <c r="S1061" i="1"/>
  <c r="V1055" i="1"/>
  <c r="S1055" i="1"/>
  <c r="V1051" i="1"/>
  <c r="S1051" i="1"/>
  <c r="V1049" i="1"/>
  <c r="S1049" i="1"/>
  <c r="V1047" i="1"/>
  <c r="S1047" i="1"/>
  <c r="V1045" i="1"/>
  <c r="S1045" i="1"/>
  <c r="V1043" i="1"/>
  <c r="S1043" i="1"/>
  <c r="V3" i="1"/>
  <c r="S3" i="1"/>
  <c r="O902" i="1"/>
  <c r="O901" i="1"/>
  <c r="O900" i="1"/>
  <c r="O899" i="1"/>
  <c r="O898" i="1"/>
  <c r="O897" i="1"/>
  <c r="O896" i="1"/>
  <c r="O895" i="1"/>
  <c r="O894" i="1"/>
  <c r="O893" i="1"/>
  <c r="O892" i="1"/>
  <c r="O891" i="1"/>
  <c r="O890" i="1"/>
  <c r="O889" i="1"/>
  <c r="O888" i="1"/>
  <c r="O887" i="1"/>
  <c r="O886" i="1"/>
  <c r="O885" i="1"/>
  <c r="O884" i="1"/>
  <c r="O883" i="1"/>
  <c r="O882" i="1"/>
  <c r="O881" i="1"/>
  <c r="O880" i="1"/>
  <c r="O879" i="1"/>
  <c r="O878" i="1"/>
  <c r="O877" i="1"/>
  <c r="O876" i="1"/>
  <c r="O875" i="1"/>
  <c r="O874" i="1"/>
  <c r="O873" i="1"/>
  <c r="O872" i="1"/>
  <c r="O871" i="1"/>
  <c r="O870" i="1"/>
  <c r="O869" i="1"/>
  <c r="O868" i="1"/>
  <c r="O867" i="1"/>
  <c r="O866" i="1"/>
  <c r="O865" i="1"/>
  <c r="O864" i="1"/>
  <c r="O863" i="1"/>
  <c r="O862" i="1"/>
  <c r="O861" i="1"/>
  <c r="O860" i="1"/>
  <c r="O859" i="1"/>
  <c r="O858" i="1"/>
  <c r="O857" i="1"/>
  <c r="O856" i="1"/>
  <c r="O855" i="1"/>
  <c r="O854" i="1"/>
  <c r="O853" i="1"/>
  <c r="O852" i="1"/>
  <c r="O851" i="1"/>
  <c r="O850" i="1"/>
  <c r="O849" i="1"/>
  <c r="O848" i="1"/>
  <c r="O847" i="1"/>
  <c r="O846" i="1"/>
  <c r="O845" i="1"/>
  <c r="O844" i="1"/>
  <c r="O843" i="1"/>
  <c r="O842" i="1"/>
  <c r="O841" i="1"/>
  <c r="O840" i="1"/>
  <c r="O839" i="1"/>
  <c r="O838" i="1"/>
  <c r="O837" i="1"/>
  <c r="O836" i="1"/>
  <c r="O835" i="1"/>
  <c r="O834" i="1"/>
  <c r="O833" i="1"/>
  <c r="O832" i="1"/>
  <c r="O831" i="1"/>
  <c r="O830" i="1"/>
  <c r="O829" i="1"/>
  <c r="O828" i="1"/>
  <c r="O827" i="1"/>
  <c r="O826" i="1"/>
  <c r="O825" i="1"/>
  <c r="O824" i="1"/>
  <c r="O823" i="1"/>
  <c r="O822" i="1"/>
  <c r="O821" i="1"/>
  <c r="O820" i="1"/>
  <c r="O819" i="1"/>
  <c r="O818" i="1"/>
  <c r="O817" i="1"/>
  <c r="O816" i="1"/>
  <c r="O815" i="1"/>
  <c r="O814" i="1"/>
  <c r="O813" i="1"/>
  <c r="O812" i="1"/>
  <c r="O811" i="1"/>
  <c r="O810" i="1"/>
  <c r="O809" i="1"/>
  <c r="O808" i="1"/>
  <c r="O807" i="1"/>
  <c r="O806" i="1"/>
  <c r="O805" i="1"/>
  <c r="O804" i="1"/>
  <c r="O803" i="1"/>
  <c r="O802" i="1"/>
  <c r="O801" i="1"/>
  <c r="O800" i="1"/>
  <c r="O799" i="1"/>
  <c r="O798" i="1"/>
  <c r="O797" i="1"/>
  <c r="O796" i="1"/>
  <c r="O795" i="1"/>
  <c r="O794" i="1"/>
  <c r="O793" i="1"/>
  <c r="O792" i="1"/>
  <c r="O791" i="1"/>
  <c r="O790" i="1"/>
  <c r="O789" i="1"/>
  <c r="O788" i="1"/>
  <c r="N787" i="1"/>
  <c r="P787" i="1"/>
  <c r="O787" i="1"/>
  <c r="N785" i="1"/>
  <c r="P785" i="1"/>
  <c r="O785" i="1"/>
  <c r="N783" i="1"/>
  <c r="P783" i="1"/>
  <c r="O783" i="1"/>
  <c r="N781" i="1"/>
  <c r="P781" i="1"/>
  <c r="O781" i="1"/>
  <c r="N779" i="1"/>
  <c r="P779" i="1"/>
  <c r="O779" i="1"/>
  <c r="N777" i="1"/>
  <c r="P777" i="1"/>
  <c r="O777" i="1"/>
  <c r="N775" i="1"/>
  <c r="P775" i="1"/>
  <c r="O775" i="1"/>
  <c r="N773" i="1"/>
  <c r="P773" i="1"/>
  <c r="O773" i="1"/>
  <c r="N771" i="1"/>
  <c r="P771" i="1"/>
  <c r="O771" i="1"/>
  <c r="N769" i="1"/>
  <c r="P769" i="1"/>
  <c r="O769" i="1"/>
  <c r="N767" i="1"/>
  <c r="P767" i="1"/>
  <c r="O767" i="1"/>
  <c r="N765" i="1"/>
  <c r="P765" i="1"/>
  <c r="O765" i="1"/>
  <c r="N763" i="1"/>
  <c r="P763" i="1"/>
  <c r="O763" i="1"/>
  <c r="N761" i="1"/>
  <c r="P761" i="1"/>
  <c r="O761" i="1"/>
  <c r="N759" i="1"/>
  <c r="P759" i="1"/>
  <c r="O759" i="1"/>
  <c r="N757" i="1"/>
  <c r="P757" i="1"/>
  <c r="O757" i="1"/>
  <c r="N755" i="1"/>
  <c r="P755" i="1"/>
  <c r="O755" i="1"/>
  <c r="N753" i="1"/>
  <c r="P753" i="1"/>
  <c r="O753" i="1"/>
  <c r="N751" i="1"/>
  <c r="P751" i="1"/>
  <c r="O751" i="1"/>
  <c r="N749" i="1"/>
  <c r="P749" i="1"/>
  <c r="O749" i="1"/>
  <c r="N747" i="1"/>
  <c r="P747" i="1"/>
  <c r="O747" i="1"/>
  <c r="N745" i="1"/>
  <c r="P745" i="1"/>
  <c r="O745" i="1"/>
  <c r="N743" i="1"/>
  <c r="P743" i="1"/>
  <c r="O743" i="1"/>
  <c r="N741" i="1"/>
  <c r="P741" i="1"/>
  <c r="O741" i="1"/>
  <c r="N739" i="1"/>
  <c r="P739" i="1"/>
  <c r="O739" i="1"/>
  <c r="N737" i="1"/>
  <c r="P737" i="1"/>
  <c r="O737" i="1"/>
  <c r="N735" i="1"/>
  <c r="P735" i="1"/>
  <c r="O735" i="1"/>
  <c r="N733" i="1"/>
  <c r="P733" i="1"/>
  <c r="O733" i="1"/>
  <c r="N731" i="1"/>
  <c r="P731" i="1"/>
  <c r="O731" i="1"/>
  <c r="N729" i="1"/>
  <c r="P729" i="1"/>
  <c r="O729" i="1"/>
  <c r="N727" i="1"/>
  <c r="P727" i="1"/>
  <c r="O727" i="1"/>
  <c r="N725" i="1"/>
  <c r="P725" i="1"/>
  <c r="O725" i="1"/>
  <c r="N723" i="1"/>
  <c r="P723" i="1"/>
  <c r="O723" i="1"/>
  <c r="N721" i="1"/>
  <c r="P721" i="1"/>
  <c r="O721" i="1"/>
  <c r="N719" i="1"/>
  <c r="P719" i="1"/>
  <c r="O719" i="1"/>
  <c r="N717" i="1"/>
  <c r="P717" i="1"/>
  <c r="O717" i="1"/>
  <c r="N715" i="1"/>
  <c r="P715" i="1"/>
  <c r="O715" i="1"/>
  <c r="N713" i="1"/>
  <c r="P713" i="1"/>
  <c r="O713" i="1"/>
  <c r="N711" i="1"/>
  <c r="P711" i="1"/>
  <c r="O711" i="1"/>
  <c r="N709" i="1"/>
  <c r="P709" i="1"/>
  <c r="O709" i="1"/>
  <c r="N707" i="1"/>
  <c r="P707" i="1"/>
  <c r="O707" i="1"/>
  <c r="N705" i="1"/>
  <c r="P705" i="1"/>
  <c r="O705" i="1"/>
  <c r="N703" i="1"/>
  <c r="P703" i="1"/>
  <c r="O703" i="1"/>
  <c r="N701" i="1"/>
  <c r="P701" i="1"/>
  <c r="O701" i="1"/>
  <c r="N699" i="1"/>
  <c r="P699" i="1"/>
  <c r="O699" i="1"/>
  <c r="N697" i="1"/>
  <c r="P697" i="1"/>
  <c r="O697" i="1"/>
  <c r="N695" i="1"/>
  <c r="P695" i="1"/>
  <c r="O695" i="1"/>
  <c r="N693" i="1"/>
  <c r="P693" i="1"/>
  <c r="O693" i="1"/>
  <c r="N691" i="1"/>
  <c r="P691" i="1"/>
  <c r="O691" i="1"/>
  <c r="N689" i="1"/>
  <c r="P689" i="1"/>
  <c r="O689" i="1"/>
  <c r="N687" i="1"/>
  <c r="P687" i="1"/>
  <c r="O687" i="1"/>
  <c r="N685" i="1"/>
  <c r="P685" i="1"/>
  <c r="O685" i="1"/>
  <c r="N683" i="1"/>
  <c r="P683" i="1"/>
  <c r="O683" i="1"/>
  <c r="N681" i="1"/>
  <c r="P681" i="1"/>
  <c r="O681" i="1"/>
  <c r="N679" i="1"/>
  <c r="P679" i="1"/>
  <c r="O679" i="1"/>
  <c r="N677" i="1"/>
  <c r="P677" i="1"/>
  <c r="O677" i="1"/>
  <c r="N675" i="1"/>
  <c r="P675" i="1"/>
  <c r="O675" i="1"/>
  <c r="N673" i="1"/>
  <c r="P673" i="1"/>
  <c r="O673" i="1"/>
  <c r="N671" i="1"/>
  <c r="P671" i="1"/>
  <c r="O671" i="1"/>
  <c r="N669" i="1"/>
  <c r="P669" i="1"/>
  <c r="O669" i="1"/>
  <c r="N667" i="1"/>
  <c r="P667" i="1"/>
  <c r="O667" i="1"/>
  <c r="N665" i="1"/>
  <c r="P665" i="1"/>
  <c r="O665" i="1"/>
  <c r="N663" i="1"/>
  <c r="P663" i="1"/>
  <c r="O663" i="1"/>
  <c r="N661" i="1"/>
  <c r="P661" i="1"/>
  <c r="O661" i="1"/>
  <c r="N659" i="1"/>
  <c r="P659" i="1"/>
  <c r="O659" i="1"/>
  <c r="N657" i="1"/>
  <c r="P657" i="1"/>
  <c r="O657" i="1"/>
  <c r="N655" i="1"/>
  <c r="P655" i="1"/>
  <c r="O655" i="1"/>
  <c r="N653" i="1"/>
  <c r="P653" i="1"/>
  <c r="O653" i="1"/>
  <c r="N651" i="1"/>
  <c r="P651" i="1"/>
  <c r="O651" i="1"/>
  <c r="N649" i="1"/>
  <c r="P649" i="1"/>
  <c r="O649" i="1"/>
  <c r="N647" i="1"/>
  <c r="P647" i="1"/>
  <c r="O647" i="1"/>
  <c r="N645" i="1"/>
  <c r="P645" i="1"/>
  <c r="O645" i="1"/>
  <c r="N643" i="1"/>
  <c r="P643" i="1"/>
  <c r="O643" i="1"/>
  <c r="N641" i="1"/>
  <c r="P641" i="1"/>
  <c r="O641" i="1"/>
  <c r="N639" i="1"/>
  <c r="P639" i="1"/>
  <c r="O639" i="1"/>
  <c r="N637" i="1"/>
  <c r="P637" i="1"/>
  <c r="O637" i="1"/>
  <c r="N635" i="1"/>
  <c r="P635" i="1"/>
  <c r="O635" i="1"/>
  <c r="N633" i="1"/>
  <c r="P633" i="1"/>
  <c r="O633" i="1"/>
  <c r="N631" i="1"/>
  <c r="P631" i="1"/>
  <c r="O631" i="1"/>
  <c r="N629" i="1"/>
  <c r="P629" i="1"/>
  <c r="O629" i="1"/>
  <c r="N627" i="1"/>
  <c r="P627" i="1"/>
  <c r="O627" i="1"/>
  <c r="N625" i="1"/>
  <c r="P625" i="1"/>
  <c r="O625" i="1"/>
  <c r="N623" i="1"/>
  <c r="P623" i="1"/>
  <c r="O623" i="1"/>
  <c r="N621" i="1"/>
  <c r="P621" i="1"/>
  <c r="O621" i="1"/>
  <c r="N619" i="1"/>
  <c r="P619" i="1"/>
  <c r="O619" i="1"/>
  <c r="N617" i="1"/>
  <c r="P617" i="1"/>
  <c r="O617" i="1"/>
  <c r="N615" i="1"/>
  <c r="P615" i="1"/>
  <c r="O615" i="1"/>
  <c r="N613" i="1"/>
  <c r="P613" i="1"/>
  <c r="O613" i="1"/>
  <c r="N611" i="1"/>
  <c r="P611" i="1"/>
  <c r="O611" i="1"/>
  <c r="N609" i="1"/>
  <c r="P609" i="1"/>
  <c r="O609" i="1"/>
  <c r="N607" i="1"/>
  <c r="P607" i="1"/>
  <c r="O607" i="1"/>
  <c r="N605" i="1"/>
  <c r="P605" i="1"/>
  <c r="O605" i="1"/>
  <c r="N603" i="1"/>
  <c r="P603" i="1"/>
  <c r="O603" i="1"/>
  <c r="N601" i="1"/>
  <c r="P601" i="1"/>
  <c r="O601" i="1"/>
  <c r="N599" i="1"/>
  <c r="P599" i="1"/>
  <c r="O599" i="1"/>
  <c r="N597" i="1"/>
  <c r="P597" i="1"/>
  <c r="O597" i="1"/>
  <c r="N595" i="1"/>
  <c r="P595" i="1"/>
  <c r="O595" i="1"/>
  <c r="N593" i="1"/>
  <c r="P593" i="1"/>
  <c r="O593" i="1"/>
  <c r="N591" i="1"/>
  <c r="P591" i="1"/>
  <c r="O591" i="1"/>
  <c r="N589" i="1"/>
  <c r="P589" i="1"/>
  <c r="O589" i="1"/>
  <c r="N587" i="1"/>
  <c r="P587" i="1"/>
  <c r="O587" i="1"/>
  <c r="N585" i="1"/>
  <c r="P585" i="1"/>
  <c r="O585" i="1"/>
  <c r="N583" i="1"/>
  <c r="P583" i="1"/>
  <c r="O583" i="1"/>
  <c r="N581" i="1"/>
  <c r="P581" i="1"/>
  <c r="O581" i="1"/>
  <c r="N579" i="1"/>
  <c r="P579" i="1"/>
  <c r="O579" i="1"/>
  <c r="N577" i="1"/>
  <c r="P577" i="1"/>
  <c r="O577" i="1"/>
  <c r="N575" i="1"/>
  <c r="P575" i="1"/>
  <c r="O575" i="1"/>
  <c r="N573" i="1"/>
  <c r="P573" i="1"/>
  <c r="O573" i="1"/>
  <c r="N571" i="1"/>
  <c r="P571" i="1"/>
  <c r="O571" i="1"/>
  <c r="N569" i="1"/>
  <c r="P569" i="1"/>
  <c r="O569" i="1"/>
  <c r="N567" i="1"/>
  <c r="P567" i="1"/>
  <c r="O567" i="1"/>
  <c r="N565" i="1"/>
  <c r="P565" i="1"/>
  <c r="O565" i="1"/>
  <c r="N563" i="1"/>
  <c r="P563" i="1"/>
  <c r="O563" i="1"/>
  <c r="N561" i="1"/>
  <c r="P561" i="1"/>
  <c r="O561" i="1"/>
  <c r="N559" i="1"/>
  <c r="P559" i="1"/>
  <c r="O559" i="1"/>
  <c r="N557" i="1"/>
  <c r="P557" i="1"/>
  <c r="O557" i="1"/>
  <c r="N555" i="1"/>
  <c r="P555" i="1"/>
  <c r="O555" i="1"/>
  <c r="N553" i="1"/>
  <c r="P553" i="1"/>
  <c r="O553" i="1"/>
  <c r="N551" i="1"/>
  <c r="P551" i="1"/>
  <c r="O551" i="1"/>
  <c r="N549" i="1"/>
  <c r="P549" i="1"/>
  <c r="O549" i="1"/>
  <c r="N547" i="1"/>
  <c r="P547" i="1"/>
  <c r="O547" i="1"/>
  <c r="N545" i="1"/>
  <c r="P545" i="1"/>
  <c r="O545" i="1"/>
  <c r="N543" i="1"/>
  <c r="P543" i="1"/>
  <c r="O543" i="1"/>
  <c r="N541" i="1"/>
  <c r="P541" i="1"/>
  <c r="O541" i="1"/>
  <c r="N539" i="1"/>
  <c r="P539" i="1"/>
  <c r="O539" i="1"/>
  <c r="N537" i="1"/>
  <c r="P537" i="1"/>
  <c r="O537" i="1"/>
  <c r="N535" i="1"/>
  <c r="P535" i="1"/>
  <c r="O535" i="1"/>
  <c r="N533" i="1"/>
  <c r="P533" i="1"/>
  <c r="O533" i="1"/>
  <c r="N531" i="1"/>
  <c r="P531" i="1"/>
  <c r="O531" i="1"/>
  <c r="N529" i="1"/>
  <c r="P529" i="1"/>
  <c r="O529" i="1"/>
  <c r="N527" i="1"/>
  <c r="P527" i="1"/>
  <c r="O527" i="1"/>
  <c r="N525" i="1"/>
  <c r="P525" i="1"/>
  <c r="O525" i="1"/>
  <c r="N523" i="1"/>
  <c r="P523" i="1"/>
  <c r="O523" i="1"/>
  <c r="N521" i="1"/>
  <c r="P521" i="1"/>
  <c r="O521" i="1"/>
  <c r="N519" i="1"/>
  <c r="P519" i="1"/>
  <c r="O519" i="1"/>
  <c r="N517" i="1"/>
  <c r="P517" i="1"/>
  <c r="O517" i="1"/>
  <c r="N515" i="1"/>
  <c r="P515" i="1"/>
  <c r="O515" i="1"/>
  <c r="N513" i="1"/>
  <c r="P513" i="1"/>
  <c r="O513" i="1"/>
  <c r="N511" i="1"/>
  <c r="P511" i="1"/>
  <c r="O511" i="1"/>
  <c r="N509" i="1"/>
  <c r="P509" i="1"/>
  <c r="O509" i="1"/>
  <c r="N507" i="1"/>
  <c r="P507" i="1"/>
  <c r="O507" i="1"/>
  <c r="N505" i="1"/>
  <c r="P505" i="1"/>
  <c r="O505" i="1"/>
  <c r="N503" i="1"/>
  <c r="P503" i="1"/>
  <c r="O503" i="1"/>
  <c r="N501" i="1"/>
  <c r="P501" i="1"/>
  <c r="O501" i="1"/>
  <c r="N499" i="1"/>
  <c r="P499" i="1"/>
  <c r="O499" i="1"/>
  <c r="N497" i="1"/>
  <c r="P497" i="1"/>
  <c r="O497" i="1"/>
  <c r="N495" i="1"/>
  <c r="P495" i="1"/>
  <c r="O495" i="1"/>
  <c r="N493" i="1"/>
  <c r="P493" i="1"/>
  <c r="O493" i="1"/>
  <c r="N491" i="1"/>
  <c r="P491" i="1"/>
  <c r="O491" i="1"/>
  <c r="N489" i="1"/>
  <c r="P489" i="1"/>
  <c r="O489" i="1"/>
  <c r="N487" i="1"/>
  <c r="P487" i="1"/>
  <c r="O487" i="1"/>
  <c r="N485" i="1"/>
  <c r="P485" i="1"/>
  <c r="O485" i="1"/>
  <c r="N483" i="1"/>
  <c r="P483" i="1"/>
  <c r="O483" i="1"/>
  <c r="N481" i="1"/>
  <c r="P481" i="1"/>
  <c r="O481" i="1"/>
  <c r="N479" i="1"/>
  <c r="P479" i="1"/>
  <c r="O479" i="1"/>
  <c r="N477" i="1"/>
  <c r="P477" i="1"/>
  <c r="O477" i="1"/>
  <c r="N475" i="1"/>
  <c r="P475" i="1"/>
  <c r="O475" i="1"/>
  <c r="N473" i="1"/>
  <c r="P473" i="1"/>
  <c r="O473" i="1"/>
  <c r="N471" i="1"/>
  <c r="P471" i="1"/>
  <c r="O471" i="1"/>
  <c r="N469" i="1"/>
  <c r="P469" i="1"/>
  <c r="O469" i="1"/>
  <c r="N467" i="1"/>
  <c r="P467" i="1"/>
  <c r="O467" i="1"/>
  <c r="N465" i="1"/>
  <c r="P465" i="1"/>
  <c r="O465" i="1"/>
  <c r="N463" i="1"/>
  <c r="P463" i="1"/>
  <c r="O463" i="1"/>
  <c r="N461" i="1"/>
  <c r="P461" i="1"/>
  <c r="N460" i="1"/>
  <c r="P460" i="1"/>
  <c r="N459" i="1"/>
  <c r="P459" i="1"/>
  <c r="N458" i="1"/>
  <c r="P458" i="1"/>
  <c r="N457" i="1"/>
  <c r="P457" i="1"/>
  <c r="N456" i="1"/>
  <c r="P456" i="1"/>
  <c r="N455" i="1"/>
  <c r="P455" i="1"/>
  <c r="N454" i="1"/>
  <c r="P454" i="1"/>
  <c r="N453" i="1"/>
  <c r="P453" i="1"/>
  <c r="N452" i="1"/>
  <c r="P452" i="1"/>
  <c r="N451" i="1"/>
  <c r="P451" i="1"/>
  <c r="N450" i="1"/>
  <c r="P450" i="1"/>
  <c r="N449" i="1"/>
  <c r="P449" i="1"/>
  <c r="N448" i="1"/>
  <c r="P448" i="1"/>
  <c r="N447" i="1"/>
  <c r="P447" i="1"/>
  <c r="N446" i="1"/>
  <c r="P446" i="1"/>
  <c r="N445" i="1"/>
  <c r="P445" i="1"/>
  <c r="N444" i="1"/>
  <c r="P444" i="1"/>
  <c r="N443" i="1"/>
  <c r="P443" i="1"/>
  <c r="N442" i="1"/>
  <c r="P442" i="1"/>
  <c r="N441" i="1"/>
  <c r="P441" i="1"/>
  <c r="N440" i="1"/>
  <c r="P440" i="1"/>
  <c r="N439" i="1"/>
  <c r="P439" i="1"/>
  <c r="N438" i="1"/>
  <c r="P438" i="1"/>
  <c r="N437" i="1"/>
  <c r="P437" i="1"/>
  <c r="N436" i="1"/>
  <c r="P436" i="1"/>
  <c r="N435" i="1"/>
  <c r="P435" i="1"/>
  <c r="N434" i="1"/>
  <c r="P434" i="1"/>
  <c r="N433" i="1"/>
  <c r="P433" i="1"/>
  <c r="N432" i="1"/>
  <c r="P432" i="1"/>
  <c r="N431" i="1"/>
  <c r="P431" i="1"/>
  <c r="N430" i="1"/>
  <c r="P430" i="1"/>
  <c r="N429" i="1"/>
  <c r="P429" i="1"/>
  <c r="N428" i="1"/>
  <c r="P428" i="1"/>
  <c r="N427" i="1"/>
  <c r="P427" i="1"/>
  <c r="N426" i="1"/>
  <c r="P426" i="1"/>
  <c r="N425" i="1"/>
  <c r="P425" i="1"/>
  <c r="N424" i="1"/>
  <c r="P424" i="1"/>
  <c r="N423" i="1"/>
  <c r="P423" i="1"/>
  <c r="N422" i="1"/>
  <c r="P422" i="1"/>
  <c r="N421" i="1"/>
  <c r="P421" i="1"/>
  <c r="N420" i="1"/>
  <c r="P420" i="1"/>
  <c r="N419" i="1"/>
  <c r="P419" i="1"/>
  <c r="N418" i="1"/>
  <c r="P418" i="1"/>
  <c r="N417" i="1"/>
  <c r="P417" i="1"/>
  <c r="N416" i="1"/>
  <c r="P416" i="1"/>
  <c r="N415" i="1"/>
  <c r="P415" i="1"/>
  <c r="N414" i="1"/>
  <c r="P414" i="1"/>
  <c r="N413" i="1"/>
  <c r="P413" i="1"/>
  <c r="N412" i="1"/>
  <c r="P412" i="1"/>
  <c r="N411" i="1"/>
  <c r="P411" i="1"/>
  <c r="N410" i="1"/>
  <c r="P410" i="1"/>
  <c r="N409" i="1"/>
  <c r="P409" i="1"/>
  <c r="N408" i="1"/>
  <c r="P408" i="1"/>
  <c r="N407" i="1"/>
  <c r="P407" i="1"/>
  <c r="N406" i="1"/>
  <c r="P406" i="1"/>
  <c r="N405" i="1"/>
  <c r="P405" i="1"/>
  <c r="N404" i="1"/>
  <c r="P404" i="1"/>
  <c r="N403" i="1"/>
  <c r="P403" i="1"/>
  <c r="N402" i="1"/>
  <c r="P402" i="1"/>
  <c r="N401" i="1"/>
  <c r="P401" i="1"/>
  <c r="N400" i="1"/>
  <c r="P400" i="1"/>
  <c r="N399" i="1"/>
  <c r="P399" i="1"/>
  <c r="N398" i="1"/>
  <c r="P398" i="1"/>
  <c r="N397" i="1"/>
  <c r="P397" i="1"/>
  <c r="N396" i="1"/>
  <c r="P396" i="1"/>
  <c r="N395" i="1"/>
  <c r="P395" i="1"/>
  <c r="N394" i="1"/>
  <c r="P394" i="1"/>
  <c r="N393" i="1"/>
  <c r="P393" i="1"/>
  <c r="N392" i="1"/>
  <c r="P392" i="1"/>
  <c r="N391" i="1"/>
  <c r="P391" i="1"/>
  <c r="N390" i="1"/>
  <c r="P390" i="1"/>
  <c r="N389" i="1"/>
  <c r="P389" i="1"/>
  <c r="N388" i="1"/>
  <c r="P388" i="1"/>
  <c r="N387" i="1"/>
  <c r="P387" i="1"/>
  <c r="N386" i="1"/>
  <c r="P386" i="1"/>
  <c r="N385" i="1"/>
  <c r="P385" i="1"/>
  <c r="N384" i="1"/>
  <c r="P384" i="1"/>
  <c r="N383" i="1"/>
  <c r="P383" i="1"/>
  <c r="N382" i="1"/>
  <c r="P382" i="1"/>
  <c r="N381" i="1"/>
  <c r="P381" i="1"/>
  <c r="N380" i="1"/>
  <c r="P380" i="1"/>
  <c r="N379" i="1"/>
  <c r="P379" i="1"/>
  <c r="N378" i="1"/>
  <c r="P378" i="1"/>
  <c r="N377" i="1"/>
  <c r="P377" i="1"/>
  <c r="N376" i="1"/>
  <c r="P376" i="1"/>
  <c r="N375" i="1"/>
  <c r="P375" i="1"/>
  <c r="N374" i="1"/>
  <c r="P374" i="1"/>
  <c r="N373" i="1"/>
  <c r="P373" i="1"/>
  <c r="N372" i="1"/>
  <c r="P372" i="1"/>
  <c r="N371" i="1"/>
  <c r="P371" i="1"/>
  <c r="N370" i="1"/>
  <c r="P370" i="1"/>
  <c r="N369" i="1"/>
  <c r="P369" i="1"/>
  <c r="N368" i="1"/>
  <c r="P368" i="1"/>
  <c r="N367" i="1"/>
  <c r="P367" i="1"/>
  <c r="N366" i="1"/>
  <c r="P366" i="1"/>
  <c r="N365" i="1"/>
  <c r="P365" i="1"/>
  <c r="N364" i="1"/>
  <c r="P364" i="1"/>
  <c r="N363" i="1"/>
  <c r="P363" i="1"/>
  <c r="N362" i="1"/>
  <c r="P362" i="1"/>
  <c r="N361" i="1"/>
  <c r="P361" i="1"/>
  <c r="N360" i="1"/>
  <c r="P360" i="1"/>
  <c r="N359" i="1"/>
  <c r="P359" i="1"/>
  <c r="N358" i="1"/>
  <c r="P358" i="1"/>
  <c r="N357" i="1"/>
  <c r="P357" i="1"/>
  <c r="N356" i="1"/>
  <c r="P356" i="1"/>
  <c r="N355" i="1"/>
  <c r="P355" i="1"/>
  <c r="N354" i="1"/>
  <c r="P354" i="1"/>
  <c r="N353" i="1"/>
  <c r="P353" i="1"/>
  <c r="N352" i="1"/>
  <c r="P352" i="1"/>
  <c r="N351" i="1"/>
  <c r="P351" i="1"/>
  <c r="N350" i="1"/>
  <c r="P350" i="1"/>
  <c r="N349" i="1"/>
  <c r="P349" i="1"/>
  <c r="N348" i="1"/>
  <c r="P348" i="1"/>
  <c r="N347" i="1"/>
  <c r="P347" i="1"/>
  <c r="N346" i="1"/>
  <c r="P346" i="1"/>
  <c r="N345" i="1"/>
  <c r="P345" i="1"/>
  <c r="N344" i="1"/>
  <c r="P344" i="1"/>
  <c r="N343" i="1"/>
  <c r="P343" i="1"/>
  <c r="N342" i="1"/>
  <c r="P342" i="1"/>
  <c r="N341" i="1"/>
  <c r="P341" i="1"/>
  <c r="N340" i="1"/>
  <c r="P340" i="1"/>
  <c r="N339" i="1"/>
  <c r="P339" i="1"/>
  <c r="N338" i="1"/>
  <c r="P338" i="1"/>
  <c r="N337" i="1"/>
  <c r="P337" i="1"/>
  <c r="N336" i="1"/>
  <c r="P336" i="1"/>
  <c r="N335" i="1"/>
  <c r="P335" i="1"/>
  <c r="P334" i="1"/>
  <c r="P333" i="1"/>
  <c r="P332" i="1"/>
  <c r="P331" i="1"/>
  <c r="P330" i="1"/>
  <c r="P329" i="1"/>
  <c r="P328" i="1"/>
  <c r="P327" i="1"/>
  <c r="P326" i="1"/>
  <c r="P325" i="1"/>
  <c r="P324" i="1"/>
  <c r="P323" i="1"/>
  <c r="P322" i="1"/>
  <c r="P321" i="1"/>
  <c r="P320" i="1"/>
  <c r="P319" i="1"/>
  <c r="P318" i="1"/>
  <c r="P317" i="1"/>
  <c r="P316" i="1"/>
  <c r="P315" i="1"/>
  <c r="P314" i="1"/>
  <c r="P313" i="1"/>
  <c r="P312" i="1"/>
  <c r="P311" i="1"/>
  <c r="P310" i="1"/>
  <c r="P309" i="1"/>
  <c r="P308" i="1"/>
  <c r="P307" i="1"/>
  <c r="P306" i="1"/>
  <c r="P305" i="1"/>
  <c r="P304" i="1"/>
  <c r="P303" i="1"/>
  <c r="P302" i="1"/>
  <c r="P301" i="1"/>
  <c r="P300" i="1"/>
  <c r="P299" i="1"/>
  <c r="P298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7" i="1"/>
  <c r="P276" i="1"/>
  <c r="P275" i="1"/>
  <c r="P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O56" i="1"/>
  <c r="O55" i="1"/>
  <c r="O54" i="1"/>
  <c r="O53" i="1"/>
  <c r="O52" i="1"/>
  <c r="O51" i="1"/>
  <c r="O3" i="1"/>
  <c r="N112" i="1"/>
  <c r="P112" i="1"/>
  <c r="N111" i="1"/>
  <c r="P111" i="1"/>
  <c r="N110" i="1"/>
  <c r="P110" i="1"/>
  <c r="N109" i="1"/>
  <c r="P109" i="1"/>
  <c r="N108" i="1"/>
  <c r="P108" i="1"/>
  <c r="N107" i="1"/>
  <c r="P107" i="1"/>
  <c r="N106" i="1"/>
  <c r="P106" i="1"/>
  <c r="N105" i="1"/>
  <c r="P105" i="1"/>
  <c r="N104" i="1"/>
  <c r="P104" i="1"/>
  <c r="N103" i="1"/>
  <c r="P103" i="1"/>
  <c r="N102" i="1"/>
  <c r="P102" i="1"/>
  <c r="N101" i="1"/>
  <c r="P101" i="1"/>
  <c r="N100" i="1"/>
  <c r="P100" i="1"/>
  <c r="N99" i="1"/>
  <c r="P99" i="1"/>
  <c r="N98" i="1"/>
  <c r="P98" i="1"/>
  <c r="N97" i="1"/>
  <c r="P97" i="1"/>
  <c r="N96" i="1"/>
  <c r="P96" i="1"/>
  <c r="N95" i="1"/>
  <c r="P95" i="1"/>
  <c r="N94" i="1"/>
  <c r="P94" i="1"/>
  <c r="N93" i="1"/>
  <c r="P93" i="1"/>
  <c r="N92" i="1"/>
  <c r="P92" i="1"/>
  <c r="N91" i="1"/>
  <c r="P91" i="1"/>
  <c r="N90" i="1"/>
  <c r="P90" i="1"/>
  <c r="N89" i="1"/>
  <c r="P89" i="1"/>
  <c r="N88" i="1"/>
  <c r="P88" i="1"/>
  <c r="N87" i="1"/>
  <c r="P87" i="1"/>
  <c r="N86" i="1"/>
  <c r="P86" i="1"/>
  <c r="N85" i="1"/>
  <c r="P85" i="1"/>
  <c r="N83" i="1"/>
  <c r="P83" i="1"/>
  <c r="O83" i="1"/>
  <c r="N81" i="1"/>
  <c r="P81" i="1"/>
  <c r="O81" i="1"/>
  <c r="N79" i="1"/>
  <c r="P79" i="1"/>
  <c r="O79" i="1"/>
  <c r="N3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N84" i="1"/>
  <c r="P84" i="1"/>
  <c r="O84" i="1"/>
  <c r="N82" i="1"/>
  <c r="P82" i="1"/>
  <c r="O82" i="1"/>
  <c r="N80" i="1"/>
  <c r="P80" i="1"/>
  <c r="O80" i="1"/>
  <c r="N78" i="1"/>
  <c r="P78" i="1"/>
  <c r="N77" i="1"/>
  <c r="P77" i="1"/>
  <c r="N76" i="1"/>
  <c r="P76" i="1"/>
  <c r="N75" i="1"/>
  <c r="P75" i="1"/>
  <c r="N74" i="1"/>
  <c r="P74" i="1"/>
  <c r="N73" i="1"/>
  <c r="P73" i="1"/>
  <c r="N72" i="1"/>
  <c r="P72" i="1"/>
  <c r="N71" i="1"/>
  <c r="P71" i="1"/>
  <c r="N70" i="1"/>
  <c r="P70" i="1"/>
  <c r="N69" i="1"/>
  <c r="P69" i="1"/>
  <c r="N68" i="1"/>
  <c r="P68" i="1"/>
  <c r="N67" i="1"/>
  <c r="P67" i="1"/>
  <c r="N66" i="1"/>
  <c r="P66" i="1"/>
  <c r="N65" i="1"/>
  <c r="P65" i="1"/>
  <c r="N64" i="1"/>
  <c r="P64" i="1"/>
  <c r="N63" i="1"/>
  <c r="P63" i="1"/>
  <c r="N62" i="1"/>
  <c r="P62" i="1"/>
  <c r="N61" i="1"/>
  <c r="P61" i="1"/>
  <c r="N60" i="1"/>
  <c r="P60" i="1"/>
  <c r="N59" i="1"/>
  <c r="P59" i="1"/>
  <c r="N58" i="1"/>
  <c r="P58" i="1"/>
  <c r="N57" i="1"/>
  <c r="P57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P56" i="1"/>
  <c r="P55" i="1"/>
  <c r="P54" i="1"/>
  <c r="P53" i="1"/>
  <c r="P52" i="1"/>
  <c r="P51" i="1"/>
  <c r="P50" i="1"/>
  <c r="P49" i="1"/>
  <c r="P48" i="1"/>
  <c r="P47" i="1"/>
  <c r="P46" i="1"/>
  <c r="O11" i="1"/>
  <c r="O10" i="1"/>
  <c r="O9" i="1"/>
  <c r="O8" i="1"/>
  <c r="O7" i="1"/>
  <c r="O6" i="1"/>
  <c r="O5" i="1"/>
  <c r="O4" i="1"/>
  <c r="O46" i="1"/>
  <c r="N45" i="1"/>
  <c r="P45" i="1"/>
  <c r="N44" i="1"/>
  <c r="P44" i="1"/>
  <c r="N43" i="1"/>
  <c r="P43" i="1"/>
  <c r="N42" i="1"/>
  <c r="P42" i="1"/>
  <c r="N41" i="1"/>
  <c r="P41" i="1"/>
  <c r="N40" i="1"/>
  <c r="P40" i="1"/>
  <c r="N39" i="1"/>
  <c r="P39" i="1"/>
  <c r="N38" i="1"/>
  <c r="P38" i="1"/>
  <c r="N37" i="1"/>
  <c r="P37" i="1"/>
  <c r="N36" i="1"/>
  <c r="P36" i="1"/>
  <c r="N35" i="1"/>
  <c r="P35" i="1"/>
  <c r="N34" i="1"/>
  <c r="P34" i="1"/>
  <c r="N33" i="1"/>
  <c r="P33" i="1"/>
  <c r="N32" i="1"/>
  <c r="P32" i="1"/>
  <c r="N31" i="1"/>
  <c r="P31" i="1"/>
  <c r="N30" i="1"/>
  <c r="P30" i="1"/>
  <c r="N29" i="1"/>
  <c r="P29" i="1"/>
  <c r="N28" i="1"/>
  <c r="P28" i="1"/>
  <c r="N27" i="1"/>
  <c r="P27" i="1"/>
  <c r="N26" i="1"/>
  <c r="P26" i="1"/>
  <c r="N25" i="1"/>
  <c r="P25" i="1"/>
  <c r="N24" i="1"/>
  <c r="P24" i="1"/>
  <c r="N23" i="1"/>
  <c r="P23" i="1"/>
  <c r="N22" i="1"/>
  <c r="P22" i="1"/>
  <c r="N21" i="1"/>
  <c r="P21" i="1"/>
  <c r="N20" i="1"/>
  <c r="P20" i="1"/>
  <c r="N19" i="1"/>
  <c r="P19" i="1"/>
  <c r="N18" i="1"/>
  <c r="P18" i="1"/>
  <c r="N17" i="1"/>
  <c r="P17" i="1"/>
  <c r="N16" i="1"/>
  <c r="P16" i="1"/>
  <c r="N15" i="1"/>
  <c r="P15" i="1"/>
  <c r="N14" i="1"/>
  <c r="P14" i="1"/>
  <c r="N13" i="1"/>
  <c r="P13" i="1"/>
  <c r="N12" i="1"/>
  <c r="P12" i="1"/>
  <c r="P11" i="1"/>
  <c r="P10" i="1"/>
  <c r="P9" i="1"/>
  <c r="P8" i="1"/>
  <c r="P7" i="1"/>
  <c r="P6" i="1"/>
  <c r="P5" i="1"/>
  <c r="P4" i="1"/>
  <c r="V8" i="1" l="1"/>
  <c r="S8" i="1"/>
  <c r="V14" i="1"/>
  <c r="S14" i="1"/>
  <c r="V19" i="1"/>
  <c r="S19" i="1"/>
  <c r="V23" i="1"/>
  <c r="S23" i="1"/>
  <c r="V24" i="1"/>
  <c r="S24" i="1"/>
  <c r="V28" i="1"/>
  <c r="S28" i="1"/>
  <c r="V32" i="1"/>
  <c r="S32" i="1"/>
  <c r="V33" i="1"/>
  <c r="S33" i="1"/>
  <c r="V37" i="1"/>
  <c r="S37" i="1"/>
  <c r="V38" i="1"/>
  <c r="S38" i="1"/>
  <c r="V42" i="1"/>
  <c r="S42" i="1"/>
  <c r="V43" i="1"/>
  <c r="S43" i="1"/>
  <c r="V47" i="1"/>
  <c r="S47" i="1"/>
  <c r="V53" i="1"/>
  <c r="S53" i="1"/>
  <c r="V55" i="1"/>
  <c r="S55" i="1"/>
  <c r="V59" i="1"/>
  <c r="S59" i="1"/>
  <c r="V60" i="1"/>
  <c r="S60" i="1"/>
  <c r="V61" i="1"/>
  <c r="S61" i="1"/>
  <c r="V62" i="1"/>
  <c r="S62" i="1"/>
  <c r="V63" i="1"/>
  <c r="S63" i="1"/>
  <c r="V64" i="1"/>
  <c r="S64" i="1"/>
  <c r="V68" i="1"/>
  <c r="S68" i="1"/>
  <c r="V69" i="1"/>
  <c r="S69" i="1"/>
  <c r="V70" i="1"/>
  <c r="S70" i="1"/>
  <c r="V71" i="1"/>
  <c r="S71" i="1"/>
  <c r="V72" i="1"/>
  <c r="S72" i="1"/>
  <c r="V73" i="1"/>
  <c r="S73" i="1"/>
  <c r="V77" i="1"/>
  <c r="S77" i="1"/>
  <c r="V78" i="1"/>
  <c r="S78" i="1"/>
  <c r="V82" i="1"/>
  <c r="S82" i="1"/>
  <c r="V79" i="1"/>
  <c r="S79" i="1"/>
  <c r="V83" i="1"/>
  <c r="S83" i="1"/>
  <c r="V85" i="1"/>
  <c r="S85" i="1"/>
  <c r="V86" i="1"/>
  <c r="S86" i="1"/>
  <c r="V87" i="1"/>
  <c r="S87" i="1"/>
  <c r="V88" i="1"/>
  <c r="S88" i="1"/>
  <c r="V89" i="1"/>
  <c r="S89" i="1"/>
  <c r="V90" i="1"/>
  <c r="S90" i="1"/>
  <c r="V91" i="1"/>
  <c r="S91" i="1"/>
  <c r="V92" i="1"/>
  <c r="S92" i="1"/>
  <c r="V96" i="1"/>
  <c r="S96" i="1"/>
  <c r="V97" i="1"/>
  <c r="S97" i="1"/>
  <c r="V98" i="1"/>
  <c r="S98" i="1"/>
  <c r="V99" i="1"/>
  <c r="S99" i="1"/>
  <c r="V100" i="1"/>
  <c r="S100" i="1"/>
  <c r="V101" i="1"/>
  <c r="S101" i="1"/>
  <c r="V105" i="1"/>
  <c r="S105" i="1"/>
  <c r="V106" i="1"/>
  <c r="S106" i="1"/>
  <c r="V107" i="1"/>
  <c r="S107" i="1"/>
  <c r="V108" i="1"/>
  <c r="S108" i="1"/>
  <c r="V109" i="1"/>
  <c r="S109" i="1"/>
  <c r="V110" i="1"/>
  <c r="S110" i="1"/>
  <c r="V114" i="1"/>
  <c r="S114" i="1"/>
  <c r="V118" i="1"/>
  <c r="S118" i="1"/>
  <c r="V122" i="1"/>
  <c r="S122" i="1"/>
  <c r="V128" i="1"/>
  <c r="S128" i="1"/>
  <c r="V130" i="1"/>
  <c r="S130" i="1"/>
  <c r="V132" i="1"/>
  <c r="S132" i="1"/>
  <c r="V134" i="1"/>
  <c r="S134" i="1"/>
  <c r="V136" i="1"/>
  <c r="S136" i="1"/>
  <c r="V138" i="1"/>
  <c r="S138" i="1"/>
  <c r="V142" i="1"/>
  <c r="S142" i="1"/>
  <c r="V144" i="1"/>
  <c r="S144" i="1"/>
  <c r="V146" i="1"/>
  <c r="S146" i="1"/>
  <c r="V148" i="1"/>
  <c r="S148" i="1"/>
  <c r="V150" i="1"/>
  <c r="S150" i="1"/>
  <c r="V156" i="1"/>
  <c r="S156" i="1"/>
  <c r="V158" i="1"/>
  <c r="S158" i="1"/>
  <c r="V168" i="1"/>
  <c r="S168" i="1"/>
  <c r="V170" i="1"/>
  <c r="S170" i="1"/>
  <c r="V174" i="1"/>
  <c r="S174" i="1"/>
  <c r="V178" i="1"/>
  <c r="S178" i="1"/>
  <c r="V182" i="1"/>
  <c r="S182" i="1"/>
  <c r="V186" i="1"/>
  <c r="S186" i="1"/>
  <c r="V188" i="1"/>
  <c r="S188" i="1"/>
  <c r="V190" i="1"/>
  <c r="S190" i="1"/>
  <c r="V192" i="1"/>
  <c r="S192" i="1"/>
  <c r="V194" i="1"/>
  <c r="S194" i="1"/>
  <c r="V196" i="1"/>
  <c r="S196" i="1"/>
  <c r="V198" i="1"/>
  <c r="S198" i="1"/>
  <c r="V200" i="1"/>
  <c r="S200" i="1"/>
  <c r="V202" i="1"/>
  <c r="S202" i="1"/>
  <c r="V204" i="1"/>
  <c r="S204" i="1"/>
  <c r="V206" i="1"/>
  <c r="S206" i="1"/>
  <c r="V208" i="1"/>
  <c r="S208" i="1"/>
  <c r="V210" i="1"/>
  <c r="S210" i="1"/>
  <c r="V212" i="1"/>
  <c r="S212" i="1"/>
  <c r="V214" i="1"/>
  <c r="S214" i="1"/>
  <c r="V216" i="1"/>
  <c r="S216" i="1"/>
  <c r="V218" i="1"/>
  <c r="S218" i="1"/>
  <c r="V220" i="1"/>
  <c r="S220" i="1"/>
  <c r="V222" i="1"/>
  <c r="S222" i="1"/>
  <c r="V224" i="1"/>
  <c r="S224" i="1"/>
  <c r="V226" i="1"/>
  <c r="S226" i="1"/>
  <c r="V228" i="1"/>
  <c r="S228" i="1"/>
  <c r="V230" i="1"/>
  <c r="S230" i="1"/>
  <c r="V232" i="1"/>
  <c r="S232" i="1"/>
  <c r="V234" i="1"/>
  <c r="S234" i="1"/>
  <c r="V236" i="1"/>
  <c r="S236" i="1"/>
  <c r="V238" i="1"/>
  <c r="S238" i="1"/>
  <c r="V240" i="1"/>
  <c r="S240" i="1"/>
  <c r="V242" i="1"/>
  <c r="S242" i="1"/>
  <c r="V244" i="1"/>
  <c r="S244" i="1"/>
  <c r="V246" i="1"/>
  <c r="S246" i="1"/>
  <c r="V248" i="1"/>
  <c r="S248" i="1"/>
  <c r="V250" i="1"/>
  <c r="S250" i="1"/>
  <c r="V252" i="1"/>
  <c r="S252" i="1"/>
  <c r="V254" i="1"/>
  <c r="S254" i="1"/>
  <c r="V256" i="1"/>
  <c r="S256" i="1"/>
  <c r="V258" i="1"/>
  <c r="S258" i="1"/>
  <c r="V260" i="1"/>
  <c r="S260" i="1"/>
  <c r="V262" i="1"/>
  <c r="S262" i="1"/>
  <c r="V264" i="1"/>
  <c r="S264" i="1"/>
  <c r="V266" i="1"/>
  <c r="S266" i="1"/>
  <c r="V268" i="1"/>
  <c r="S268" i="1"/>
  <c r="V270" i="1"/>
  <c r="S270" i="1"/>
  <c r="V272" i="1"/>
  <c r="S272" i="1"/>
  <c r="V274" i="1"/>
  <c r="S274" i="1"/>
  <c r="V276" i="1"/>
  <c r="S276" i="1"/>
  <c r="V278" i="1"/>
  <c r="S278" i="1"/>
  <c r="V280" i="1"/>
  <c r="S280" i="1"/>
  <c r="V282" i="1"/>
  <c r="S282" i="1"/>
  <c r="V284" i="1"/>
  <c r="S284" i="1"/>
  <c r="V286" i="1"/>
  <c r="S286" i="1"/>
  <c r="V288" i="1"/>
  <c r="S288" i="1"/>
  <c r="V290" i="1"/>
  <c r="S290" i="1"/>
  <c r="V292" i="1"/>
  <c r="S292" i="1"/>
  <c r="V294" i="1"/>
  <c r="S294" i="1"/>
  <c r="V296" i="1"/>
  <c r="S296" i="1"/>
  <c r="V298" i="1"/>
  <c r="S298" i="1"/>
  <c r="V300" i="1"/>
  <c r="S300" i="1"/>
  <c r="V302" i="1"/>
  <c r="S302" i="1"/>
  <c r="V304" i="1"/>
  <c r="S304" i="1"/>
  <c r="V306" i="1"/>
  <c r="S306" i="1"/>
  <c r="V308" i="1"/>
  <c r="S308" i="1"/>
  <c r="V310" i="1"/>
  <c r="S310" i="1"/>
  <c r="V312" i="1"/>
  <c r="S312" i="1"/>
  <c r="V314" i="1"/>
  <c r="S314" i="1"/>
  <c r="V316" i="1"/>
  <c r="S316" i="1"/>
  <c r="V318" i="1"/>
  <c r="S318" i="1"/>
  <c r="V320" i="1"/>
  <c r="S320" i="1"/>
  <c r="V322" i="1"/>
  <c r="S322" i="1"/>
  <c r="V324" i="1"/>
  <c r="S324" i="1"/>
  <c r="V326" i="1"/>
  <c r="S326" i="1"/>
  <c r="V328" i="1"/>
  <c r="S328" i="1"/>
  <c r="V330" i="1"/>
  <c r="S330" i="1"/>
  <c r="V332" i="1"/>
  <c r="S332" i="1"/>
  <c r="V334" i="1"/>
  <c r="S334" i="1"/>
  <c r="V463" i="1"/>
  <c r="S463" i="1"/>
  <c r="V467" i="1"/>
  <c r="S467" i="1"/>
  <c r="V471" i="1"/>
  <c r="S471" i="1"/>
  <c r="V475" i="1"/>
  <c r="S475" i="1"/>
  <c r="V479" i="1"/>
  <c r="S479" i="1"/>
  <c r="V483" i="1"/>
  <c r="S483" i="1"/>
  <c r="V487" i="1"/>
  <c r="S487" i="1"/>
  <c r="V491" i="1"/>
  <c r="S491" i="1"/>
  <c r="V495" i="1"/>
  <c r="S495" i="1"/>
  <c r="V499" i="1"/>
  <c r="S499" i="1"/>
  <c r="V503" i="1"/>
  <c r="S503" i="1"/>
  <c r="V507" i="1"/>
  <c r="S507" i="1"/>
  <c r="V511" i="1"/>
  <c r="S511" i="1"/>
  <c r="V515" i="1"/>
  <c r="S515" i="1"/>
  <c r="V519" i="1"/>
  <c r="S519" i="1"/>
  <c r="V523" i="1"/>
  <c r="S523" i="1"/>
  <c r="V527" i="1"/>
  <c r="S527" i="1"/>
  <c r="V531" i="1"/>
  <c r="S531" i="1"/>
  <c r="V535" i="1"/>
  <c r="S535" i="1"/>
  <c r="V539" i="1"/>
  <c r="S539" i="1"/>
  <c r="V543" i="1"/>
  <c r="S543" i="1"/>
  <c r="V547" i="1"/>
  <c r="S547" i="1"/>
  <c r="V555" i="1"/>
  <c r="S555" i="1"/>
  <c r="V559" i="1"/>
  <c r="S559" i="1"/>
  <c r="V563" i="1"/>
  <c r="S563" i="1"/>
  <c r="V567" i="1"/>
  <c r="S567" i="1"/>
  <c r="V571" i="1"/>
  <c r="S571" i="1"/>
  <c r="V575" i="1"/>
  <c r="S575" i="1"/>
  <c r="V579" i="1"/>
  <c r="S579" i="1"/>
  <c r="V583" i="1"/>
  <c r="S583" i="1"/>
  <c r="V587" i="1"/>
  <c r="S587" i="1"/>
  <c r="V591" i="1"/>
  <c r="S591" i="1"/>
  <c r="V595" i="1"/>
  <c r="S595" i="1"/>
  <c r="V599" i="1"/>
  <c r="S599" i="1"/>
  <c r="V603" i="1"/>
  <c r="S603" i="1"/>
  <c r="V607" i="1"/>
  <c r="S607" i="1"/>
  <c r="V611" i="1"/>
  <c r="S611" i="1"/>
  <c r="V615" i="1"/>
  <c r="S615" i="1"/>
  <c r="V623" i="1"/>
  <c r="S623" i="1"/>
  <c r="V627" i="1"/>
  <c r="S627" i="1"/>
  <c r="V631" i="1"/>
  <c r="S631" i="1"/>
  <c r="V635" i="1"/>
  <c r="S635" i="1"/>
  <c r="V639" i="1"/>
  <c r="S639" i="1"/>
  <c r="V643" i="1"/>
  <c r="S643" i="1"/>
  <c r="V647" i="1"/>
  <c r="S647" i="1"/>
  <c r="V651" i="1"/>
  <c r="S651" i="1"/>
  <c r="V655" i="1"/>
  <c r="S655" i="1"/>
  <c r="V659" i="1"/>
  <c r="S659" i="1"/>
  <c r="V663" i="1"/>
  <c r="S663" i="1"/>
  <c r="V667" i="1"/>
  <c r="S667" i="1"/>
  <c r="V671" i="1"/>
  <c r="S671" i="1"/>
  <c r="V675" i="1"/>
  <c r="S675" i="1"/>
  <c r="V679" i="1"/>
  <c r="S679" i="1"/>
  <c r="V683" i="1"/>
  <c r="S683" i="1"/>
  <c r="V687" i="1"/>
  <c r="S687" i="1"/>
  <c r="V691" i="1"/>
  <c r="S691" i="1"/>
  <c r="V695" i="1"/>
  <c r="S695" i="1"/>
  <c r="V699" i="1"/>
  <c r="S699" i="1"/>
  <c r="V703" i="1"/>
  <c r="S703" i="1"/>
  <c r="V707" i="1"/>
  <c r="S707" i="1"/>
  <c r="V711" i="1"/>
  <c r="S711" i="1"/>
  <c r="V715" i="1"/>
  <c r="S715" i="1"/>
  <c r="V719" i="1"/>
  <c r="S719" i="1"/>
  <c r="V723" i="1"/>
  <c r="S723" i="1"/>
  <c r="V727" i="1"/>
  <c r="S727" i="1"/>
  <c r="V731" i="1"/>
  <c r="S731" i="1"/>
  <c r="V735" i="1"/>
  <c r="S735" i="1"/>
  <c r="V743" i="1"/>
  <c r="S743" i="1"/>
  <c r="V747" i="1"/>
  <c r="S747" i="1"/>
  <c r="V763" i="1"/>
  <c r="S763" i="1"/>
  <c r="V771" i="1"/>
  <c r="S771" i="1"/>
  <c r="V779" i="1"/>
  <c r="S779" i="1"/>
  <c r="V783" i="1"/>
  <c r="S783" i="1"/>
  <c r="V787" i="1"/>
  <c r="S787" i="1"/>
  <c r="V462" i="1"/>
  <c r="S462" i="1"/>
  <c r="V466" i="1"/>
  <c r="S466" i="1"/>
  <c r="V470" i="1"/>
  <c r="S470" i="1"/>
  <c r="V474" i="1"/>
  <c r="S474" i="1"/>
  <c r="V478" i="1"/>
  <c r="S478" i="1"/>
  <c r="V482" i="1"/>
  <c r="S482" i="1"/>
  <c r="V486" i="1"/>
  <c r="S486" i="1"/>
  <c r="V490" i="1"/>
  <c r="S490" i="1"/>
  <c r="V494" i="1"/>
  <c r="S494" i="1"/>
  <c r="V498" i="1"/>
  <c r="S498" i="1"/>
  <c r="V502" i="1"/>
  <c r="S502" i="1"/>
  <c r="V506" i="1"/>
  <c r="S506" i="1"/>
  <c r="V510" i="1"/>
  <c r="S510" i="1"/>
  <c r="V514" i="1"/>
  <c r="S514" i="1"/>
  <c r="V518" i="1"/>
  <c r="S518" i="1"/>
  <c r="V522" i="1"/>
  <c r="S522" i="1"/>
  <c r="V526" i="1"/>
  <c r="S526" i="1"/>
  <c r="V530" i="1"/>
  <c r="S530" i="1"/>
  <c r="V534" i="1"/>
  <c r="S534" i="1"/>
  <c r="V538" i="1"/>
  <c r="S538" i="1"/>
  <c r="V542" i="1"/>
  <c r="S542" i="1"/>
  <c r="V546" i="1"/>
  <c r="S546" i="1"/>
  <c r="V550" i="1"/>
  <c r="S550" i="1"/>
  <c r="V554" i="1"/>
  <c r="S554" i="1"/>
  <c r="V558" i="1"/>
  <c r="S558" i="1"/>
  <c r="V562" i="1"/>
  <c r="S562" i="1"/>
  <c r="V566" i="1"/>
  <c r="S566" i="1"/>
  <c r="V578" i="1"/>
  <c r="S578" i="1"/>
  <c r="V582" i="1"/>
  <c r="S582" i="1"/>
  <c r="V586" i="1"/>
  <c r="S586" i="1"/>
  <c r="V594" i="1"/>
  <c r="S594" i="1"/>
  <c r="V598" i="1"/>
  <c r="S598" i="1"/>
  <c r="V602" i="1"/>
  <c r="S602" i="1"/>
  <c r="V606" i="1"/>
  <c r="S606" i="1"/>
  <c r="V610" i="1"/>
  <c r="S610" i="1"/>
  <c r="V614" i="1"/>
  <c r="S614" i="1"/>
  <c r="V622" i="1"/>
  <c r="S622" i="1"/>
  <c r="V626" i="1"/>
  <c r="S626" i="1"/>
  <c r="V630" i="1"/>
  <c r="S630" i="1"/>
  <c r="V634" i="1"/>
  <c r="S634" i="1"/>
  <c r="V638" i="1"/>
  <c r="S638" i="1"/>
  <c r="V642" i="1"/>
  <c r="S642" i="1"/>
  <c r="V646" i="1"/>
  <c r="S646" i="1"/>
  <c r="V650" i="1"/>
  <c r="S650" i="1"/>
  <c r="V654" i="1"/>
  <c r="S654" i="1"/>
  <c r="V658" i="1"/>
  <c r="S658" i="1"/>
  <c r="V662" i="1"/>
  <c r="S662" i="1"/>
  <c r="V666" i="1"/>
  <c r="S666" i="1"/>
  <c r="V670" i="1"/>
  <c r="S670" i="1"/>
  <c r="V674" i="1"/>
  <c r="S674" i="1"/>
  <c r="V678" i="1"/>
  <c r="S678" i="1"/>
  <c r="V682" i="1"/>
  <c r="S682" i="1"/>
  <c r="V686" i="1"/>
  <c r="S686" i="1"/>
  <c r="V690" i="1"/>
  <c r="S690" i="1"/>
  <c r="V694" i="1"/>
  <c r="S694" i="1"/>
  <c r="V698" i="1"/>
  <c r="S698" i="1"/>
  <c r="V702" i="1"/>
  <c r="S702" i="1"/>
  <c r="V710" i="1"/>
  <c r="S710" i="1"/>
  <c r="V714" i="1"/>
  <c r="S714" i="1"/>
  <c r="V718" i="1"/>
  <c r="S718" i="1"/>
  <c r="V722" i="1"/>
  <c r="S722" i="1"/>
  <c r="V726" i="1"/>
  <c r="S726" i="1"/>
  <c r="V730" i="1"/>
  <c r="S730" i="1"/>
  <c r="V734" i="1"/>
  <c r="S734" i="1"/>
  <c r="V738" i="1"/>
  <c r="S738" i="1"/>
  <c r="V742" i="1"/>
  <c r="S742" i="1"/>
  <c r="V746" i="1"/>
  <c r="S746" i="1"/>
  <c r="V754" i="1"/>
  <c r="S754" i="1"/>
  <c r="V758" i="1"/>
  <c r="S758" i="1"/>
  <c r="V762" i="1"/>
  <c r="S762" i="1"/>
  <c r="V766" i="1"/>
  <c r="S766" i="1"/>
  <c r="V770" i="1"/>
  <c r="S770" i="1"/>
  <c r="V778" i="1"/>
  <c r="S778" i="1"/>
  <c r="V786" i="1"/>
  <c r="S786" i="1"/>
  <c r="V788" i="1"/>
  <c r="S788" i="1"/>
  <c r="V789" i="1"/>
  <c r="S789" i="1"/>
  <c r="V790" i="1"/>
  <c r="S790" i="1"/>
  <c r="V791" i="1"/>
  <c r="S791" i="1"/>
  <c r="V792" i="1"/>
  <c r="S792" i="1"/>
  <c r="V793" i="1"/>
  <c r="S793" i="1"/>
  <c r="V794" i="1"/>
  <c r="S794" i="1"/>
  <c r="V795" i="1"/>
  <c r="S795" i="1"/>
  <c r="V799" i="1"/>
  <c r="S799" i="1"/>
  <c r="V800" i="1"/>
  <c r="S800" i="1"/>
  <c r="V801" i="1"/>
  <c r="S801" i="1"/>
  <c r="V802" i="1"/>
  <c r="S802" i="1"/>
  <c r="V803" i="1"/>
  <c r="S803" i="1"/>
  <c r="V804" i="1"/>
  <c r="S804" i="1"/>
  <c r="V805" i="1"/>
  <c r="S805" i="1"/>
  <c r="V806" i="1"/>
  <c r="S806" i="1"/>
  <c r="V807" i="1"/>
  <c r="S807" i="1"/>
  <c r="V811" i="1"/>
  <c r="S811" i="1"/>
  <c r="V812" i="1"/>
  <c r="S812" i="1"/>
  <c r="V813" i="1"/>
  <c r="S813" i="1"/>
  <c r="V814" i="1"/>
  <c r="S814" i="1"/>
  <c r="V815" i="1"/>
  <c r="S815" i="1"/>
  <c r="V816" i="1"/>
  <c r="S816" i="1"/>
  <c r="V817" i="1"/>
  <c r="S817" i="1"/>
  <c r="V818" i="1"/>
  <c r="S818" i="1"/>
  <c r="V819" i="1"/>
  <c r="S819" i="1"/>
  <c r="V820" i="1"/>
  <c r="S820" i="1"/>
  <c r="V821" i="1"/>
  <c r="S821" i="1"/>
  <c r="V825" i="1"/>
  <c r="S825" i="1"/>
  <c r="V829" i="1"/>
  <c r="S829" i="1"/>
  <c r="V833" i="1"/>
  <c r="S833" i="1"/>
  <c r="V834" i="1"/>
  <c r="S834" i="1"/>
  <c r="V835" i="1"/>
  <c r="S835" i="1"/>
  <c r="V836" i="1"/>
  <c r="S836" i="1"/>
  <c r="V837" i="1"/>
  <c r="S837" i="1"/>
  <c r="V838" i="1"/>
  <c r="S838" i="1"/>
  <c r="V839" i="1"/>
  <c r="S839" i="1"/>
  <c r="V843" i="1"/>
  <c r="S843" i="1"/>
  <c r="V844" i="1"/>
  <c r="S844" i="1"/>
  <c r="V845" i="1"/>
  <c r="S845" i="1"/>
  <c r="V846" i="1"/>
  <c r="S846" i="1"/>
  <c r="V847" i="1"/>
  <c r="S847" i="1"/>
  <c r="V848" i="1"/>
  <c r="S848" i="1"/>
  <c r="V852" i="1"/>
  <c r="S852" i="1"/>
  <c r="V853" i="1"/>
  <c r="S853" i="1"/>
  <c r="V854" i="1"/>
  <c r="S854" i="1"/>
  <c r="V855" i="1"/>
  <c r="S855" i="1"/>
  <c r="V856" i="1"/>
  <c r="S856" i="1"/>
  <c r="V857" i="1"/>
  <c r="S857" i="1"/>
  <c r="V858" i="1"/>
  <c r="S858" i="1"/>
  <c r="V859" i="1"/>
  <c r="S859" i="1"/>
  <c r="V860" i="1"/>
  <c r="S860" i="1"/>
  <c r="V861" i="1"/>
  <c r="S861" i="1"/>
  <c r="V862" i="1"/>
  <c r="S862" i="1"/>
  <c r="V863" i="1"/>
  <c r="S863" i="1"/>
  <c r="V864" i="1"/>
  <c r="S864" i="1"/>
  <c r="V865" i="1"/>
  <c r="S865" i="1"/>
  <c r="V866" i="1"/>
  <c r="S866" i="1"/>
  <c r="V867" i="1"/>
  <c r="S867" i="1"/>
  <c r="V868" i="1"/>
  <c r="S868" i="1"/>
  <c r="V869" i="1"/>
  <c r="S869" i="1"/>
  <c r="V870" i="1"/>
  <c r="S870" i="1"/>
  <c r="V871" i="1"/>
  <c r="S871" i="1"/>
  <c r="V872" i="1"/>
  <c r="S872" i="1"/>
  <c r="V873" i="1"/>
  <c r="S873" i="1"/>
  <c r="V874" i="1"/>
  <c r="S874" i="1"/>
  <c r="V875" i="1"/>
  <c r="S875" i="1"/>
  <c r="V876" i="1"/>
  <c r="S876" i="1"/>
  <c r="V877" i="1"/>
  <c r="S877" i="1"/>
  <c r="V878" i="1"/>
  <c r="S878" i="1"/>
  <c r="V879" i="1"/>
  <c r="S879" i="1"/>
  <c r="V880" i="1"/>
  <c r="S880" i="1"/>
  <c r="V881" i="1"/>
  <c r="S881" i="1"/>
  <c r="V882" i="1"/>
  <c r="S882" i="1"/>
  <c r="V883" i="1"/>
  <c r="S883" i="1"/>
  <c r="V884" i="1"/>
  <c r="S884" i="1"/>
  <c r="V885" i="1"/>
  <c r="S885" i="1"/>
  <c r="V886" i="1"/>
  <c r="S886" i="1"/>
  <c r="V887" i="1"/>
  <c r="S887" i="1"/>
  <c r="V888" i="1"/>
  <c r="S888" i="1"/>
  <c r="V889" i="1"/>
  <c r="S889" i="1"/>
  <c r="V890" i="1"/>
  <c r="S890" i="1"/>
  <c r="V891" i="1"/>
  <c r="S891" i="1"/>
  <c r="V892" i="1"/>
  <c r="S892" i="1"/>
  <c r="V893" i="1"/>
  <c r="S893" i="1"/>
  <c r="V894" i="1"/>
  <c r="S894" i="1"/>
  <c r="V895" i="1"/>
  <c r="S895" i="1"/>
  <c r="V899" i="1"/>
  <c r="S899" i="1"/>
  <c r="V13" i="1"/>
  <c r="S13" i="1"/>
  <c r="V15" i="1"/>
  <c r="S15" i="1"/>
  <c r="V7" i="1"/>
  <c r="S7" i="1"/>
  <c r="V9" i="1"/>
  <c r="S9" i="1"/>
  <c r="V48" i="1"/>
  <c r="S48" i="1"/>
  <c r="V52" i="1"/>
  <c r="S52" i="1"/>
  <c r="V54" i="1"/>
  <c r="S54" i="1"/>
  <c r="V80" i="1"/>
  <c r="S80" i="1"/>
  <c r="V84" i="1"/>
  <c r="S84" i="1"/>
  <c r="V81" i="1"/>
  <c r="S81" i="1"/>
  <c r="V123" i="1"/>
  <c r="S123" i="1"/>
  <c r="V127" i="1"/>
  <c r="S127" i="1"/>
  <c r="V129" i="1"/>
  <c r="S129" i="1"/>
  <c r="V131" i="1"/>
  <c r="S131" i="1"/>
  <c r="V133" i="1"/>
  <c r="S133" i="1"/>
  <c r="V135" i="1"/>
  <c r="S135" i="1"/>
  <c r="V137" i="1"/>
  <c r="S137" i="1"/>
  <c r="V143" i="1"/>
  <c r="S143" i="1"/>
  <c r="V145" i="1"/>
  <c r="S145" i="1"/>
  <c r="V147" i="1"/>
  <c r="S147" i="1"/>
  <c r="V149" i="1"/>
  <c r="S149" i="1"/>
  <c r="V151" i="1"/>
  <c r="S151" i="1"/>
  <c r="V155" i="1"/>
  <c r="S155" i="1"/>
  <c r="V157" i="1"/>
  <c r="S157" i="1"/>
  <c r="V159" i="1"/>
  <c r="S159" i="1"/>
  <c r="V163" i="1"/>
  <c r="S163" i="1"/>
  <c r="V167" i="1"/>
  <c r="S167" i="1"/>
  <c r="V169" i="1"/>
  <c r="S169" i="1"/>
  <c r="V187" i="1"/>
  <c r="S187" i="1"/>
  <c r="V189" i="1"/>
  <c r="S189" i="1"/>
  <c r="V191" i="1"/>
  <c r="S191" i="1"/>
  <c r="V193" i="1"/>
  <c r="S193" i="1"/>
  <c r="V195" i="1"/>
  <c r="S195" i="1"/>
  <c r="V197" i="1"/>
  <c r="S197" i="1"/>
  <c r="V199" i="1"/>
  <c r="S199" i="1"/>
  <c r="V201" i="1"/>
  <c r="S201" i="1"/>
  <c r="V203" i="1"/>
  <c r="S203" i="1"/>
  <c r="V205" i="1"/>
  <c r="S205" i="1"/>
  <c r="V207" i="1"/>
  <c r="S207" i="1"/>
  <c r="V209" i="1"/>
  <c r="S209" i="1"/>
  <c r="V211" i="1"/>
  <c r="S211" i="1"/>
  <c r="V213" i="1"/>
  <c r="S213" i="1"/>
  <c r="V215" i="1"/>
  <c r="S215" i="1"/>
  <c r="V217" i="1"/>
  <c r="S217" i="1"/>
  <c r="V219" i="1"/>
  <c r="S219" i="1"/>
  <c r="V221" i="1"/>
  <c r="S221" i="1"/>
  <c r="V223" i="1"/>
  <c r="S223" i="1"/>
  <c r="V225" i="1"/>
  <c r="S225" i="1"/>
  <c r="V227" i="1"/>
  <c r="S227" i="1"/>
  <c r="V229" i="1"/>
  <c r="S229" i="1"/>
  <c r="V231" i="1"/>
  <c r="S231" i="1"/>
  <c r="V233" i="1"/>
  <c r="S233" i="1"/>
  <c r="V235" i="1"/>
  <c r="S235" i="1"/>
  <c r="V237" i="1"/>
  <c r="S237" i="1"/>
  <c r="V239" i="1"/>
  <c r="S239" i="1"/>
  <c r="V241" i="1"/>
  <c r="S241" i="1"/>
  <c r="V243" i="1"/>
  <c r="S243" i="1"/>
  <c r="V245" i="1"/>
  <c r="S245" i="1"/>
  <c r="V247" i="1"/>
  <c r="S247" i="1"/>
  <c r="V249" i="1"/>
  <c r="S249" i="1"/>
  <c r="V251" i="1"/>
  <c r="S251" i="1"/>
  <c r="V253" i="1"/>
  <c r="S253" i="1"/>
  <c r="V255" i="1"/>
  <c r="S255" i="1"/>
  <c r="V257" i="1"/>
  <c r="S257" i="1"/>
  <c r="V259" i="1"/>
  <c r="S259" i="1"/>
  <c r="V261" i="1"/>
  <c r="S261" i="1"/>
  <c r="V263" i="1"/>
  <c r="S263" i="1"/>
  <c r="V265" i="1"/>
  <c r="S265" i="1"/>
  <c r="V267" i="1"/>
  <c r="S267" i="1"/>
  <c r="V269" i="1"/>
  <c r="S269" i="1"/>
  <c r="V271" i="1"/>
  <c r="S271" i="1"/>
  <c r="V273" i="1"/>
  <c r="S273" i="1"/>
  <c r="V275" i="1"/>
  <c r="S275" i="1"/>
  <c r="V277" i="1"/>
  <c r="S277" i="1"/>
  <c r="V279" i="1"/>
  <c r="S279" i="1"/>
  <c r="V281" i="1"/>
  <c r="S281" i="1"/>
  <c r="V283" i="1"/>
  <c r="S283" i="1"/>
  <c r="V285" i="1"/>
  <c r="S285" i="1"/>
  <c r="V287" i="1"/>
  <c r="S287" i="1"/>
  <c r="V289" i="1"/>
  <c r="S289" i="1"/>
  <c r="V291" i="1"/>
  <c r="S291" i="1"/>
  <c r="V293" i="1"/>
  <c r="S293" i="1"/>
  <c r="V295" i="1"/>
  <c r="S295" i="1"/>
  <c r="V297" i="1"/>
  <c r="S297" i="1"/>
  <c r="V299" i="1"/>
  <c r="S299" i="1"/>
  <c r="V301" i="1"/>
  <c r="S301" i="1"/>
  <c r="V303" i="1"/>
  <c r="S303" i="1"/>
  <c r="V305" i="1"/>
  <c r="S305" i="1"/>
  <c r="V307" i="1"/>
  <c r="S307" i="1"/>
  <c r="V309" i="1"/>
  <c r="S309" i="1"/>
  <c r="V311" i="1"/>
  <c r="S311" i="1"/>
  <c r="V313" i="1"/>
  <c r="S313" i="1"/>
  <c r="V315" i="1"/>
  <c r="S315" i="1"/>
  <c r="V317" i="1"/>
  <c r="S317" i="1"/>
  <c r="V319" i="1"/>
  <c r="S319" i="1"/>
  <c r="V321" i="1"/>
  <c r="S321" i="1"/>
  <c r="V323" i="1"/>
  <c r="S323" i="1"/>
  <c r="V325" i="1"/>
  <c r="S325" i="1"/>
  <c r="V327" i="1"/>
  <c r="S327" i="1"/>
  <c r="V329" i="1"/>
  <c r="S329" i="1"/>
  <c r="V331" i="1"/>
  <c r="S331" i="1"/>
  <c r="V333" i="1"/>
  <c r="S333" i="1"/>
  <c r="V335" i="1"/>
  <c r="S335" i="1"/>
  <c r="V336" i="1"/>
  <c r="S336" i="1"/>
  <c r="V337" i="1"/>
  <c r="S337" i="1"/>
  <c r="V338" i="1"/>
  <c r="S338" i="1"/>
  <c r="V339" i="1"/>
  <c r="S339" i="1"/>
  <c r="V340" i="1"/>
  <c r="S340" i="1"/>
  <c r="V341" i="1"/>
  <c r="S341" i="1"/>
  <c r="V342" i="1"/>
  <c r="S342" i="1"/>
  <c r="V343" i="1"/>
  <c r="S343" i="1"/>
  <c r="V344" i="1"/>
  <c r="S344" i="1"/>
  <c r="V348" i="1"/>
  <c r="S348" i="1"/>
  <c r="V349" i="1"/>
  <c r="S349" i="1"/>
  <c r="V350" i="1"/>
  <c r="S350" i="1"/>
  <c r="V351" i="1"/>
  <c r="S351" i="1"/>
  <c r="V352" i="1"/>
  <c r="S352" i="1"/>
  <c r="V353" i="1"/>
  <c r="S353" i="1"/>
  <c r="V354" i="1"/>
  <c r="S354" i="1"/>
  <c r="V355" i="1"/>
  <c r="S355" i="1"/>
  <c r="V356" i="1"/>
  <c r="S356" i="1"/>
  <c r="V357" i="1"/>
  <c r="S357" i="1"/>
  <c r="V358" i="1"/>
  <c r="S358" i="1"/>
  <c r="V359" i="1"/>
  <c r="S359" i="1"/>
  <c r="V360" i="1"/>
  <c r="S360" i="1"/>
  <c r="V361" i="1"/>
  <c r="S361" i="1"/>
  <c r="V362" i="1"/>
  <c r="S362" i="1"/>
  <c r="V363" i="1"/>
  <c r="S363" i="1"/>
  <c r="V364" i="1"/>
  <c r="S364" i="1"/>
  <c r="V365" i="1"/>
  <c r="S365" i="1"/>
  <c r="V366" i="1"/>
  <c r="S366" i="1"/>
  <c r="V367" i="1"/>
  <c r="S367" i="1"/>
  <c r="V368" i="1"/>
  <c r="S368" i="1"/>
  <c r="V369" i="1"/>
  <c r="S369" i="1"/>
  <c r="V370" i="1"/>
  <c r="S370" i="1"/>
  <c r="V371" i="1"/>
  <c r="S371" i="1"/>
  <c r="V372" i="1"/>
  <c r="S372" i="1"/>
  <c r="V373" i="1"/>
  <c r="S373" i="1"/>
  <c r="V374" i="1"/>
  <c r="S374" i="1"/>
  <c r="V375" i="1"/>
  <c r="S375" i="1"/>
  <c r="V376" i="1"/>
  <c r="S376" i="1"/>
  <c r="V377" i="1"/>
  <c r="S377" i="1"/>
  <c r="V378" i="1"/>
  <c r="S378" i="1"/>
  <c r="V379" i="1"/>
  <c r="S379" i="1"/>
  <c r="V380" i="1"/>
  <c r="S380" i="1"/>
  <c r="V381" i="1"/>
  <c r="S381" i="1"/>
  <c r="V382" i="1"/>
  <c r="S382" i="1"/>
  <c r="V383" i="1"/>
  <c r="S383" i="1"/>
  <c r="V384" i="1"/>
  <c r="S384" i="1"/>
  <c r="V385" i="1"/>
  <c r="S385" i="1"/>
  <c r="V386" i="1"/>
  <c r="S386" i="1"/>
  <c r="V387" i="1"/>
  <c r="S387" i="1"/>
  <c r="V388" i="1"/>
  <c r="S388" i="1"/>
  <c r="V389" i="1"/>
  <c r="S389" i="1"/>
  <c r="V390" i="1"/>
  <c r="S390" i="1"/>
  <c r="V391" i="1"/>
  <c r="S391" i="1"/>
  <c r="V392" i="1"/>
  <c r="S392" i="1"/>
  <c r="V393" i="1"/>
  <c r="S393" i="1"/>
  <c r="V394" i="1"/>
  <c r="S394" i="1"/>
  <c r="V395" i="1"/>
  <c r="S395" i="1"/>
  <c r="V396" i="1"/>
  <c r="S396" i="1"/>
  <c r="V397" i="1"/>
  <c r="S397" i="1"/>
  <c r="V398" i="1"/>
  <c r="S398" i="1"/>
  <c r="V399" i="1"/>
  <c r="S399" i="1"/>
  <c r="V400" i="1"/>
  <c r="S400" i="1"/>
  <c r="V401" i="1"/>
  <c r="S401" i="1"/>
  <c r="V402" i="1"/>
  <c r="S402" i="1"/>
  <c r="V403" i="1"/>
  <c r="S403" i="1"/>
  <c r="V404" i="1"/>
  <c r="S404" i="1"/>
  <c r="V405" i="1"/>
  <c r="S405" i="1"/>
  <c r="V406" i="1"/>
  <c r="S406" i="1"/>
  <c r="V407" i="1"/>
  <c r="S407" i="1"/>
  <c r="V408" i="1"/>
  <c r="S408" i="1"/>
  <c r="V409" i="1"/>
  <c r="S409" i="1"/>
  <c r="V410" i="1"/>
  <c r="S410" i="1"/>
  <c r="V411" i="1"/>
  <c r="S411" i="1"/>
  <c r="V412" i="1"/>
  <c r="S412" i="1"/>
  <c r="V413" i="1"/>
  <c r="S413" i="1"/>
  <c r="V414" i="1"/>
  <c r="S414" i="1"/>
  <c r="V415" i="1"/>
  <c r="S415" i="1"/>
  <c r="V416" i="1"/>
  <c r="S416" i="1"/>
  <c r="V417" i="1"/>
  <c r="S417" i="1"/>
  <c r="V418" i="1"/>
  <c r="S418" i="1"/>
  <c r="V419" i="1"/>
  <c r="S419" i="1"/>
  <c r="V420" i="1"/>
  <c r="S420" i="1"/>
  <c r="V421" i="1"/>
  <c r="S421" i="1"/>
  <c r="V422" i="1"/>
  <c r="S422" i="1"/>
  <c r="V423" i="1"/>
  <c r="S423" i="1"/>
  <c r="V424" i="1"/>
  <c r="S424" i="1"/>
  <c r="V428" i="1"/>
  <c r="S428" i="1"/>
  <c r="V432" i="1"/>
  <c r="S432" i="1"/>
  <c r="V436" i="1"/>
  <c r="S436" i="1"/>
  <c r="V440" i="1"/>
  <c r="S440" i="1"/>
  <c r="V441" i="1"/>
  <c r="S441" i="1"/>
  <c r="V442" i="1"/>
  <c r="S442" i="1"/>
  <c r="V443" i="1"/>
  <c r="S443" i="1"/>
  <c r="V444" i="1"/>
  <c r="S444" i="1"/>
  <c r="V445" i="1"/>
  <c r="S445" i="1"/>
  <c r="V446" i="1"/>
  <c r="S446" i="1"/>
  <c r="V447" i="1"/>
  <c r="S447" i="1"/>
  <c r="V448" i="1"/>
  <c r="S448" i="1"/>
  <c r="V449" i="1"/>
  <c r="S449" i="1"/>
  <c r="V450" i="1"/>
  <c r="S450" i="1"/>
  <c r="V451" i="1"/>
  <c r="S451" i="1"/>
  <c r="V452" i="1"/>
  <c r="S452" i="1"/>
  <c r="V453" i="1"/>
  <c r="S453" i="1"/>
  <c r="V454" i="1"/>
  <c r="S454" i="1"/>
  <c r="V455" i="1"/>
  <c r="S455" i="1"/>
  <c r="V456" i="1"/>
  <c r="S456" i="1"/>
  <c r="V457" i="1"/>
  <c r="S457" i="1"/>
  <c r="V458" i="1"/>
  <c r="S458" i="1"/>
  <c r="V459" i="1"/>
  <c r="S459" i="1"/>
  <c r="V460" i="1"/>
  <c r="S460" i="1"/>
  <c r="V461" i="1"/>
  <c r="S461" i="1"/>
  <c r="V465" i="1"/>
  <c r="S465" i="1"/>
  <c r="V469" i="1"/>
  <c r="S469" i="1"/>
  <c r="V473" i="1"/>
  <c r="S473" i="1"/>
  <c r="V477" i="1"/>
  <c r="S477" i="1"/>
  <c r="V481" i="1"/>
  <c r="S481" i="1"/>
  <c r="V485" i="1"/>
  <c r="S485" i="1"/>
  <c r="V489" i="1"/>
  <c r="S489" i="1"/>
  <c r="V493" i="1"/>
  <c r="S493" i="1"/>
  <c r="V497" i="1"/>
  <c r="S497" i="1"/>
  <c r="V501" i="1"/>
  <c r="S501" i="1"/>
  <c r="V505" i="1"/>
  <c r="S505" i="1"/>
  <c r="V509" i="1"/>
  <c r="S509" i="1"/>
  <c r="V513" i="1"/>
  <c r="S513" i="1"/>
  <c r="V517" i="1"/>
  <c r="S517" i="1"/>
  <c r="V521" i="1"/>
  <c r="S521" i="1"/>
  <c r="V525" i="1"/>
  <c r="S525" i="1"/>
  <c r="V529" i="1"/>
  <c r="S529" i="1"/>
  <c r="V533" i="1"/>
  <c r="S533" i="1"/>
  <c r="V537" i="1"/>
  <c r="S537" i="1"/>
  <c r="V541" i="1"/>
  <c r="S541" i="1"/>
  <c r="V545" i="1"/>
  <c r="S545" i="1"/>
  <c r="V549" i="1"/>
  <c r="S549" i="1"/>
  <c r="V557" i="1"/>
  <c r="S557" i="1"/>
  <c r="V561" i="1"/>
  <c r="S561" i="1"/>
  <c r="V565" i="1"/>
  <c r="S565" i="1"/>
  <c r="V577" i="1"/>
  <c r="S577" i="1"/>
  <c r="V581" i="1"/>
  <c r="S581" i="1"/>
  <c r="V585" i="1"/>
  <c r="S585" i="1"/>
  <c r="V593" i="1"/>
  <c r="S593" i="1"/>
  <c r="V597" i="1"/>
  <c r="S597" i="1"/>
  <c r="V601" i="1"/>
  <c r="S601" i="1"/>
  <c r="V605" i="1"/>
  <c r="S605" i="1"/>
  <c r="V609" i="1"/>
  <c r="S609" i="1"/>
  <c r="V613" i="1"/>
  <c r="S613" i="1"/>
  <c r="V617" i="1"/>
  <c r="S617" i="1"/>
  <c r="V621" i="1"/>
  <c r="S621" i="1"/>
  <c r="V625" i="1"/>
  <c r="S625" i="1"/>
  <c r="V629" i="1"/>
  <c r="S629" i="1"/>
  <c r="V633" i="1"/>
  <c r="S633" i="1"/>
  <c r="V637" i="1"/>
  <c r="S637" i="1"/>
  <c r="V641" i="1"/>
  <c r="S641" i="1"/>
  <c r="V645" i="1"/>
  <c r="S645" i="1"/>
  <c r="V649" i="1"/>
  <c r="S649" i="1"/>
  <c r="V653" i="1"/>
  <c r="S653" i="1"/>
  <c r="V657" i="1"/>
  <c r="S657" i="1"/>
  <c r="V661" i="1"/>
  <c r="S661" i="1"/>
  <c r="V665" i="1"/>
  <c r="S665" i="1"/>
  <c r="V669" i="1"/>
  <c r="S669" i="1"/>
  <c r="V673" i="1"/>
  <c r="S673" i="1"/>
  <c r="V677" i="1"/>
  <c r="S677" i="1"/>
  <c r="V681" i="1"/>
  <c r="S681" i="1"/>
  <c r="V685" i="1"/>
  <c r="S685" i="1"/>
  <c r="V689" i="1"/>
  <c r="S689" i="1"/>
  <c r="V693" i="1"/>
  <c r="S693" i="1"/>
  <c r="V697" i="1"/>
  <c r="S697" i="1"/>
  <c r="V701" i="1"/>
  <c r="S701" i="1"/>
  <c r="V709" i="1"/>
  <c r="S709" i="1"/>
  <c r="V713" i="1"/>
  <c r="S713" i="1"/>
  <c r="V717" i="1"/>
  <c r="S717" i="1"/>
  <c r="V721" i="1"/>
  <c r="S721" i="1"/>
  <c r="V725" i="1"/>
  <c r="S725" i="1"/>
  <c r="V729" i="1"/>
  <c r="S729" i="1"/>
  <c r="V733" i="1"/>
  <c r="S733" i="1"/>
  <c r="V737" i="1"/>
  <c r="S737" i="1"/>
  <c r="V745" i="1"/>
  <c r="S745" i="1"/>
  <c r="V753" i="1"/>
  <c r="S753" i="1"/>
  <c r="V765" i="1"/>
  <c r="S765" i="1"/>
  <c r="V777" i="1"/>
  <c r="S777" i="1"/>
  <c r="V785" i="1"/>
  <c r="S785" i="1"/>
  <c r="V464" i="1"/>
  <c r="S464" i="1"/>
  <c r="V468" i="1"/>
  <c r="S468" i="1"/>
  <c r="V472" i="1"/>
  <c r="S472" i="1"/>
  <c r="V476" i="1"/>
  <c r="S476" i="1"/>
  <c r="V480" i="1"/>
  <c r="S480" i="1"/>
  <c r="V484" i="1"/>
  <c r="S484" i="1"/>
  <c r="V488" i="1"/>
  <c r="S488" i="1"/>
  <c r="V492" i="1"/>
  <c r="S492" i="1"/>
  <c r="V496" i="1"/>
  <c r="S496" i="1"/>
  <c r="V500" i="1"/>
  <c r="S500" i="1"/>
  <c r="V504" i="1"/>
  <c r="S504" i="1"/>
  <c r="V508" i="1"/>
  <c r="S508" i="1"/>
  <c r="V512" i="1"/>
  <c r="S512" i="1"/>
  <c r="V516" i="1"/>
  <c r="S516" i="1"/>
  <c r="V520" i="1"/>
  <c r="S520" i="1"/>
  <c r="V524" i="1"/>
  <c r="S524" i="1"/>
  <c r="V528" i="1"/>
  <c r="S528" i="1"/>
  <c r="V532" i="1"/>
  <c r="S532" i="1"/>
  <c r="V536" i="1"/>
  <c r="S536" i="1"/>
  <c r="V540" i="1"/>
  <c r="S540" i="1"/>
  <c r="V544" i="1"/>
  <c r="S544" i="1"/>
  <c r="V548" i="1"/>
  <c r="S548" i="1"/>
  <c r="V556" i="1"/>
  <c r="S556" i="1"/>
  <c r="V560" i="1"/>
  <c r="S560" i="1"/>
  <c r="V564" i="1"/>
  <c r="S564" i="1"/>
  <c r="V576" i="1"/>
  <c r="S576" i="1"/>
  <c r="V580" i="1"/>
  <c r="S580" i="1"/>
  <c r="V584" i="1"/>
  <c r="S584" i="1"/>
  <c r="V592" i="1"/>
  <c r="S592" i="1"/>
  <c r="V596" i="1"/>
  <c r="S596" i="1"/>
  <c r="V600" i="1"/>
  <c r="S600" i="1"/>
  <c r="V604" i="1"/>
  <c r="S604" i="1"/>
  <c r="V608" i="1"/>
  <c r="S608" i="1"/>
  <c r="V612" i="1"/>
  <c r="S612" i="1"/>
  <c r="V616" i="1"/>
  <c r="S616" i="1"/>
  <c r="V624" i="1"/>
  <c r="S624" i="1"/>
  <c r="V628" i="1"/>
  <c r="S628" i="1"/>
  <c r="V632" i="1"/>
  <c r="S632" i="1"/>
  <c r="V636" i="1"/>
  <c r="S636" i="1"/>
  <c r="V640" i="1"/>
  <c r="S640" i="1"/>
  <c r="V644" i="1"/>
  <c r="S644" i="1"/>
  <c r="V648" i="1"/>
  <c r="S648" i="1"/>
  <c r="V652" i="1"/>
  <c r="S652" i="1"/>
  <c r="V656" i="1"/>
  <c r="S656" i="1"/>
  <c r="V660" i="1"/>
  <c r="S660" i="1"/>
  <c r="V664" i="1"/>
  <c r="S664" i="1"/>
  <c r="V668" i="1"/>
  <c r="S668" i="1"/>
  <c r="V672" i="1"/>
  <c r="S672" i="1"/>
  <c r="V676" i="1"/>
  <c r="S676" i="1"/>
  <c r="V680" i="1"/>
  <c r="S680" i="1"/>
  <c r="V684" i="1"/>
  <c r="S684" i="1"/>
  <c r="V688" i="1"/>
  <c r="S688" i="1"/>
  <c r="V692" i="1"/>
  <c r="S692" i="1"/>
  <c r="V696" i="1"/>
  <c r="S696" i="1"/>
  <c r="V700" i="1"/>
  <c r="S700" i="1"/>
  <c r="V708" i="1"/>
  <c r="S708" i="1"/>
  <c r="V712" i="1"/>
  <c r="S712" i="1"/>
  <c r="V716" i="1"/>
  <c r="S716" i="1"/>
  <c r="V720" i="1"/>
  <c r="S720" i="1"/>
  <c r="V724" i="1"/>
  <c r="S724" i="1"/>
  <c r="V728" i="1"/>
  <c r="S728" i="1"/>
  <c r="V732" i="1"/>
  <c r="S732" i="1"/>
  <c r="V736" i="1"/>
  <c r="S736" i="1"/>
  <c r="V744" i="1"/>
  <c r="S744" i="1"/>
  <c r="V748" i="1"/>
  <c r="S748" i="1"/>
  <c r="V752" i="1"/>
  <c r="S752" i="1"/>
  <c r="V764" i="1"/>
  <c r="S764" i="1"/>
  <c r="V772" i="1"/>
  <c r="S772" i="1"/>
  <c r="V776" i="1"/>
  <c r="S776" i="1"/>
  <c r="V784" i="1"/>
  <c r="S784" i="1"/>
</calcChain>
</file>

<file path=xl/sharedStrings.xml><?xml version="1.0" encoding="utf-8"?>
<sst xmlns="http://schemas.openxmlformats.org/spreadsheetml/2006/main" count="5409" uniqueCount="1223">
  <si>
    <t>Div.</t>
  </si>
  <si>
    <t>Mag.</t>
  </si>
  <si>
    <t>GrpeMarch.</t>
  </si>
  <si>
    <t>Article</t>
  </si>
  <si>
    <t>Désignation article</t>
  </si>
  <si>
    <t xml:space="preserve">     Utilis. libre</t>
  </si>
  <si>
    <t>UQ</t>
  </si>
  <si>
    <t>Val. utilis. libre</t>
  </si>
  <si>
    <t>Dev.</t>
  </si>
  <si>
    <t>LSCE</t>
  </si>
  <si>
    <t>CELS</t>
  </si>
  <si>
    <t>AYALA BRUT MAJEUR 75CL</t>
  </si>
  <si>
    <t>COL</t>
  </si>
  <si>
    <t xml:space="preserve">         2,141.98</t>
  </si>
  <si>
    <t>EUR</t>
  </si>
  <si>
    <t>*</t>
  </si>
  <si>
    <t>BILLECART SALMON ROSE 75CL (120+6)</t>
  </si>
  <si>
    <t xml:space="preserve">         2,491.40</t>
  </si>
  <si>
    <t>BILLECART SALMON ROSE 37.5CL (120+6)</t>
  </si>
  <si>
    <t>BILLECART SALMON ROSE 150CL (120+6)</t>
  </si>
  <si>
    <t xml:space="preserve">         3,554.05</t>
  </si>
  <si>
    <t>BOLLINGER SPECIALE CUVEE 75CL</t>
  </si>
  <si>
    <t xml:space="preserve">         2,413.59</t>
  </si>
  <si>
    <t>BOLLINGER SPECIALE CUVEE 150CL</t>
  </si>
  <si>
    <t xml:space="preserve">         1,862.64</t>
  </si>
  <si>
    <t>BOLLINGER BRUT ROSE 150CL</t>
  </si>
  <si>
    <t xml:space="preserve">         4,847.98</t>
  </si>
  <si>
    <t>CHARLES HEIDSIECK 75CL 11+1</t>
  </si>
  <si>
    <t>DEUTZ BRUT CLASSIC 75CL</t>
  </si>
  <si>
    <t xml:space="preserve">         1,374.60</t>
  </si>
  <si>
    <t>DEUTZ BRUT ROSE 75CL</t>
  </si>
  <si>
    <t xml:space="preserve">         2,260.56</t>
  </si>
  <si>
    <t>VEUVE A. DEVAUX ROSE 75CL 222+18</t>
  </si>
  <si>
    <t xml:space="preserve">         1,714.81</t>
  </si>
  <si>
    <t>DUCASSE ALAIN 150CL (X150)</t>
  </si>
  <si>
    <t xml:space="preserve">         1,731.96</t>
  </si>
  <si>
    <t>DUCASSE ALAIN 75CL (X300)</t>
  </si>
  <si>
    <t xml:space="preserve">         2,369.48</t>
  </si>
  <si>
    <t xml:space="preserve">         4,101.44</t>
  </si>
  <si>
    <t>DUVAL LEROY BRUT AB 75CL</t>
  </si>
  <si>
    <t>DUVAL LEROY FLEUR DE CHAMPAGNE 75CL</t>
  </si>
  <si>
    <t xml:space="preserve">         7,444.80</t>
  </si>
  <si>
    <t xml:space="preserve">         7,461.28</t>
  </si>
  <si>
    <t>JACQUART RS MOSAIQUE SA 75CL</t>
  </si>
  <si>
    <t xml:space="preserve">         2,445.25</t>
  </si>
  <si>
    <t>JACQUART BRUT MOSAIQUE SA 75CL</t>
  </si>
  <si>
    <t xml:space="preserve">         1,090.40</t>
  </si>
  <si>
    <t xml:space="preserve">         3,535.65</t>
  </si>
  <si>
    <t>JACQUESSON CUVEE 737 75CL X120</t>
  </si>
  <si>
    <t>JACQUESSON CUVEE 738 75CL X120</t>
  </si>
  <si>
    <t xml:space="preserve">         1,023.84</t>
  </si>
  <si>
    <t xml:space="preserve">         1,109.16</t>
  </si>
  <si>
    <t>KRUG GRANDE CUVEE 37.5CL RCOL</t>
  </si>
  <si>
    <t>KRUG GRANDE CUVEE 75CL RCOL</t>
  </si>
  <si>
    <t xml:space="preserve">         1,254.46</t>
  </si>
  <si>
    <t>KRUG GRANDE CUVEE ROSE 75CL RCOL</t>
  </si>
  <si>
    <t>KRUG VINTAGE 98 75CL RCOL</t>
  </si>
  <si>
    <t xml:space="preserve">         2,380.11</t>
  </si>
  <si>
    <t>LANSON LABEL ROSE 75CL</t>
  </si>
  <si>
    <t>LANSON BLACK LABEL 150CL</t>
  </si>
  <si>
    <t>LANSON NOBLE CUVEE ROSE 75CL</t>
  </si>
  <si>
    <t>LANSON NOBLE CUVEE BLC/BLC 00 75CL</t>
  </si>
  <si>
    <t>LANSON LABEL ROSE PINK 150CL</t>
  </si>
  <si>
    <t>LANSON LABEL ROSE PINK LADY 150CL</t>
  </si>
  <si>
    <t>LAURENT PERRIER GRAND SIECLE 75CL (X120)</t>
  </si>
  <si>
    <t xml:space="preserve">         1,042.49</t>
  </si>
  <si>
    <t>LAURENT PERRIER ROSE 75CL (X300)</t>
  </si>
  <si>
    <t xml:space="preserve">         1,663.10</t>
  </si>
  <si>
    <t>LAURENT PERRIER ROSE 150CL</t>
  </si>
  <si>
    <t xml:space="preserve">         1,900.62</t>
  </si>
  <si>
    <t>LAURENT PERRIER 150CL</t>
  </si>
  <si>
    <t xml:space="preserve">         1,255.38</t>
  </si>
  <si>
    <t>LAURENT PERRIER 75CL</t>
  </si>
  <si>
    <t>LAURENT PERRIER 75CL CACHER</t>
  </si>
  <si>
    <t xml:space="preserve">         1,197.08</t>
  </si>
  <si>
    <t xml:space="preserve">         7,897.15</t>
  </si>
  <si>
    <t>MOET &amp; CHANDON IMPERIAL 150CL RCOL</t>
  </si>
  <si>
    <t xml:space="preserve">         2,261.27</t>
  </si>
  <si>
    <t>MOET &amp; CHANDON IMPERIAL 37.5CL RCOL</t>
  </si>
  <si>
    <t>MOET &amp; CHANDON IMPERIAL 75CL RCOL</t>
  </si>
  <si>
    <t xml:space="preserve">         9,155.55</t>
  </si>
  <si>
    <t>MOET &amp; CHANDON IMPERIAL 300CL RCOL</t>
  </si>
  <si>
    <t>MOET &amp; CHANDON IMPERIAL 900CL RCOL</t>
  </si>
  <si>
    <t>DOM PERIGNON VINTAGE 03 150CL</t>
  </si>
  <si>
    <t xml:space="preserve">         1,156.60</t>
  </si>
  <si>
    <t>DOM PERIGNON VINTAGE ROSE 03 75CL</t>
  </si>
  <si>
    <t xml:space="preserve">        13,459.45</t>
  </si>
  <si>
    <t>DOM PERIGNON VINTAGE 04 75CL RCOL</t>
  </si>
  <si>
    <t>DOM PERIGNON VINTAGE 04 150CL</t>
  </si>
  <si>
    <t xml:space="preserve">         5,508.59</t>
  </si>
  <si>
    <t>DOM PERIGNON VINTAGE 03 300CL</t>
  </si>
  <si>
    <t xml:space="preserve">         5,649.24</t>
  </si>
  <si>
    <t>DOM PERIGNON LUM VINTAGE 04 75CL RCOL</t>
  </si>
  <si>
    <t xml:space="preserve">        12,616.89</t>
  </si>
  <si>
    <t>MOET &amp; CHANDON VINTAGE 06 75CL RCOL</t>
  </si>
  <si>
    <t>DOM PERIGNON VINTAGE ROSE 00 300CL</t>
  </si>
  <si>
    <t xml:space="preserve">         3,586.20</t>
  </si>
  <si>
    <t>DOM PERIGNON VINTAGE ROSE 02 150CL</t>
  </si>
  <si>
    <t xml:space="preserve">         2,187.06</t>
  </si>
  <si>
    <t>DOM PERIGNON VINTAGE 05 75CL RCOL</t>
  </si>
  <si>
    <t xml:space="preserve">        35,803.91</t>
  </si>
  <si>
    <t>DOM PERIGNON LUM VINTAGE 05 150CL</t>
  </si>
  <si>
    <t xml:space="preserve">         9,312.60</t>
  </si>
  <si>
    <t xml:space="preserve">       103,444.23</t>
  </si>
  <si>
    <t>MUMM CORDON ROUGE 150CL RCOL X240</t>
  </si>
  <si>
    <t>MUMM CORDON ROUGE 75CL RCOL (X480)</t>
  </si>
  <si>
    <t xml:space="preserve">         2,239.61</t>
  </si>
  <si>
    <t>MUMM BLANC DE BLANCS CRAMANT 75CL RCOL</t>
  </si>
  <si>
    <t>MUMM BLANC/BLANCS DE CRAMANT 150CL RCOL</t>
  </si>
  <si>
    <t>MUMM CORDON ROUGE 300CL RCOL</t>
  </si>
  <si>
    <t xml:space="preserve">         1,757.43</t>
  </si>
  <si>
    <t>MUMM CR NIGHT EDITION 150CL RCOL</t>
  </si>
  <si>
    <t xml:space="preserve">         3,181.31</t>
  </si>
  <si>
    <t xml:space="preserve">         8,454.34</t>
  </si>
  <si>
    <t>PERRIER JOUET GD BRUT 75CL 3+1 RCOL</t>
  </si>
  <si>
    <t xml:space="preserve">         8,276.19</t>
  </si>
  <si>
    <t>PERRIER JOUET GD BRUT 150CL 3+1 RCOL</t>
  </si>
  <si>
    <t>PERRIER JOUET BE EPOQUE ROSE 04 75CL 2+1</t>
  </si>
  <si>
    <t>PERRIER JOUET BELLE EPOQUE 06 75CL 2+1 R</t>
  </si>
  <si>
    <t>PERRIER JOUET BELLE EPOQUE 04 150CL 2+1</t>
  </si>
  <si>
    <t>PERRIER JOUET BE EPOQUE ROSE 06 75CL 2+1</t>
  </si>
  <si>
    <t xml:space="preserve">         2,875.85</t>
  </si>
  <si>
    <t xml:space="preserve">        11,954.17</t>
  </si>
  <si>
    <t>PIPER HEIDSIECK 75CL</t>
  </si>
  <si>
    <t xml:space="preserve">         3,264.58</t>
  </si>
  <si>
    <t>POL ROGER BRUT 75CL 204+12</t>
  </si>
  <si>
    <t>POMMERY BRUT SILVER 150CL</t>
  </si>
  <si>
    <t>POMMERY BRUT SILVER 75CL</t>
  </si>
  <si>
    <t>ROEDERER BRUT 1ER 75CL</t>
  </si>
  <si>
    <t>ROEDERER CRISTAL 99 300CL</t>
  </si>
  <si>
    <t xml:space="preserve">         6,589.88</t>
  </si>
  <si>
    <t>ROEDERER CRISTAL 02 600CL</t>
  </si>
  <si>
    <t xml:space="preserve">        21,148.96</t>
  </si>
  <si>
    <t>ROEDERER CRISTAL 05 150CL</t>
  </si>
  <si>
    <t xml:space="preserve">         2,201.74</t>
  </si>
  <si>
    <t>ROEDERER CRISTAL ROSE 05 75CL</t>
  </si>
  <si>
    <t>ROEDERER CRISTAL ORFEVRE 02 300CL</t>
  </si>
  <si>
    <t xml:space="preserve">        14,000.00</t>
  </si>
  <si>
    <t>ROEDERER CRISTAL 04 300CL</t>
  </si>
  <si>
    <t xml:space="preserve">         2,800.00</t>
  </si>
  <si>
    <t>ROEDERER CRISTAL 06 150CL</t>
  </si>
  <si>
    <t xml:space="preserve">        19,920.00</t>
  </si>
  <si>
    <t>ROEDERER CRISTAL 06 75CL</t>
  </si>
  <si>
    <t xml:space="preserve">        27,604.63</t>
  </si>
  <si>
    <t>ROEDERER CRISTAL 05 300CL</t>
  </si>
  <si>
    <t xml:space="preserve">         5,600.00</t>
  </si>
  <si>
    <t>ROEDERER CRISTAL ROSE 06 150CL</t>
  </si>
  <si>
    <t xml:space="preserve">        10,440.00</t>
  </si>
  <si>
    <t>BEDEL ORIGIN'ELLE BRUT 75CL</t>
  </si>
  <si>
    <t xml:space="preserve">       112,709.92</t>
  </si>
  <si>
    <t>RUINART ROSE 150CL</t>
  </si>
  <si>
    <t>RUINART ROSE 75CL</t>
  </si>
  <si>
    <t xml:space="preserve">         5,229.58</t>
  </si>
  <si>
    <t>RUINART R 37.5CL</t>
  </si>
  <si>
    <t>RUINART R 75CL</t>
  </si>
  <si>
    <t xml:space="preserve">         3,667.55</t>
  </si>
  <si>
    <t>RUINART BLANC DE BLANCS 75CL</t>
  </si>
  <si>
    <t xml:space="preserve">         1,194.70</t>
  </si>
  <si>
    <t>RUINART ROSE 37.5CL</t>
  </si>
  <si>
    <t xml:space="preserve">         1,108.17</t>
  </si>
  <si>
    <t>RUINART BLANC DE BLANCS 150CL</t>
  </si>
  <si>
    <t xml:space="preserve">         2,161.77</t>
  </si>
  <si>
    <t>RUINART BLANC DE BLANCS 300CL</t>
  </si>
  <si>
    <t>RUINART DOM RUINART 04 75CL</t>
  </si>
  <si>
    <t>RUINART DOM RUINART ROSE 02 75CL</t>
  </si>
  <si>
    <t xml:space="preserve">        14,945.63</t>
  </si>
  <si>
    <t>TAITTINGER CUVEE PRESTIGE 75CL</t>
  </si>
  <si>
    <t xml:space="preserve">         3,424.49</t>
  </si>
  <si>
    <t>TAITTINGER COMTES/CHAMPAGNE 98 75CL</t>
  </si>
  <si>
    <t>TAITTINGER COMTES/CHAMPAGNE ROSE 05 75CL</t>
  </si>
  <si>
    <t>TAITTINGER COMTES/CHAMPAGNE 04 75CL</t>
  </si>
  <si>
    <t>TAITTINGER COMTES/CHAMPAGNE 05 75CL</t>
  </si>
  <si>
    <t xml:space="preserve">         1,111.50</t>
  </si>
  <si>
    <t xml:space="preserve">         4,904.47</t>
  </si>
  <si>
    <t>THIENOT BRUT ROSE 75CL X120</t>
  </si>
  <si>
    <t xml:space="preserve">         2,275.29</t>
  </si>
  <si>
    <t>VEUVE CLICQUOT 75CL RCOL</t>
  </si>
  <si>
    <t xml:space="preserve">         1,438.92</t>
  </si>
  <si>
    <t>VEUVE CLICQUOT 150CL (X120) RCOL</t>
  </si>
  <si>
    <t>VEUVE CLICQUOT GRANDE DAME ROSE 98 75CL</t>
  </si>
  <si>
    <t>VEUVE CLICQUOT GRANDE DAME RS 04 75CL</t>
  </si>
  <si>
    <t xml:space="preserve">         1,225.32</t>
  </si>
  <si>
    <t xml:space="preserve">         3,600.62</t>
  </si>
  <si>
    <t>FLEURY FLEUR DE L'EUROPE BRUT 75CL BIO</t>
  </si>
  <si>
    <t>DE SOUSA BRUT RESERVE GRAND CRU 75CL BIO</t>
  </si>
  <si>
    <t xml:space="preserve">         1,046.78</t>
  </si>
  <si>
    <t>RIESLING MUENCHBERG OSTERTAG 11 75CL</t>
  </si>
  <si>
    <t>DOMEYNE ST ESTEPHE 96 75CL</t>
  </si>
  <si>
    <t>DUHART MILON PAUILLAC 96 75CL</t>
  </si>
  <si>
    <t>FONBADET PAUILLAC 99 75CL</t>
  </si>
  <si>
    <t>LATOUR PAUILLAC 90 75CL</t>
  </si>
  <si>
    <t>PICHON COMT.LALANDE PAUILLAC 96 75CL</t>
  </si>
  <si>
    <t>PONTET CANET PAUILLAC 99 75CL</t>
  </si>
  <si>
    <t>DUCRU BEAUCAILLOU ST JULIEN 98 75CL</t>
  </si>
  <si>
    <t>GRUAUD LAROSE ST JULIEN 99 75CL</t>
  </si>
  <si>
    <t>LAGRANGE ST JULIEN 95 37.5CL</t>
  </si>
  <si>
    <t>LEOVILLE LAS CASES ST JULIEN 99 150CL</t>
  </si>
  <si>
    <t>LEOVILLE LAS CASES ST JULIEN 98 75CL</t>
  </si>
  <si>
    <t>ISSAN MARGAUX 94 37.5CL</t>
  </si>
  <si>
    <t>MARGAUX MARGAUX 98 75CL</t>
  </si>
  <si>
    <t>RAUZAN GASSIES MARGAUX 98 75CL</t>
  </si>
  <si>
    <t>HAUT BRION P/LEOGNAN 98 75CL</t>
  </si>
  <si>
    <t>SMITH HAUT LAFITTE P/LEOGNAN 99 75CL</t>
  </si>
  <si>
    <t>BEAUREGARD POMEROL 98 75CL</t>
  </si>
  <si>
    <t>EGLISE CLINET POMEROL 98 75CL</t>
  </si>
  <si>
    <t xml:space="preserve">         1,152.48</t>
  </si>
  <si>
    <t>AUSONE ST EMILION 98 75CL</t>
  </si>
  <si>
    <t>CANON GAFFELIERE ST EMILION 98 75CL</t>
  </si>
  <si>
    <t>CANON ST EMILION 98 75CL</t>
  </si>
  <si>
    <t>CHEVAL BLANC ST EMILION 98 75CL</t>
  </si>
  <si>
    <t>FIGEAC ST EMILION 98 75CL</t>
  </si>
  <si>
    <t>MAGDELEINE ST EMILION 98 75CL</t>
  </si>
  <si>
    <t>TROPLONG MONDOT ST EMILION 99 75CL</t>
  </si>
  <si>
    <t>FIGEAC ST EMILION 00 75CL</t>
  </si>
  <si>
    <t>MONBRISON MARGAUX 00 75CL</t>
  </si>
  <si>
    <t>GAZIN POMEROL 00 75CL</t>
  </si>
  <si>
    <t>HAUT BAGES LIBERAL PAUILLAC 00 75CL</t>
  </si>
  <si>
    <t>GAZIN POMEROL 00 150CL</t>
  </si>
  <si>
    <t>LEOVILLE BARTON ST JULIEN 00 75CL</t>
  </si>
  <si>
    <t>LABEGORCE MARGAUX 00 150CL</t>
  </si>
  <si>
    <t>BELLEGRAVE POMEROL 00 75CL</t>
  </si>
  <si>
    <t>RAUZAN GASSIES MARGAUX 00 75CL</t>
  </si>
  <si>
    <t>CLOS DU CLOCHER POMEROL 00 75CL</t>
  </si>
  <si>
    <t>BONALGUE POMEROL 00 150CL</t>
  </si>
  <si>
    <t>SAINT PIERRE ST JULIEN 00 75CL</t>
  </si>
  <si>
    <t>BEAUSEJOUR BECOT ST EMILION 00 75CL</t>
  </si>
  <si>
    <t>TERTRE DU MARGAUX 00 75CL</t>
  </si>
  <si>
    <t>GISCOURS MARGAUX 00 150CL</t>
  </si>
  <si>
    <t>GRAND PUY DUCASSE PAUILLAC 00 75CL</t>
  </si>
  <si>
    <t>MALARTIC LAGRAVIERE P/LEOGNAN 00 75CL</t>
  </si>
  <si>
    <t>LEOVILLE POYFERRE ST JULIEN 00 75CL</t>
  </si>
  <si>
    <t>PONTET CANET PAUILLAC 00 75CL</t>
  </si>
  <si>
    <t>PAVILLON ROUGE MARGAUX 00 150CL</t>
  </si>
  <si>
    <t>BRANE CANTENAC MARGAUX 00 75CL</t>
  </si>
  <si>
    <t>LEOVILLE POYFERRE ST JULIEN 00 150CL</t>
  </si>
  <si>
    <t>LANGOA BARTON ST JULIEN 00 150CL</t>
  </si>
  <si>
    <t>CHAPELLE MIS. HT BRION P/LEOGNAN 00 150C</t>
  </si>
  <si>
    <t>SMITH HAUT LAFITTE P/LEOGNAN 00 75CL</t>
  </si>
  <si>
    <t>YQUEM SAUTERNES 00 75CL</t>
  </si>
  <si>
    <t xml:space="preserve">         2,322.00</t>
  </si>
  <si>
    <t>BARON DE BRANE MARGAUX 00 75CL</t>
  </si>
  <si>
    <t>LAFAURIE PEYRAGUEY SAUTERNES 01 37.5CL</t>
  </si>
  <si>
    <t>GAZIN POMEROL 01 75CL</t>
  </si>
  <si>
    <t>CARBONNIEUX P/LEOGNAN 01 75CL</t>
  </si>
  <si>
    <t>RIEUSSEC SAUTERNES 01 75CL</t>
  </si>
  <si>
    <t>CLIMENS SAUTERNES 01 75CL</t>
  </si>
  <si>
    <t>LAFON ROCHET ST ESTEPHE 01 75CL</t>
  </si>
  <si>
    <t>BATAILLEY PAUILLAC 01 75CL</t>
  </si>
  <si>
    <t>FLEUR GAZIN POMEROL 01 75CL</t>
  </si>
  <si>
    <t>BEAUSEJOUR BECOT ST EMILION 01 150CL</t>
  </si>
  <si>
    <t>GRAND MAYNE ST EMILION 01 75CL</t>
  </si>
  <si>
    <t>MARGAUX MARGAUX 01 75CL</t>
  </si>
  <si>
    <t xml:space="preserve">         1,210.08</t>
  </si>
  <si>
    <t>CANON GAFFELIERE ST EMILION 01 75CL</t>
  </si>
  <si>
    <t>DUHART MILON PAUILLAC 01 75CL</t>
  </si>
  <si>
    <t>MISSION HAUT BRION P/LEOGNAN 01 37.5 CL</t>
  </si>
  <si>
    <t>HAUT BRION P/LEOGNAN 01 75CL</t>
  </si>
  <si>
    <t>HAUT BRION P/LEOGNAN 01 37.5 CL</t>
  </si>
  <si>
    <t>HAUT BRION P/LEOGNAN 01 150CL</t>
  </si>
  <si>
    <t>MOUTON ROTHSCHILD PAUILLAC 01 75CL</t>
  </si>
  <si>
    <t xml:space="preserve">         1,224.00</t>
  </si>
  <si>
    <t>MOUTON ROTHSCHILD PAUILLAC 01 150CL</t>
  </si>
  <si>
    <t>CALON SEGUR ST ESTEPHE 01 75CL</t>
  </si>
  <si>
    <t>ORMES DE PEZ LES ST ESTEPHE 01 37.5 CL</t>
  </si>
  <si>
    <t>DURFORT VIVENS MARGAUX 01 75CL</t>
  </si>
  <si>
    <t>PALMER MARGAUX 01 75CL</t>
  </si>
  <si>
    <t>ANGELUS ST EMILION 01 37.5 CL</t>
  </si>
  <si>
    <t>PICHON BARON LONG.PAUILLAC 01 75CL</t>
  </si>
  <si>
    <t>PICHON COMT.LALANDE PAUILLAC 01 37.5 CL</t>
  </si>
  <si>
    <t>BRANE CANTENAC MARGAUX 01 75CL</t>
  </si>
  <si>
    <t>MONTROSE ST ESTEPHE 01 75CL</t>
  </si>
  <si>
    <t>BELAIR ST EMILION 01 75CL</t>
  </si>
  <si>
    <t>LAFAURIE PEYRAGUEY SAUTERNES 99 75CL</t>
  </si>
  <si>
    <t>FLEUR PEYRABON PAUILLAC 00 150CL</t>
  </si>
  <si>
    <t>MARGAUX MARGAUX 02 37.5 CL</t>
  </si>
  <si>
    <t>PAPE CLEMENT P/LEOGNAN 02 75CL</t>
  </si>
  <si>
    <t>LE PIN POMEROL 02 75CL</t>
  </si>
  <si>
    <t>LEOVILLE LAS CASES ST JULIEN 01 75CL</t>
  </si>
  <si>
    <t>NENIN POMEROL 01 75CL</t>
  </si>
  <si>
    <t>PETIT CHEVAL ST EMILION 02 75CL</t>
  </si>
  <si>
    <t>SOCIANDO MALLET HT MEDOC 03 75CL</t>
  </si>
  <si>
    <t>BRANE CANTENAC MARGAUX 03 75CL</t>
  </si>
  <si>
    <t>TOUR HAUT BRION P/LEOGNAN 03 75CL</t>
  </si>
  <si>
    <t>VIEUX CHATEAU CERTAN POMEROL 03 75CL</t>
  </si>
  <si>
    <t xml:space="preserve">         5,206.50</t>
  </si>
  <si>
    <t>LAFON ROCHET ST ESTEPHE 03 75CL</t>
  </si>
  <si>
    <t>LAGRANGE ST JULIEN 03 75CL</t>
  </si>
  <si>
    <t>ENCLOS GALLEN MARGAUX 03 75CL</t>
  </si>
  <si>
    <t>SANSONNET ST EMILION 03 75CL</t>
  </si>
  <si>
    <t>LEOVILLE BARTON ST JULIEN 03 37.5CL</t>
  </si>
  <si>
    <t>LYNCH BAGES PAUILLAC 03 37.5 CL</t>
  </si>
  <si>
    <t>CLOS DU MARQUIS ST JULIEN 03 37.5 CL</t>
  </si>
  <si>
    <t>PAVILLON ROUGE MARGAUX 0337.5CL</t>
  </si>
  <si>
    <t>YQUEM SAUTERNES 03 37.5CL</t>
  </si>
  <si>
    <t>MONBRISON MARGAUX 04 75CL</t>
  </si>
  <si>
    <t>CARBONNIEUX P/LEOGNAN 04 75CL</t>
  </si>
  <si>
    <t>LAGRANGE POMEROL 04 37.5 CL</t>
  </si>
  <si>
    <t>TERTRE DU MARGAUX 04 37.5 CL</t>
  </si>
  <si>
    <t>BEYCHEVELLE ST JULIEN 04 75CL</t>
  </si>
  <si>
    <t>BEYCHEVELLE ST JULIEN 04 37.5 CL</t>
  </si>
  <si>
    <t>ORMES DE PEZ LES ST ESTEPHE 04 75CL</t>
  </si>
  <si>
    <t>EVANGILE POMEROL 04 75CL</t>
  </si>
  <si>
    <t>CONSEILLANTE POMEROL 04 75CL</t>
  </si>
  <si>
    <t>ORMES DE PEZ LES ST ESTEPHE 04 150CL</t>
  </si>
  <si>
    <t>FORTS DE LATOUR PAUILLAC 04 150CL</t>
  </si>
  <si>
    <t>HAUT BAILLY P/LEOGNAN 04 75CL</t>
  </si>
  <si>
    <t>CHEVAL BLANC ST EMILION 04 75CL</t>
  </si>
  <si>
    <t xml:space="preserve">         1,872.00</t>
  </si>
  <si>
    <t>FOMBRAUGE ST EMILION 04 75CL</t>
  </si>
  <si>
    <t>PICHON COMT.LALANDE PAUILLAC 04 75CL</t>
  </si>
  <si>
    <t>MOUTON ROTHSCHILD PAUILLAC 04 75CL</t>
  </si>
  <si>
    <t xml:space="preserve">         1,344.00</t>
  </si>
  <si>
    <t>CROIX DE BEAUCAILLOU ST JULIEN 04 75CL</t>
  </si>
  <si>
    <t>LAFITE ROTHSCHILD PAUILLAC 04 75CL</t>
  </si>
  <si>
    <t xml:space="preserve">         1,152.00</t>
  </si>
  <si>
    <t>DAME DE MONTROSE ST ESTEPHE 04 75CL</t>
  </si>
  <si>
    <t>BELGRAVE HT MEDOC 04 75CL</t>
  </si>
  <si>
    <t>PETRUS POMEROL 04 75CL</t>
  </si>
  <si>
    <t>CHEVAL BLANC ST EMILION 04 150CL</t>
  </si>
  <si>
    <t xml:space="preserve">         1,443.80</t>
  </si>
  <si>
    <t>MARGAUX MARGAUX 05 150CL</t>
  </si>
  <si>
    <t xml:space="preserve">         2,461.71</t>
  </si>
  <si>
    <t>CHEVALIER DOM DE P/LEOGNAN 05 75CL</t>
  </si>
  <si>
    <t>ANGELUS ST EMILION 06 75CL</t>
  </si>
  <si>
    <t>GARDE LA CHT P/LEOGNAN 06 75CL</t>
  </si>
  <si>
    <t>PAVILLON ROUGE MARGAUX 07 75CL</t>
  </si>
  <si>
    <t>CHASSE SPLEEN MOULIS 07 75CL</t>
  </si>
  <si>
    <t>FORTS DE LATOUR PAUILLAC 07 75CL</t>
  </si>
  <si>
    <t>LATOUR PAUILLAC 07 75CL</t>
  </si>
  <si>
    <t xml:space="preserve">         5,760.00</t>
  </si>
  <si>
    <t>LYNCH BAGES PAUILLAC 07 75CL</t>
  </si>
  <si>
    <t>PEZ DE ST ESTEPHE 07 75CL</t>
  </si>
  <si>
    <t>BELREGARD FIGEAC ST EMILION 08  75CL</t>
  </si>
  <si>
    <t>PASQUET BX 09 75CL (X 600) BQ1</t>
  </si>
  <si>
    <t>FRANC MAILLET POMEROL 05 75CL CACHER</t>
  </si>
  <si>
    <t>CAUSSE ROUGE BX RGE 09 75CL</t>
  </si>
  <si>
    <t>JUSTICES BORDEAUX RG 10 75CL BQ1</t>
  </si>
  <si>
    <t>CHEVAL NOIR ST EMILION 10 75CL 492+108</t>
  </si>
  <si>
    <t>PASQUET BX 10 75CL (X 600) BQ1</t>
  </si>
  <si>
    <t>ORMES LAGRANGE BX SUP 10 75CL X600 BQ1</t>
  </si>
  <si>
    <t>CHEVAL NOIR ST EMILION 10 150CL 96+24</t>
  </si>
  <si>
    <t>TOURTES DES PREST.C/BLAYE 10 75CL X600</t>
  </si>
  <si>
    <t xml:space="preserve">         2,643.21</t>
  </si>
  <si>
    <t>COMTESSE DU PARC HT MEDOC 10 75CL BQ3</t>
  </si>
  <si>
    <t>CAUSSE ROUGE BX RG 11 75CL</t>
  </si>
  <si>
    <t xml:space="preserve">         1,321.20</t>
  </si>
  <si>
    <t>MANOIR DU GRAVOUX C/CASTILLON 11 75CL</t>
  </si>
  <si>
    <t xml:space="preserve">         2,280.00</t>
  </si>
  <si>
    <t>HAUT LA PEREYRE BX SUP 12 75CL</t>
  </si>
  <si>
    <t>ROCHER CORBIN MONT/ST EMILION 11 75CL</t>
  </si>
  <si>
    <t>JUSTICES BORDEAUX BLC 13 75CL BQ1</t>
  </si>
  <si>
    <t>CLARENDELLE BX RG 09 75CL 240+24</t>
  </si>
  <si>
    <t xml:space="preserve">         2,036.51</t>
  </si>
  <si>
    <t>PASQUET BX 12 75CL X 600 BQ1</t>
  </si>
  <si>
    <t>DOURTHE N1 BORDEAUX RG 12 75 CL BQ2</t>
  </si>
  <si>
    <t xml:space="preserve">         1,287.90</t>
  </si>
  <si>
    <t>COMTESSE DU PARC HT MEDOC 12 75CL BQ3</t>
  </si>
  <si>
    <t xml:space="preserve">         1,462.80</t>
  </si>
  <si>
    <t>JUSTICES BORDEAUX RG 12 75CL BQ1</t>
  </si>
  <si>
    <t>CLARENDELLE BX RG 09 150CL</t>
  </si>
  <si>
    <t>GRANDE METAIRIE ENTRE/MERS 14 75CL X600</t>
  </si>
  <si>
    <t xml:space="preserve">         1,081.20</t>
  </si>
  <si>
    <t>LA VIGNE D'ARGENT BORDEAUX BLC 13 75 CL</t>
  </si>
  <si>
    <t>CLOS CASTELOT ST EMILION 11 75CL</t>
  </si>
  <si>
    <t xml:space="preserve">        82,368.61</t>
  </si>
  <si>
    <t>BEAUNE CHANSON CLOS/MOUCHES BLC 00 75CL</t>
  </si>
  <si>
    <t>RICHEBOURG DRC 02 75CL</t>
  </si>
  <si>
    <t>PERNAND/VERG. CROIX PIER. JADOT RG 09 75</t>
  </si>
  <si>
    <t>POMMARD RUGIENS JADOT 08 37.5CL</t>
  </si>
  <si>
    <t>CLOS VOUGEOT FAIVELEY 09 75CL</t>
  </si>
  <si>
    <t>ECHEZEAUX DUBAND 09 75CL</t>
  </si>
  <si>
    <t>POMMARD JAROLLIERES BOILLOT 10 75CL</t>
  </si>
  <si>
    <t>CHASSAGNE/MT MORGEOT JADOT 10 75CL</t>
  </si>
  <si>
    <t>POMMARD RUGIENS JADOT 11 37.5CL</t>
  </si>
  <si>
    <t>CHEVALIER/M DEMOISELLES JADOT 11 75CL</t>
  </si>
  <si>
    <t>BOURGOGNE JADOT BLC 11 75CL X360</t>
  </si>
  <si>
    <t>CHABLIS B.DEFAIX COTE/LECHET 11 37.5CL</t>
  </si>
  <si>
    <t>CHASSAGNE/MT ROUX 09 75CL CACHER</t>
  </si>
  <si>
    <t>NUITS/GEORGES PROCES DUBAND 10 37,5CL</t>
  </si>
  <si>
    <t>SAVIGNY/B C/GUETTOTTES C.ANDRE 11 75CL</t>
  </si>
  <si>
    <t>VOLNAY BOILLOT 11 75CL</t>
  </si>
  <si>
    <t>POMMARD BOILLOT 11 75CL</t>
  </si>
  <si>
    <t>ECHEZEAUX DUBAND 11 75CL</t>
  </si>
  <si>
    <t>ECHEZEAUX DUJAC 11 75CL</t>
  </si>
  <si>
    <t>SAVIGNY/B LAVIERES SEGUIN-M. 11 75CL</t>
  </si>
  <si>
    <t>CHABLIS GRENOUILLES DROIN 12 75CL</t>
  </si>
  <si>
    <t>MOULIN/VENT DU CHATEAU 11 75CL</t>
  </si>
  <si>
    <t>MEURSAULT CLOS/BARRE C.LAFON 10 75CL</t>
  </si>
  <si>
    <t>PULIGNY/MT COMBETTES J.PRIEUR 11 75CL</t>
  </si>
  <si>
    <t>NUITS/GEORGES DAMODES VOUGERAIE 11 75CL</t>
  </si>
  <si>
    <t>CHARMES/CHBT MAZOYERES VOUGERAIE 11 75CL</t>
  </si>
  <si>
    <t xml:space="preserve">         1,120.00</t>
  </si>
  <si>
    <t>CHABLIS BLANCHOTS LAROCHE 09 75CL 120+12</t>
  </si>
  <si>
    <t xml:space="preserve">         3,011.71</t>
  </si>
  <si>
    <t>VOSNE/ROM. CAMUZET 05 37.5CL</t>
  </si>
  <si>
    <t>CHEVALIER/M C/CHEVALIERS CHARTRON 12 75C</t>
  </si>
  <si>
    <t>CHASSAGNE/MT CAILLERETS CHARTRON 12 75CL</t>
  </si>
  <si>
    <t>PULIGNY/MT PUCELLES O.LEFLAIVE 10 75CL</t>
  </si>
  <si>
    <t>CHABLIS FOURCHAUME LAROCHE 11 150CL 11+1</t>
  </si>
  <si>
    <t>CHABLIS LA SEREINE CHABLISIENNE 11 75CL</t>
  </si>
  <si>
    <t xml:space="preserve">         2,460.00</t>
  </si>
  <si>
    <t>CHABLIS M/TONNERRE 12 75CL CHABLISIENNE</t>
  </si>
  <si>
    <t>CHABLIS V.V LES VENERABLES 11 75CL</t>
  </si>
  <si>
    <t>SAINT VERAN VV CRECHES SAUMAIZE 12 75CL</t>
  </si>
  <si>
    <t>CHASSAGNE/MT VV AMIOT 12 75CL</t>
  </si>
  <si>
    <t>C/CHARLEMAGNE 11 PICARD 75CL</t>
  </si>
  <si>
    <t>MEURSAULT CHARMES BOUZEREAU 12 75CL</t>
  </si>
  <si>
    <t>NUITS/GEORGES DUBAND 12 75CL</t>
  </si>
  <si>
    <t>ECHEZEAUX DUBAND 12 75CL</t>
  </si>
  <si>
    <t>ST VERAN TERROIR/DAVAYE VERGET 12 75CL</t>
  </si>
  <si>
    <t>BOURGOGNE TETE/CUVEE LAROCHE BLC 13 75CL</t>
  </si>
  <si>
    <t>PULIGNY/MT TREMBLOTS LAMY 12 75CL</t>
  </si>
  <si>
    <t>BOURGOGNE MURELLES ROUX BLC 13 75CL X240</t>
  </si>
  <si>
    <t>CHAMBOLLE/MUS. CRAS RION 11 75CL</t>
  </si>
  <si>
    <t>VOSNE ROMANEE CLOS FRANTIN 12 75 CL</t>
  </si>
  <si>
    <t>CHAMBOLLE/MUS. VV GEANTET.P 12 75CL</t>
  </si>
  <si>
    <t>GEVREY/CB VV GEANTET.P 12 75CL</t>
  </si>
  <si>
    <t>MEURSAULT CHARMES B.GRUERE 12 75CL</t>
  </si>
  <si>
    <t>CHASSAGNE/MT CHAUMEES B.GRUERE 09 75CL</t>
  </si>
  <si>
    <t>CHABLIS B.DEFAIX COTE/LECHET 12 37.5CL</t>
  </si>
  <si>
    <t>MARSANNAY CLOS DE JEU COLLOTTE 12 75CL</t>
  </si>
  <si>
    <t>BOURGOGNE CHARDONNAY SEGUIN-M 13 75CL</t>
  </si>
  <si>
    <t xml:space="preserve">         2,382.86</t>
  </si>
  <si>
    <t>SAVIGNY/B GUETTES JADOT 11 37,5CL</t>
  </si>
  <si>
    <t>GEVREY/CHBT C/MOINES FAIVELEY 12 75CL</t>
  </si>
  <si>
    <t>MOREY ST DENIS DUJAC 12 75CL</t>
  </si>
  <si>
    <t>MOREY ST DENIS DUJAC F&amp;P 12 75CL</t>
  </si>
  <si>
    <t>BOURGOGNE CHARDONNAY FAIVELEY 12 75CL</t>
  </si>
  <si>
    <t>PULIGNY/MT BOILLOT 12 37.5CL</t>
  </si>
  <si>
    <t>BOURGOGNE C/JACOB JADOT BLC 13 75CL X240</t>
  </si>
  <si>
    <t>POUILLY FUISSE TETE/CRU FUISSE 13 75CL</t>
  </si>
  <si>
    <t xml:space="preserve">         1,147.50</t>
  </si>
  <si>
    <t>POUILLY FUISSE COMBES VV  VERGET 09 75CL</t>
  </si>
  <si>
    <t>BOURGOGNE ALIGOTE 14 ROUX 75CL</t>
  </si>
  <si>
    <t>MEURSAULT DU CHATEAU 13 75CL</t>
  </si>
  <si>
    <t xml:space="preserve">         2,753.79</t>
  </si>
  <si>
    <t>CHABLIS FOURCHAUME LAROCHE 12 37.5C 11+1</t>
  </si>
  <si>
    <t>CHABLIS FOURCHAUME LAROCHE 12 75CL 11+1</t>
  </si>
  <si>
    <t xml:space="preserve">         1,781.08</t>
  </si>
  <si>
    <t>CHABLIS M/TONNERRE 13 75CL CHABLISIENNE</t>
  </si>
  <si>
    <t>CHABLIS B.DEFAIX COTE/LECHET 13 75CL BIO</t>
  </si>
  <si>
    <t xml:space="preserve">         1,354.19</t>
  </si>
  <si>
    <t>BOURGOGNE C/JACOB JADOT BLC 14 75CL X240</t>
  </si>
  <si>
    <t>BOURGOGNE PINOT NOIR JADOT RG 12 75CL</t>
  </si>
  <si>
    <t>CHASSAGNE/MT VV AMIOT 13 75CL</t>
  </si>
  <si>
    <t>ST-ROMAIN SOUS/VELLE BLC 13 BUISSON 75CL</t>
  </si>
  <si>
    <t>VOLNAY PITURES GAGNARD 12 75CL</t>
  </si>
  <si>
    <t>CHABLIS VAUCOPINS LONG-DEPAQUIT 12 75CL</t>
  </si>
  <si>
    <t>PULIGNY/MT BOILLOT 13 75CL</t>
  </si>
  <si>
    <t>BOURGOGNE TETE/CUVEE LAROCHE BLC 14 75CL</t>
  </si>
  <si>
    <t xml:space="preserve">         1,188.00</t>
  </si>
  <si>
    <t xml:space="preserve">        37,912.02</t>
  </si>
  <si>
    <t>CIDRE AOC PAYS D'AUGE P.HUET 75CL X120</t>
  </si>
  <si>
    <t>FIGARI C/CANARELLI BLC 13 TARABUCETTA 75</t>
  </si>
  <si>
    <t>JURANCON CUVEE MARIE C.HOURS 13 75CL</t>
  </si>
  <si>
    <t>PORTO GRAHAM'S TAWNY 75CL</t>
  </si>
  <si>
    <t>JEREZ FINO TRES SEC TIO PEPE 75CL</t>
  </si>
  <si>
    <t>PORTO VINTAGE 97 GRAHAM'S  75CL</t>
  </si>
  <si>
    <t>PORTO TAWNY SUP. RAMOS PINTO 75CL X48</t>
  </si>
  <si>
    <t>MANZANILLA AURORA JEREZ BODEGA ROMERO 75</t>
  </si>
  <si>
    <t>PORTO GRAHAM'S FINE WHITE BLC 75CL</t>
  </si>
  <si>
    <t>TOKAJI ASZU 6 PUTTONYOS 05 SAROSPATAK 50</t>
  </si>
  <si>
    <t>FRANCIACORTA CUV.PRESTIGE CA DEL BOSCO 7</t>
  </si>
  <si>
    <t>FRANCIACORTA SATEN CA DEL BOSCO 05 75CL</t>
  </si>
  <si>
    <t>BAROLO BRUNATE VV 06 MARENGO 75CL</t>
  </si>
  <si>
    <t>SOLAIA MARCHESI ANTINORI 07 75CL</t>
  </si>
  <si>
    <t>PORTO 20 ANS GRAHAM'S 75CL</t>
  </si>
  <si>
    <t>ORNELLAIA BOLGHERI 07 TEN/ORNELLAIA 75CL</t>
  </si>
  <si>
    <t>BAROLO VIGNA GRIS 07 FANTINO 75CL</t>
  </si>
  <si>
    <t>TAURASI VIGNA 5 QUERCE 05 75CL</t>
  </si>
  <si>
    <t>PORTO LBV 04 TAYLOR'S 75CL  (22+2)</t>
  </si>
  <si>
    <t>LANGHE NEBBIOLO BOGLIETTI 11 75CL</t>
  </si>
  <si>
    <t>SASSICAIA TENUTA S/GUIDO 09 BOLGHERI 150</t>
  </si>
  <si>
    <t>BAROLO BRUNATE VECCHIA VIGNA 08 75CL MAR</t>
  </si>
  <si>
    <t>MORELLINO/SCANSANO HEBA 10 FATTORIA/MAGL</t>
  </si>
  <si>
    <t>ETNA MUSMECI 08 75CL TENUTA DI FESSINA</t>
  </si>
  <si>
    <t>BAROLO LE VIGNE 08 SANDRONE 75CL</t>
  </si>
  <si>
    <t>SOLAIA MARCHESI ANTINORI 09 75CL</t>
  </si>
  <si>
    <t>FORTETO PIAN DEI SOGNI RG 08 37.5CL 24+6</t>
  </si>
  <si>
    <t>MADERE CRUZ 17° 75CL</t>
  </si>
  <si>
    <t>CHIANTI VIGNA/SORBO FONTODI 09 75CL BIO</t>
  </si>
  <si>
    <t>VIN SANTO RISERVA LAVACCHIO 07 50CL</t>
  </si>
  <si>
    <t>FONTEGALLI LAVACCHIO RG 07 75CL TOSCANE</t>
  </si>
  <si>
    <t>CEDRO RISERVA LAVACCHIO RG 08 75CL</t>
  </si>
  <si>
    <t>MALVASIA DIS CUMIERIS VIE/ROMANS 11 75CL</t>
  </si>
  <si>
    <t>DOGLIANI DOCG PAPA CELSO ABBONA 11 75CL</t>
  </si>
  <si>
    <t>GUIDALBERTO 11 TENUTA SAN GUIDO 75CL</t>
  </si>
  <si>
    <t>BAROLO ARIONE BOGLIETTI 09 75CL</t>
  </si>
  <si>
    <t>BAROLO BRICCO DELLE VIOLE VAJRA 08 75CL</t>
  </si>
  <si>
    <t>MORELLINO/SCANSANO BELLAMARSILIA 12 75CL</t>
  </si>
  <si>
    <t>RUCHE LA TRADIZIONE MONTALBERA 11 75CL</t>
  </si>
  <si>
    <t>BARBARESCO NUBIOLA 09 PELISSERO 75CL</t>
  </si>
  <si>
    <t>BAROLO LE VIGNE 09 SANDRONE 75CL</t>
  </si>
  <si>
    <t>BOLGHERI ARGENTIERA SUPERIORE 10 75CL</t>
  </si>
  <si>
    <t>LANGHE CHARDONNAY ROSSJ-BASS 12 GAJA 75C</t>
  </si>
  <si>
    <t>LANGHE SAUVIGNON ALTENI/BRASSICA 11 75CL</t>
  </si>
  <si>
    <t>PINOT GRIGIO BLC SAN ROCCO 10 75CL</t>
  </si>
  <si>
    <t>BARBERA D'ALBA DOC RINALDI ABBONA 12 75C</t>
  </si>
  <si>
    <t>BAROLO CASE NERE BOGLIETTI 10 75CL</t>
  </si>
  <si>
    <t>BARBARESCO SERRABOELLA CIGLIUTI 10 75CL</t>
  </si>
  <si>
    <t>BARBARESCO VIE ERTE CIGLIUTI 10 75CL</t>
  </si>
  <si>
    <t>APOGEO PIGATO BLC 13 75CL LIGURIE</t>
  </si>
  <si>
    <t>VERMENTINO DOC BLC 13 75CL LIGURIE</t>
  </si>
  <si>
    <t>CHIANTI CLASSICO FONTODI 10 75CL BIO</t>
  </si>
  <si>
    <t>BAROLO DAGROMIS GAJA 09 75 CL PIEMONT</t>
  </si>
  <si>
    <t>CEDRO LAVACCHIO RG 10 75CL TOSCANE</t>
  </si>
  <si>
    <t>BAROLO BRUNATE DOCG 10 75CL MARENGO</t>
  </si>
  <si>
    <t>FIANO DI AVELLINO DOCG PIETRACUPA 12 75C</t>
  </si>
  <si>
    <t>GRECO DI TUFO DOCG PIETRACUPA 12 75CL</t>
  </si>
  <si>
    <t>MAREMMA IGT SESA ROSSO 07 POGGIOFOCO 75C</t>
  </si>
  <si>
    <t>SAUVIGNON VIERIS VIE/ROMANS 12 75CL</t>
  </si>
  <si>
    <t>LANGHE BIANCO PETRACINE VAJRA 12 75CL</t>
  </si>
  <si>
    <t>PASSITO DI SICILIA COLOSI 10 50CL</t>
  </si>
  <si>
    <t>ETNA AZIENDA AGRICOLA GRACI 11 75CL</t>
  </si>
  <si>
    <t>GAVI DI GAVI VILLA SPARINA 13 75CL</t>
  </si>
  <si>
    <t>SASSICAIA TENUTA S/GUIDO 11 BOLGHERI 75C</t>
  </si>
  <si>
    <t>INSOLIA 13 CUSUMANO 75CL</t>
  </si>
  <si>
    <t>ISOLA/NURAGHI TURRIGA 09 ARGIOLAS 75CL</t>
  </si>
  <si>
    <t>CA DEI FRATI ROSATO 13 75CL</t>
  </si>
  <si>
    <t>BAROLO BRUNATE BOGLIETTI 10 75CL</t>
  </si>
  <si>
    <t>ETNA A PUDDARA 12 75CL TENUTA DI FESSINA</t>
  </si>
  <si>
    <t>CELESTE 11 RIBERA/DUERO 75CL CASTILLE</t>
  </si>
  <si>
    <t>VALPOLICELLA CLASSICO SPERI 13 75CL</t>
  </si>
  <si>
    <t>CHIANTI CLASSICO FONTI 11 75CL</t>
  </si>
  <si>
    <t>VINTAGE TUNINA JERMANN BLC 12 75CL</t>
  </si>
  <si>
    <t>BARBERA D'ALBA SUPERIORE VAJRA 11 75CL</t>
  </si>
  <si>
    <t>IGT TOSCANE TIGNANELLO 11 ANTINORI 75CL</t>
  </si>
  <si>
    <t>AIME PECORINO DOC BLC 13 75CL</t>
  </si>
  <si>
    <t>CERVARO/SALA 11 ANTINORI 75CL UMBRIA</t>
  </si>
  <si>
    <t>MONTEPULCIIANO/ABRUZZO VALENTINA 10 75CL</t>
  </si>
  <si>
    <t>NERO D'AVOLA CANTINE COLOSI 13 75CL</t>
  </si>
  <si>
    <t>QUINTAS DUAS RAMOS PINTO BLC 13 75CL</t>
  </si>
  <si>
    <t>BAROLO DOCG MONVIGLIERO BELCOLLE 08 75CL</t>
  </si>
  <si>
    <t>BAROLO DOCG MONVIGLIERO RISERVA O4 75CL</t>
  </si>
  <si>
    <t>VERDUNO DOCG PELAVERGA BELCOLLE 13 75CL</t>
  </si>
  <si>
    <t>BAROLO LE VIGNE 10 SANDRONE 75CL</t>
  </si>
  <si>
    <t>NEBBIOLO/ALBA VALMAGGIORE SANDRONE 12 75</t>
  </si>
  <si>
    <t>TOKAJI ASZU 3 PUTTONYOS 08 SAROSPATAK 50</t>
  </si>
  <si>
    <t>ALTROVINO IGP 12 DUEMANI 75CL TOSCANE</t>
  </si>
  <si>
    <t>ALICE PROSECCO DI CONEGLIANO BLC 14 75CL</t>
  </si>
  <si>
    <t>ROSSO/MONTALCINO PACENTI 13 75CL</t>
  </si>
  <si>
    <t>BRUNELLO/MONTALCINO PACENTI 10 75CL</t>
  </si>
  <si>
    <t>GIUSTO/NOTRI ANNIVERSARY 12 TUA RITA 75C</t>
  </si>
  <si>
    <t>VINTAGE TUNINA JERMANN BLC 13 75CL</t>
  </si>
  <si>
    <t>NOBILE MONTEPULCIANO AVIGNONESI 12 75CL</t>
  </si>
  <si>
    <t>VERDICCHIO JESI RINCROCCA 12 STAFFA 75CL</t>
  </si>
  <si>
    <t>BRUNELLO/MONTALCINO PIAN/VIGNE 08 75CL</t>
  </si>
  <si>
    <t>PINOT GRIGIO BLC SAN ROCCO 11 75CL</t>
  </si>
  <si>
    <t>CA DEI FRATI LUGANA 14 75CL</t>
  </si>
  <si>
    <t>CERVARO/SALA 12 ANTINORI 75CL UMBRIA</t>
  </si>
  <si>
    <t>BARBARESCO PAJE ROAGNA 09 75CL</t>
  </si>
  <si>
    <t>BAROLO PIRA ROAGNA 09 75CL</t>
  </si>
  <si>
    <t>LA FROSCA SOAVE CLASSICO BLC GINI 13 75C</t>
  </si>
  <si>
    <t>SOAVE CONTRADA SALVARENZA GINI BLC 12 75</t>
  </si>
  <si>
    <t>SAUVIGNON QUARZ SELEZIONI 13 75CL TERLAN</t>
  </si>
  <si>
    <t>NOVA DOMUS TERLANER SELEZIONI 12 75CL</t>
  </si>
  <si>
    <t>SAUVIGNON QUARZ COLLEZIONE 08 75C TERLAN</t>
  </si>
  <si>
    <t>AMARONE VALPOLICELLA ALLEGRINI 09 75CL</t>
  </si>
  <si>
    <t>BAROLO BRUNATE DOCG 11 75CL MARENGO</t>
  </si>
  <si>
    <t>BAROLO DOCG 11 75CL MARENGO</t>
  </si>
  <si>
    <t>NEBBIOLO/ALBA VALMAGGIORE 13 75C MARENGO</t>
  </si>
  <si>
    <t>PIGATO BLC 14 75CL LIGURIE</t>
  </si>
  <si>
    <t>BARBARESCO SERRABOELLA CIGLIUTI 11 75CL</t>
  </si>
  <si>
    <t xml:space="preserve">         1,000.00</t>
  </si>
  <si>
    <t>LUGANA MOLIN 14 CA MAJOL 75CL</t>
  </si>
  <si>
    <t>CHARDONNAY VIE/ROMANS 13 75CL FRIOUL</t>
  </si>
  <si>
    <t>SAUVIGNON VIERIS VIE/ROMANS 13 75CL</t>
  </si>
  <si>
    <t xml:space="preserve">        29,097.82</t>
  </si>
  <si>
    <t>UMESHU B.A. VIN DE PRUNE 10° 75CL TAKARA</t>
  </si>
  <si>
    <t>RECANATI SPECIAL RESERVE RGE  06 75CL</t>
  </si>
  <si>
    <t>MERLOT CHALBERT ARM. PRINCIERES 05 75CL</t>
  </si>
  <si>
    <t xml:space="preserve">         3,541.91</t>
  </si>
  <si>
    <t>ALMAVIVA 10 CONCHA ROTHSCHILD 75CL</t>
  </si>
  <si>
    <t>SYRAH YARDEN AVITAL 07 75CL ISRAEL</t>
  </si>
  <si>
    <t>OPUS ONE 10 MONDAVI ROTHSCHILD 75CL</t>
  </si>
  <si>
    <t>CHARDONNAY BELLVALE 09 75CL AUSTRALIE</t>
  </si>
  <si>
    <t>PINOT NERO NOTTURNO CALANCHI 11 75CL</t>
  </si>
  <si>
    <t>SAUVIGNON CLOS HENRI BOURGEOIS 12 75CL</t>
  </si>
  <si>
    <t>SAUVIGNON METIS KLEIN/JOLIVET 13 75CL</t>
  </si>
  <si>
    <t>SAUVIGNON ANDERRA BLC 13 75CL CHILI</t>
  </si>
  <si>
    <t>CLOS DE LOS SIETE 12 75 CL ARGENTINE</t>
  </si>
  <si>
    <t>CHARDONNAY OLIVE GROVE 12 ARENBERG 75CL</t>
  </si>
  <si>
    <t>SAUVIGNON SLIDING HILL 14 N/ZELANDE 75CL</t>
  </si>
  <si>
    <t xml:space="preserve">         9,187.65</t>
  </si>
  <si>
    <t>ARBOIS TISSOT SAVAGNIN BLC 07 75CL</t>
  </si>
  <si>
    <t>MUSCAT DE RIVESALTES ST AURIOL BLC 75CL</t>
  </si>
  <si>
    <t>FAUGERES NOS RACINES 11 75CL LA LIQUIERE</t>
  </si>
  <si>
    <t>MAURY VINTAGE RESERVE 08 MAS AMIEL 75CL</t>
  </si>
  <si>
    <t>MAURY VINTAGE RESERVE 09 MAS AMIEL 75CL</t>
  </si>
  <si>
    <t>MAURY GRANDE RESERVE 6 ANS POUDEROUX 75C</t>
  </si>
  <si>
    <t>MUSCAT DE RIVESALTES CASENOVE 11 75CL</t>
  </si>
  <si>
    <t>RIVESALTES AMBRE 15-10 CASENOVE 02 75CL</t>
  </si>
  <si>
    <t>CHASSE FILOU MILLE VIGNES 13 75CL</t>
  </si>
  <si>
    <t>MAS DE DAUMAS GASSAC RG 12 75CL</t>
  </si>
  <si>
    <t>SOLEN AOC PEZENAS AURELLES 10 75CL</t>
  </si>
  <si>
    <t>MINERVOIS MARIE CLAUDE T/BOISEE 13 75CL</t>
  </si>
  <si>
    <t>IGP D'OC BLC VIS 14 RESERVE AURIOL 75CL</t>
  </si>
  <si>
    <t xml:space="preserve">         1,054.50</t>
  </si>
  <si>
    <t>IGP D'OC RG VIS 14 RESERVE AURIOL 75CL</t>
  </si>
  <si>
    <t xml:space="preserve">         3,307.65</t>
  </si>
  <si>
    <t>POUILLY FUME 07 JOSEPH MELLOT  75CL CAC</t>
  </si>
  <si>
    <t>SAUMUR BLANC INSOLITE 11 GERMAIN 75CL</t>
  </si>
  <si>
    <t>POUILLY FUME TRACY 12 37.5CL</t>
  </si>
  <si>
    <t>SANCERRE VIGNE BLANCHE 12 BOURGEOIS 75CL</t>
  </si>
  <si>
    <t>POUILLY FUME TRACY 12 150CL COMT ASAY</t>
  </si>
  <si>
    <t>POUILLY FUME BARON DE L 09 150CL</t>
  </si>
  <si>
    <t>POUILLY FUME BARON DE L 09 75CL</t>
  </si>
  <si>
    <t xml:space="preserve">         3,421.55</t>
  </si>
  <si>
    <t>POUILLY FUME INDIGENE 12 75CL JOLIVET</t>
  </si>
  <si>
    <t>POUILLY FUME MAJORUM 11 REDDE 75CL</t>
  </si>
  <si>
    <t>POUILLY FUME MOYNERIE 12 REDDE 75CL</t>
  </si>
  <si>
    <t xml:space="preserve">         2,302.65</t>
  </si>
  <si>
    <t>SAUVIGNON ATTITUDE 13 75 CL JOLIVET</t>
  </si>
  <si>
    <t xml:space="preserve">         1,734.93</t>
  </si>
  <si>
    <t>SANCERRE VIGNE BLANCHE 13 BOURGEOIS 75CL</t>
  </si>
  <si>
    <t>SANCERRE LA MOUSSIERE 13 MELLOT 37.5CL</t>
  </si>
  <si>
    <t>SANCERRE EDMOND 12 MELLOT 75CL</t>
  </si>
  <si>
    <t xml:space="preserve">         1,789.94</t>
  </si>
  <si>
    <t>POUILLY FUME MAJORUM 12 REDDE 75CL</t>
  </si>
  <si>
    <t>POUILLY FUME TRACY 13 37.5CL</t>
  </si>
  <si>
    <t>POUILLY FUME TRACY 13 75CL</t>
  </si>
  <si>
    <t>POUILLY FUME INDIGENE 13 150CL JOLIVET</t>
  </si>
  <si>
    <t>POUILLY FUME INDIGENE 13 75CL JOLIVET</t>
  </si>
  <si>
    <t>SANCERRE LA MOUSSIERE 14 MELLOT 75CL</t>
  </si>
  <si>
    <t>SANCERRE ROMAINS BLC 13 VACHERON 75CL</t>
  </si>
  <si>
    <t>SANCERRE GDE RESERVE 14 BOURGEOIS 75CL</t>
  </si>
  <si>
    <t xml:space="preserve">         1,701.70</t>
  </si>
  <si>
    <t>SANCERRE VV BOURGEOISE RG 12 75CL</t>
  </si>
  <si>
    <t>MONTLOUIS BOURNAIS CHIDAINE 13 75CL</t>
  </si>
  <si>
    <t>SANCERRE GDE RESERVE 14 BOURGEOIS 37.5CL</t>
  </si>
  <si>
    <t>SANCERRE VIGNE BLANCHE 14 BOURGEOIS 75CL</t>
  </si>
  <si>
    <t xml:space="preserve">         1,704.00</t>
  </si>
  <si>
    <t>POUILLY FUME BARON DE L 10 150CL</t>
  </si>
  <si>
    <t xml:space="preserve">        19,902.83</t>
  </si>
  <si>
    <t>STE ROSELINE PRIEURE RGE 07 75CL</t>
  </si>
  <si>
    <t>BEAUPRE COLLECTION RG 07 75CL B. DOUBLE</t>
  </si>
  <si>
    <t>RASQUE BLC 12 BIANCONE 50CL</t>
  </si>
  <si>
    <t>STE MARGUERITE SYMPHONIE RG 10 75CL</t>
  </si>
  <si>
    <t>CHT REQUIER RGE 08 CHT REQUIER 75CL</t>
  </si>
  <si>
    <t>MARGILLIERE BASTIDE RG 11 75C 120+12 BIO</t>
  </si>
  <si>
    <t>VANNIERES RG 09 BOISSAUX 75 CL</t>
  </si>
  <si>
    <t>VANNIERES RG 10 BOISSAUX 75 CL 84+36</t>
  </si>
  <si>
    <t>PIBARNON CHT RG 08 ST VICTOR 75CL</t>
  </si>
  <si>
    <t>STE MARGUERITE SYMPHONIE BLC 13 75CL</t>
  </si>
  <si>
    <t>CHT DE BELLET BARON G BLC 12 75CL</t>
  </si>
  <si>
    <t>CLOS ST JOSEPH RG 12 75CL SASSI</t>
  </si>
  <si>
    <t>BARBANAU RG 11 ET CAE-TERRA 75CL BIO</t>
  </si>
  <si>
    <t>ST A/FIGUIERE FRANCOIS RG 13 75CL</t>
  </si>
  <si>
    <t>ST A/FIGUIERE PREMIERE RG 12 50CL 8+1</t>
  </si>
  <si>
    <t>ST A/FIGUIERE PREMIERE RG 12 75CL 11+1</t>
  </si>
  <si>
    <t>SIMONE RG 10 ROUGIER 75CL</t>
  </si>
  <si>
    <t>OTT SELLE RS 13 37.5CL</t>
  </si>
  <si>
    <t>CLOS REQUIER RS 13 75CL</t>
  </si>
  <si>
    <t>TOUR L'EVEQUE PET/ROSES RS 13 50CL</t>
  </si>
  <si>
    <t>TOUR L'EVEQUE RG 12 37.5CL</t>
  </si>
  <si>
    <t>TOUR L'EVEQUE RG 12 75CL</t>
  </si>
  <si>
    <t>OTT DOMANIERS RS 13 75CL 11+1</t>
  </si>
  <si>
    <t>RASQUE BLC 13 BIANCONE 50CL</t>
  </si>
  <si>
    <t>RASQUE BLC 13 BIANCONE 75CL</t>
  </si>
  <si>
    <t>RASQUE C.ALEXANDRA RS 13 75CL BIANCONE</t>
  </si>
  <si>
    <t>CHATEAU DE CREMAT RG 10 75 CL</t>
  </si>
  <si>
    <t>CALISSE CUV.P.ORTELLI RG 12 75CL</t>
  </si>
  <si>
    <t>TOUR DES VIDAUX FARNOUX RG 11 75CL BIO</t>
  </si>
  <si>
    <t>OTT CLOS MIREILLE BLC 13 37.5CL</t>
  </si>
  <si>
    <t>OTT CLOS MIREILLE BLC 13 150CL</t>
  </si>
  <si>
    <t>CROIX ROUSSE SUVE DU VENT RG 10 75CL BIO</t>
  </si>
  <si>
    <t>PALETTE BONNAUD QUINTESSENCE BLC 13 75CL</t>
  </si>
  <si>
    <t>OTT CLOS MIREILLE BLC 13 75CL</t>
  </si>
  <si>
    <t xml:space="preserve">         1,186.42</t>
  </si>
  <si>
    <t>VANNIERES BLC 13 BOISSAUX 75CL 36+12</t>
  </si>
  <si>
    <t>SIMONE BLC 12 ROUGIER 75CL</t>
  </si>
  <si>
    <t>TRIANS ST CLEMENT RGE 09 75CL JL MASUREL</t>
  </si>
  <si>
    <t>ST A/FIGUIERE CONFIDENTIELLE RG 11 75CL</t>
  </si>
  <si>
    <t>MINUTY ROSE ET OR 14 150CL J.E. MATTON</t>
  </si>
  <si>
    <t>HARMONIE DE ROSELINE BLC 14 75CL</t>
  </si>
  <si>
    <t>ST A/FIGUIERE FRANCOIS RG 14 75CL</t>
  </si>
  <si>
    <t>ST A/FIGUIERE MAGALI RS 14 75CL</t>
  </si>
  <si>
    <t>ST A/FIGUIERE PREMIERE RG 13 75CL</t>
  </si>
  <si>
    <t>ST A/FIGUIERE PREMIERE RS 14 50CL</t>
  </si>
  <si>
    <t>ST A/FIGUIERE PREMIERE RS 14 75CL</t>
  </si>
  <si>
    <t>STE MARGUERITE SYMPHONIE RS 14 50CL BIO</t>
  </si>
  <si>
    <t>STE MARGUERITE SYMPHONIE RS 14 75CL</t>
  </si>
  <si>
    <t>MINUTY PRESTIGE RS 14 150CL J.E. MATTON</t>
  </si>
  <si>
    <t>MINUTY PRESTIGE RS 14 75CL J.E. MATTON</t>
  </si>
  <si>
    <t>MINUTY ROSE ET OR 14 75CL J.E. MATTON</t>
  </si>
  <si>
    <t>TURENNE ANTOINE BLC 14 75CL BENEZET x240</t>
  </si>
  <si>
    <t>TURENNE BASTIEN RG 13 75CL BENEZET x240</t>
  </si>
  <si>
    <t>TURENNE CAMILLE RS 14 75CL BENEZET x240</t>
  </si>
  <si>
    <t>TOUR L'EVEQUE PET/ROSES RS 14 150CL</t>
  </si>
  <si>
    <t>BARBEYROLLES PET/ROSES RS 14 150CL</t>
  </si>
  <si>
    <t>BARBEYROLLES PET/ROSES RS 14 75CL x120</t>
  </si>
  <si>
    <t>GAVOTY CUV.CLARENDON BLC 14 75CL X300</t>
  </si>
  <si>
    <t>GAVOTY CUV.CLARENDON RS 14 75CL x300</t>
  </si>
  <si>
    <t>TOUR L'EVEQUE PET/ROSES RS 14 75CL X120</t>
  </si>
  <si>
    <t>MIRAVAL PINK FLOYD RS 14 75CL</t>
  </si>
  <si>
    <t>LE GRAND ROUGE 12 75CL REVELETTE</t>
  </si>
  <si>
    <t>PLANES TIBOULEN RS 14 75CL BIO</t>
  </si>
  <si>
    <t>CLOS ST VINCENT RG 13 SERGI 75CL BIO</t>
  </si>
  <si>
    <t>GAVAISSON CUV. INSPIRATION BLC 12 75CL</t>
  </si>
  <si>
    <t>GAVAISSON CUV. EMOTION BLC 13 75CL BIO</t>
  </si>
  <si>
    <t>TERREBRUNE RS 14 75CL DELILLE BIO</t>
  </si>
  <si>
    <t>MAS CADENET BLC 14 75CL X120 G.NEGREL</t>
  </si>
  <si>
    <t>PAS DU CERF DIANE RS 14 75CL 120+12</t>
  </si>
  <si>
    <t>OTT SELLE RS 14 150CL</t>
  </si>
  <si>
    <t xml:space="preserve">         1,698.00</t>
  </si>
  <si>
    <t>OTT SELLE RS 14 37.5CL</t>
  </si>
  <si>
    <t>OTT SELLE RS 14 75CL</t>
  </si>
  <si>
    <t xml:space="preserve">         1,734.30</t>
  </si>
  <si>
    <t>OTT DOMANIERS RG 12 75CL 11+1</t>
  </si>
  <si>
    <t>OTT DOMANIERS RS 14 75CL 11+1</t>
  </si>
  <si>
    <t>OTT ROMASSAN RG 11 37.5CL 11+1</t>
  </si>
  <si>
    <t>OTT DOMANIERS BLC 14 75CL 11+1</t>
  </si>
  <si>
    <t>BELLET TOASC BLC 14 75CL</t>
  </si>
  <si>
    <t>VAUDOIS RS 14 75CL VALDES (X240) 2+1</t>
  </si>
  <si>
    <t xml:space="preserve">         2,746.20</t>
  </si>
  <si>
    <t>CLOS ST JOSEPH BLC 14 75CL SASSI</t>
  </si>
  <si>
    <t>GAVOTY CUV.TRADITION BLC 14 75CL x600</t>
  </si>
  <si>
    <t xml:space="preserve">         1,944.01</t>
  </si>
  <si>
    <t>PIBARNON CHT RS 14 ST VICTOR 75CL</t>
  </si>
  <si>
    <t>OTT CLOS MIREILLE BLC 14 37.5CL</t>
  </si>
  <si>
    <t>FONT DU BROC RS 14 75CL</t>
  </si>
  <si>
    <t>OTT CLOS MIREILLE BLC 14 150CL</t>
  </si>
  <si>
    <t xml:space="preserve">        28,866.73</t>
  </si>
  <si>
    <t>COTE ROTIE LA MOULINE 97 E.GUIGAL 75CL</t>
  </si>
  <si>
    <t xml:space="preserve">         1,140.00</t>
  </si>
  <si>
    <t>COTE ROTIE 07 JASMIN 75CL</t>
  </si>
  <si>
    <t>COTE ROTIE 07 JASMIN 150CL</t>
  </si>
  <si>
    <t>COTE ROTIE GRANDES PLACES 07 GERIN 75CL</t>
  </si>
  <si>
    <t>COTE ROTIE 09 BONNEFOND 75CL</t>
  </si>
  <si>
    <t>ST JOSEPH AMARYBELLE CUILLERON 10 75CL</t>
  </si>
  <si>
    <t>COTE ROTIE JASMIN 10 150CL</t>
  </si>
  <si>
    <t>COTE ROTIE 10 BONNEFOND 75CL</t>
  </si>
  <si>
    <t>VACQUEYRAS CLEFS D'OR BLC 11 C/CAZAUX 75</t>
  </si>
  <si>
    <t xml:space="preserve">         1,581.25</t>
  </si>
  <si>
    <t>HERMITAGE BLC 10 JL.CHAVE 75CL</t>
  </si>
  <si>
    <t>CONDRIEU 12 PICHON 75CL</t>
  </si>
  <si>
    <t>CHTNF/PAPE MONT REDON RG 11 150CL</t>
  </si>
  <si>
    <t>CHTNF/PAPE MONT REDON RG 11 37.5CL</t>
  </si>
  <si>
    <t>CHTNF/PAPE MONT REDON RG 11 75CL</t>
  </si>
  <si>
    <t>CROZES HERM. RG 12 COMBIER 75CL</t>
  </si>
  <si>
    <t>HERMITAGE 11 Y.CHAVE 75CL</t>
  </si>
  <si>
    <t>CHTNF/PAPE C/MICHEL MOUSSET 09 75CL</t>
  </si>
  <si>
    <t>VACQUEYRAS TEMPLIERS 12 C/CAZAUX 75CL</t>
  </si>
  <si>
    <t xml:space="preserve">         2,099.25</t>
  </si>
  <si>
    <t>CHTNF/PAPE MONT REDON BLC 13 37.5CL</t>
  </si>
  <si>
    <t>ST PERAY F/CRUSSOL VOGE 12 75CL BIO</t>
  </si>
  <si>
    <t>MUSCAT BEAUMES/VENISE 11 DURBAN 75CL</t>
  </si>
  <si>
    <t>GIGONDAS SECRET ROUGE 11 FOURMONE 75CL</t>
  </si>
  <si>
    <t>ST JOSEPH GRD POMPEE 12 JABOULET 75CL</t>
  </si>
  <si>
    <t>C/RHONE LES GARRIGUES MOUSSET 12 75CL</t>
  </si>
  <si>
    <t>CHTNF/PAPE MONT REDON BLC 14 37.5CL</t>
  </si>
  <si>
    <t>CHTNF/PAPE MONT REDON BLC 14 75CL</t>
  </si>
  <si>
    <t>CONDRIEU LA PTE COTE 13 CUILLERON 75CL</t>
  </si>
  <si>
    <t>CROZES HERM. 13 COMBIER 75CL</t>
  </si>
  <si>
    <t>CROZES HERM. BLC 14 COLOMBIER 75CL</t>
  </si>
  <si>
    <t>CHTNF/PAPE CHARVIN RG 11 75CL</t>
  </si>
  <si>
    <t>ST JOSEPH BLC 13 MONTEILLET 75CL</t>
  </si>
  <si>
    <t>ST PERAY F/CRUSSOL VOGE 13 75CL BIO</t>
  </si>
  <si>
    <t xml:space="preserve">        12,988.14</t>
  </si>
  <si>
    <t>CAMPARI 25° 100CL</t>
  </si>
  <si>
    <t xml:space="preserve">         1,033.80</t>
  </si>
  <si>
    <t>CARPANO PUNT E MES 16° 100CL</t>
  </si>
  <si>
    <t>FERNET BRANCA 39° 70CL</t>
  </si>
  <si>
    <t>FERNET BRANCA MENTA 28° 70CL</t>
  </si>
  <si>
    <t>AVERNA AMARO 32° 70CL</t>
  </si>
  <si>
    <t>MONTENEGRO AMARO 23° 100CL</t>
  </si>
  <si>
    <t>JAGERMEISTER LIQUEUR 35° 70CL</t>
  </si>
  <si>
    <t xml:space="preserve">         2,446.83</t>
  </si>
  <si>
    <t>PERNOD 45 45° 100CL</t>
  </si>
  <si>
    <t>RICARD 45° 100CL</t>
  </si>
  <si>
    <t>PASTIS 51 45° 100CL RCOL</t>
  </si>
  <si>
    <t xml:space="preserve">         1,464.24</t>
  </si>
  <si>
    <t>OGNOAS 2002 46° 70CL</t>
  </si>
  <si>
    <t>PIMM'S CUP 70CL BITTER</t>
  </si>
  <si>
    <t>ANGOSTURA BITTER 44,7° 10CL</t>
  </si>
  <si>
    <t>ANGOSTURA ORANGE BITTER 28° 10CL</t>
  </si>
  <si>
    <t>PEYCHAUD'S BITTER 35° 14.7CL</t>
  </si>
  <si>
    <t>APEROL BITTER 15° 70CL</t>
  </si>
  <si>
    <t>CANA DE BELEM BLANCHE CACHACA 39° 70CL</t>
  </si>
  <si>
    <t>SAGATIBA PURA CACHACA 38° 70CL</t>
  </si>
  <si>
    <t>SAGATIBA VELHA ESPLEND. CACHACA 38° 70CL</t>
  </si>
  <si>
    <t>GROULT DOYEN D'AGE CALVADOS 41° 70CL</t>
  </si>
  <si>
    <t>GROULT H.A. VENERABLE CALVADOS 41° 70CL</t>
  </si>
  <si>
    <t>HUET PIERRE VIEUX CALVADOS 40° 70CL</t>
  </si>
  <si>
    <t>GROULT RES. ANCESTRALE CALVADOS 40° 70CL</t>
  </si>
  <si>
    <t>DELAMAIN VESPER XO 40° 70CL</t>
  </si>
  <si>
    <t>MAXIME TRIJOL VS 40° 70CL (X120)</t>
  </si>
  <si>
    <t>HENNESSY PARADIS 40° 70CL</t>
  </si>
  <si>
    <t xml:space="preserve">         2,679.82</t>
  </si>
  <si>
    <t>HENNESSY RICHARD 40° 70CL 3+1</t>
  </si>
  <si>
    <t xml:space="preserve">         1,628.43</t>
  </si>
  <si>
    <t>HENNESSY FINE  40° 70CL</t>
  </si>
  <si>
    <t>HENNESSY XO 40° 70CL</t>
  </si>
  <si>
    <t xml:space="preserve">         2,677.54</t>
  </si>
  <si>
    <t>HOTEL DE PARIS VIEILLE RESERVE 43° 70CL</t>
  </si>
  <si>
    <t>REMY MARTIN LOUIS XIII 40° 70CL</t>
  </si>
  <si>
    <t xml:space="preserve">         5,787.05</t>
  </si>
  <si>
    <t>REMY MARTIN XO 40° 70CL</t>
  </si>
  <si>
    <t xml:space="preserve">         2,516.33</t>
  </si>
  <si>
    <t>REMY MARTIN VSOP 40° 70CL</t>
  </si>
  <si>
    <t xml:space="preserve">         1,701.54</t>
  </si>
  <si>
    <t>MARTELL COHIBA EXTRA 43° 70CL</t>
  </si>
  <si>
    <t>MARTELL L'OR DE J. MARTELL 40° 70CL RCOL</t>
  </si>
  <si>
    <t xml:space="preserve">         1,924.92</t>
  </si>
  <si>
    <t>HENNESSY PARADIS IMPERIAL 40° 70CL 3+1</t>
  </si>
  <si>
    <t xml:space="preserve">         1,078.25</t>
  </si>
  <si>
    <t xml:space="preserve">        22,051.36</t>
  </si>
  <si>
    <t>BAILEYS IRISH 17° 70CL CREME</t>
  </si>
  <si>
    <t xml:space="preserve">         1,516.19</t>
  </si>
  <si>
    <t>CARTRON FRAISE DES BOIS CREME 18° 70CL</t>
  </si>
  <si>
    <t>CARTRON FRAMBOISE CREME18° 70CL</t>
  </si>
  <si>
    <t>CARTRON MURE CREME 18° 70CL</t>
  </si>
  <si>
    <t>CARTRON PECHE DE VIGNE CREME 18° 70CL</t>
  </si>
  <si>
    <t>DE KUYPER BANANE CREME 25° 70CL</t>
  </si>
  <si>
    <t>CARTRON DOUB. CASSIS CREME 19° 70CL X120</t>
  </si>
  <si>
    <t>DE KUYPER CACAO WHITE 24° 70CL CREME</t>
  </si>
  <si>
    <t>DE KUYPER CACAO DARK 24° 70CL CREME</t>
  </si>
  <si>
    <t xml:space="preserve">         2,437.82</t>
  </si>
  <si>
    <t>LEHMANN FRAMBOISE EAU/VIE 45° 70CL</t>
  </si>
  <si>
    <t>MASSENEZ FRAMBOISE SAU. EAU/VIE 46° 70CL</t>
  </si>
  <si>
    <t>MICLO KIRSCH GR. RES. EAU/VIE 43° 70CL</t>
  </si>
  <si>
    <t>LEHMANN MIRABELLE EAU/VIE 45° 70CL</t>
  </si>
  <si>
    <t>LEHMANN POIRE WILLIAM EAU/VIE 45° 70CL</t>
  </si>
  <si>
    <t>LEHMANN PRUNE VIEILLE EAU/VIE 45° 70CL</t>
  </si>
  <si>
    <t>MORAND POIRE WILLIAMINE EAU/VIE 43° 70CL</t>
  </si>
  <si>
    <t>METTE AMANDE EAU/VIE 45° 70CL</t>
  </si>
  <si>
    <t>LEHMANN KIRSCH ALSACE EAU/VIE 45° 70CL</t>
  </si>
  <si>
    <t>MASSENEZ MIRABELLE PRES EAU/VIE 46° 70CL</t>
  </si>
  <si>
    <t>MASSENEZ KIRSCH VIEUX EAU/VIE 43° 70CL</t>
  </si>
  <si>
    <t xml:space="preserve">         1,181.37</t>
  </si>
  <si>
    <t>METTE MARC DE GEWURZTRAMINER 90 45° 70CL</t>
  </si>
  <si>
    <t>SUZE 16° 100CL RCOL</t>
  </si>
  <si>
    <t>BEEFEATER GIN 40° 70CL RCOL</t>
  </si>
  <si>
    <t xml:space="preserve">         2,870.74</t>
  </si>
  <si>
    <t>GORDON'S 37,5° 70CL GIN</t>
  </si>
  <si>
    <t xml:space="preserve">         1,503.72</t>
  </si>
  <si>
    <t>TANQUERAY 43° 70CL GIN</t>
  </si>
  <si>
    <t>HENDRICK'S GIN 41.4° 70CL</t>
  </si>
  <si>
    <t>TANQUERAY TEN GIN 47,3° 70CL</t>
  </si>
  <si>
    <t>BEEFEATER "24" GIN 45° 70CL RCOL</t>
  </si>
  <si>
    <t>MONKEY 47 47° GIN 50CL</t>
  </si>
  <si>
    <t xml:space="preserve">         6,836.89</t>
  </si>
  <si>
    <t>MAROLO GRAPPA DI BARBERA 40° 70CL</t>
  </si>
  <si>
    <t>MAROLO GRAPPA DI MOSCATO 42° 70CL</t>
  </si>
  <si>
    <t>NONINO GRAPPA DI PICOLIT 50° 50CL</t>
  </si>
  <si>
    <t>NONINO GRAPPA DI FRAGOLINO 45° 50CL</t>
  </si>
  <si>
    <t>MAROLO GRAPPA BAROLO 20 ANNI 50° 70CL</t>
  </si>
  <si>
    <t>TENUTA SAN GUIDO GRAPPA DI SASSICAIA 50C</t>
  </si>
  <si>
    <t xml:space="preserve">         2,279.05</t>
  </si>
  <si>
    <t>MARIE BRIZARD ANISETTE 25° 70CL</t>
  </si>
  <si>
    <t>KAHLUA CAFE 20° 70CL RCOL</t>
  </si>
  <si>
    <t>CHARTREUSE VERTE 55° 70CL</t>
  </si>
  <si>
    <t>CHARTREUSE VERTE VEP 54° 100CL</t>
  </si>
  <si>
    <t>GET 27 PIPPERMINT 21° 100CL</t>
  </si>
  <si>
    <t xml:space="preserve">         1,803.32</t>
  </si>
  <si>
    <t>PISANG AMBON 17° 70CL</t>
  </si>
  <si>
    <t>SAMBUCA MOLINARI 40° 70CL</t>
  </si>
  <si>
    <t>VERVEINE JAUNE 40° 70CL</t>
  </si>
  <si>
    <t>DISARONNO AMARETTO 28° 70CL</t>
  </si>
  <si>
    <t>HEERING CHERRY 24° 70CL</t>
  </si>
  <si>
    <t>COINTREAU 40° 70CL</t>
  </si>
  <si>
    <t xml:space="preserve">         1,441.15</t>
  </si>
  <si>
    <t>CARTRON TRIPLE SEC 40° 70CL</t>
  </si>
  <si>
    <t xml:space="preserve">         1,136.52</t>
  </si>
  <si>
    <t>CARTRON CURACAO ORANGE 40° 70CL</t>
  </si>
  <si>
    <t>GRAND MARNIER CORDON ROUGE 40° 70CL</t>
  </si>
  <si>
    <t xml:space="preserve">         1,456.04</t>
  </si>
  <si>
    <t>MALIBU 18° 70CL RCOL</t>
  </si>
  <si>
    <t>NAPOLEON MANDARINE 38° 70CL</t>
  </si>
  <si>
    <t>SOUTHERN COMFORT 70CL</t>
  </si>
  <si>
    <t>DRAMBUIE WHISKY LIQUEUR 40° 70CL</t>
  </si>
  <si>
    <t>MARIE BRIZARD ABRICOT 30° 70CL</t>
  </si>
  <si>
    <t>CARTRON MARASQUIN 25° 70CL</t>
  </si>
  <si>
    <t>TIA MARIA 20° 70CL</t>
  </si>
  <si>
    <t>MARIE BRIZARD CURACAO ORANGE 30° 70CL</t>
  </si>
  <si>
    <t>MARIE BRIZARD MANZANITA VERDE 20° 70CL</t>
  </si>
  <si>
    <t>ARAK MASSAYA ANISETTE 53° 35CL</t>
  </si>
  <si>
    <t>ARAK ANISETTE 53° 70CL</t>
  </si>
  <si>
    <t>PASSOA 15° 70CL</t>
  </si>
  <si>
    <t>GRAND MARNIER L. ALEXANDRE 40° 70CL</t>
  </si>
  <si>
    <t>SAKE MEI KUEI LU CHIEW 54° 50CL</t>
  </si>
  <si>
    <t>CHAMBORD FRAMBOISE 16° 70CL</t>
  </si>
  <si>
    <t>ALIZE BLEU 20° 70CL</t>
  </si>
  <si>
    <t>MOZART CHOCOLATE GOLD 17° 70CL</t>
  </si>
  <si>
    <t>CARTRON CACAO BLANC 24° 70CL</t>
  </si>
  <si>
    <t>DE KUYPER PARFAIT AMOUR 30° 70CL</t>
  </si>
  <si>
    <t>FRANGELICO NOISETTE 24° 70CL</t>
  </si>
  <si>
    <t>AMALFI LIMONCELLO 24° 70 CL</t>
  </si>
  <si>
    <t>ZZ GALLIANO BALSAMICO 37,6° 50CL</t>
  </si>
  <si>
    <t>ARECHI FRAISES LIQUEUR 24° 50CL</t>
  </si>
  <si>
    <t>MOZART WHITE CHOCOLATE 15° 70CL</t>
  </si>
  <si>
    <t>GIFFARD GINGER OF THE INDIES 35° 70CL</t>
  </si>
  <si>
    <t>MIDORI MELON 20° 70CL</t>
  </si>
  <si>
    <t>PUNTA MYRTE LIQUEUR CORSE 24° 35 CL</t>
  </si>
  <si>
    <t>LIMONCELLO LIQUEUR 32° 70 CL NASTRO DORO</t>
  </si>
  <si>
    <t>BOLS PEACHTREE 17° 70CL</t>
  </si>
  <si>
    <t>BOLS SOUR APPLE 17° 70CL</t>
  </si>
  <si>
    <t xml:space="preserve">        12,252.08</t>
  </si>
  <si>
    <t>MEZCAL ULTRAMARINE REPOSADO 40° 70CL</t>
  </si>
  <si>
    <t>PISCO QUEBRANTA SANTIAGO QUERO. 44° 50CL</t>
  </si>
  <si>
    <t>HAVANA CLUB ESPECIAL AMB 40 70CL CU RCOL</t>
  </si>
  <si>
    <t>BACARDI CARTA BIANCA 37,5° 70CL CU RCOL</t>
  </si>
  <si>
    <t xml:space="preserve">         1,578.85</t>
  </si>
  <si>
    <t>BACARDI 8 ANS 40° 70CL CU RCOL</t>
  </si>
  <si>
    <t>EL DORADO DEMERARA 15 ANS 43° 70CL GF</t>
  </si>
  <si>
    <t>SAINT JAMES AGRICOLE BLANC 40° 70CL</t>
  </si>
  <si>
    <t>SAINT JAMES AGRI. AMBRE 45° 70CL MQ X180</t>
  </si>
  <si>
    <t xml:space="preserve">         1,545.16</t>
  </si>
  <si>
    <t>MATUSALEM GRAN RESERVA 15ANS 40° 70CL CU</t>
  </si>
  <si>
    <t>BACARDI RESERVA 40° 70CL CU RCOL</t>
  </si>
  <si>
    <t>HAVANA CLUB 7 ANS 40° 70CL CU RCOL</t>
  </si>
  <si>
    <t xml:space="preserve">         3,527.34</t>
  </si>
  <si>
    <t>CLEMENT 1976 44° 70CL MQ</t>
  </si>
  <si>
    <t>HAVANA CLUB 3 ANS 40° 70CL CU RCOL</t>
  </si>
  <si>
    <t>MOUNT GAY ECLIPSE 40° 70CL BB</t>
  </si>
  <si>
    <t>DIPLOMATICO RES. 12ANS EXCLU 40° 70CL VE</t>
  </si>
  <si>
    <t>ZACAPA 23 ANS 70CL GT</t>
  </si>
  <si>
    <t>ZACAPA XO 70CL GT</t>
  </si>
  <si>
    <t>ANGOSTURA 1824 12 ANS MIN. 40° 70CL CU</t>
  </si>
  <si>
    <t>PYRAT XO 40° 75CL CB</t>
  </si>
  <si>
    <t>HAVANA CLUB SELECCION MAESTROS 45° 70CL</t>
  </si>
  <si>
    <t>SAILOR JERRY 40° 70CL RHUM</t>
  </si>
  <si>
    <t xml:space="preserve">         1,324.02</t>
  </si>
  <si>
    <t>CAPTAIN MORGAN BLACK 40° 70CL JM</t>
  </si>
  <si>
    <t>MOUNT GAY BLACK BARREL 40° 70CL BB</t>
  </si>
  <si>
    <t>MOUNT GAY EXTRA OLD 40° 70CL BB</t>
  </si>
  <si>
    <t>3 RIVIERES AMBRE 70CL 40°</t>
  </si>
  <si>
    <t xml:space="preserve">        15,357.15</t>
  </si>
  <si>
    <t>SAKE SHOCHIKUBAI CLASSIC JUNMAI 75CL</t>
  </si>
  <si>
    <t>SAKE TAKARA KIMOTO JUNMAI 18CL X12</t>
  </si>
  <si>
    <t>SAKE TAKARA NIGORI 24CL JUNMAI</t>
  </si>
  <si>
    <t>SAKE SUDO GINJO PRIDE/VILLAGE PET. 72CL</t>
  </si>
  <si>
    <t>SAKE SIERRA COLD JUNMAI GINJO US 12X30CL</t>
  </si>
  <si>
    <t>SAKE TAKARA DAIGINJO MUROKA-GENSHU 64CL</t>
  </si>
  <si>
    <t>SAKE TAKARA KIMOTO JUNMAI 64CL</t>
  </si>
  <si>
    <t>SAKE TAKARA PET. MIO SPARKLING 30CL</t>
  </si>
  <si>
    <t>SAKE SHOCHIKUBAI CLASSIC JUNMAI 18CL X24</t>
  </si>
  <si>
    <t xml:space="preserve">         1,478.58</t>
  </si>
  <si>
    <t>SAUZA BLANCO TEQUILA 38° 70CL X60</t>
  </si>
  <si>
    <t xml:space="preserve">         1,280.80</t>
  </si>
  <si>
    <t>CUERVO GOLD TEQUILA 38° 70CL</t>
  </si>
  <si>
    <t>HERRADURA SILVER TEQUILA 40° 70CL</t>
  </si>
  <si>
    <t>GRAN PATRON PLATINIUM TEQUILA 40° 70CL R</t>
  </si>
  <si>
    <t xml:space="preserve">         6,323.40</t>
  </si>
  <si>
    <t>PATRON SILVER TEQUILA 40° 70CL RCOL</t>
  </si>
  <si>
    <t>PATRON REPOSADO AMBRE TEQUILA 40° 70CL R</t>
  </si>
  <si>
    <t>PATRON XO CAFE TEQUILA 35° 70CL RCOL</t>
  </si>
  <si>
    <t>SAUZA HORNITOS BLA. TEQUILA 38° 70CL X60</t>
  </si>
  <si>
    <t xml:space="preserve">         8,982.66</t>
  </si>
  <si>
    <t>CINZANO ROSSO 14° 100CL</t>
  </si>
  <si>
    <t>LILLET BLC 17° 75CL</t>
  </si>
  <si>
    <t>MARTINI BIANCO 16° 100CL</t>
  </si>
  <si>
    <t>MARTINI DRY 18° 100CL</t>
  </si>
  <si>
    <t>MARTINI ROSSO 16° 100CL</t>
  </si>
  <si>
    <t>MARTINI ROSSO 16° 150CL</t>
  </si>
  <si>
    <t>NOILLY PRAT 18° 100CL</t>
  </si>
  <si>
    <t>MARTINI BIANCO 16° 150CL</t>
  </si>
  <si>
    <t>MARTINI GOLD 18° 75CL</t>
  </si>
  <si>
    <t>LILLET RS 17° 75CL</t>
  </si>
  <si>
    <t xml:space="preserve">         1,269.48</t>
  </si>
  <si>
    <t>ABSOLUT VODKA 40° 70CL RCOL</t>
  </si>
  <si>
    <t xml:space="preserve">         8,352.41</t>
  </si>
  <si>
    <t>GREY GOOSE VODKA 40° 70CL RCOL</t>
  </si>
  <si>
    <t xml:space="preserve">         2,029.64</t>
  </si>
  <si>
    <t>STOLICHNAYA ELIT VODKA 40° 70CL x120</t>
  </si>
  <si>
    <t xml:space="preserve">         1,895.42</t>
  </si>
  <si>
    <t>ABSOLUT KURANT VODKA 40° 70CL RCOL</t>
  </si>
  <si>
    <t>BELVEDERE 40° 70CL VODKA</t>
  </si>
  <si>
    <t xml:space="preserve">         2,707.69</t>
  </si>
  <si>
    <t>GREY GOOSE ORANGE VODKA 40° 70CL RCOL</t>
  </si>
  <si>
    <t>RUSSIAN STANDARD PLATINUM 40° 70CL</t>
  </si>
  <si>
    <t xml:space="preserve">         1,649.44</t>
  </si>
  <si>
    <t>GREY GOOSE VODKA 40° 175CL RCOL</t>
  </si>
  <si>
    <t xml:space="preserve">         4,909.94</t>
  </si>
  <si>
    <t>GREY GOOSE CITRON VODKA 40° 70CL RCOL</t>
  </si>
  <si>
    <t>ABSOLUT RASPBERRY VODKA 40° 70CL RCOL</t>
  </si>
  <si>
    <t>RUSSIAN STANDARD IMPERIA 40° 175CL</t>
  </si>
  <si>
    <t>ABSOLUT VODKA 40° 150CL RCOL</t>
  </si>
  <si>
    <t>KETEL ONE VODKA 40° 75CL</t>
  </si>
  <si>
    <t>BELVEDERE VODKA 40° 600 CL</t>
  </si>
  <si>
    <t>WYBOROWA EXQUISITE VODKA 40° 70CL RCOL</t>
  </si>
  <si>
    <t xml:space="preserve">         1,045.24</t>
  </si>
  <si>
    <t>ABSOLUT 100 VODKA 50° 70CL RCOL</t>
  </si>
  <si>
    <t>DQ VODKA 40° 100CL</t>
  </si>
  <si>
    <t>BELUGA NOBLE VODKA 40° 70CL</t>
  </si>
  <si>
    <t xml:space="preserve">         2,036.18</t>
  </si>
  <si>
    <t>BELUGA GOLD LINE VODKA 40° 70CL</t>
  </si>
  <si>
    <t xml:space="preserve">         3,203.82</t>
  </si>
  <si>
    <t>LEGENDE DU KREMLIN VODKA 40° 70CL RU</t>
  </si>
  <si>
    <t xml:space="preserve">         2,396.35</t>
  </si>
  <si>
    <t>BELVEDERE VODKA 40° 300 CL</t>
  </si>
  <si>
    <t>CIROC COCONUT 40° 70CL VODKA</t>
  </si>
  <si>
    <t>ABSOLUT ELYX VODKA 40° 70CL RCOL</t>
  </si>
  <si>
    <t xml:space="preserve">         2,058.57</t>
  </si>
  <si>
    <t>BELVEDERE LUMINEUX VODKA 40° 175CL</t>
  </si>
  <si>
    <t xml:space="preserve">         3,214.44</t>
  </si>
  <si>
    <t xml:space="preserve">        37,945.13</t>
  </si>
  <si>
    <t>ABERLOUR PURE 10 ANS 43 70CL RCOL</t>
  </si>
  <si>
    <t>BALLANTINES FINEST 40° 70CL RCOL</t>
  </si>
  <si>
    <t>CHIVAS ROYAL SALUTE 40° 70CL</t>
  </si>
  <si>
    <t xml:space="preserve">         3,043.37</t>
  </si>
  <si>
    <t>DIMPLE 15 ANS 40° 70 CL</t>
  </si>
  <si>
    <t>GLENFIDDICH 12 ANS P/MALT 40° 70CL</t>
  </si>
  <si>
    <t>GLENFIDDICH 18 ANS P/MALT 40° 70CL</t>
  </si>
  <si>
    <t>GLENLIVET 12 ANS P/MALT 40° 70CL RCOL</t>
  </si>
  <si>
    <t>J.WALKER BLACK LABEL 12ANS 40° 70CL</t>
  </si>
  <si>
    <t xml:space="preserve">         2,159.93</t>
  </si>
  <si>
    <t>J.WALKER BLUE LABEL 40° 70CL</t>
  </si>
  <si>
    <t xml:space="preserve">         5,091.86</t>
  </si>
  <si>
    <t>J.WALKER GOLD LABEL 18 ANS 43° 70CL RCOL</t>
  </si>
  <si>
    <t>J.WALKER RED LABEL 5 ANS 40° 70CL</t>
  </si>
  <si>
    <t xml:space="preserve">         1,872.46</t>
  </si>
  <si>
    <t>JB RARE 40° 70CL</t>
  </si>
  <si>
    <t xml:space="preserve">         1,972.23</t>
  </si>
  <si>
    <t>KNOCKANDO 1985 MALT 43° 70CL</t>
  </si>
  <si>
    <t>LAGAVULIN 16 ANS C/MALT 43° 70CL</t>
  </si>
  <si>
    <t>OBAN 14 ANS C/MALT 43° 70CL</t>
  </si>
  <si>
    <t>TALISKER 10 ANS C/MALT 45,8° 70CL</t>
  </si>
  <si>
    <t>FOUR ROSES 40° 70CL BOURBON RCOL</t>
  </si>
  <si>
    <t>FOUR ROSES S/BARREL 70CL BOURBON RCOL</t>
  </si>
  <si>
    <t>JACK DANIEL'S 40° 70CL BOURBON</t>
  </si>
  <si>
    <t xml:space="preserve">         6,182.48</t>
  </si>
  <si>
    <t>JACK DANIEL'S S/BARREL 45° 70CL BOURBON</t>
  </si>
  <si>
    <t>MAKER'S MARK 45° 70 CLBOURBON</t>
  </si>
  <si>
    <t>CANADIAN CLUB 40° 70CL WHISKY</t>
  </si>
  <si>
    <t>CROWN ROYAL 40 70CL WHISKY CANADIAN</t>
  </si>
  <si>
    <t>BUSHMILLS BLACK BUSH 40° 70CL IRISH</t>
  </si>
  <si>
    <t>JAMESON SELECT RES. 40° 70CL IRISH RCOL</t>
  </si>
  <si>
    <t>JAMESON 40° 70CL IRISH RCOL</t>
  </si>
  <si>
    <t>GLENFIDDICH 30 ANS P/MALT 40° 70CL</t>
  </si>
  <si>
    <t>GLENMORANGIE 18 ANS P/MALT 40° 70CL</t>
  </si>
  <si>
    <t>CHIVAS REGAL 12 ANS 40° 70CL RCOL</t>
  </si>
  <si>
    <t xml:space="preserve">         2,451.62</t>
  </si>
  <si>
    <t>BOWMORE S/MALT ISLAY 25 ANS 70CL</t>
  </si>
  <si>
    <t>CHIVAS REGAL 18 ANS 40 70CL RCOL</t>
  </si>
  <si>
    <t>GLENMORANGIE 10 ANS P/MALT 40° 70CL</t>
  </si>
  <si>
    <t>JAMESON MIDLETON V/RARE 70CL IRISH RCOL</t>
  </si>
  <si>
    <t>HIBIKI SUNTORY 17 ANS 43° 75CL X6</t>
  </si>
  <si>
    <t>GLENFIDDICH 21 ANS RESERVA 40° 70CL</t>
  </si>
  <si>
    <t>MONKEY SHOULDER B/MALT 70CL</t>
  </si>
  <si>
    <t>HUDSON MANHATTAN RYE 40° 35CL BOURBON</t>
  </si>
  <si>
    <t>MACALLAN AMBER S/MALT 40° 70CL</t>
  </si>
  <si>
    <t xml:space="preserve">         1,916.39</t>
  </si>
  <si>
    <t>MACALLAN RUBY S/MALT 43° 70CL</t>
  </si>
  <si>
    <t xml:space="preserve">         5,743.64</t>
  </si>
  <si>
    <t>LAPHROAIG TRIPLE WOOD ISLAY 48° 70CL</t>
  </si>
  <si>
    <t>CHIVAS ROYAL SALUTE HUNDRED CASK 40°70CL</t>
  </si>
  <si>
    <t xml:space="preserve">         6,721.65</t>
  </si>
  <si>
    <t>CLAN CAMPBELL 40° 70CL RCOL (11+1)</t>
  </si>
  <si>
    <t xml:space="preserve">        45,938.39</t>
  </si>
  <si>
    <t>KIRIN VP 33CL X24</t>
  </si>
  <si>
    <t>HEINEKEN LONG NECK VP 33CL X24 5°</t>
  </si>
  <si>
    <t>PIETRA VP 33CL X24</t>
  </si>
  <si>
    <t>SINGHA THAI VP 33 CL</t>
  </si>
  <si>
    <t>MONACO VP 33CL X24 5.8°</t>
  </si>
  <si>
    <t>CARLSBERG VP 33CL X24 5,5°</t>
  </si>
  <si>
    <t>BECK'S VP 33CL X24 5.2°</t>
  </si>
  <si>
    <t>ASAHI VP 33CL X24 5°</t>
  </si>
  <si>
    <t>PERONI NASTRO AZZURRO VP 33CL X24</t>
  </si>
  <si>
    <t>CORONA VP 35,5CL X24 4.5°</t>
  </si>
  <si>
    <t>LEFFE RADIEUSE ABBAYE VC 33CL X24 8,2°</t>
  </si>
  <si>
    <t xml:space="preserve">         1,539.69</t>
  </si>
  <si>
    <t>BUCKLER VP 25CL X12</t>
  </si>
  <si>
    <t>BUCKLER BTE 33CL X24</t>
  </si>
  <si>
    <t>MINUTE MAID ORANGE JUS BTE 33CL X24</t>
  </si>
  <si>
    <t>MINUTE MAID POMME JUS BTE 33CL X24</t>
  </si>
  <si>
    <t>PAMPRYL POMME JUS VP 100CL X12</t>
  </si>
  <si>
    <t>PAMPRYL POMME JUS VP 25CL X12</t>
  </si>
  <si>
    <t>PAMPRYL TOMATE JUS VP 25CL X12</t>
  </si>
  <si>
    <t>PAMPRYL TOMATE JUS VP 100CL X12</t>
  </si>
  <si>
    <t>PAMPRYL RAISIN ROUGE JUS VC 25CL X24</t>
  </si>
  <si>
    <t>MILLIAT CAROTTE JUS VP 33CL X12</t>
  </si>
  <si>
    <t>MILLIAT TOMATE JAUNE JUS VP 33CL X12</t>
  </si>
  <si>
    <t>MILLIAT TOMATE JUS VP 33CL X12</t>
  </si>
  <si>
    <t>VAI VAI EAU/NOIX/COCO BRICK 33CL x12 5+1</t>
  </si>
  <si>
    <t>MILLIAT MYRTILLE NECTAR VP 33CL X12</t>
  </si>
  <si>
    <t>KITOMURA JUS DE YUZU 10CL</t>
  </si>
  <si>
    <t>VITA COCO COCONUT WATER BRICK 33CL X12</t>
  </si>
  <si>
    <t>MILLIAT LITCHI JUS VP 33CL X12</t>
  </si>
  <si>
    <t>MILLIAT MANDARINE JUS VP 33CL X12</t>
  </si>
  <si>
    <t xml:space="preserve">         1,286.40</t>
  </si>
  <si>
    <t>PAMPRYL CRANBERRY NECTAR VP 100CL X6</t>
  </si>
  <si>
    <t>PAMPRYL ABRICOT NECTAR VP 25CL X12</t>
  </si>
  <si>
    <t>PAMPRYL COCKTAIL ACE NECTAR VP 25CL X12</t>
  </si>
  <si>
    <t>PAMPRYL GOYAVE NECTAR VP 100CL X6</t>
  </si>
  <si>
    <t>PAMPRYL FRUITS/FRAISE NECTAR VP 25CL X12</t>
  </si>
  <si>
    <t>MILLIAT POIRE D'ÉTÉ NECTAR VP 33CL X12</t>
  </si>
  <si>
    <t>MILLIAT PECHE VIGNE NECTAR VP 33CL X12</t>
  </si>
  <si>
    <t>MILLIAT FRAMBOISE NECTAR VP 33CL X12</t>
  </si>
  <si>
    <t>MILLIAT FRUIT/PASSION NECTAR VP 33CL X12</t>
  </si>
  <si>
    <t>PAMPRYL EXOTIQUE NECTAR VP 100CL X6</t>
  </si>
  <si>
    <t>GRANINI PECHE NECTAR PET 100CL X6</t>
  </si>
  <si>
    <t>MILLIAT ABRICOT NECTAR VP 33CL X12</t>
  </si>
  <si>
    <t>CARAIBOS LITCHI NECTAR VP 100CL X6</t>
  </si>
  <si>
    <t>CARAIBOS PASSION NECTAR VP 100CL X6</t>
  </si>
  <si>
    <t>GRANINI POIRE NECTAR PET 100CL X6</t>
  </si>
  <si>
    <t>GRANINI PECHE NECTAR VP 25CL X12</t>
  </si>
  <si>
    <t>GRANINI POIRE NECTAR VP 25CL X12</t>
  </si>
  <si>
    <t>GRANINI FRAISE NECTAR PET 100CL X6</t>
  </si>
  <si>
    <t>CARAIBOS GINGEMBRE VP 100CL X6</t>
  </si>
  <si>
    <t>PULCO CITRON VP 70 CL</t>
  </si>
  <si>
    <t>PULCO CITRON VERT VP 70 CL</t>
  </si>
  <si>
    <t>PAMPRYL ORANGE ABC VP 25CL X12</t>
  </si>
  <si>
    <t>PAMPRYL ANANAS ABC VP 25CL X12</t>
  </si>
  <si>
    <t>PAMPRYL PAMPLEMOUSSE RS ABC VP 100CL X12</t>
  </si>
  <si>
    <t>PAMPRYL ANANAS ABC VP 100CL X12</t>
  </si>
  <si>
    <t>PAMPRYL ORANGE ABC VP 100CL X12</t>
  </si>
  <si>
    <t>MONIN FRAISE PUREE DE FRUITS PET 100CL</t>
  </si>
  <si>
    <t>MONIN PASSION PUREE DE FRUITS PET 100CL</t>
  </si>
  <si>
    <t>MONIN COCO PUREE DE FRUITS PET 100CL</t>
  </si>
  <si>
    <t>3 RIVIERES SUCRE CANNE SIROP VP 70CL</t>
  </si>
  <si>
    <t>MONIN GINGEMBRE SIROP VP 70CL</t>
  </si>
  <si>
    <t>MONIN LAVANDE SIROP VP 70CL</t>
  </si>
  <si>
    <t>MONIN JASMIN SIROP VP 70CL</t>
  </si>
  <si>
    <t>MONIN COCO SIROP VP 100CL</t>
  </si>
  <si>
    <t>MONIN MENTHE GLACIALE BLEU SIROP VP 100C</t>
  </si>
  <si>
    <t>MONIN BANANE VERTE SIROP VP 100CL</t>
  </si>
  <si>
    <t>MONIN CARAMEL SIROP VP 70CL</t>
  </si>
  <si>
    <t>MONIN VANILLE SIROP VP 70CL</t>
  </si>
  <si>
    <t>MONIN BUBBLE GUM SIROP VP 70CL</t>
  </si>
  <si>
    <t>MONIN FLEUR DE SUREAU SIROP VP 70CL</t>
  </si>
  <si>
    <t>MONIN MENTHE SIROP PET 100CL</t>
  </si>
  <si>
    <t>MONIN FRAISE SIROP PET 100CL</t>
  </si>
  <si>
    <t>MONIN GRENADINE SIROP PET 100CL</t>
  </si>
  <si>
    <t>MONIN CITRON SIROP PET 100CL</t>
  </si>
  <si>
    <t>BELVOIR RASPBERRY &amp; ROSE VP 50CL SIROP</t>
  </si>
  <si>
    <t>GIFFARD AGAVE SIROP VP 70CL</t>
  </si>
  <si>
    <t>MONIN CANNELLE SIROP VP 70CL</t>
  </si>
  <si>
    <t>MONIN ORGEAT SIROP PET 100CL</t>
  </si>
  <si>
    <t>MONIN CHOCOLAT COOKIES SIROP VP 70CL</t>
  </si>
  <si>
    <t>MONIN SPECULOS SIROP VP 70CL</t>
  </si>
  <si>
    <t>MONIN SPICY SIROP VP 70CL</t>
  </si>
  <si>
    <t>MONIN POIRE SIROP VP 70CL</t>
  </si>
  <si>
    <t>MONIN FORET NOIRE SIROP VP 70CL</t>
  </si>
  <si>
    <t>MONIN THE VERT SIROP VP 70CL</t>
  </si>
  <si>
    <t>MONIN BARBE A PAPA SIROP VP 70CL</t>
  </si>
  <si>
    <t>EVIAN VC 50CL X20</t>
  </si>
  <si>
    <t>EVIAN PET 50CL X24</t>
  </si>
  <si>
    <t>VITTEL VC 100CL X12</t>
  </si>
  <si>
    <t>VITTEL VC 50CL X20</t>
  </si>
  <si>
    <t>VOLVIC PET 150CL X12</t>
  </si>
  <si>
    <t>WATTWILLER VP 50CL X16</t>
  </si>
  <si>
    <t>MONTCLAR PLATE PET 150CL X6</t>
  </si>
  <si>
    <t>VOSS PLATE VP 80CL X12</t>
  </si>
  <si>
    <t>BLING VP 75CL X12</t>
  </si>
  <si>
    <t>VOLVIC PET 50CL X24</t>
  </si>
  <si>
    <t>EVIAN VP 75CL X12</t>
  </si>
  <si>
    <t xml:space="preserve">            1,020</t>
  </si>
  <si>
    <t xml:space="preserve">         1,236.20</t>
  </si>
  <si>
    <t>FIJI PLATE PET 50CL X24</t>
  </si>
  <si>
    <t>EVIAN VP 33CL X20</t>
  </si>
  <si>
    <t>SAN BERNARDO PLATE VP 75CL X12</t>
  </si>
  <si>
    <t>OREZZA PLATE VP 100CL X6</t>
  </si>
  <si>
    <t>NESTLE VERA PLATE PET 50CL X24</t>
  </si>
  <si>
    <t xml:space="preserve">            1,750</t>
  </si>
  <si>
    <t>EVIAN PRESTIGE PREMIUM PET 33CL X24</t>
  </si>
  <si>
    <t>EVIAN GOUTTE PET 20CL X24</t>
  </si>
  <si>
    <t xml:space="preserve">         3,260.62</t>
  </si>
  <si>
    <t>OREZZA GAZEUSE VP 100CL X6</t>
  </si>
  <si>
    <t>PERRIER VC 33CL X24</t>
  </si>
  <si>
    <t>PERRIER VP 20CL X24</t>
  </si>
  <si>
    <t>SAN PELLEGRINO PET 50CL X24</t>
  </si>
  <si>
    <t>SAN PELLEGRINO VC 25CL X24</t>
  </si>
  <si>
    <t>SAN PELLEGRINO VC 50CL X20</t>
  </si>
  <si>
    <t>PERRIER VP 75CL X12</t>
  </si>
  <si>
    <t>EAU DE PERRIER VC 50CL X20</t>
  </si>
  <si>
    <t>BADOIT VP 75CL X12</t>
  </si>
  <si>
    <t>BADOIT ROUGE VP 33CL X20</t>
  </si>
  <si>
    <t>CHATELDON GAZEUSE VP 75CL X12</t>
  </si>
  <si>
    <t>SAN PELLEGRINO VP 75CL X12</t>
  </si>
  <si>
    <t>FENTIMAN'S GINGER BEER VP 27,5CL X12</t>
  </si>
  <si>
    <t>SAN BENEDETTO GAZEUSE PET 50CL X24</t>
  </si>
  <si>
    <t>BADOIT VP 33CL X20</t>
  </si>
  <si>
    <t>PERRIER BTE SLIM CAN 33CL X24</t>
  </si>
  <si>
    <t>VICHY ST YORRE VP 33CL X24</t>
  </si>
  <si>
    <t>BADOIT ROUGE 2015 VP 75CL X12</t>
  </si>
  <si>
    <t xml:space="preserve">         2,572.73</t>
  </si>
  <si>
    <t>NESTEA PECHE BTE 33CL X 24</t>
  </si>
  <si>
    <t>ARIZONA POMEGRANATE GREEN TEA PET 50CL</t>
  </si>
  <si>
    <t>ARIZONA PEACH ICED TEA PET 50CL X6</t>
  </si>
  <si>
    <t>ARIZONA DIET GREEN TEA GINSENG VP 50CL</t>
  </si>
  <si>
    <t>MANGAJO CITRON &amp; THE VERT VP 25CL x12</t>
  </si>
  <si>
    <t>MANGAJO BAIES/GOJI &amp; THE VERT VP 25C x12</t>
  </si>
  <si>
    <t>MANGAJO GRENADE &amp; THE VERT VP 25CL x12</t>
  </si>
  <si>
    <t>BITTER SAN PELLEGRINO VP 10CL X24</t>
  </si>
  <si>
    <t>COCA COLA BTE 33CL X24</t>
  </si>
  <si>
    <t>COCA COLA LIGHT BTE 33CL X24</t>
  </si>
  <si>
    <t>COCA COLA LIGHT VC 33CL X24</t>
  </si>
  <si>
    <t>COCA COLA VC 33CL X24</t>
  </si>
  <si>
    <t>COCA COLA VP 25CL X24</t>
  </si>
  <si>
    <t>FANTA ORANGE BTE 33CL X24</t>
  </si>
  <si>
    <t>ORANGINA VP 25CL X32</t>
  </si>
  <si>
    <t>SEVEN UP BTE 33CL X24</t>
  </si>
  <si>
    <t>SPRITE BIB 5L</t>
  </si>
  <si>
    <t>SPRITE BTE 33CL X24</t>
  </si>
  <si>
    <t>SCHWEPPES TONIC BTE 33CL X24</t>
  </si>
  <si>
    <t>RED BULL BTE 25CL X24</t>
  </si>
  <si>
    <t>SCHWEPPES AGRUMES BTE 33CL X24</t>
  </si>
  <si>
    <t>ORANGINA BTE 33CL X24</t>
  </si>
  <si>
    <t>SPRITE VP 33CL X24</t>
  </si>
  <si>
    <t>COCA COLA ZERO BTE 33CL X24</t>
  </si>
  <si>
    <t>COCA COLA ZERO VC 33CL X24</t>
  </si>
  <si>
    <t>SCHWEPPES GINGER ALE VP 18CL X24</t>
  </si>
  <si>
    <t>SCHWEPPES TONIC VP 18CL X24</t>
  </si>
  <si>
    <t xml:space="preserve">            1,104</t>
  </si>
  <si>
    <t>SCHWEPPES BITTER LEMON VP 18CL X24</t>
  </si>
  <si>
    <t xml:space="preserve">            1,560</t>
  </si>
  <si>
    <t>SAN BENEDETTO GAZZOSA LIMONADE VP 18CL</t>
  </si>
  <si>
    <t>RED BULL ZERO BTE 25CL X24</t>
  </si>
  <si>
    <t>SEVEN UP VC 33CL X24</t>
  </si>
  <si>
    <t xml:space="preserve">         3,777.51</t>
  </si>
  <si>
    <t>TUBE DE GAZ CO2 6KG POUR DAVID 20L</t>
  </si>
  <si>
    <t>TUBE DE GAZ CO2 15KG</t>
  </si>
  <si>
    <t>**</t>
  </si>
  <si>
    <t xml:space="preserve">       715,716.29</t>
  </si>
  <si>
    <t>Pump</t>
  </si>
  <si>
    <t>PVTTC</t>
  </si>
  <si>
    <t>PVHTHS</t>
  </si>
  <si>
    <t>COST</t>
  </si>
  <si>
    <t>PV TTC</t>
  </si>
  <si>
    <t>PV HTHS</t>
  </si>
  <si>
    <t>PV TTC  SHOW</t>
  </si>
  <si>
    <t>PV TTC 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</si>
</sst>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9"/>
      <name val="Comic Sans MS"/>
      <family val="4"/>
    </font>
    <font>
      <b/>
      <sz val="10"/>
      <name val="Comic Sans MS"/>
      <family val="4"/>
    </font>
    <font>
      <b/>
      <sz val="11"/>
      <color theme="0"/>
      <name val="Book Antiqua"/>
      <family val="1"/>
    </font>
    <font>
      <b/>
      <i/>
      <sz val="11"/>
      <color theme="0"/>
      <name val="Book Antiqua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49998474074526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8">
    <xf numFmtId="0" fontId="0" fillId="0" borderId="0" xfId="0"/>
    <xf numFmtId="43" fontId="0" fillId="0" borderId="0" xfId="1" applyNumberFormat="1" applyFont="1"/>
    <xf numFmtId="2" fontId="18" fillId="0" borderId="10" xfId="0" applyNumberFormat="1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10" fontId="18" fillId="0" borderId="10" xfId="2" applyNumberFormat="1" applyFont="1" applyFill="1" applyBorder="1" applyAlignment="1">
      <alignment horizontal="center"/>
    </xf>
    <xf numFmtId="10" fontId="18" fillId="0" borderId="11" xfId="2" applyNumberFormat="1" applyFont="1" applyFill="1" applyBorder="1" applyAlignment="1">
      <alignment horizontal="center"/>
    </xf>
    <xf numFmtId="2" fontId="18" fillId="33" borderId="10" xfId="0" applyNumberFormat="1" applyFont="1" applyFill="1" applyBorder="1" applyAlignment="1">
      <alignment horizontal="center"/>
    </xf>
    <xf numFmtId="2" fontId="19" fillId="0" borderId="10" xfId="0" applyNumberFormat="1" applyFont="1" applyFill="1" applyBorder="1" applyAlignment="1">
      <alignment horizontal="center"/>
    </xf>
    <xf numFmtId="10" fontId="19" fillId="0" borderId="10" xfId="2" applyNumberFormat="1" applyFont="1" applyFill="1" applyBorder="1" applyAlignment="1">
      <alignment horizontal="center"/>
    </xf>
    <xf numFmtId="2" fontId="20" fillId="34" borderId="10" xfId="0" applyNumberFormat="1" applyFont="1" applyFill="1" applyBorder="1" applyAlignment="1">
      <alignment horizontal="center"/>
    </xf>
    <xf numFmtId="10" fontId="19" fillId="0" borderId="11" xfId="2" applyNumberFormat="1" applyFont="1" applyFill="1" applyBorder="1" applyAlignment="1">
      <alignment horizontal="center"/>
    </xf>
    <xf numFmtId="2" fontId="21" fillId="35" borderId="10" xfId="0" applyNumberFormat="1" applyFont="1" applyFill="1" applyBorder="1" applyAlignment="1">
      <alignment horizontal="center" vertical="center" wrapText="1"/>
    </xf>
    <xf numFmtId="0" fontId="22" fillId="35" borderId="10" xfId="0" applyFont="1" applyFill="1" applyBorder="1" applyAlignment="1">
      <alignment horizontal="center" vertical="center" wrapText="1"/>
    </xf>
    <xf numFmtId="10" fontId="22" fillId="35" borderId="10" xfId="2" applyNumberFormat="1" applyFont="1" applyFill="1" applyBorder="1" applyAlignment="1">
      <alignment horizontal="center" vertical="center" wrapText="1"/>
    </xf>
    <xf numFmtId="10" fontId="22" fillId="35" borderId="11" xfId="2" applyNumberFormat="1" applyFont="1" applyFill="1" applyBorder="1" applyAlignment="1">
      <alignment horizontal="center" vertical="center" wrapText="1"/>
    </xf>
    <xf numFmtId="2" fontId="18" fillId="33" borderId="12" xfId="0" applyNumberFormat="1" applyFont="1" applyFill="1" applyBorder="1" applyAlignment="1">
      <alignment horizontal="center"/>
    </xf>
    <xf numFmtId="2" fontId="19" fillId="0" borderId="12" xfId="0" applyNumberFormat="1" applyFont="1" applyFill="1" applyBorder="1" applyAlignment="1">
      <alignment horizontal="center"/>
    </xf>
    <xf numFmtId="10" fontId="19" fillId="0" borderId="12" xfId="2" applyNumberFormat="1" applyFont="1" applyFill="1" applyBorder="1" applyAlignment="1">
      <alignment horizontal="center"/>
    </xf>
    <xf numFmtId="2" fontId="20" fillId="34" borderId="12" xfId="0" applyNumberFormat="1" applyFont="1" applyFill="1" applyBorder="1" applyAlignment="1">
      <alignment horizontal="center"/>
    </xf>
    <xf numFmtId="10" fontId="19" fillId="0" borderId="13" xfId="2" applyNumberFormat="1" applyFont="1" applyFill="1" applyBorder="1" applyAlignment="1">
      <alignment horizontal="center"/>
    </xf>
    <xf numFmtId="2" fontId="18" fillId="33" borderId="14" xfId="0" applyNumberFormat="1" applyFont="1" applyFill="1" applyBorder="1" applyAlignment="1">
      <alignment horizontal="center"/>
    </xf>
    <xf numFmtId="2" fontId="19" fillId="0" borderId="14" xfId="0" applyNumberFormat="1" applyFont="1" applyFill="1" applyBorder="1" applyAlignment="1">
      <alignment horizontal="center"/>
    </xf>
    <xf numFmtId="10" fontId="19" fillId="0" borderId="14" xfId="2" applyNumberFormat="1" applyFont="1" applyFill="1" applyBorder="1" applyAlignment="1">
      <alignment horizontal="center"/>
    </xf>
    <xf numFmtId="2" fontId="20" fillId="34" borderId="14" xfId="0" applyNumberFormat="1" applyFont="1" applyFill="1" applyBorder="1" applyAlignment="1">
      <alignment horizontal="center"/>
    </xf>
    <xf numFmtId="10" fontId="19" fillId="0" borderId="15" xfId="2" applyNumberFormat="1" applyFont="1" applyFill="1" applyBorder="1" applyAlignment="1">
      <alignment horizontal="center"/>
    </xf>
    <xf numFmtId="2" fontId="18" fillId="33" borderId="16" xfId="0" applyNumberFormat="1" applyFont="1" applyFill="1" applyBorder="1" applyAlignment="1">
      <alignment horizontal="center"/>
    </xf>
    <xf numFmtId="2" fontId="19" fillId="0" borderId="16" xfId="0" applyNumberFormat="1" applyFont="1" applyFill="1" applyBorder="1" applyAlignment="1">
      <alignment horizontal="center"/>
    </xf>
    <xf numFmtId="10" fontId="19" fillId="0" borderId="16" xfId="2" applyNumberFormat="1" applyFont="1" applyFill="1" applyBorder="1" applyAlignment="1">
      <alignment horizontal="center"/>
    </xf>
    <xf numFmtId="2" fontId="20" fillId="34" borderId="16" xfId="0" applyNumberFormat="1" applyFont="1" applyFill="1" applyBorder="1" applyAlignment="1">
      <alignment horizontal="center"/>
    </xf>
    <xf numFmtId="10" fontId="19" fillId="0" borderId="17" xfId="2" applyNumberFormat="1" applyFont="1" applyFill="1" applyBorder="1" applyAlignment="1">
      <alignment horizontal="center"/>
    </xf>
    <xf numFmtId="0" fontId="0" fillId="0" borderId="10" xfId="0" applyBorder="1"/>
    <xf numFmtId="43" fontId="0" fillId="0" borderId="10" xfId="1" applyNumberFormat="1" applyFont="1" applyBorder="1"/>
    <xf numFmtId="0" fontId="0" fillId="0" borderId="12" xfId="0" applyBorder="1"/>
    <xf numFmtId="43" fontId="0" fillId="0" borderId="12" xfId="1" applyNumberFormat="1" applyFont="1" applyBorder="1"/>
    <xf numFmtId="0" fontId="0" fillId="0" borderId="14" xfId="0" applyBorder="1"/>
    <xf numFmtId="43" fontId="0" fillId="0" borderId="14" xfId="1" applyNumberFormat="1" applyFont="1" applyBorder="1"/>
    <xf numFmtId="0" fontId="0" fillId="0" borderId="16" xfId="0" applyBorder="1"/>
    <xf numFmtId="43" fontId="0" fillId="0" borderId="16" xfId="1" applyNumberFormat="1" applyFont="1" applyBorder="1"/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Milliers" xfId="1" builtinId="3"/>
    <cellStyle name="Neutre" xfId="10" builtinId="28" customBuiltin="1"/>
    <cellStyle name="Normal" xfId="0" builtinId="0"/>
    <cellStyle name="Pourcentage" xfId="2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V1230"/>
  <sheetViews>
    <sheetView tabSelected="1" workbookViewId="0">
      <selection activeCell="L9" sqref="L9"/>
    </sheetView>
  </sheetViews>
  <sheetFormatPr baseColWidth="10" defaultRowHeight="15" x14ac:dyDescent="0.25"/>
  <cols>
    <col min="15" max="15" width="24" bestFit="1" customWidth="1"/>
    <col min="16" max="16" width="11.42578125" style="1"/>
  </cols>
  <sheetData>
    <row r="1" spans="2:22" x14ac:dyDescent="0.25">
      <c r="Q1" s="2" t="s">
        <v>1216</v>
      </c>
      <c r="R1" s="3" t="s">
        <v>1217</v>
      </c>
      <c r="S1" s="4" t="s">
        <v>1218</v>
      </c>
      <c r="T1" s="3" t="s">
        <v>1219</v>
      </c>
      <c r="U1" s="3" t="s">
        <v>1220</v>
      </c>
      <c r="V1" s="5" t="s">
        <v>1218</v>
      </c>
    </row>
    <row r="2" spans="2:22" ht="30" hidden="1" x14ac:dyDescent="0.25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M2" t="str">
        <f>E2</f>
        <v>GrpeMarch.</v>
      </c>
      <c r="N2" t="str">
        <f>F2</f>
        <v>Article</v>
      </c>
      <c r="O2" t="str">
        <f>G2</f>
        <v>Désignation article</v>
      </c>
      <c r="P2" s="1" t="s">
        <v>1215</v>
      </c>
      <c r="Q2" s="11" t="s">
        <v>1221</v>
      </c>
      <c r="R2" s="12" t="s">
        <v>1220</v>
      </c>
      <c r="S2" s="13" t="s">
        <v>1218</v>
      </c>
      <c r="T2" s="12" t="s">
        <v>1222</v>
      </c>
      <c r="U2" s="12" t="s">
        <v>1220</v>
      </c>
      <c r="V2" s="14" t="s">
        <v>1218</v>
      </c>
    </row>
    <row r="3" spans="2:22" ht="16.5" x14ac:dyDescent="0.35">
      <c r="C3" t="s">
        <v>9</v>
      </c>
      <c r="D3" t="s">
        <v>10</v>
      </c>
      <c r="E3">
        <v>2009003</v>
      </c>
      <c r="F3">
        <v>1131475</v>
      </c>
      <c r="G3" t="s">
        <v>11</v>
      </c>
      <c r="H3">
        <v>153</v>
      </c>
      <c r="I3" t="s">
        <v>12</v>
      </c>
      <c r="J3" t="s">
        <v>13</v>
      </c>
      <c r="K3" t="s">
        <v>14</v>
      </c>
      <c r="M3" s="30">
        <f>IF(D3&lt;&gt;"",E3,"")</f>
        <v>2009003</v>
      </c>
      <c r="N3" s="30">
        <f>IF(M3&lt;&gt;"",F3,"")</f>
        <v>1131475</v>
      </c>
      <c r="O3" s="30" t="str">
        <f>IF(M3&lt;&gt;"",G3,"")</f>
        <v>AYALA BRUT MAJEUR 75CL</v>
      </c>
      <c r="P3" s="31">
        <f>IF(M3&lt;&gt;"",SUBSTITUTE(J3,",","")/VALUE(SUBSTITUTE(H3,",","")),"")</f>
        <v>13.999869281045752</v>
      </c>
      <c r="Q3" s="6">
        <v>0</v>
      </c>
      <c r="R3" s="7">
        <f>IFERROR(Q3/1.416,0)</f>
        <v>0</v>
      </c>
      <c r="S3" s="8">
        <f>IFERROR(P3/R3,0)</f>
        <v>0</v>
      </c>
      <c r="T3" s="9">
        <v>0</v>
      </c>
      <c r="U3" s="7">
        <f>IFERROR(T3/1.416,0)</f>
        <v>0</v>
      </c>
      <c r="V3" s="10">
        <f>IFERROR(P3/U3,0)</f>
        <v>0</v>
      </c>
    </row>
    <row r="4" spans="2:22" hidden="1" x14ac:dyDescent="0.25">
      <c r="M4" t="str">
        <f t="shared" ref="M4:M67" si="0">IF(D4&lt;&gt;"",E4,"")</f>
        <v/>
      </c>
      <c r="N4" t="str">
        <f t="shared" ref="N4:N67" si="1">IF(M4&lt;&gt;"",F4,"")</f>
        <v/>
      </c>
      <c r="O4" t="str">
        <f t="shared" ref="O4:O67" si="2">IF(M4&lt;&gt;"",G4,"")</f>
        <v/>
      </c>
      <c r="P4" s="1" t="str">
        <f t="shared" ref="P4:P67" si="3">IF(M4&lt;&gt;"",SUBSTITUTE(J4,",","")/VALUE(SUBSTITUTE(H4,",","")),"")</f>
        <v/>
      </c>
    </row>
    <row r="5" spans="2:22" hidden="1" x14ac:dyDescent="0.25">
      <c r="B5" t="s">
        <v>15</v>
      </c>
      <c r="E5">
        <v>2009003</v>
      </c>
      <c r="J5" t="s">
        <v>13</v>
      </c>
      <c r="K5" t="s">
        <v>14</v>
      </c>
      <c r="M5" t="str">
        <f t="shared" si="0"/>
        <v/>
      </c>
      <c r="N5" t="str">
        <f t="shared" si="1"/>
        <v/>
      </c>
      <c r="O5" t="str">
        <f t="shared" si="2"/>
        <v/>
      </c>
      <c r="P5" s="1" t="str">
        <f t="shared" si="3"/>
        <v/>
      </c>
    </row>
    <row r="6" spans="2:22" hidden="1" x14ac:dyDescent="0.25">
      <c r="M6" t="str">
        <f t="shared" si="0"/>
        <v/>
      </c>
      <c r="N6" t="str">
        <f t="shared" si="1"/>
        <v/>
      </c>
      <c r="O6" t="str">
        <f t="shared" si="2"/>
        <v/>
      </c>
      <c r="P6" s="1" t="str">
        <f t="shared" si="3"/>
        <v/>
      </c>
    </row>
    <row r="7" spans="2:22" ht="16.5" x14ac:dyDescent="0.35">
      <c r="C7" t="s">
        <v>9</v>
      </c>
      <c r="D7" t="s">
        <v>10</v>
      </c>
      <c r="E7">
        <v>2009004</v>
      </c>
      <c r="F7">
        <v>925927</v>
      </c>
      <c r="G7" t="s">
        <v>16</v>
      </c>
      <c r="H7">
        <v>92</v>
      </c>
      <c r="I7" t="s">
        <v>12</v>
      </c>
      <c r="J7" t="s">
        <v>17</v>
      </c>
      <c r="K7" t="s">
        <v>14</v>
      </c>
      <c r="M7" s="32">
        <f t="shared" si="0"/>
        <v>2009004</v>
      </c>
      <c r="N7" s="32">
        <f t="shared" si="1"/>
        <v>925927</v>
      </c>
      <c r="O7" s="32" t="str">
        <f t="shared" si="2"/>
        <v>BILLECART SALMON ROSE 75CL (120+6)</v>
      </c>
      <c r="P7" s="33">
        <f t="shared" si="3"/>
        <v>27.080434782608698</v>
      </c>
      <c r="Q7" s="15">
        <v>0</v>
      </c>
      <c r="R7" s="16">
        <f t="shared" ref="R7:R9" si="4">IFERROR(Q7/1.416,0)</f>
        <v>0</v>
      </c>
      <c r="S7" s="17">
        <f t="shared" ref="S7:S9" si="5">IFERROR(P7/R7,0)</f>
        <v>0</v>
      </c>
      <c r="T7" s="18">
        <v>0</v>
      </c>
      <c r="U7" s="16">
        <f t="shared" ref="U7:U9" si="6">IFERROR(T7/1.416,0)</f>
        <v>0</v>
      </c>
      <c r="V7" s="19">
        <f t="shared" ref="V7:V9" si="7">IFERROR(P7/U7,0)</f>
        <v>0</v>
      </c>
    </row>
    <row r="8" spans="2:22" ht="16.5" x14ac:dyDescent="0.35">
      <c r="C8" t="s">
        <v>9</v>
      </c>
      <c r="D8" t="s">
        <v>10</v>
      </c>
      <c r="E8">
        <v>2009004</v>
      </c>
      <c r="F8">
        <v>925935</v>
      </c>
      <c r="G8" t="s">
        <v>18</v>
      </c>
      <c r="H8">
        <v>41</v>
      </c>
      <c r="I8" t="s">
        <v>12</v>
      </c>
      <c r="J8">
        <v>562.99</v>
      </c>
      <c r="K8" t="s">
        <v>14</v>
      </c>
      <c r="M8" s="34">
        <f t="shared" si="0"/>
        <v>2009004</v>
      </c>
      <c r="N8" s="34">
        <f t="shared" si="1"/>
        <v>925935</v>
      </c>
      <c r="O8" s="34" t="str">
        <f t="shared" si="2"/>
        <v>BILLECART SALMON ROSE 37.5CL (120+6)</v>
      </c>
      <c r="P8" s="35">
        <f t="shared" si="3"/>
        <v>13.731463414634147</v>
      </c>
      <c r="Q8" s="20">
        <v>0</v>
      </c>
      <c r="R8" s="21">
        <f t="shared" si="4"/>
        <v>0</v>
      </c>
      <c r="S8" s="22">
        <f t="shared" si="5"/>
        <v>0</v>
      </c>
      <c r="T8" s="23">
        <v>0</v>
      </c>
      <c r="U8" s="21">
        <f t="shared" si="6"/>
        <v>0</v>
      </c>
      <c r="V8" s="24">
        <f t="shared" si="7"/>
        <v>0</v>
      </c>
    </row>
    <row r="9" spans="2:22" ht="16.5" x14ac:dyDescent="0.35">
      <c r="C9" t="s">
        <v>9</v>
      </c>
      <c r="D9" t="s">
        <v>10</v>
      </c>
      <c r="E9">
        <v>2009004</v>
      </c>
      <c r="F9">
        <v>925943</v>
      </c>
      <c r="G9" t="s">
        <v>19</v>
      </c>
      <c r="H9">
        <v>9</v>
      </c>
      <c r="I9" t="s">
        <v>12</v>
      </c>
      <c r="J9">
        <v>499.66</v>
      </c>
      <c r="K9" t="s">
        <v>14</v>
      </c>
      <c r="M9" s="36">
        <f t="shared" si="0"/>
        <v>2009004</v>
      </c>
      <c r="N9" s="36">
        <f t="shared" si="1"/>
        <v>925943</v>
      </c>
      <c r="O9" s="36" t="str">
        <f t="shared" si="2"/>
        <v>BILLECART SALMON ROSE 150CL (120+6)</v>
      </c>
      <c r="P9" s="37">
        <f t="shared" si="3"/>
        <v>55.517777777777781</v>
      </c>
      <c r="Q9" s="25">
        <v>0</v>
      </c>
      <c r="R9" s="26">
        <f t="shared" si="4"/>
        <v>0</v>
      </c>
      <c r="S9" s="27">
        <f t="shared" si="5"/>
        <v>0</v>
      </c>
      <c r="T9" s="28">
        <v>0</v>
      </c>
      <c r="U9" s="26">
        <f t="shared" si="6"/>
        <v>0</v>
      </c>
      <c r="V9" s="29">
        <f t="shared" si="7"/>
        <v>0</v>
      </c>
    </row>
    <row r="10" spans="2:22" hidden="1" x14ac:dyDescent="0.25">
      <c r="M10" t="str">
        <f t="shared" si="0"/>
        <v/>
      </c>
      <c r="N10" t="str">
        <f t="shared" si="1"/>
        <v/>
      </c>
      <c r="O10" t="str">
        <f t="shared" si="2"/>
        <v/>
      </c>
      <c r="P10" s="1" t="str">
        <f t="shared" si="3"/>
        <v/>
      </c>
    </row>
    <row r="11" spans="2:22" hidden="1" x14ac:dyDescent="0.25">
      <c r="B11" t="s">
        <v>15</v>
      </c>
      <c r="E11">
        <v>2009004</v>
      </c>
      <c r="J11" t="s">
        <v>20</v>
      </c>
      <c r="K11" t="s">
        <v>14</v>
      </c>
      <c r="M11" t="str">
        <f t="shared" si="0"/>
        <v/>
      </c>
      <c r="N11" t="str">
        <f t="shared" si="1"/>
        <v/>
      </c>
      <c r="O11" t="str">
        <f t="shared" si="2"/>
        <v/>
      </c>
      <c r="P11" s="1" t="str">
        <f t="shared" si="3"/>
        <v/>
      </c>
    </row>
    <row r="12" spans="2:22" hidden="1" x14ac:dyDescent="0.25">
      <c r="M12" t="str">
        <f t="shared" si="0"/>
        <v/>
      </c>
      <c r="N12" t="str">
        <f t="shared" si="1"/>
        <v/>
      </c>
      <c r="O12" t="str">
        <f t="shared" si="2"/>
        <v/>
      </c>
      <c r="P12" s="1" t="str">
        <f t="shared" si="3"/>
        <v/>
      </c>
    </row>
    <row r="13" spans="2:22" ht="16.5" x14ac:dyDescent="0.35">
      <c r="C13" t="s">
        <v>9</v>
      </c>
      <c r="D13" t="s">
        <v>10</v>
      </c>
      <c r="E13">
        <v>2009005</v>
      </c>
      <c r="F13">
        <v>926031</v>
      </c>
      <c r="G13" t="s">
        <v>21</v>
      </c>
      <c r="H13">
        <v>115</v>
      </c>
      <c r="I13" t="s">
        <v>12</v>
      </c>
      <c r="J13" t="s">
        <v>22</v>
      </c>
      <c r="K13" t="s">
        <v>14</v>
      </c>
      <c r="M13" s="32">
        <f t="shared" si="0"/>
        <v>2009005</v>
      </c>
      <c r="N13" s="32">
        <f t="shared" si="1"/>
        <v>926031</v>
      </c>
      <c r="O13" s="32" t="str">
        <f t="shared" si="2"/>
        <v>BOLLINGER SPECIALE CUVEE 75CL</v>
      </c>
      <c r="P13" s="33">
        <f t="shared" si="3"/>
        <v>20.987739130434782</v>
      </c>
      <c r="Q13" s="15">
        <v>0</v>
      </c>
      <c r="R13" s="16">
        <f t="shared" ref="R13:R15" si="8">IFERROR(Q13/1.416,0)</f>
        <v>0</v>
      </c>
      <c r="S13" s="17">
        <f t="shared" ref="S13:S15" si="9">IFERROR(P13/R13,0)</f>
        <v>0</v>
      </c>
      <c r="T13" s="18">
        <v>0</v>
      </c>
      <c r="U13" s="16">
        <f t="shared" ref="U13:U15" si="10">IFERROR(T13/1.416,0)</f>
        <v>0</v>
      </c>
      <c r="V13" s="19">
        <f t="shared" ref="V13:V15" si="11">IFERROR(P13/U13,0)</f>
        <v>0</v>
      </c>
    </row>
    <row r="14" spans="2:22" ht="16.5" x14ac:dyDescent="0.35">
      <c r="C14" t="s">
        <v>9</v>
      </c>
      <c r="D14" t="s">
        <v>10</v>
      </c>
      <c r="E14">
        <v>2009005</v>
      </c>
      <c r="F14">
        <v>1178610</v>
      </c>
      <c r="G14" t="s">
        <v>23</v>
      </c>
      <c r="H14">
        <v>36</v>
      </c>
      <c r="I14" t="s">
        <v>12</v>
      </c>
      <c r="J14" t="s">
        <v>24</v>
      </c>
      <c r="K14" t="s">
        <v>14</v>
      </c>
      <c r="M14" s="34">
        <f t="shared" si="0"/>
        <v>2009005</v>
      </c>
      <c r="N14" s="34">
        <f t="shared" si="1"/>
        <v>1178610</v>
      </c>
      <c r="O14" s="34" t="str">
        <f t="shared" si="2"/>
        <v>BOLLINGER SPECIALE CUVEE 150CL</v>
      </c>
      <c r="P14" s="35">
        <f t="shared" si="3"/>
        <v>51.74</v>
      </c>
      <c r="Q14" s="20">
        <v>0</v>
      </c>
      <c r="R14" s="21">
        <f t="shared" si="8"/>
        <v>0</v>
      </c>
      <c r="S14" s="22">
        <f t="shared" si="9"/>
        <v>0</v>
      </c>
      <c r="T14" s="23">
        <v>0</v>
      </c>
      <c r="U14" s="21">
        <f t="shared" si="10"/>
        <v>0</v>
      </c>
      <c r="V14" s="24">
        <f t="shared" si="11"/>
        <v>0</v>
      </c>
    </row>
    <row r="15" spans="2:22" ht="16.5" x14ac:dyDescent="0.35">
      <c r="C15" t="s">
        <v>9</v>
      </c>
      <c r="D15" t="s">
        <v>10</v>
      </c>
      <c r="E15">
        <v>2009005</v>
      </c>
      <c r="F15">
        <v>2004851</v>
      </c>
      <c r="G15" t="s">
        <v>25</v>
      </c>
      <c r="H15">
        <v>9</v>
      </c>
      <c r="I15" t="s">
        <v>12</v>
      </c>
      <c r="J15">
        <v>571.75</v>
      </c>
      <c r="K15" t="s">
        <v>14</v>
      </c>
      <c r="M15" s="36">
        <f t="shared" si="0"/>
        <v>2009005</v>
      </c>
      <c r="N15" s="36">
        <f t="shared" si="1"/>
        <v>2004851</v>
      </c>
      <c r="O15" s="36" t="str">
        <f t="shared" si="2"/>
        <v>BOLLINGER BRUT ROSE 150CL</v>
      </c>
      <c r="P15" s="37">
        <f t="shared" si="3"/>
        <v>63.527777777777779</v>
      </c>
      <c r="Q15" s="25">
        <v>0</v>
      </c>
      <c r="R15" s="26">
        <f t="shared" si="8"/>
        <v>0</v>
      </c>
      <c r="S15" s="27">
        <f t="shared" si="9"/>
        <v>0</v>
      </c>
      <c r="T15" s="28">
        <v>0</v>
      </c>
      <c r="U15" s="26">
        <f t="shared" si="10"/>
        <v>0</v>
      </c>
      <c r="V15" s="29">
        <f t="shared" si="11"/>
        <v>0</v>
      </c>
    </row>
    <row r="16" spans="2:22" hidden="1" x14ac:dyDescent="0.25">
      <c r="M16" t="str">
        <f t="shared" si="0"/>
        <v/>
      </c>
      <c r="N16" t="str">
        <f t="shared" si="1"/>
        <v/>
      </c>
      <c r="O16" t="str">
        <f t="shared" si="2"/>
        <v/>
      </c>
      <c r="P16" s="1" t="str">
        <f t="shared" si="3"/>
        <v/>
      </c>
    </row>
    <row r="17" spans="2:22" hidden="1" x14ac:dyDescent="0.25">
      <c r="B17" t="s">
        <v>15</v>
      </c>
      <c r="E17">
        <v>2009005</v>
      </c>
      <c r="J17" t="s">
        <v>26</v>
      </c>
      <c r="K17" t="s">
        <v>14</v>
      </c>
      <c r="M17" t="str">
        <f t="shared" si="0"/>
        <v/>
      </c>
      <c r="N17" t="str">
        <f t="shared" si="1"/>
        <v/>
      </c>
      <c r="O17" t="str">
        <f t="shared" si="2"/>
        <v/>
      </c>
      <c r="P17" s="1" t="str">
        <f t="shared" si="3"/>
        <v/>
      </c>
    </row>
    <row r="18" spans="2:22" hidden="1" x14ac:dyDescent="0.25">
      <c r="M18" t="str">
        <f t="shared" si="0"/>
        <v/>
      </c>
      <c r="N18" t="str">
        <f t="shared" si="1"/>
        <v/>
      </c>
      <c r="O18" t="str">
        <f t="shared" si="2"/>
        <v/>
      </c>
      <c r="P18" s="1" t="str">
        <f t="shared" si="3"/>
        <v/>
      </c>
    </row>
    <row r="19" spans="2:22" ht="16.5" x14ac:dyDescent="0.35">
      <c r="C19" t="s">
        <v>9</v>
      </c>
      <c r="D19" t="s">
        <v>10</v>
      </c>
      <c r="E19">
        <v>2009007</v>
      </c>
      <c r="F19">
        <v>926153</v>
      </c>
      <c r="G19" t="s">
        <v>27</v>
      </c>
      <c r="H19">
        <v>48</v>
      </c>
      <c r="I19" t="s">
        <v>12</v>
      </c>
      <c r="J19">
        <v>772.2</v>
      </c>
      <c r="K19" t="s">
        <v>14</v>
      </c>
      <c r="M19" s="30">
        <f t="shared" si="0"/>
        <v>2009007</v>
      </c>
      <c r="N19" s="30">
        <f t="shared" si="1"/>
        <v>926153</v>
      </c>
      <c r="O19" s="30" t="str">
        <f t="shared" si="2"/>
        <v>CHARLES HEIDSIECK 75CL 11+1</v>
      </c>
      <c r="P19" s="31">
        <f t="shared" si="3"/>
        <v>16.087500000000002</v>
      </c>
      <c r="Q19" s="6">
        <v>0</v>
      </c>
      <c r="R19" s="7">
        <f>IFERROR(Q19/1.416,0)</f>
        <v>0</v>
      </c>
      <c r="S19" s="8">
        <f>IFERROR(P19/R19,0)</f>
        <v>0</v>
      </c>
      <c r="T19" s="9">
        <v>0</v>
      </c>
      <c r="U19" s="7">
        <f>IFERROR(T19/1.416,0)</f>
        <v>0</v>
      </c>
      <c r="V19" s="10">
        <f>IFERROR(P19/U19,0)</f>
        <v>0</v>
      </c>
    </row>
    <row r="20" spans="2:22" hidden="1" x14ac:dyDescent="0.25">
      <c r="M20" t="str">
        <f t="shared" si="0"/>
        <v/>
      </c>
      <c r="N20" t="str">
        <f t="shared" si="1"/>
        <v/>
      </c>
      <c r="O20" t="str">
        <f t="shared" si="2"/>
        <v/>
      </c>
      <c r="P20" s="1" t="str">
        <f t="shared" si="3"/>
        <v/>
      </c>
    </row>
    <row r="21" spans="2:22" hidden="1" x14ac:dyDescent="0.25">
      <c r="B21" t="s">
        <v>15</v>
      </c>
      <c r="E21">
        <v>2009007</v>
      </c>
      <c r="J21">
        <v>772.2</v>
      </c>
      <c r="K21" t="s">
        <v>14</v>
      </c>
      <c r="M21" t="str">
        <f t="shared" si="0"/>
        <v/>
      </c>
      <c r="N21" t="str">
        <f t="shared" si="1"/>
        <v/>
      </c>
      <c r="O21" t="str">
        <f t="shared" si="2"/>
        <v/>
      </c>
      <c r="P21" s="1" t="str">
        <f t="shared" si="3"/>
        <v/>
      </c>
    </row>
    <row r="22" spans="2:22" hidden="1" x14ac:dyDescent="0.25">
      <c r="M22" t="str">
        <f t="shared" si="0"/>
        <v/>
      </c>
      <c r="N22" t="str">
        <f t="shared" si="1"/>
        <v/>
      </c>
      <c r="O22" t="str">
        <f t="shared" si="2"/>
        <v/>
      </c>
      <c r="P22" s="1" t="str">
        <f t="shared" si="3"/>
        <v/>
      </c>
    </row>
    <row r="23" spans="2:22" ht="16.5" x14ac:dyDescent="0.35">
      <c r="C23" t="s">
        <v>9</v>
      </c>
      <c r="D23" t="s">
        <v>10</v>
      </c>
      <c r="E23">
        <v>2009009</v>
      </c>
      <c r="F23">
        <v>926170</v>
      </c>
      <c r="G23" t="s">
        <v>28</v>
      </c>
      <c r="H23">
        <v>87</v>
      </c>
      <c r="I23" t="s">
        <v>12</v>
      </c>
      <c r="J23" t="s">
        <v>29</v>
      </c>
      <c r="K23" t="s">
        <v>14</v>
      </c>
      <c r="M23" s="32">
        <f t="shared" si="0"/>
        <v>2009009</v>
      </c>
      <c r="N23" s="32">
        <f t="shared" si="1"/>
        <v>926170</v>
      </c>
      <c r="O23" s="32" t="str">
        <f t="shared" si="2"/>
        <v>DEUTZ BRUT CLASSIC 75CL</v>
      </c>
      <c r="P23" s="33">
        <f t="shared" si="3"/>
        <v>15.799999999999999</v>
      </c>
      <c r="Q23" s="15">
        <v>0</v>
      </c>
      <c r="R23" s="16">
        <f t="shared" ref="R23:R24" si="12">IFERROR(Q23/1.416,0)</f>
        <v>0</v>
      </c>
      <c r="S23" s="17">
        <f t="shared" ref="S23:S24" si="13">IFERROR(P23/R23,0)</f>
        <v>0</v>
      </c>
      <c r="T23" s="18">
        <v>0</v>
      </c>
      <c r="U23" s="16">
        <f t="shared" ref="U23:U24" si="14">IFERROR(T23/1.416,0)</f>
        <v>0</v>
      </c>
      <c r="V23" s="19">
        <f t="shared" ref="V23:V24" si="15">IFERROR(P23/U23,0)</f>
        <v>0</v>
      </c>
    </row>
    <row r="24" spans="2:22" ht="16.5" x14ac:dyDescent="0.35">
      <c r="C24" t="s">
        <v>9</v>
      </c>
      <c r="D24" t="s">
        <v>10</v>
      </c>
      <c r="E24">
        <v>2009009</v>
      </c>
      <c r="F24">
        <v>1239136</v>
      </c>
      <c r="G24" t="s">
        <v>30</v>
      </c>
      <c r="H24">
        <v>36</v>
      </c>
      <c r="I24" t="s">
        <v>12</v>
      </c>
      <c r="J24">
        <v>885.96</v>
      </c>
      <c r="K24" t="s">
        <v>14</v>
      </c>
      <c r="M24" s="36">
        <f t="shared" si="0"/>
        <v>2009009</v>
      </c>
      <c r="N24" s="36">
        <f t="shared" si="1"/>
        <v>1239136</v>
      </c>
      <c r="O24" s="36" t="str">
        <f t="shared" si="2"/>
        <v>DEUTZ BRUT ROSE 75CL</v>
      </c>
      <c r="P24" s="37">
        <f t="shared" si="3"/>
        <v>24.61</v>
      </c>
      <c r="Q24" s="25">
        <v>0</v>
      </c>
      <c r="R24" s="26">
        <f t="shared" si="12"/>
        <v>0</v>
      </c>
      <c r="S24" s="27">
        <f t="shared" si="13"/>
        <v>0</v>
      </c>
      <c r="T24" s="28">
        <v>0</v>
      </c>
      <c r="U24" s="26">
        <f t="shared" si="14"/>
        <v>0</v>
      </c>
      <c r="V24" s="29">
        <f t="shared" si="15"/>
        <v>0</v>
      </c>
    </row>
    <row r="25" spans="2:22" hidden="1" x14ac:dyDescent="0.25">
      <c r="M25" t="str">
        <f t="shared" si="0"/>
        <v/>
      </c>
      <c r="N25" t="str">
        <f t="shared" si="1"/>
        <v/>
      </c>
      <c r="O25" t="str">
        <f t="shared" si="2"/>
        <v/>
      </c>
      <c r="P25" s="1" t="str">
        <f t="shared" si="3"/>
        <v/>
      </c>
    </row>
    <row r="26" spans="2:22" hidden="1" x14ac:dyDescent="0.25">
      <c r="B26" t="s">
        <v>15</v>
      </c>
      <c r="E26">
        <v>2009009</v>
      </c>
      <c r="J26" t="s">
        <v>31</v>
      </c>
      <c r="K26" t="s">
        <v>14</v>
      </c>
      <c r="M26" t="str">
        <f t="shared" si="0"/>
        <v/>
      </c>
      <c r="N26" t="str">
        <f t="shared" si="1"/>
        <v/>
      </c>
      <c r="O26" t="str">
        <f t="shared" si="2"/>
        <v/>
      </c>
      <c r="P26" s="1" t="str">
        <f t="shared" si="3"/>
        <v/>
      </c>
    </row>
    <row r="27" spans="2:22" hidden="1" x14ac:dyDescent="0.25">
      <c r="M27" t="str">
        <f t="shared" si="0"/>
        <v/>
      </c>
      <c r="N27" t="str">
        <f t="shared" si="1"/>
        <v/>
      </c>
      <c r="O27" t="str">
        <f t="shared" si="2"/>
        <v/>
      </c>
      <c r="P27" s="1" t="str">
        <f t="shared" si="3"/>
        <v/>
      </c>
    </row>
    <row r="28" spans="2:22" ht="16.5" x14ac:dyDescent="0.35">
      <c r="C28" t="s">
        <v>9</v>
      </c>
      <c r="D28" t="s">
        <v>10</v>
      </c>
      <c r="E28">
        <v>2009010</v>
      </c>
      <c r="F28">
        <v>1212056</v>
      </c>
      <c r="G28" t="s">
        <v>32</v>
      </c>
      <c r="H28">
        <v>111</v>
      </c>
      <c r="I28" t="s">
        <v>12</v>
      </c>
      <c r="J28" t="s">
        <v>33</v>
      </c>
      <c r="K28" t="s">
        <v>14</v>
      </c>
      <c r="M28" s="30">
        <f t="shared" si="0"/>
        <v>2009010</v>
      </c>
      <c r="N28" s="30">
        <f t="shared" si="1"/>
        <v>1212056</v>
      </c>
      <c r="O28" s="30" t="str">
        <f t="shared" si="2"/>
        <v>VEUVE A. DEVAUX ROSE 75CL 222+18</v>
      </c>
      <c r="P28" s="31">
        <f t="shared" si="3"/>
        <v>15.448738738738738</v>
      </c>
      <c r="Q28" s="6">
        <v>0</v>
      </c>
      <c r="R28" s="7">
        <f>IFERROR(Q28/1.416,0)</f>
        <v>0</v>
      </c>
      <c r="S28" s="8">
        <f>IFERROR(P28/R28,0)</f>
        <v>0</v>
      </c>
      <c r="T28" s="9">
        <v>0</v>
      </c>
      <c r="U28" s="7">
        <f>IFERROR(T28/1.416,0)</f>
        <v>0</v>
      </c>
      <c r="V28" s="10">
        <f>IFERROR(P28/U28,0)</f>
        <v>0</v>
      </c>
    </row>
    <row r="29" spans="2:22" hidden="1" x14ac:dyDescent="0.25">
      <c r="M29" t="str">
        <f t="shared" si="0"/>
        <v/>
      </c>
      <c r="N29" t="str">
        <f t="shared" si="1"/>
        <v/>
      </c>
      <c r="O29" t="str">
        <f t="shared" si="2"/>
        <v/>
      </c>
      <c r="P29" s="1" t="str">
        <f t="shared" si="3"/>
        <v/>
      </c>
    </row>
    <row r="30" spans="2:22" hidden="1" x14ac:dyDescent="0.25">
      <c r="B30" t="s">
        <v>15</v>
      </c>
      <c r="E30">
        <v>2009010</v>
      </c>
      <c r="J30" t="s">
        <v>33</v>
      </c>
      <c r="K30" t="s">
        <v>14</v>
      </c>
      <c r="M30" t="str">
        <f t="shared" si="0"/>
        <v/>
      </c>
      <c r="N30" t="str">
        <f t="shared" si="1"/>
        <v/>
      </c>
      <c r="O30" t="str">
        <f t="shared" si="2"/>
        <v/>
      </c>
      <c r="P30" s="1" t="str">
        <f t="shared" si="3"/>
        <v/>
      </c>
    </row>
    <row r="31" spans="2:22" hidden="1" x14ac:dyDescent="0.25">
      <c r="M31" t="str">
        <f t="shared" si="0"/>
        <v/>
      </c>
      <c r="N31" t="str">
        <f t="shared" si="1"/>
        <v/>
      </c>
      <c r="O31" t="str">
        <f t="shared" si="2"/>
        <v/>
      </c>
      <c r="P31" s="1" t="str">
        <f t="shared" si="3"/>
        <v/>
      </c>
    </row>
    <row r="32" spans="2:22" ht="16.5" x14ac:dyDescent="0.35">
      <c r="C32" t="s">
        <v>9</v>
      </c>
      <c r="D32" t="s">
        <v>10</v>
      </c>
      <c r="E32">
        <v>2009012</v>
      </c>
      <c r="F32">
        <v>926225</v>
      </c>
      <c r="G32" t="s">
        <v>34</v>
      </c>
      <c r="H32">
        <v>51</v>
      </c>
      <c r="I32" t="s">
        <v>12</v>
      </c>
      <c r="J32" t="s">
        <v>35</v>
      </c>
      <c r="K32" t="s">
        <v>14</v>
      </c>
      <c r="M32" s="32">
        <f t="shared" si="0"/>
        <v>2009012</v>
      </c>
      <c r="N32" s="32">
        <f t="shared" si="1"/>
        <v>926225</v>
      </c>
      <c r="O32" s="32" t="str">
        <f t="shared" si="2"/>
        <v>DUCASSE ALAIN 150CL (X150)</v>
      </c>
      <c r="P32" s="33">
        <f t="shared" si="3"/>
        <v>33.96</v>
      </c>
      <c r="Q32" s="15">
        <v>0</v>
      </c>
      <c r="R32" s="16">
        <f t="shared" ref="R32:R33" si="16">IFERROR(Q32/1.416,0)</f>
        <v>0</v>
      </c>
      <c r="S32" s="17">
        <f t="shared" ref="S32:S33" si="17">IFERROR(P32/R32,0)</f>
        <v>0</v>
      </c>
      <c r="T32" s="18">
        <v>0</v>
      </c>
      <c r="U32" s="16">
        <f t="shared" ref="U32:U33" si="18">IFERROR(T32/1.416,0)</f>
        <v>0</v>
      </c>
      <c r="V32" s="19">
        <f t="shared" ref="V32:V33" si="19">IFERROR(P32/U32,0)</f>
        <v>0</v>
      </c>
    </row>
    <row r="33" spans="2:22" ht="16.5" x14ac:dyDescent="0.35">
      <c r="C33" t="s">
        <v>9</v>
      </c>
      <c r="D33" t="s">
        <v>10</v>
      </c>
      <c r="E33">
        <v>2009012</v>
      </c>
      <c r="F33">
        <v>926233</v>
      </c>
      <c r="G33" t="s">
        <v>36</v>
      </c>
      <c r="H33">
        <v>148</v>
      </c>
      <c r="I33" t="s">
        <v>12</v>
      </c>
      <c r="J33" t="s">
        <v>37</v>
      </c>
      <c r="K33" t="s">
        <v>14</v>
      </c>
      <c r="M33" s="36">
        <f t="shared" si="0"/>
        <v>2009012</v>
      </c>
      <c r="N33" s="36">
        <f t="shared" si="1"/>
        <v>926233</v>
      </c>
      <c r="O33" s="36" t="str">
        <f t="shared" si="2"/>
        <v>DUCASSE ALAIN 75CL (X300)</v>
      </c>
      <c r="P33" s="37">
        <f t="shared" si="3"/>
        <v>16.010000000000002</v>
      </c>
      <c r="Q33" s="25">
        <v>0</v>
      </c>
      <c r="R33" s="26">
        <f t="shared" si="16"/>
        <v>0</v>
      </c>
      <c r="S33" s="27">
        <f t="shared" si="17"/>
        <v>0</v>
      </c>
      <c r="T33" s="28">
        <v>0</v>
      </c>
      <c r="U33" s="26">
        <f t="shared" si="18"/>
        <v>0</v>
      </c>
      <c r="V33" s="29">
        <f t="shared" si="19"/>
        <v>0</v>
      </c>
    </row>
    <row r="34" spans="2:22" hidden="1" x14ac:dyDescent="0.25">
      <c r="M34" t="str">
        <f t="shared" si="0"/>
        <v/>
      </c>
      <c r="N34" t="str">
        <f t="shared" si="1"/>
        <v/>
      </c>
      <c r="O34" t="str">
        <f t="shared" si="2"/>
        <v/>
      </c>
      <c r="P34" s="1" t="str">
        <f t="shared" si="3"/>
        <v/>
      </c>
    </row>
    <row r="35" spans="2:22" hidden="1" x14ac:dyDescent="0.25">
      <c r="B35" t="s">
        <v>15</v>
      </c>
      <c r="E35">
        <v>2009012</v>
      </c>
      <c r="J35" t="s">
        <v>38</v>
      </c>
      <c r="K35" t="s">
        <v>14</v>
      </c>
      <c r="M35" t="str">
        <f t="shared" si="0"/>
        <v/>
      </c>
      <c r="N35" t="str">
        <f t="shared" si="1"/>
        <v/>
      </c>
      <c r="O35" t="str">
        <f t="shared" si="2"/>
        <v/>
      </c>
      <c r="P35" s="1" t="str">
        <f t="shared" si="3"/>
        <v/>
      </c>
    </row>
    <row r="36" spans="2:22" hidden="1" x14ac:dyDescent="0.25">
      <c r="M36" t="str">
        <f t="shared" si="0"/>
        <v/>
      </c>
      <c r="N36" t="str">
        <f t="shared" si="1"/>
        <v/>
      </c>
      <c r="O36" t="str">
        <f t="shared" si="2"/>
        <v/>
      </c>
      <c r="P36" s="1" t="str">
        <f t="shared" si="3"/>
        <v/>
      </c>
    </row>
    <row r="37" spans="2:22" ht="16.5" x14ac:dyDescent="0.35">
      <c r="C37" t="s">
        <v>9</v>
      </c>
      <c r="D37" t="s">
        <v>10</v>
      </c>
      <c r="E37">
        <v>2009013</v>
      </c>
      <c r="F37">
        <v>1460535</v>
      </c>
      <c r="G37" t="s">
        <v>39</v>
      </c>
      <c r="H37">
        <v>1</v>
      </c>
      <c r="I37" t="s">
        <v>12</v>
      </c>
      <c r="J37">
        <v>16.48</v>
      </c>
      <c r="K37" t="s">
        <v>14</v>
      </c>
      <c r="M37" s="32">
        <f t="shared" si="0"/>
        <v>2009013</v>
      </c>
      <c r="N37" s="32">
        <f t="shared" si="1"/>
        <v>1460535</v>
      </c>
      <c r="O37" s="32" t="str">
        <f t="shared" si="2"/>
        <v>DUVAL LEROY BRUT AB 75CL</v>
      </c>
      <c r="P37" s="33">
        <f t="shared" si="3"/>
        <v>16.48</v>
      </c>
      <c r="Q37" s="15">
        <v>0</v>
      </c>
      <c r="R37" s="16">
        <f t="shared" ref="R37:R38" si="20">IFERROR(Q37/1.416,0)</f>
        <v>0</v>
      </c>
      <c r="S37" s="17">
        <f t="shared" ref="S37:S38" si="21">IFERROR(P37/R37,0)</f>
        <v>0</v>
      </c>
      <c r="T37" s="18">
        <v>0</v>
      </c>
      <c r="U37" s="16">
        <f t="shared" ref="U37:U38" si="22">IFERROR(T37/1.416,0)</f>
        <v>0</v>
      </c>
      <c r="V37" s="19">
        <f t="shared" ref="V37:V38" si="23">IFERROR(P37/U37,0)</f>
        <v>0</v>
      </c>
    </row>
    <row r="38" spans="2:22" ht="16.5" x14ac:dyDescent="0.35">
      <c r="C38" t="s">
        <v>9</v>
      </c>
      <c r="D38" t="s">
        <v>10</v>
      </c>
      <c r="E38">
        <v>2009013</v>
      </c>
      <c r="F38">
        <v>2001357</v>
      </c>
      <c r="G38" t="s">
        <v>40</v>
      </c>
      <c r="H38">
        <v>480</v>
      </c>
      <c r="I38" t="s">
        <v>12</v>
      </c>
      <c r="J38" t="s">
        <v>41</v>
      </c>
      <c r="K38" t="s">
        <v>14</v>
      </c>
      <c r="M38" s="36">
        <f t="shared" si="0"/>
        <v>2009013</v>
      </c>
      <c r="N38" s="36">
        <f t="shared" si="1"/>
        <v>2001357</v>
      </c>
      <c r="O38" s="36" t="str">
        <f t="shared" si="2"/>
        <v>DUVAL LEROY FLEUR DE CHAMPAGNE 75CL</v>
      </c>
      <c r="P38" s="37">
        <f t="shared" si="3"/>
        <v>15.51</v>
      </c>
      <c r="Q38" s="25">
        <v>0</v>
      </c>
      <c r="R38" s="26">
        <f t="shared" si="20"/>
        <v>0</v>
      </c>
      <c r="S38" s="27">
        <f t="shared" si="21"/>
        <v>0</v>
      </c>
      <c r="T38" s="28">
        <v>0</v>
      </c>
      <c r="U38" s="26">
        <f t="shared" si="22"/>
        <v>0</v>
      </c>
      <c r="V38" s="29">
        <f t="shared" si="23"/>
        <v>0</v>
      </c>
    </row>
    <row r="39" spans="2:22" hidden="1" x14ac:dyDescent="0.25">
      <c r="M39" t="str">
        <f t="shared" si="0"/>
        <v/>
      </c>
      <c r="N39" t="str">
        <f t="shared" si="1"/>
        <v/>
      </c>
      <c r="O39" t="str">
        <f t="shared" si="2"/>
        <v/>
      </c>
      <c r="P39" s="1" t="str">
        <f t="shared" si="3"/>
        <v/>
      </c>
    </row>
    <row r="40" spans="2:22" hidden="1" x14ac:dyDescent="0.25">
      <c r="B40" t="s">
        <v>15</v>
      </c>
      <c r="E40">
        <v>2009013</v>
      </c>
      <c r="J40" t="s">
        <v>42</v>
      </c>
      <c r="K40" t="s">
        <v>14</v>
      </c>
      <c r="M40" t="str">
        <f t="shared" si="0"/>
        <v/>
      </c>
      <c r="N40" t="str">
        <f t="shared" si="1"/>
        <v/>
      </c>
      <c r="O40" t="str">
        <f t="shared" si="2"/>
        <v/>
      </c>
      <c r="P40" s="1" t="str">
        <f t="shared" si="3"/>
        <v/>
      </c>
    </row>
    <row r="41" spans="2:22" hidden="1" x14ac:dyDescent="0.25">
      <c r="M41" t="str">
        <f t="shared" si="0"/>
        <v/>
      </c>
      <c r="N41" t="str">
        <f t="shared" si="1"/>
        <v/>
      </c>
      <c r="O41" t="str">
        <f t="shared" si="2"/>
        <v/>
      </c>
      <c r="P41" s="1" t="str">
        <f t="shared" si="3"/>
        <v/>
      </c>
    </row>
    <row r="42" spans="2:22" ht="16.5" x14ac:dyDescent="0.35">
      <c r="C42" t="s">
        <v>9</v>
      </c>
      <c r="D42" t="s">
        <v>10</v>
      </c>
      <c r="E42">
        <v>2009018</v>
      </c>
      <c r="F42">
        <v>1306175</v>
      </c>
      <c r="G42" t="s">
        <v>43</v>
      </c>
      <c r="H42">
        <v>150</v>
      </c>
      <c r="I42" t="s">
        <v>12</v>
      </c>
      <c r="J42" t="s">
        <v>44</v>
      </c>
      <c r="K42" t="s">
        <v>14</v>
      </c>
      <c r="M42" s="32">
        <f t="shared" si="0"/>
        <v>2009018</v>
      </c>
      <c r="N42" s="32">
        <f t="shared" si="1"/>
        <v>1306175</v>
      </c>
      <c r="O42" s="32" t="str">
        <f t="shared" si="2"/>
        <v>JACQUART RS MOSAIQUE SA 75CL</v>
      </c>
      <c r="P42" s="33">
        <f t="shared" si="3"/>
        <v>16.301666666666666</v>
      </c>
      <c r="Q42" s="15">
        <v>0</v>
      </c>
      <c r="R42" s="16">
        <f t="shared" ref="R42:R43" si="24">IFERROR(Q42/1.416,0)</f>
        <v>0</v>
      </c>
      <c r="S42" s="17">
        <f t="shared" ref="S42:S43" si="25">IFERROR(P42/R42,0)</f>
        <v>0</v>
      </c>
      <c r="T42" s="18">
        <v>0</v>
      </c>
      <c r="U42" s="16">
        <f t="shared" ref="U42:U43" si="26">IFERROR(T42/1.416,0)</f>
        <v>0</v>
      </c>
      <c r="V42" s="19">
        <f t="shared" ref="V42:V43" si="27">IFERROR(P42/U42,0)</f>
        <v>0</v>
      </c>
    </row>
    <row r="43" spans="2:22" ht="16.5" x14ac:dyDescent="0.35">
      <c r="C43" t="s">
        <v>9</v>
      </c>
      <c r="D43" t="s">
        <v>10</v>
      </c>
      <c r="E43">
        <v>2009018</v>
      </c>
      <c r="F43">
        <v>2010163</v>
      </c>
      <c r="G43" t="s">
        <v>45</v>
      </c>
      <c r="H43">
        <v>80</v>
      </c>
      <c r="I43" t="s">
        <v>12</v>
      </c>
      <c r="J43" t="s">
        <v>46</v>
      </c>
      <c r="K43" t="s">
        <v>14</v>
      </c>
      <c r="M43" s="36">
        <f t="shared" si="0"/>
        <v>2009018</v>
      </c>
      <c r="N43" s="36">
        <f t="shared" si="1"/>
        <v>2010163</v>
      </c>
      <c r="O43" s="36" t="str">
        <f t="shared" si="2"/>
        <v>JACQUART BRUT MOSAIQUE SA 75CL</v>
      </c>
      <c r="P43" s="37">
        <f t="shared" si="3"/>
        <v>13.63</v>
      </c>
      <c r="Q43" s="25">
        <v>0</v>
      </c>
      <c r="R43" s="26">
        <f t="shared" si="24"/>
        <v>0</v>
      </c>
      <c r="S43" s="27">
        <f t="shared" si="25"/>
        <v>0</v>
      </c>
      <c r="T43" s="28">
        <v>0</v>
      </c>
      <c r="U43" s="26">
        <f t="shared" si="26"/>
        <v>0</v>
      </c>
      <c r="V43" s="29">
        <f t="shared" si="27"/>
        <v>0</v>
      </c>
    </row>
    <row r="44" spans="2:22" hidden="1" x14ac:dyDescent="0.25">
      <c r="M44" t="str">
        <f t="shared" si="0"/>
        <v/>
      </c>
      <c r="N44" t="str">
        <f t="shared" si="1"/>
        <v/>
      </c>
      <c r="O44" t="str">
        <f t="shared" si="2"/>
        <v/>
      </c>
      <c r="P44" s="1" t="str">
        <f t="shared" si="3"/>
        <v/>
      </c>
    </row>
    <row r="45" spans="2:22" hidden="1" x14ac:dyDescent="0.25">
      <c r="B45" t="s">
        <v>15</v>
      </c>
      <c r="E45">
        <v>2009018</v>
      </c>
      <c r="J45" t="s">
        <v>47</v>
      </c>
      <c r="K45" t="s">
        <v>14</v>
      </c>
      <c r="M45" t="str">
        <f t="shared" si="0"/>
        <v/>
      </c>
      <c r="N45" t="str">
        <f t="shared" si="1"/>
        <v/>
      </c>
      <c r="O45" t="str">
        <f t="shared" si="2"/>
        <v/>
      </c>
      <c r="P45" s="1" t="str">
        <f t="shared" si="3"/>
        <v/>
      </c>
    </row>
    <row r="46" spans="2:22" hidden="1" x14ac:dyDescent="0.25">
      <c r="M46" t="str">
        <f t="shared" si="0"/>
        <v/>
      </c>
      <c r="N46" t="str">
        <f t="shared" si="1"/>
        <v/>
      </c>
      <c r="O46" t="str">
        <f t="shared" si="2"/>
        <v/>
      </c>
      <c r="P46" s="1" t="str">
        <f t="shared" si="3"/>
        <v/>
      </c>
    </row>
    <row r="47" spans="2:22" ht="16.5" x14ac:dyDescent="0.35">
      <c r="C47" t="s">
        <v>9</v>
      </c>
      <c r="D47" t="s">
        <v>10</v>
      </c>
      <c r="E47">
        <v>2009019</v>
      </c>
      <c r="F47">
        <v>2015953</v>
      </c>
      <c r="G47" t="s">
        <v>48</v>
      </c>
      <c r="H47">
        <v>4</v>
      </c>
      <c r="I47" t="s">
        <v>12</v>
      </c>
      <c r="J47">
        <v>85.32</v>
      </c>
      <c r="K47" t="s">
        <v>14</v>
      </c>
      <c r="M47" s="32">
        <f t="shared" si="0"/>
        <v>2009019</v>
      </c>
      <c r="N47" s="32">
        <f t="shared" si="1"/>
        <v>2015953</v>
      </c>
      <c r="O47" s="32" t="str">
        <f t="shared" si="2"/>
        <v>JACQUESSON CUVEE 737 75CL X120</v>
      </c>
      <c r="P47" s="33">
        <f t="shared" si="3"/>
        <v>21.33</v>
      </c>
      <c r="Q47" s="15">
        <v>0</v>
      </c>
      <c r="R47" s="16">
        <f t="shared" ref="R47:R48" si="28">IFERROR(Q47/1.416,0)</f>
        <v>0</v>
      </c>
      <c r="S47" s="17">
        <f t="shared" ref="S47:S48" si="29">IFERROR(P47/R47,0)</f>
        <v>0</v>
      </c>
      <c r="T47" s="18">
        <v>0</v>
      </c>
      <c r="U47" s="16">
        <f t="shared" ref="U47:U48" si="30">IFERROR(T47/1.416,0)</f>
        <v>0</v>
      </c>
      <c r="V47" s="19">
        <f t="shared" ref="V47:V48" si="31">IFERROR(P47/U47,0)</f>
        <v>0</v>
      </c>
    </row>
    <row r="48" spans="2:22" ht="16.5" x14ac:dyDescent="0.35">
      <c r="C48" t="s">
        <v>9</v>
      </c>
      <c r="D48" t="s">
        <v>10</v>
      </c>
      <c r="E48">
        <v>2009019</v>
      </c>
      <c r="F48">
        <v>2024849</v>
      </c>
      <c r="G48" t="s">
        <v>49</v>
      </c>
      <c r="H48">
        <v>48</v>
      </c>
      <c r="I48" t="s">
        <v>12</v>
      </c>
      <c r="J48" t="s">
        <v>50</v>
      </c>
      <c r="K48" t="s">
        <v>14</v>
      </c>
      <c r="M48" s="36">
        <f t="shared" si="0"/>
        <v>2009019</v>
      </c>
      <c r="N48" s="36">
        <f t="shared" si="1"/>
        <v>2024849</v>
      </c>
      <c r="O48" s="36" t="str">
        <f t="shared" si="2"/>
        <v>JACQUESSON CUVEE 738 75CL X120</v>
      </c>
      <c r="P48" s="37">
        <f t="shared" si="3"/>
        <v>21.330000000000002</v>
      </c>
      <c r="Q48" s="25">
        <v>0</v>
      </c>
      <c r="R48" s="26">
        <f t="shared" si="28"/>
        <v>0</v>
      </c>
      <c r="S48" s="27">
        <f t="shared" si="29"/>
        <v>0</v>
      </c>
      <c r="T48" s="28">
        <v>0</v>
      </c>
      <c r="U48" s="26">
        <f t="shared" si="30"/>
        <v>0</v>
      </c>
      <c r="V48" s="29">
        <f t="shared" si="31"/>
        <v>0</v>
      </c>
    </row>
    <row r="49" spans="2:22" hidden="1" x14ac:dyDescent="0.25">
      <c r="M49" t="str">
        <f t="shared" si="0"/>
        <v/>
      </c>
      <c r="N49" t="str">
        <f t="shared" si="1"/>
        <v/>
      </c>
      <c r="O49" t="str">
        <f t="shared" si="2"/>
        <v/>
      </c>
      <c r="P49" s="1" t="str">
        <f t="shared" si="3"/>
        <v/>
      </c>
    </row>
    <row r="50" spans="2:22" hidden="1" x14ac:dyDescent="0.25">
      <c r="B50" t="s">
        <v>15</v>
      </c>
      <c r="E50">
        <v>2009019</v>
      </c>
      <c r="J50" t="s">
        <v>51</v>
      </c>
      <c r="K50" t="s">
        <v>14</v>
      </c>
      <c r="M50" t="str">
        <f t="shared" si="0"/>
        <v/>
      </c>
      <c r="N50" t="str">
        <f t="shared" si="1"/>
        <v/>
      </c>
      <c r="O50" t="str">
        <f t="shared" si="2"/>
        <v/>
      </c>
      <c r="P50" s="1" t="str">
        <f t="shared" si="3"/>
        <v/>
      </c>
    </row>
    <row r="51" spans="2:22" hidden="1" x14ac:dyDescent="0.25">
      <c r="M51" t="str">
        <f t="shared" si="0"/>
        <v/>
      </c>
      <c r="N51" t="str">
        <f t="shared" si="1"/>
        <v/>
      </c>
      <c r="O51" t="str">
        <f t="shared" si="2"/>
        <v/>
      </c>
      <c r="P51" s="1" t="str">
        <f t="shared" si="3"/>
        <v/>
      </c>
    </row>
    <row r="52" spans="2:22" ht="16.5" x14ac:dyDescent="0.35">
      <c r="C52" t="s">
        <v>9</v>
      </c>
      <c r="D52" t="s">
        <v>10</v>
      </c>
      <c r="E52">
        <v>2009020</v>
      </c>
      <c r="F52">
        <v>926532</v>
      </c>
      <c r="G52" t="s">
        <v>52</v>
      </c>
      <c r="H52">
        <v>6</v>
      </c>
      <c r="I52" t="s">
        <v>12</v>
      </c>
      <c r="J52">
        <v>289.58</v>
      </c>
      <c r="K52" t="s">
        <v>14</v>
      </c>
      <c r="M52" s="32">
        <f t="shared" si="0"/>
        <v>2009020</v>
      </c>
      <c r="N52" s="32">
        <f t="shared" si="1"/>
        <v>926532</v>
      </c>
      <c r="O52" s="32" t="str">
        <f t="shared" si="2"/>
        <v>KRUG GRANDE CUVEE 37.5CL RCOL</v>
      </c>
      <c r="P52" s="33">
        <f t="shared" si="3"/>
        <v>48.263333333333328</v>
      </c>
      <c r="Q52" s="15">
        <v>0</v>
      </c>
      <c r="R52" s="16">
        <f t="shared" ref="R52:R55" si="32">IFERROR(Q52/1.416,0)</f>
        <v>0</v>
      </c>
      <c r="S52" s="17">
        <f t="shared" ref="S52:S55" si="33">IFERROR(P52/R52,0)</f>
        <v>0</v>
      </c>
      <c r="T52" s="18">
        <v>0</v>
      </c>
      <c r="U52" s="16">
        <f t="shared" ref="U52:U55" si="34">IFERROR(T52/1.416,0)</f>
        <v>0</v>
      </c>
      <c r="V52" s="19">
        <f t="shared" ref="V52:V55" si="35">IFERROR(P52/U52,0)</f>
        <v>0</v>
      </c>
    </row>
    <row r="53" spans="2:22" ht="16.5" x14ac:dyDescent="0.35">
      <c r="C53" t="s">
        <v>9</v>
      </c>
      <c r="D53" t="s">
        <v>10</v>
      </c>
      <c r="E53">
        <v>2009020</v>
      </c>
      <c r="F53">
        <v>926541</v>
      </c>
      <c r="G53" t="s">
        <v>53</v>
      </c>
      <c r="H53">
        <v>15</v>
      </c>
      <c r="I53" t="s">
        <v>12</v>
      </c>
      <c r="J53" t="s">
        <v>54</v>
      </c>
      <c r="K53" t="s">
        <v>14</v>
      </c>
      <c r="M53" s="34">
        <f t="shared" si="0"/>
        <v>2009020</v>
      </c>
      <c r="N53" s="34">
        <f t="shared" si="1"/>
        <v>926541</v>
      </c>
      <c r="O53" s="34" t="str">
        <f t="shared" si="2"/>
        <v>KRUG GRANDE CUVEE 75CL RCOL</v>
      </c>
      <c r="P53" s="35">
        <f t="shared" si="3"/>
        <v>83.63066666666667</v>
      </c>
      <c r="Q53" s="20">
        <v>0</v>
      </c>
      <c r="R53" s="21">
        <f t="shared" si="32"/>
        <v>0</v>
      </c>
      <c r="S53" s="22">
        <f t="shared" si="33"/>
        <v>0</v>
      </c>
      <c r="T53" s="23">
        <v>0</v>
      </c>
      <c r="U53" s="21">
        <f t="shared" si="34"/>
        <v>0</v>
      </c>
      <c r="V53" s="24">
        <f t="shared" si="35"/>
        <v>0</v>
      </c>
    </row>
    <row r="54" spans="2:22" ht="16.5" x14ac:dyDescent="0.35">
      <c r="C54" t="s">
        <v>9</v>
      </c>
      <c r="D54" t="s">
        <v>10</v>
      </c>
      <c r="E54">
        <v>2009020</v>
      </c>
      <c r="F54">
        <v>926567</v>
      </c>
      <c r="G54" t="s">
        <v>55</v>
      </c>
      <c r="H54">
        <v>3</v>
      </c>
      <c r="I54" t="s">
        <v>12</v>
      </c>
      <c r="J54">
        <v>399.3</v>
      </c>
      <c r="K54" t="s">
        <v>14</v>
      </c>
      <c r="M54" s="34">
        <f t="shared" si="0"/>
        <v>2009020</v>
      </c>
      <c r="N54" s="34">
        <f t="shared" si="1"/>
        <v>926567</v>
      </c>
      <c r="O54" s="34" t="str">
        <f t="shared" si="2"/>
        <v>KRUG GRANDE CUVEE ROSE 75CL RCOL</v>
      </c>
      <c r="P54" s="35">
        <f t="shared" si="3"/>
        <v>133.1</v>
      </c>
      <c r="Q54" s="20">
        <v>0</v>
      </c>
      <c r="R54" s="21">
        <f t="shared" si="32"/>
        <v>0</v>
      </c>
      <c r="S54" s="22">
        <f t="shared" si="33"/>
        <v>0</v>
      </c>
      <c r="T54" s="23">
        <v>0</v>
      </c>
      <c r="U54" s="21">
        <f t="shared" si="34"/>
        <v>0</v>
      </c>
      <c r="V54" s="24">
        <f t="shared" si="35"/>
        <v>0</v>
      </c>
    </row>
    <row r="55" spans="2:22" ht="16.5" x14ac:dyDescent="0.35">
      <c r="C55" t="s">
        <v>9</v>
      </c>
      <c r="D55" t="s">
        <v>10</v>
      </c>
      <c r="E55">
        <v>2009020</v>
      </c>
      <c r="F55">
        <v>1359171</v>
      </c>
      <c r="G55" t="s">
        <v>56</v>
      </c>
      <c r="H55">
        <v>4</v>
      </c>
      <c r="I55" t="s">
        <v>12</v>
      </c>
      <c r="J55">
        <v>436.77</v>
      </c>
      <c r="K55" t="s">
        <v>14</v>
      </c>
      <c r="M55" s="36">
        <f t="shared" si="0"/>
        <v>2009020</v>
      </c>
      <c r="N55" s="36">
        <f t="shared" si="1"/>
        <v>1359171</v>
      </c>
      <c r="O55" s="36" t="str">
        <f t="shared" si="2"/>
        <v>KRUG VINTAGE 98 75CL RCOL</v>
      </c>
      <c r="P55" s="37">
        <f t="shared" si="3"/>
        <v>109.1925</v>
      </c>
      <c r="Q55" s="25">
        <v>0</v>
      </c>
      <c r="R55" s="26">
        <f t="shared" si="32"/>
        <v>0</v>
      </c>
      <c r="S55" s="27">
        <f t="shared" si="33"/>
        <v>0</v>
      </c>
      <c r="T55" s="28">
        <v>0</v>
      </c>
      <c r="U55" s="26">
        <f t="shared" si="34"/>
        <v>0</v>
      </c>
      <c r="V55" s="29">
        <f t="shared" si="35"/>
        <v>0</v>
      </c>
    </row>
    <row r="56" spans="2:22" hidden="1" x14ac:dyDescent="0.25">
      <c r="M56" t="str">
        <f t="shared" si="0"/>
        <v/>
      </c>
      <c r="N56" t="str">
        <f t="shared" si="1"/>
        <v/>
      </c>
      <c r="O56" t="str">
        <f t="shared" si="2"/>
        <v/>
      </c>
      <c r="P56" s="1" t="str">
        <f t="shared" si="3"/>
        <v/>
      </c>
    </row>
    <row r="57" spans="2:22" hidden="1" x14ac:dyDescent="0.25">
      <c r="B57" t="s">
        <v>15</v>
      </c>
      <c r="E57">
        <v>2009020</v>
      </c>
      <c r="J57" t="s">
        <v>57</v>
      </c>
      <c r="K57" t="s">
        <v>14</v>
      </c>
      <c r="M57" t="str">
        <f t="shared" si="0"/>
        <v/>
      </c>
      <c r="N57" t="str">
        <f t="shared" si="1"/>
        <v/>
      </c>
      <c r="O57" t="str">
        <f t="shared" si="2"/>
        <v/>
      </c>
      <c r="P57" s="1" t="str">
        <f t="shared" si="3"/>
        <v/>
      </c>
    </row>
    <row r="58" spans="2:22" hidden="1" x14ac:dyDescent="0.25">
      <c r="M58" t="str">
        <f t="shared" si="0"/>
        <v/>
      </c>
      <c r="N58" t="str">
        <f t="shared" si="1"/>
        <v/>
      </c>
      <c r="O58" t="str">
        <f t="shared" si="2"/>
        <v/>
      </c>
      <c r="P58" s="1" t="str">
        <f t="shared" si="3"/>
        <v/>
      </c>
    </row>
    <row r="59" spans="2:22" ht="16.5" x14ac:dyDescent="0.35">
      <c r="C59" t="s">
        <v>9</v>
      </c>
      <c r="D59" t="s">
        <v>10</v>
      </c>
      <c r="E59">
        <v>2009021</v>
      </c>
      <c r="F59">
        <v>926583</v>
      </c>
      <c r="G59" t="s">
        <v>58</v>
      </c>
      <c r="H59">
        <v>23</v>
      </c>
      <c r="I59" t="s">
        <v>12</v>
      </c>
      <c r="J59">
        <v>415.04</v>
      </c>
      <c r="K59" t="s">
        <v>14</v>
      </c>
      <c r="M59" s="32">
        <f t="shared" si="0"/>
        <v>2009021</v>
      </c>
      <c r="N59" s="32">
        <f t="shared" si="1"/>
        <v>926583</v>
      </c>
      <c r="O59" s="32" t="str">
        <f t="shared" si="2"/>
        <v>LANSON LABEL ROSE 75CL</v>
      </c>
      <c r="P59" s="33">
        <f t="shared" si="3"/>
        <v>18.045217391304348</v>
      </c>
      <c r="Q59" s="15">
        <v>0</v>
      </c>
      <c r="R59" s="16">
        <f t="shared" ref="R59:R64" si="36">IFERROR(Q59/1.416,0)</f>
        <v>0</v>
      </c>
      <c r="S59" s="17">
        <f t="shared" ref="S59:S64" si="37">IFERROR(P59/R59,0)</f>
        <v>0</v>
      </c>
      <c r="T59" s="18">
        <v>0</v>
      </c>
      <c r="U59" s="16">
        <f t="shared" ref="U59:U64" si="38">IFERROR(T59/1.416,0)</f>
        <v>0</v>
      </c>
      <c r="V59" s="19">
        <f t="shared" ref="V59:V64" si="39">IFERROR(P59/U59,0)</f>
        <v>0</v>
      </c>
    </row>
    <row r="60" spans="2:22" ht="16.5" x14ac:dyDescent="0.35">
      <c r="C60" t="s">
        <v>9</v>
      </c>
      <c r="D60" t="s">
        <v>10</v>
      </c>
      <c r="E60">
        <v>2009021</v>
      </c>
      <c r="F60">
        <v>926591</v>
      </c>
      <c r="G60" t="s">
        <v>59</v>
      </c>
      <c r="H60">
        <v>2</v>
      </c>
      <c r="I60" t="s">
        <v>12</v>
      </c>
      <c r="J60">
        <v>50.76</v>
      </c>
      <c r="K60" t="s">
        <v>14</v>
      </c>
      <c r="M60" s="34">
        <f t="shared" si="0"/>
        <v>2009021</v>
      </c>
      <c r="N60" s="34">
        <f t="shared" si="1"/>
        <v>926591</v>
      </c>
      <c r="O60" s="34" t="str">
        <f t="shared" si="2"/>
        <v>LANSON BLACK LABEL 150CL</v>
      </c>
      <c r="P60" s="35">
        <f t="shared" si="3"/>
        <v>25.38</v>
      </c>
      <c r="Q60" s="20">
        <v>0</v>
      </c>
      <c r="R60" s="21">
        <f t="shared" si="36"/>
        <v>0</v>
      </c>
      <c r="S60" s="22">
        <f t="shared" si="37"/>
        <v>0</v>
      </c>
      <c r="T60" s="23">
        <v>0</v>
      </c>
      <c r="U60" s="21">
        <f t="shared" si="38"/>
        <v>0</v>
      </c>
      <c r="V60" s="24">
        <f t="shared" si="39"/>
        <v>0</v>
      </c>
    </row>
    <row r="61" spans="2:22" ht="16.5" x14ac:dyDescent="0.35">
      <c r="C61" t="s">
        <v>9</v>
      </c>
      <c r="D61" t="s">
        <v>10</v>
      </c>
      <c r="E61">
        <v>2009021</v>
      </c>
      <c r="F61">
        <v>1115379</v>
      </c>
      <c r="G61" t="s">
        <v>60</v>
      </c>
      <c r="H61">
        <v>6</v>
      </c>
      <c r="I61" t="s">
        <v>12</v>
      </c>
      <c r="J61">
        <v>206.36</v>
      </c>
      <c r="K61" t="s">
        <v>14</v>
      </c>
      <c r="M61" s="34">
        <f t="shared" si="0"/>
        <v>2009021</v>
      </c>
      <c r="N61" s="34">
        <f t="shared" si="1"/>
        <v>1115379</v>
      </c>
      <c r="O61" s="34" t="str">
        <f t="shared" si="2"/>
        <v>LANSON NOBLE CUVEE ROSE 75CL</v>
      </c>
      <c r="P61" s="35">
        <f t="shared" si="3"/>
        <v>34.393333333333338</v>
      </c>
      <c r="Q61" s="20">
        <v>0</v>
      </c>
      <c r="R61" s="21">
        <f t="shared" si="36"/>
        <v>0</v>
      </c>
      <c r="S61" s="22">
        <f t="shared" si="37"/>
        <v>0</v>
      </c>
      <c r="T61" s="23">
        <v>0</v>
      </c>
      <c r="U61" s="21">
        <f t="shared" si="38"/>
        <v>0</v>
      </c>
      <c r="V61" s="24">
        <f t="shared" si="39"/>
        <v>0</v>
      </c>
    </row>
    <row r="62" spans="2:22" ht="16.5" x14ac:dyDescent="0.35">
      <c r="C62" t="s">
        <v>9</v>
      </c>
      <c r="D62" t="s">
        <v>10</v>
      </c>
      <c r="E62">
        <v>2009021</v>
      </c>
      <c r="F62">
        <v>2009447</v>
      </c>
      <c r="G62" t="s">
        <v>61</v>
      </c>
      <c r="H62">
        <v>5</v>
      </c>
      <c r="I62" t="s">
        <v>12</v>
      </c>
      <c r="J62">
        <v>196.08</v>
      </c>
      <c r="K62" t="s">
        <v>14</v>
      </c>
      <c r="M62" s="34">
        <f t="shared" si="0"/>
        <v>2009021</v>
      </c>
      <c r="N62" s="34">
        <f t="shared" si="1"/>
        <v>2009447</v>
      </c>
      <c r="O62" s="34" t="str">
        <f t="shared" si="2"/>
        <v>LANSON NOBLE CUVEE BLC/BLC 00 75CL</v>
      </c>
      <c r="P62" s="35">
        <f t="shared" si="3"/>
        <v>39.216000000000001</v>
      </c>
      <c r="Q62" s="20">
        <v>0</v>
      </c>
      <c r="R62" s="21">
        <f t="shared" si="36"/>
        <v>0</v>
      </c>
      <c r="S62" s="22">
        <f t="shared" si="37"/>
        <v>0</v>
      </c>
      <c r="T62" s="23">
        <v>0</v>
      </c>
      <c r="U62" s="21">
        <f t="shared" si="38"/>
        <v>0</v>
      </c>
      <c r="V62" s="24">
        <f t="shared" si="39"/>
        <v>0</v>
      </c>
    </row>
    <row r="63" spans="2:22" ht="16.5" x14ac:dyDescent="0.35">
      <c r="C63" t="s">
        <v>9</v>
      </c>
      <c r="D63" t="s">
        <v>10</v>
      </c>
      <c r="E63">
        <v>2009021</v>
      </c>
      <c r="F63">
        <v>2024894</v>
      </c>
      <c r="G63" t="s">
        <v>62</v>
      </c>
      <c r="H63">
        <v>6</v>
      </c>
      <c r="I63" t="s">
        <v>12</v>
      </c>
      <c r="J63">
        <v>0</v>
      </c>
      <c r="K63" t="s">
        <v>14</v>
      </c>
      <c r="M63" s="34">
        <f t="shared" si="0"/>
        <v>2009021</v>
      </c>
      <c r="N63" s="34">
        <f t="shared" si="1"/>
        <v>2024894</v>
      </c>
      <c r="O63" s="34" t="str">
        <f t="shared" si="2"/>
        <v>LANSON LABEL ROSE PINK 150CL</v>
      </c>
      <c r="P63" s="35">
        <f t="shared" si="3"/>
        <v>0</v>
      </c>
      <c r="Q63" s="20">
        <v>0</v>
      </c>
      <c r="R63" s="21">
        <f t="shared" si="36"/>
        <v>0</v>
      </c>
      <c r="S63" s="22">
        <f t="shared" si="37"/>
        <v>0</v>
      </c>
      <c r="T63" s="23">
        <v>0</v>
      </c>
      <c r="U63" s="21">
        <f t="shared" si="38"/>
        <v>0</v>
      </c>
      <c r="V63" s="24">
        <f t="shared" si="39"/>
        <v>0</v>
      </c>
    </row>
    <row r="64" spans="2:22" ht="16.5" x14ac:dyDescent="0.35">
      <c r="C64" t="s">
        <v>9</v>
      </c>
      <c r="D64" t="s">
        <v>10</v>
      </c>
      <c r="E64">
        <v>2009021</v>
      </c>
      <c r="F64">
        <v>2024896</v>
      </c>
      <c r="G64" t="s">
        <v>63</v>
      </c>
      <c r="H64">
        <v>6</v>
      </c>
      <c r="I64" t="s">
        <v>12</v>
      </c>
      <c r="J64">
        <v>0</v>
      </c>
      <c r="K64" t="s">
        <v>14</v>
      </c>
      <c r="M64" s="36">
        <f t="shared" si="0"/>
        <v>2009021</v>
      </c>
      <c r="N64" s="36">
        <f t="shared" si="1"/>
        <v>2024896</v>
      </c>
      <c r="O64" s="36" t="str">
        <f t="shared" si="2"/>
        <v>LANSON LABEL ROSE PINK LADY 150CL</v>
      </c>
      <c r="P64" s="37">
        <f t="shared" si="3"/>
        <v>0</v>
      </c>
      <c r="Q64" s="25">
        <v>0</v>
      </c>
      <c r="R64" s="26">
        <f t="shared" si="36"/>
        <v>0</v>
      </c>
      <c r="S64" s="27">
        <f t="shared" si="37"/>
        <v>0</v>
      </c>
      <c r="T64" s="28">
        <v>0</v>
      </c>
      <c r="U64" s="26">
        <f t="shared" si="38"/>
        <v>0</v>
      </c>
      <c r="V64" s="29">
        <f t="shared" si="39"/>
        <v>0</v>
      </c>
    </row>
    <row r="65" spans="2:22" hidden="1" x14ac:dyDescent="0.25">
      <c r="M65" t="str">
        <f t="shared" si="0"/>
        <v/>
      </c>
      <c r="N65" t="str">
        <f t="shared" si="1"/>
        <v/>
      </c>
      <c r="O65" t="str">
        <f t="shared" si="2"/>
        <v/>
      </c>
      <c r="P65" s="1" t="str">
        <f t="shared" si="3"/>
        <v/>
      </c>
    </row>
    <row r="66" spans="2:22" hidden="1" x14ac:dyDescent="0.25">
      <c r="B66" t="s">
        <v>15</v>
      </c>
      <c r="E66">
        <v>2009021</v>
      </c>
      <c r="J66">
        <v>868.24</v>
      </c>
      <c r="K66" t="s">
        <v>14</v>
      </c>
      <c r="M66" t="str">
        <f t="shared" si="0"/>
        <v/>
      </c>
      <c r="N66" t="str">
        <f t="shared" si="1"/>
        <v/>
      </c>
      <c r="O66" t="str">
        <f t="shared" si="2"/>
        <v/>
      </c>
      <c r="P66" s="1" t="str">
        <f t="shared" si="3"/>
        <v/>
      </c>
    </row>
    <row r="67" spans="2:22" hidden="1" x14ac:dyDescent="0.25">
      <c r="M67" t="str">
        <f t="shared" si="0"/>
        <v/>
      </c>
      <c r="N67" t="str">
        <f t="shared" si="1"/>
        <v/>
      </c>
      <c r="O67" t="str">
        <f t="shared" si="2"/>
        <v/>
      </c>
      <c r="P67" s="1" t="str">
        <f t="shared" si="3"/>
        <v/>
      </c>
    </row>
    <row r="68" spans="2:22" ht="16.5" x14ac:dyDescent="0.35">
      <c r="C68" t="s">
        <v>9</v>
      </c>
      <c r="D68" t="s">
        <v>10</v>
      </c>
      <c r="E68">
        <v>2009022</v>
      </c>
      <c r="F68">
        <v>926663</v>
      </c>
      <c r="G68" t="s">
        <v>64</v>
      </c>
      <c r="H68">
        <v>18</v>
      </c>
      <c r="I68" t="s">
        <v>12</v>
      </c>
      <c r="J68" t="s">
        <v>65</v>
      </c>
      <c r="K68" t="s">
        <v>14</v>
      </c>
      <c r="M68" s="32">
        <f t="shared" ref="M68:M131" si="40">IF(D68&lt;&gt;"",E68,"")</f>
        <v>2009022</v>
      </c>
      <c r="N68" s="32">
        <f t="shared" ref="N68:N131" si="41">IF(M68&lt;&gt;"",F68,"")</f>
        <v>926663</v>
      </c>
      <c r="O68" s="32" t="str">
        <f t="shared" ref="O68:O131" si="42">IF(M68&lt;&gt;"",G68,"")</f>
        <v>LAURENT PERRIER GRAND SIECLE 75CL (X120)</v>
      </c>
      <c r="P68" s="33">
        <f t="shared" ref="P68:P131" si="43">IF(M68&lt;&gt;"",SUBSTITUTE(J68,",","")/VALUE(SUBSTITUTE(H68,",","")),"")</f>
        <v>57.916111111111114</v>
      </c>
      <c r="Q68" s="15">
        <v>0</v>
      </c>
      <c r="R68" s="16">
        <f t="shared" ref="R68:R73" si="44">IFERROR(Q68/1.416,0)</f>
        <v>0</v>
      </c>
      <c r="S68" s="17">
        <f t="shared" ref="S68:S73" si="45">IFERROR(P68/R68,0)</f>
        <v>0</v>
      </c>
      <c r="T68" s="18">
        <v>0</v>
      </c>
      <c r="U68" s="16">
        <f t="shared" ref="U68:U73" si="46">IFERROR(T68/1.416,0)</f>
        <v>0</v>
      </c>
      <c r="V68" s="19">
        <f t="shared" ref="V68:V73" si="47">IFERROR(P68/U68,0)</f>
        <v>0</v>
      </c>
    </row>
    <row r="69" spans="2:22" ht="16.5" x14ac:dyDescent="0.35">
      <c r="C69" t="s">
        <v>9</v>
      </c>
      <c r="D69" t="s">
        <v>10</v>
      </c>
      <c r="E69">
        <v>2009022</v>
      </c>
      <c r="F69">
        <v>926671</v>
      </c>
      <c r="G69" t="s">
        <v>66</v>
      </c>
      <c r="H69">
        <v>42</v>
      </c>
      <c r="I69" t="s">
        <v>12</v>
      </c>
      <c r="J69" t="s">
        <v>67</v>
      </c>
      <c r="K69" t="s">
        <v>14</v>
      </c>
      <c r="M69" s="34">
        <f t="shared" si="40"/>
        <v>2009022</v>
      </c>
      <c r="N69" s="34">
        <f t="shared" si="41"/>
        <v>926671</v>
      </c>
      <c r="O69" s="34" t="str">
        <f t="shared" si="42"/>
        <v>LAURENT PERRIER ROSE 75CL (X300)</v>
      </c>
      <c r="P69" s="35">
        <f t="shared" si="43"/>
        <v>39.597619047619048</v>
      </c>
      <c r="Q69" s="20">
        <v>0</v>
      </c>
      <c r="R69" s="21">
        <f t="shared" si="44"/>
        <v>0</v>
      </c>
      <c r="S69" s="22">
        <f t="shared" si="45"/>
        <v>0</v>
      </c>
      <c r="T69" s="23">
        <v>0</v>
      </c>
      <c r="U69" s="21">
        <f t="shared" si="46"/>
        <v>0</v>
      </c>
      <c r="V69" s="24">
        <f t="shared" si="47"/>
        <v>0</v>
      </c>
    </row>
    <row r="70" spans="2:22" ht="16.5" x14ac:dyDescent="0.35">
      <c r="C70" t="s">
        <v>9</v>
      </c>
      <c r="D70" t="s">
        <v>10</v>
      </c>
      <c r="E70">
        <v>2009022</v>
      </c>
      <c r="F70">
        <v>926680</v>
      </c>
      <c r="G70" t="s">
        <v>68</v>
      </c>
      <c r="H70">
        <v>24</v>
      </c>
      <c r="I70" t="s">
        <v>12</v>
      </c>
      <c r="J70" t="s">
        <v>69</v>
      </c>
      <c r="K70" t="s">
        <v>14</v>
      </c>
      <c r="M70" s="34">
        <f t="shared" si="40"/>
        <v>2009022</v>
      </c>
      <c r="N70" s="34">
        <f t="shared" si="41"/>
        <v>926680</v>
      </c>
      <c r="O70" s="34" t="str">
        <f t="shared" si="42"/>
        <v>LAURENT PERRIER ROSE 150CL</v>
      </c>
      <c r="P70" s="35">
        <f t="shared" si="43"/>
        <v>79.192499999999995</v>
      </c>
      <c r="Q70" s="20">
        <v>0</v>
      </c>
      <c r="R70" s="21">
        <f t="shared" si="44"/>
        <v>0</v>
      </c>
      <c r="S70" s="22">
        <f t="shared" si="45"/>
        <v>0</v>
      </c>
      <c r="T70" s="23">
        <v>0</v>
      </c>
      <c r="U70" s="21">
        <f t="shared" si="46"/>
        <v>0</v>
      </c>
      <c r="V70" s="24">
        <f t="shared" si="47"/>
        <v>0</v>
      </c>
    </row>
    <row r="71" spans="2:22" ht="16.5" x14ac:dyDescent="0.35">
      <c r="C71" t="s">
        <v>9</v>
      </c>
      <c r="D71" t="s">
        <v>10</v>
      </c>
      <c r="E71">
        <v>2009022</v>
      </c>
      <c r="F71">
        <v>926698</v>
      </c>
      <c r="G71" t="s">
        <v>70</v>
      </c>
      <c r="H71">
        <v>37</v>
      </c>
      <c r="I71" t="s">
        <v>12</v>
      </c>
      <c r="J71" t="s">
        <v>71</v>
      </c>
      <c r="K71" t="s">
        <v>14</v>
      </c>
      <c r="M71" s="34">
        <f t="shared" si="40"/>
        <v>2009022</v>
      </c>
      <c r="N71" s="34">
        <f t="shared" si="41"/>
        <v>926698</v>
      </c>
      <c r="O71" s="34" t="str">
        <f t="shared" si="42"/>
        <v>LAURENT PERRIER 150CL</v>
      </c>
      <c r="P71" s="35">
        <f t="shared" si="43"/>
        <v>33.929189189189195</v>
      </c>
      <c r="Q71" s="20">
        <v>0</v>
      </c>
      <c r="R71" s="21">
        <f t="shared" si="44"/>
        <v>0</v>
      </c>
      <c r="S71" s="22">
        <f t="shared" si="45"/>
        <v>0</v>
      </c>
      <c r="T71" s="23">
        <v>0</v>
      </c>
      <c r="U71" s="21">
        <f t="shared" si="46"/>
        <v>0</v>
      </c>
      <c r="V71" s="24">
        <f t="shared" si="47"/>
        <v>0</v>
      </c>
    </row>
    <row r="72" spans="2:22" ht="16.5" x14ac:dyDescent="0.35">
      <c r="C72" t="s">
        <v>9</v>
      </c>
      <c r="D72" t="s">
        <v>10</v>
      </c>
      <c r="E72">
        <v>2009022</v>
      </c>
      <c r="F72">
        <v>926701</v>
      </c>
      <c r="G72" t="s">
        <v>72</v>
      </c>
      <c r="H72">
        <v>50</v>
      </c>
      <c r="I72" t="s">
        <v>12</v>
      </c>
      <c r="J72">
        <v>838.48</v>
      </c>
      <c r="K72" t="s">
        <v>14</v>
      </c>
      <c r="M72" s="34">
        <f t="shared" si="40"/>
        <v>2009022</v>
      </c>
      <c r="N72" s="34">
        <f t="shared" si="41"/>
        <v>926701</v>
      </c>
      <c r="O72" s="34" t="str">
        <f t="shared" si="42"/>
        <v>LAURENT PERRIER 75CL</v>
      </c>
      <c r="P72" s="35">
        <f t="shared" si="43"/>
        <v>16.769600000000001</v>
      </c>
      <c r="Q72" s="20">
        <v>0</v>
      </c>
      <c r="R72" s="21">
        <f t="shared" si="44"/>
        <v>0</v>
      </c>
      <c r="S72" s="22">
        <f t="shared" si="45"/>
        <v>0</v>
      </c>
      <c r="T72" s="23">
        <v>0</v>
      </c>
      <c r="U72" s="21">
        <f t="shared" si="46"/>
        <v>0</v>
      </c>
      <c r="V72" s="24">
        <f t="shared" si="47"/>
        <v>0</v>
      </c>
    </row>
    <row r="73" spans="2:22" ht="16.5" x14ac:dyDescent="0.35">
      <c r="C73" t="s">
        <v>9</v>
      </c>
      <c r="D73" t="s">
        <v>10</v>
      </c>
      <c r="E73">
        <v>2009022</v>
      </c>
      <c r="F73">
        <v>1194556</v>
      </c>
      <c r="G73" t="s">
        <v>73</v>
      </c>
      <c r="H73">
        <v>43</v>
      </c>
      <c r="I73" t="s">
        <v>12</v>
      </c>
      <c r="J73" t="s">
        <v>74</v>
      </c>
      <c r="K73" t="s">
        <v>14</v>
      </c>
      <c r="M73" s="36">
        <f t="shared" si="40"/>
        <v>2009022</v>
      </c>
      <c r="N73" s="36">
        <f t="shared" si="41"/>
        <v>1194556</v>
      </c>
      <c r="O73" s="36" t="str">
        <f t="shared" si="42"/>
        <v>LAURENT PERRIER 75CL CACHER</v>
      </c>
      <c r="P73" s="37">
        <f t="shared" si="43"/>
        <v>27.83906976744186</v>
      </c>
      <c r="Q73" s="25">
        <v>0</v>
      </c>
      <c r="R73" s="26">
        <f t="shared" si="44"/>
        <v>0</v>
      </c>
      <c r="S73" s="27">
        <f t="shared" si="45"/>
        <v>0</v>
      </c>
      <c r="T73" s="28">
        <v>0</v>
      </c>
      <c r="U73" s="26">
        <f t="shared" si="46"/>
        <v>0</v>
      </c>
      <c r="V73" s="29">
        <f t="shared" si="47"/>
        <v>0</v>
      </c>
    </row>
    <row r="74" spans="2:22" hidden="1" x14ac:dyDescent="0.25">
      <c r="M74" t="str">
        <f t="shared" si="40"/>
        <v/>
      </c>
      <c r="N74" t="str">
        <f t="shared" si="41"/>
        <v/>
      </c>
      <c r="O74" t="str">
        <f t="shared" si="42"/>
        <v/>
      </c>
      <c r="P74" s="1" t="str">
        <f t="shared" si="43"/>
        <v/>
      </c>
    </row>
    <row r="75" spans="2:22" hidden="1" x14ac:dyDescent="0.25">
      <c r="B75" t="s">
        <v>15</v>
      </c>
      <c r="E75">
        <v>2009022</v>
      </c>
      <c r="J75" t="s">
        <v>75</v>
      </c>
      <c r="K75" t="s">
        <v>14</v>
      </c>
      <c r="M75" t="str">
        <f t="shared" si="40"/>
        <v/>
      </c>
      <c r="N75" t="str">
        <f t="shared" si="41"/>
        <v/>
      </c>
      <c r="O75" t="str">
        <f t="shared" si="42"/>
        <v/>
      </c>
      <c r="P75" s="1" t="str">
        <f t="shared" si="43"/>
        <v/>
      </c>
    </row>
    <row r="76" spans="2:22" hidden="1" x14ac:dyDescent="0.25">
      <c r="M76" t="str">
        <f t="shared" si="40"/>
        <v/>
      </c>
      <c r="N76" t="str">
        <f t="shared" si="41"/>
        <v/>
      </c>
      <c r="O76" t="str">
        <f t="shared" si="42"/>
        <v/>
      </c>
      <c r="P76" s="1" t="str">
        <f t="shared" si="43"/>
        <v/>
      </c>
    </row>
    <row r="77" spans="2:22" ht="16.5" x14ac:dyDescent="0.35">
      <c r="C77" t="s">
        <v>9</v>
      </c>
      <c r="D77" t="s">
        <v>10</v>
      </c>
      <c r="E77">
        <v>2009023</v>
      </c>
      <c r="F77">
        <v>926866</v>
      </c>
      <c r="G77" t="s">
        <v>76</v>
      </c>
      <c r="H77">
        <v>51</v>
      </c>
      <c r="I77" t="s">
        <v>12</v>
      </c>
      <c r="J77" t="s">
        <v>77</v>
      </c>
      <c r="K77" t="s">
        <v>14</v>
      </c>
      <c r="M77" s="32">
        <f t="shared" si="40"/>
        <v>2009023</v>
      </c>
      <c r="N77" s="32">
        <f t="shared" si="41"/>
        <v>926866</v>
      </c>
      <c r="O77" s="32" t="str">
        <f t="shared" si="42"/>
        <v>MOET &amp; CHANDON IMPERIAL 150CL RCOL</v>
      </c>
      <c r="P77" s="33">
        <f t="shared" si="43"/>
        <v>44.33862745098039</v>
      </c>
      <c r="Q77" s="15">
        <v>0</v>
      </c>
      <c r="R77" s="16">
        <f t="shared" ref="R77:R92" si="48">IFERROR(Q77/1.416,0)</f>
        <v>0</v>
      </c>
      <c r="S77" s="17">
        <f t="shared" ref="S77:S92" si="49">IFERROR(P77/R77,0)</f>
        <v>0</v>
      </c>
      <c r="T77" s="18">
        <v>0</v>
      </c>
      <c r="U77" s="16">
        <f t="shared" ref="U77:U92" si="50">IFERROR(T77/1.416,0)</f>
        <v>0</v>
      </c>
      <c r="V77" s="19">
        <f t="shared" ref="V77:V92" si="51">IFERROR(P77/U77,0)</f>
        <v>0</v>
      </c>
    </row>
    <row r="78" spans="2:22" ht="16.5" x14ac:dyDescent="0.35">
      <c r="C78" t="s">
        <v>9</v>
      </c>
      <c r="D78" t="s">
        <v>10</v>
      </c>
      <c r="E78">
        <v>2009023</v>
      </c>
      <c r="F78">
        <v>926874</v>
      </c>
      <c r="G78" t="s">
        <v>78</v>
      </c>
      <c r="H78">
        <v>77</v>
      </c>
      <c r="I78" t="s">
        <v>12</v>
      </c>
      <c r="J78">
        <v>955.87</v>
      </c>
      <c r="K78" t="s">
        <v>14</v>
      </c>
      <c r="M78" s="34">
        <f t="shared" si="40"/>
        <v>2009023</v>
      </c>
      <c r="N78" s="34">
        <f t="shared" si="41"/>
        <v>926874</v>
      </c>
      <c r="O78" s="34" t="str">
        <f t="shared" si="42"/>
        <v>MOET &amp; CHANDON IMPERIAL 37.5CL RCOL</v>
      </c>
      <c r="P78" s="35">
        <f t="shared" si="43"/>
        <v>12.413896103896104</v>
      </c>
      <c r="Q78" s="20">
        <v>0</v>
      </c>
      <c r="R78" s="21">
        <f t="shared" si="48"/>
        <v>0</v>
      </c>
      <c r="S78" s="22">
        <f t="shared" si="49"/>
        <v>0</v>
      </c>
      <c r="T78" s="23">
        <v>0</v>
      </c>
      <c r="U78" s="21">
        <f t="shared" si="50"/>
        <v>0</v>
      </c>
      <c r="V78" s="24">
        <f t="shared" si="51"/>
        <v>0</v>
      </c>
    </row>
    <row r="79" spans="2:22" ht="16.5" x14ac:dyDescent="0.35">
      <c r="C79" t="s">
        <v>9</v>
      </c>
      <c r="D79" t="s">
        <v>10</v>
      </c>
      <c r="E79">
        <v>2009023</v>
      </c>
      <c r="F79">
        <v>943771</v>
      </c>
      <c r="G79" t="s">
        <v>79</v>
      </c>
      <c r="H79">
        <v>423</v>
      </c>
      <c r="I79" t="s">
        <v>12</v>
      </c>
      <c r="J79" t="s">
        <v>80</v>
      </c>
      <c r="K79" t="s">
        <v>14</v>
      </c>
      <c r="M79" s="34">
        <f t="shared" si="40"/>
        <v>2009023</v>
      </c>
      <c r="N79" s="34">
        <f t="shared" si="41"/>
        <v>943771</v>
      </c>
      <c r="O79" s="34" t="str">
        <f t="shared" si="42"/>
        <v>MOET &amp; CHANDON IMPERIAL 75CL RCOL</v>
      </c>
      <c r="P79" s="35">
        <f t="shared" si="43"/>
        <v>21.644326241134749</v>
      </c>
      <c r="Q79" s="20">
        <v>0</v>
      </c>
      <c r="R79" s="21">
        <f t="shared" si="48"/>
        <v>0</v>
      </c>
      <c r="S79" s="22">
        <f t="shared" si="49"/>
        <v>0</v>
      </c>
      <c r="T79" s="23">
        <v>0</v>
      </c>
      <c r="U79" s="21">
        <f t="shared" si="50"/>
        <v>0</v>
      </c>
      <c r="V79" s="24">
        <f t="shared" si="51"/>
        <v>0</v>
      </c>
    </row>
    <row r="80" spans="2:22" ht="16.5" x14ac:dyDescent="0.35">
      <c r="C80" t="s">
        <v>9</v>
      </c>
      <c r="D80" t="s">
        <v>10</v>
      </c>
      <c r="E80">
        <v>2009023</v>
      </c>
      <c r="F80">
        <v>946728</v>
      </c>
      <c r="G80" t="s">
        <v>81</v>
      </c>
      <c r="H80">
        <v>1</v>
      </c>
      <c r="I80" t="s">
        <v>12</v>
      </c>
      <c r="J80">
        <v>138.25</v>
      </c>
      <c r="K80" t="s">
        <v>14</v>
      </c>
      <c r="M80" s="34">
        <f t="shared" si="40"/>
        <v>2009023</v>
      </c>
      <c r="N80" s="34">
        <f t="shared" si="41"/>
        <v>946728</v>
      </c>
      <c r="O80" s="34" t="str">
        <f t="shared" si="42"/>
        <v>MOET &amp; CHANDON IMPERIAL 300CL RCOL</v>
      </c>
      <c r="P80" s="35">
        <f t="shared" si="43"/>
        <v>138.25</v>
      </c>
      <c r="Q80" s="20">
        <v>0</v>
      </c>
      <c r="R80" s="21">
        <f t="shared" si="48"/>
        <v>0</v>
      </c>
      <c r="S80" s="22">
        <f t="shared" si="49"/>
        <v>0</v>
      </c>
      <c r="T80" s="23">
        <v>0</v>
      </c>
      <c r="U80" s="21">
        <f t="shared" si="50"/>
        <v>0</v>
      </c>
      <c r="V80" s="24">
        <f t="shared" si="51"/>
        <v>0</v>
      </c>
    </row>
    <row r="81" spans="2:22" ht="16.5" x14ac:dyDescent="0.35">
      <c r="C81" t="s">
        <v>9</v>
      </c>
      <c r="D81" t="s">
        <v>10</v>
      </c>
      <c r="E81">
        <v>2009023</v>
      </c>
      <c r="F81">
        <v>973929</v>
      </c>
      <c r="G81" t="s">
        <v>82</v>
      </c>
      <c r="H81">
        <v>1</v>
      </c>
      <c r="I81" t="s">
        <v>12</v>
      </c>
      <c r="J81">
        <v>348.62</v>
      </c>
      <c r="K81" t="s">
        <v>14</v>
      </c>
      <c r="M81" s="34">
        <f t="shared" si="40"/>
        <v>2009023</v>
      </c>
      <c r="N81" s="34">
        <f t="shared" si="41"/>
        <v>973929</v>
      </c>
      <c r="O81" s="34" t="str">
        <f t="shared" si="42"/>
        <v>MOET &amp; CHANDON IMPERIAL 900CL RCOL</v>
      </c>
      <c r="P81" s="35">
        <f t="shared" si="43"/>
        <v>348.62</v>
      </c>
      <c r="Q81" s="20">
        <v>0</v>
      </c>
      <c r="R81" s="21">
        <f t="shared" si="48"/>
        <v>0</v>
      </c>
      <c r="S81" s="22">
        <f t="shared" si="49"/>
        <v>0</v>
      </c>
      <c r="T81" s="23">
        <v>0</v>
      </c>
      <c r="U81" s="21">
        <f t="shared" si="50"/>
        <v>0</v>
      </c>
      <c r="V81" s="24">
        <f t="shared" si="51"/>
        <v>0</v>
      </c>
    </row>
    <row r="82" spans="2:22" ht="16.5" x14ac:dyDescent="0.35">
      <c r="C82" t="s">
        <v>9</v>
      </c>
      <c r="D82" t="s">
        <v>10</v>
      </c>
      <c r="E82">
        <v>2009023</v>
      </c>
      <c r="F82">
        <v>2005975</v>
      </c>
      <c r="G82" t="s">
        <v>83</v>
      </c>
      <c r="H82">
        <v>5</v>
      </c>
      <c r="I82" t="s">
        <v>12</v>
      </c>
      <c r="J82" t="s">
        <v>84</v>
      </c>
      <c r="K82" t="s">
        <v>14</v>
      </c>
      <c r="M82" s="34">
        <f t="shared" si="40"/>
        <v>2009023</v>
      </c>
      <c r="N82" s="34">
        <f t="shared" si="41"/>
        <v>2005975</v>
      </c>
      <c r="O82" s="34" t="str">
        <f t="shared" si="42"/>
        <v>DOM PERIGNON VINTAGE 03 150CL</v>
      </c>
      <c r="P82" s="35">
        <f t="shared" si="43"/>
        <v>231.32</v>
      </c>
      <c r="Q82" s="20">
        <v>0</v>
      </c>
      <c r="R82" s="21">
        <f t="shared" si="48"/>
        <v>0</v>
      </c>
      <c r="S82" s="22">
        <f t="shared" si="49"/>
        <v>0</v>
      </c>
      <c r="T82" s="23">
        <v>0</v>
      </c>
      <c r="U82" s="21">
        <f t="shared" si="50"/>
        <v>0</v>
      </c>
      <c r="V82" s="24">
        <f t="shared" si="51"/>
        <v>0</v>
      </c>
    </row>
    <row r="83" spans="2:22" ht="16.5" x14ac:dyDescent="0.35">
      <c r="C83" t="s">
        <v>9</v>
      </c>
      <c r="D83" t="s">
        <v>10</v>
      </c>
      <c r="E83">
        <v>2009023</v>
      </c>
      <c r="F83">
        <v>2009219</v>
      </c>
      <c r="G83" t="s">
        <v>85</v>
      </c>
      <c r="H83">
        <v>66</v>
      </c>
      <c r="I83" t="s">
        <v>12</v>
      </c>
      <c r="J83" t="s">
        <v>86</v>
      </c>
      <c r="K83" t="s">
        <v>14</v>
      </c>
      <c r="M83" s="34">
        <f t="shared" si="40"/>
        <v>2009023</v>
      </c>
      <c r="N83" s="34">
        <f t="shared" si="41"/>
        <v>2009219</v>
      </c>
      <c r="O83" s="34" t="str">
        <f t="shared" si="42"/>
        <v>DOM PERIGNON VINTAGE ROSE 03 75CL</v>
      </c>
      <c r="P83" s="35">
        <f t="shared" si="43"/>
        <v>203.93106060606061</v>
      </c>
      <c r="Q83" s="20">
        <v>0</v>
      </c>
      <c r="R83" s="21">
        <f t="shared" si="48"/>
        <v>0</v>
      </c>
      <c r="S83" s="22">
        <f t="shared" si="49"/>
        <v>0</v>
      </c>
      <c r="T83" s="23">
        <v>0</v>
      </c>
      <c r="U83" s="21">
        <f t="shared" si="50"/>
        <v>0</v>
      </c>
      <c r="V83" s="24">
        <f t="shared" si="51"/>
        <v>0</v>
      </c>
    </row>
    <row r="84" spans="2:22" ht="16.5" x14ac:dyDescent="0.35">
      <c r="C84" t="s">
        <v>9</v>
      </c>
      <c r="D84" t="s">
        <v>10</v>
      </c>
      <c r="E84">
        <v>2009023</v>
      </c>
      <c r="F84">
        <v>2009220</v>
      </c>
      <c r="G84" t="s">
        <v>87</v>
      </c>
      <c r="H84">
        <v>9</v>
      </c>
      <c r="I84" t="s">
        <v>12</v>
      </c>
      <c r="J84">
        <v>785.47</v>
      </c>
      <c r="K84" t="s">
        <v>14</v>
      </c>
      <c r="M84" s="34">
        <f t="shared" si="40"/>
        <v>2009023</v>
      </c>
      <c r="N84" s="34">
        <f t="shared" si="41"/>
        <v>2009220</v>
      </c>
      <c r="O84" s="34" t="str">
        <f t="shared" si="42"/>
        <v>DOM PERIGNON VINTAGE 04 75CL RCOL</v>
      </c>
      <c r="P84" s="35">
        <f t="shared" si="43"/>
        <v>87.274444444444441</v>
      </c>
      <c r="Q84" s="20">
        <v>0</v>
      </c>
      <c r="R84" s="21">
        <f t="shared" si="48"/>
        <v>0</v>
      </c>
      <c r="S84" s="22">
        <f t="shared" si="49"/>
        <v>0</v>
      </c>
      <c r="T84" s="23">
        <v>0</v>
      </c>
      <c r="U84" s="21">
        <f t="shared" si="50"/>
        <v>0</v>
      </c>
      <c r="V84" s="24">
        <f t="shared" si="51"/>
        <v>0</v>
      </c>
    </row>
    <row r="85" spans="2:22" ht="16.5" x14ac:dyDescent="0.35">
      <c r="C85" t="s">
        <v>9</v>
      </c>
      <c r="D85" t="s">
        <v>10</v>
      </c>
      <c r="E85">
        <v>2009023</v>
      </c>
      <c r="F85">
        <v>2009221</v>
      </c>
      <c r="G85" t="s">
        <v>88</v>
      </c>
      <c r="H85">
        <v>20</v>
      </c>
      <c r="I85" t="s">
        <v>12</v>
      </c>
      <c r="J85" t="s">
        <v>89</v>
      </c>
      <c r="K85" t="s">
        <v>14</v>
      </c>
      <c r="M85" s="34">
        <f t="shared" si="40"/>
        <v>2009023</v>
      </c>
      <c r="N85" s="34">
        <f t="shared" si="41"/>
        <v>2009221</v>
      </c>
      <c r="O85" s="34" t="str">
        <f t="shared" si="42"/>
        <v>DOM PERIGNON VINTAGE 04 150CL</v>
      </c>
      <c r="P85" s="35">
        <f t="shared" si="43"/>
        <v>275.42950000000002</v>
      </c>
      <c r="Q85" s="20">
        <v>0</v>
      </c>
      <c r="R85" s="21">
        <f t="shared" si="48"/>
        <v>0</v>
      </c>
      <c r="S85" s="22">
        <f t="shared" si="49"/>
        <v>0</v>
      </c>
      <c r="T85" s="23">
        <v>0</v>
      </c>
      <c r="U85" s="21">
        <f t="shared" si="50"/>
        <v>0</v>
      </c>
      <c r="V85" s="24">
        <f t="shared" si="51"/>
        <v>0</v>
      </c>
    </row>
    <row r="86" spans="2:22" ht="16.5" x14ac:dyDescent="0.35">
      <c r="C86" t="s">
        <v>9</v>
      </c>
      <c r="D86" t="s">
        <v>10</v>
      </c>
      <c r="E86">
        <v>2009023</v>
      </c>
      <c r="F86">
        <v>2009602</v>
      </c>
      <c r="G86" t="s">
        <v>90</v>
      </c>
      <c r="H86">
        <v>5</v>
      </c>
      <c r="I86" t="s">
        <v>12</v>
      </c>
      <c r="J86" t="s">
        <v>91</v>
      </c>
      <c r="K86" t="s">
        <v>14</v>
      </c>
      <c r="M86" s="34">
        <f t="shared" si="40"/>
        <v>2009023</v>
      </c>
      <c r="N86" s="34">
        <f t="shared" si="41"/>
        <v>2009602</v>
      </c>
      <c r="O86" s="34" t="str">
        <f t="shared" si="42"/>
        <v>DOM PERIGNON VINTAGE 03 300CL</v>
      </c>
      <c r="P86" s="35">
        <f t="shared" si="43"/>
        <v>1129.848</v>
      </c>
      <c r="Q86" s="20">
        <v>0</v>
      </c>
      <c r="R86" s="21">
        <f t="shared" si="48"/>
        <v>0</v>
      </c>
      <c r="S86" s="22">
        <f t="shared" si="49"/>
        <v>0</v>
      </c>
      <c r="T86" s="23">
        <v>0</v>
      </c>
      <c r="U86" s="21">
        <f t="shared" si="50"/>
        <v>0</v>
      </c>
      <c r="V86" s="24">
        <f t="shared" si="51"/>
        <v>0</v>
      </c>
    </row>
    <row r="87" spans="2:22" ht="16.5" x14ac:dyDescent="0.35">
      <c r="C87" t="s">
        <v>9</v>
      </c>
      <c r="D87" t="s">
        <v>10</v>
      </c>
      <c r="E87">
        <v>2009023</v>
      </c>
      <c r="F87">
        <v>2012745</v>
      </c>
      <c r="G87" t="s">
        <v>92</v>
      </c>
      <c r="H87">
        <v>141</v>
      </c>
      <c r="I87" t="s">
        <v>12</v>
      </c>
      <c r="J87" t="s">
        <v>93</v>
      </c>
      <c r="K87" t="s">
        <v>14</v>
      </c>
      <c r="M87" s="34">
        <f t="shared" si="40"/>
        <v>2009023</v>
      </c>
      <c r="N87" s="34">
        <f t="shared" si="41"/>
        <v>2012745</v>
      </c>
      <c r="O87" s="34" t="str">
        <f t="shared" si="42"/>
        <v>DOM PERIGNON LUM VINTAGE 04 75CL RCOL</v>
      </c>
      <c r="P87" s="35">
        <f t="shared" si="43"/>
        <v>89.481489361702117</v>
      </c>
      <c r="Q87" s="20">
        <v>0</v>
      </c>
      <c r="R87" s="21">
        <f t="shared" si="48"/>
        <v>0</v>
      </c>
      <c r="S87" s="22">
        <f t="shared" si="49"/>
        <v>0</v>
      </c>
      <c r="T87" s="23">
        <v>0</v>
      </c>
      <c r="U87" s="21">
        <f t="shared" si="50"/>
        <v>0</v>
      </c>
      <c r="V87" s="24">
        <f t="shared" si="51"/>
        <v>0</v>
      </c>
    </row>
    <row r="88" spans="2:22" ht="16.5" x14ac:dyDescent="0.35">
      <c r="C88" t="s">
        <v>9</v>
      </c>
      <c r="D88" t="s">
        <v>10</v>
      </c>
      <c r="E88">
        <v>2009023</v>
      </c>
      <c r="F88">
        <v>2016297</v>
      </c>
      <c r="G88" t="s">
        <v>94</v>
      </c>
      <c r="H88">
        <v>18</v>
      </c>
      <c r="I88" t="s">
        <v>12</v>
      </c>
      <c r="J88">
        <v>518.66</v>
      </c>
      <c r="K88" t="s">
        <v>14</v>
      </c>
      <c r="M88" s="34">
        <f t="shared" si="40"/>
        <v>2009023</v>
      </c>
      <c r="N88" s="34">
        <f t="shared" si="41"/>
        <v>2016297</v>
      </c>
      <c r="O88" s="34" t="str">
        <f t="shared" si="42"/>
        <v>MOET &amp; CHANDON VINTAGE 06 75CL RCOL</v>
      </c>
      <c r="P88" s="35">
        <f t="shared" si="43"/>
        <v>28.814444444444444</v>
      </c>
      <c r="Q88" s="20">
        <v>0</v>
      </c>
      <c r="R88" s="21">
        <f t="shared" si="48"/>
        <v>0</v>
      </c>
      <c r="S88" s="22">
        <f t="shared" si="49"/>
        <v>0</v>
      </c>
      <c r="T88" s="23">
        <v>0</v>
      </c>
      <c r="U88" s="21">
        <f t="shared" si="50"/>
        <v>0</v>
      </c>
      <c r="V88" s="24">
        <f t="shared" si="51"/>
        <v>0</v>
      </c>
    </row>
    <row r="89" spans="2:22" ht="16.5" x14ac:dyDescent="0.35">
      <c r="C89" t="s">
        <v>9</v>
      </c>
      <c r="D89" t="s">
        <v>10</v>
      </c>
      <c r="E89">
        <v>2009023</v>
      </c>
      <c r="F89">
        <v>2016440</v>
      </c>
      <c r="G89" t="s">
        <v>95</v>
      </c>
      <c r="H89">
        <v>1</v>
      </c>
      <c r="I89" t="s">
        <v>12</v>
      </c>
      <c r="J89" t="s">
        <v>96</v>
      </c>
      <c r="K89" t="s">
        <v>14</v>
      </c>
      <c r="M89" s="34">
        <f t="shared" si="40"/>
        <v>2009023</v>
      </c>
      <c r="N89" s="34">
        <f t="shared" si="41"/>
        <v>2016440</v>
      </c>
      <c r="O89" s="34" t="str">
        <f t="shared" si="42"/>
        <v>DOM PERIGNON VINTAGE ROSE 00 300CL</v>
      </c>
      <c r="P89" s="35">
        <f t="shared" si="43"/>
        <v>3586.2</v>
      </c>
      <c r="Q89" s="20">
        <v>0</v>
      </c>
      <c r="R89" s="21">
        <f t="shared" si="48"/>
        <v>0</v>
      </c>
      <c r="S89" s="22">
        <f t="shared" si="49"/>
        <v>0</v>
      </c>
      <c r="T89" s="23">
        <v>0</v>
      </c>
      <c r="U89" s="21">
        <f t="shared" si="50"/>
        <v>0</v>
      </c>
      <c r="V89" s="24">
        <f t="shared" si="51"/>
        <v>0</v>
      </c>
    </row>
    <row r="90" spans="2:22" ht="16.5" x14ac:dyDescent="0.35">
      <c r="C90" t="s">
        <v>9</v>
      </c>
      <c r="D90" t="s">
        <v>10</v>
      </c>
      <c r="E90">
        <v>2009023</v>
      </c>
      <c r="F90">
        <v>2017758</v>
      </c>
      <c r="G90" t="s">
        <v>97</v>
      </c>
      <c r="H90">
        <v>4</v>
      </c>
      <c r="I90" t="s">
        <v>12</v>
      </c>
      <c r="J90" t="s">
        <v>98</v>
      </c>
      <c r="K90" t="s">
        <v>14</v>
      </c>
      <c r="M90" s="34">
        <f t="shared" si="40"/>
        <v>2009023</v>
      </c>
      <c r="N90" s="34">
        <f t="shared" si="41"/>
        <v>2017758</v>
      </c>
      <c r="O90" s="34" t="str">
        <f t="shared" si="42"/>
        <v>DOM PERIGNON VINTAGE ROSE 02 150CL</v>
      </c>
      <c r="P90" s="35">
        <f t="shared" si="43"/>
        <v>546.76499999999999</v>
      </c>
      <c r="Q90" s="20">
        <v>0</v>
      </c>
      <c r="R90" s="21">
        <f t="shared" si="48"/>
        <v>0</v>
      </c>
      <c r="S90" s="22">
        <f t="shared" si="49"/>
        <v>0</v>
      </c>
      <c r="T90" s="23">
        <v>0</v>
      </c>
      <c r="U90" s="21">
        <f t="shared" si="50"/>
        <v>0</v>
      </c>
      <c r="V90" s="24">
        <f t="shared" si="51"/>
        <v>0</v>
      </c>
    </row>
    <row r="91" spans="2:22" ht="16.5" x14ac:dyDescent="0.35">
      <c r="C91" t="s">
        <v>9</v>
      </c>
      <c r="D91" t="s">
        <v>10</v>
      </c>
      <c r="E91">
        <v>2009023</v>
      </c>
      <c r="F91">
        <v>2024087</v>
      </c>
      <c r="G91" t="s">
        <v>99</v>
      </c>
      <c r="H91">
        <v>349</v>
      </c>
      <c r="I91" t="s">
        <v>12</v>
      </c>
      <c r="J91" t="s">
        <v>100</v>
      </c>
      <c r="K91" t="s">
        <v>14</v>
      </c>
      <c r="M91" s="34">
        <f t="shared" si="40"/>
        <v>2009023</v>
      </c>
      <c r="N91" s="34">
        <f t="shared" si="41"/>
        <v>2024087</v>
      </c>
      <c r="O91" s="34" t="str">
        <f t="shared" si="42"/>
        <v>DOM PERIGNON VINTAGE 05 75CL RCOL</v>
      </c>
      <c r="P91" s="35">
        <f t="shared" si="43"/>
        <v>102.59</v>
      </c>
      <c r="Q91" s="20">
        <v>0</v>
      </c>
      <c r="R91" s="21">
        <f t="shared" si="48"/>
        <v>0</v>
      </c>
      <c r="S91" s="22">
        <f t="shared" si="49"/>
        <v>0</v>
      </c>
      <c r="T91" s="23">
        <v>0</v>
      </c>
      <c r="U91" s="21">
        <f t="shared" si="50"/>
        <v>0</v>
      </c>
      <c r="V91" s="24">
        <f t="shared" si="51"/>
        <v>0</v>
      </c>
    </row>
    <row r="92" spans="2:22" ht="16.5" x14ac:dyDescent="0.35">
      <c r="C92" t="s">
        <v>9</v>
      </c>
      <c r="D92" t="s">
        <v>10</v>
      </c>
      <c r="E92">
        <v>2009023</v>
      </c>
      <c r="F92">
        <v>2025038</v>
      </c>
      <c r="G92" t="s">
        <v>101</v>
      </c>
      <c r="H92">
        <v>30</v>
      </c>
      <c r="I92" t="s">
        <v>12</v>
      </c>
      <c r="J92" t="s">
        <v>102</v>
      </c>
      <c r="K92" t="s">
        <v>14</v>
      </c>
      <c r="M92" s="36">
        <f t="shared" si="40"/>
        <v>2009023</v>
      </c>
      <c r="N92" s="36">
        <f t="shared" si="41"/>
        <v>2025038</v>
      </c>
      <c r="O92" s="36" t="str">
        <f t="shared" si="42"/>
        <v>DOM PERIGNON LUM VINTAGE 05 150CL</v>
      </c>
      <c r="P92" s="37">
        <f t="shared" si="43"/>
        <v>310.42</v>
      </c>
      <c r="Q92" s="25">
        <v>0</v>
      </c>
      <c r="R92" s="26">
        <f t="shared" si="48"/>
        <v>0</v>
      </c>
      <c r="S92" s="27">
        <f t="shared" si="49"/>
        <v>0</v>
      </c>
      <c r="T92" s="28">
        <v>0</v>
      </c>
      <c r="U92" s="26">
        <f t="shared" si="50"/>
        <v>0</v>
      </c>
      <c r="V92" s="29">
        <f t="shared" si="51"/>
        <v>0</v>
      </c>
    </row>
    <row r="93" spans="2:22" hidden="1" x14ac:dyDescent="0.25">
      <c r="M93" t="str">
        <f t="shared" si="40"/>
        <v/>
      </c>
      <c r="N93" t="str">
        <f t="shared" si="41"/>
        <v/>
      </c>
      <c r="O93" t="str">
        <f t="shared" si="42"/>
        <v/>
      </c>
      <c r="P93" s="1" t="str">
        <f t="shared" si="43"/>
        <v/>
      </c>
    </row>
    <row r="94" spans="2:22" hidden="1" x14ac:dyDescent="0.25">
      <c r="B94" t="s">
        <v>15</v>
      </c>
      <c r="E94">
        <v>2009023</v>
      </c>
      <c r="J94" t="s">
        <v>103</v>
      </c>
      <c r="K94" t="s">
        <v>14</v>
      </c>
      <c r="M94" t="str">
        <f t="shared" si="40"/>
        <v/>
      </c>
      <c r="N94" t="str">
        <f t="shared" si="41"/>
        <v/>
      </c>
      <c r="O94" t="str">
        <f t="shared" si="42"/>
        <v/>
      </c>
      <c r="P94" s="1" t="str">
        <f t="shared" si="43"/>
        <v/>
      </c>
    </row>
    <row r="95" spans="2:22" hidden="1" x14ac:dyDescent="0.25">
      <c r="M95" t="str">
        <f t="shared" si="40"/>
        <v/>
      </c>
      <c r="N95" t="str">
        <f t="shared" si="41"/>
        <v/>
      </c>
      <c r="O95" t="str">
        <f t="shared" si="42"/>
        <v/>
      </c>
      <c r="P95" s="1" t="str">
        <f t="shared" si="43"/>
        <v/>
      </c>
    </row>
    <row r="96" spans="2:22" ht="16.5" x14ac:dyDescent="0.35">
      <c r="C96" t="s">
        <v>9</v>
      </c>
      <c r="D96" t="s">
        <v>10</v>
      </c>
      <c r="E96">
        <v>2009024</v>
      </c>
      <c r="F96">
        <v>926882</v>
      </c>
      <c r="G96" t="s">
        <v>104</v>
      </c>
      <c r="H96">
        <v>40</v>
      </c>
      <c r="I96" t="s">
        <v>12</v>
      </c>
      <c r="J96">
        <v>762.3</v>
      </c>
      <c r="K96" t="s">
        <v>14</v>
      </c>
      <c r="M96" s="32">
        <f t="shared" si="40"/>
        <v>2009024</v>
      </c>
      <c r="N96" s="32">
        <f t="shared" si="41"/>
        <v>926882</v>
      </c>
      <c r="O96" s="32" t="str">
        <f t="shared" si="42"/>
        <v>MUMM CORDON ROUGE 150CL RCOL X240</v>
      </c>
      <c r="P96" s="33">
        <f t="shared" si="43"/>
        <v>19.057499999999997</v>
      </c>
      <c r="Q96" s="15">
        <v>0</v>
      </c>
      <c r="R96" s="16">
        <f t="shared" ref="R96:R101" si="52">IFERROR(Q96/1.416,0)</f>
        <v>0</v>
      </c>
      <c r="S96" s="17">
        <f t="shared" ref="S96:S101" si="53">IFERROR(P96/R96,0)</f>
        <v>0</v>
      </c>
      <c r="T96" s="18">
        <v>0</v>
      </c>
      <c r="U96" s="16">
        <f t="shared" ref="U96:U101" si="54">IFERROR(T96/1.416,0)</f>
        <v>0</v>
      </c>
      <c r="V96" s="19">
        <f t="shared" ref="V96:V101" si="55">IFERROR(P96/U96,0)</f>
        <v>0</v>
      </c>
    </row>
    <row r="97" spans="2:22" ht="16.5" x14ac:dyDescent="0.35">
      <c r="C97" t="s">
        <v>9</v>
      </c>
      <c r="D97" t="s">
        <v>10</v>
      </c>
      <c r="E97">
        <v>2009024</v>
      </c>
      <c r="F97">
        <v>926891</v>
      </c>
      <c r="G97" t="s">
        <v>105</v>
      </c>
      <c r="H97">
        <v>169</v>
      </c>
      <c r="I97" t="s">
        <v>12</v>
      </c>
      <c r="J97" t="s">
        <v>106</v>
      </c>
      <c r="K97" t="s">
        <v>14</v>
      </c>
      <c r="M97" s="34">
        <f t="shared" si="40"/>
        <v>2009024</v>
      </c>
      <c r="N97" s="34">
        <f t="shared" si="41"/>
        <v>926891</v>
      </c>
      <c r="O97" s="34" t="str">
        <f t="shared" si="42"/>
        <v>MUMM CORDON ROUGE 75CL RCOL (X480)</v>
      </c>
      <c r="P97" s="35">
        <f t="shared" si="43"/>
        <v>13.252130177514793</v>
      </c>
      <c r="Q97" s="20">
        <v>0</v>
      </c>
      <c r="R97" s="21">
        <f t="shared" si="52"/>
        <v>0</v>
      </c>
      <c r="S97" s="22">
        <f t="shared" si="53"/>
        <v>0</v>
      </c>
      <c r="T97" s="23">
        <v>0</v>
      </c>
      <c r="U97" s="21">
        <f t="shared" si="54"/>
        <v>0</v>
      </c>
      <c r="V97" s="24">
        <f t="shared" si="55"/>
        <v>0</v>
      </c>
    </row>
    <row r="98" spans="2:22" ht="16.5" x14ac:dyDescent="0.35">
      <c r="C98" t="s">
        <v>9</v>
      </c>
      <c r="D98" t="s">
        <v>10</v>
      </c>
      <c r="E98">
        <v>2009024</v>
      </c>
      <c r="F98">
        <v>926903</v>
      </c>
      <c r="G98" t="s">
        <v>107</v>
      </c>
      <c r="H98">
        <v>18</v>
      </c>
      <c r="I98" t="s">
        <v>12</v>
      </c>
      <c r="J98">
        <v>513.69000000000005</v>
      </c>
      <c r="K98" t="s">
        <v>14</v>
      </c>
      <c r="M98" s="34">
        <f t="shared" si="40"/>
        <v>2009024</v>
      </c>
      <c r="N98" s="34">
        <f t="shared" si="41"/>
        <v>926903</v>
      </c>
      <c r="O98" s="34" t="str">
        <f t="shared" si="42"/>
        <v>MUMM BLANC DE BLANCS CRAMANT 75CL RCOL</v>
      </c>
      <c r="P98" s="35">
        <f t="shared" si="43"/>
        <v>28.538333333333338</v>
      </c>
      <c r="Q98" s="20">
        <v>0</v>
      </c>
      <c r="R98" s="21">
        <f t="shared" si="52"/>
        <v>0</v>
      </c>
      <c r="S98" s="22">
        <f t="shared" si="53"/>
        <v>0</v>
      </c>
      <c r="T98" s="23">
        <v>0</v>
      </c>
      <c r="U98" s="21">
        <f t="shared" si="54"/>
        <v>0</v>
      </c>
      <c r="V98" s="24">
        <f t="shared" si="55"/>
        <v>0</v>
      </c>
    </row>
    <row r="99" spans="2:22" ht="16.5" x14ac:dyDescent="0.35">
      <c r="C99" t="s">
        <v>9</v>
      </c>
      <c r="D99" t="s">
        <v>10</v>
      </c>
      <c r="E99">
        <v>2009024</v>
      </c>
      <c r="F99">
        <v>1384481</v>
      </c>
      <c r="G99" t="s">
        <v>108</v>
      </c>
      <c r="H99">
        <v>7</v>
      </c>
      <c r="I99" t="s">
        <v>12</v>
      </c>
      <c r="J99">
        <v>0</v>
      </c>
      <c r="K99" t="s">
        <v>14</v>
      </c>
      <c r="M99" s="34">
        <f t="shared" si="40"/>
        <v>2009024</v>
      </c>
      <c r="N99" s="34">
        <f t="shared" si="41"/>
        <v>1384481</v>
      </c>
      <c r="O99" s="34" t="str">
        <f t="shared" si="42"/>
        <v>MUMM BLANC/BLANCS DE CRAMANT 150CL RCOL</v>
      </c>
      <c r="P99" s="35">
        <f t="shared" si="43"/>
        <v>0</v>
      </c>
      <c r="Q99" s="20">
        <v>0</v>
      </c>
      <c r="R99" s="21">
        <f t="shared" si="52"/>
        <v>0</v>
      </c>
      <c r="S99" s="22">
        <f t="shared" si="53"/>
        <v>0</v>
      </c>
      <c r="T99" s="23">
        <v>0</v>
      </c>
      <c r="U99" s="21">
        <f t="shared" si="54"/>
        <v>0</v>
      </c>
      <c r="V99" s="24">
        <f t="shared" si="55"/>
        <v>0</v>
      </c>
    </row>
    <row r="100" spans="2:22" ht="16.5" x14ac:dyDescent="0.35">
      <c r="C100" t="s">
        <v>9</v>
      </c>
      <c r="D100" t="s">
        <v>10</v>
      </c>
      <c r="E100">
        <v>2009024</v>
      </c>
      <c r="F100">
        <v>1385547</v>
      </c>
      <c r="G100" t="s">
        <v>109</v>
      </c>
      <c r="H100">
        <v>16</v>
      </c>
      <c r="I100" t="s">
        <v>12</v>
      </c>
      <c r="J100" t="s">
        <v>110</v>
      </c>
      <c r="K100" t="s">
        <v>14</v>
      </c>
      <c r="M100" s="34">
        <f t="shared" si="40"/>
        <v>2009024</v>
      </c>
      <c r="N100" s="34">
        <f t="shared" si="41"/>
        <v>1385547</v>
      </c>
      <c r="O100" s="34" t="str">
        <f t="shared" si="42"/>
        <v>MUMM CORDON ROUGE 300CL RCOL</v>
      </c>
      <c r="P100" s="35">
        <f t="shared" si="43"/>
        <v>109.839375</v>
      </c>
      <c r="Q100" s="20">
        <v>0</v>
      </c>
      <c r="R100" s="21">
        <f t="shared" si="52"/>
        <v>0</v>
      </c>
      <c r="S100" s="22">
        <f t="shared" si="53"/>
        <v>0</v>
      </c>
      <c r="T100" s="23">
        <v>0</v>
      </c>
      <c r="U100" s="21">
        <f t="shared" si="54"/>
        <v>0</v>
      </c>
      <c r="V100" s="24">
        <f t="shared" si="55"/>
        <v>0</v>
      </c>
    </row>
    <row r="101" spans="2:22" ht="16.5" x14ac:dyDescent="0.35">
      <c r="C101" t="s">
        <v>9</v>
      </c>
      <c r="D101" t="s">
        <v>10</v>
      </c>
      <c r="E101">
        <v>2009024</v>
      </c>
      <c r="F101">
        <v>2002352</v>
      </c>
      <c r="G101" t="s">
        <v>111</v>
      </c>
      <c r="H101">
        <v>115</v>
      </c>
      <c r="I101" t="s">
        <v>12</v>
      </c>
      <c r="J101" t="s">
        <v>112</v>
      </c>
      <c r="K101" t="s">
        <v>14</v>
      </c>
      <c r="M101" s="36">
        <f t="shared" si="40"/>
        <v>2009024</v>
      </c>
      <c r="N101" s="36">
        <f t="shared" si="41"/>
        <v>2002352</v>
      </c>
      <c r="O101" s="36" t="str">
        <f t="shared" si="42"/>
        <v>MUMM CR NIGHT EDITION 150CL RCOL</v>
      </c>
      <c r="P101" s="37">
        <f t="shared" si="43"/>
        <v>27.663565217391305</v>
      </c>
      <c r="Q101" s="25">
        <v>0</v>
      </c>
      <c r="R101" s="26">
        <f t="shared" si="52"/>
        <v>0</v>
      </c>
      <c r="S101" s="27">
        <f t="shared" si="53"/>
        <v>0</v>
      </c>
      <c r="T101" s="28">
        <v>0</v>
      </c>
      <c r="U101" s="26">
        <f t="shared" si="54"/>
        <v>0</v>
      </c>
      <c r="V101" s="29">
        <f t="shared" si="55"/>
        <v>0</v>
      </c>
    </row>
    <row r="102" spans="2:22" hidden="1" x14ac:dyDescent="0.25">
      <c r="M102" t="str">
        <f t="shared" si="40"/>
        <v/>
      </c>
      <c r="N102" t="str">
        <f t="shared" si="41"/>
        <v/>
      </c>
      <c r="O102" t="str">
        <f t="shared" si="42"/>
        <v/>
      </c>
      <c r="P102" s="1" t="str">
        <f t="shared" si="43"/>
        <v/>
      </c>
    </row>
    <row r="103" spans="2:22" hidden="1" x14ac:dyDescent="0.25">
      <c r="B103" t="s">
        <v>15</v>
      </c>
      <c r="E103">
        <v>2009024</v>
      </c>
      <c r="J103" t="s">
        <v>113</v>
      </c>
      <c r="K103" t="s">
        <v>14</v>
      </c>
      <c r="M103" t="str">
        <f t="shared" si="40"/>
        <v/>
      </c>
      <c r="N103" t="str">
        <f t="shared" si="41"/>
        <v/>
      </c>
      <c r="O103" t="str">
        <f t="shared" si="42"/>
        <v/>
      </c>
      <c r="P103" s="1" t="str">
        <f t="shared" si="43"/>
        <v/>
      </c>
    </row>
    <row r="104" spans="2:22" hidden="1" x14ac:dyDescent="0.25">
      <c r="M104" t="str">
        <f t="shared" si="40"/>
        <v/>
      </c>
      <c r="N104" t="str">
        <f t="shared" si="41"/>
        <v/>
      </c>
      <c r="O104" t="str">
        <f t="shared" si="42"/>
        <v/>
      </c>
      <c r="P104" s="1" t="str">
        <f t="shared" si="43"/>
        <v/>
      </c>
    </row>
    <row r="105" spans="2:22" ht="16.5" x14ac:dyDescent="0.35">
      <c r="C105" t="s">
        <v>9</v>
      </c>
      <c r="D105" t="s">
        <v>10</v>
      </c>
      <c r="E105">
        <v>2009025</v>
      </c>
      <c r="F105">
        <v>926971</v>
      </c>
      <c r="G105" t="s">
        <v>114</v>
      </c>
      <c r="H105">
        <v>659</v>
      </c>
      <c r="I105" t="s">
        <v>12</v>
      </c>
      <c r="J105" t="s">
        <v>115</v>
      </c>
      <c r="K105" t="s">
        <v>14</v>
      </c>
      <c r="M105" s="32">
        <f t="shared" si="40"/>
        <v>2009025</v>
      </c>
      <c r="N105" s="32">
        <f t="shared" si="41"/>
        <v>926971</v>
      </c>
      <c r="O105" s="32" t="str">
        <f t="shared" si="42"/>
        <v>PERRIER JOUET GD BRUT 75CL 3+1 RCOL</v>
      </c>
      <c r="P105" s="33">
        <f t="shared" si="43"/>
        <v>12.558710166919576</v>
      </c>
      <c r="Q105" s="15">
        <v>0</v>
      </c>
      <c r="R105" s="16">
        <f t="shared" ref="R105:R110" si="56">IFERROR(Q105/1.416,0)</f>
        <v>0</v>
      </c>
      <c r="S105" s="17">
        <f t="shared" ref="S105:S110" si="57">IFERROR(P105/R105,0)</f>
        <v>0</v>
      </c>
      <c r="T105" s="18">
        <v>0</v>
      </c>
      <c r="U105" s="16">
        <f t="shared" ref="U105:U110" si="58">IFERROR(T105/1.416,0)</f>
        <v>0</v>
      </c>
      <c r="V105" s="19">
        <f t="shared" ref="V105:V110" si="59">IFERROR(P105/U105,0)</f>
        <v>0</v>
      </c>
    </row>
    <row r="106" spans="2:22" ht="16.5" x14ac:dyDescent="0.35">
      <c r="C106" t="s">
        <v>9</v>
      </c>
      <c r="D106" t="s">
        <v>10</v>
      </c>
      <c r="E106">
        <v>2009025</v>
      </c>
      <c r="F106">
        <v>926989</v>
      </c>
      <c r="G106" t="s">
        <v>116</v>
      </c>
      <c r="H106">
        <v>4</v>
      </c>
      <c r="I106" t="s">
        <v>12</v>
      </c>
      <c r="J106">
        <v>119.48</v>
      </c>
      <c r="K106" t="s">
        <v>14</v>
      </c>
      <c r="M106" s="34">
        <f t="shared" si="40"/>
        <v>2009025</v>
      </c>
      <c r="N106" s="34">
        <f t="shared" si="41"/>
        <v>926989</v>
      </c>
      <c r="O106" s="34" t="str">
        <f t="shared" si="42"/>
        <v>PERRIER JOUET GD BRUT 150CL 3+1 RCOL</v>
      </c>
      <c r="P106" s="35">
        <f t="shared" si="43"/>
        <v>29.87</v>
      </c>
      <c r="Q106" s="20">
        <v>0</v>
      </c>
      <c r="R106" s="21">
        <f t="shared" si="56"/>
        <v>0</v>
      </c>
      <c r="S106" s="22">
        <f t="shared" si="57"/>
        <v>0</v>
      </c>
      <c r="T106" s="23">
        <v>0</v>
      </c>
      <c r="U106" s="21">
        <f t="shared" si="58"/>
        <v>0</v>
      </c>
      <c r="V106" s="24">
        <f t="shared" si="59"/>
        <v>0</v>
      </c>
    </row>
    <row r="107" spans="2:22" ht="16.5" x14ac:dyDescent="0.35">
      <c r="C107" t="s">
        <v>9</v>
      </c>
      <c r="D107" t="s">
        <v>10</v>
      </c>
      <c r="E107">
        <v>2009025</v>
      </c>
      <c r="F107">
        <v>2008030</v>
      </c>
      <c r="G107" t="s">
        <v>117</v>
      </c>
      <c r="H107">
        <v>1</v>
      </c>
      <c r="I107" t="s">
        <v>12</v>
      </c>
      <c r="J107">
        <v>33.049999999999997</v>
      </c>
      <c r="K107" t="s">
        <v>14</v>
      </c>
      <c r="M107" s="34">
        <f t="shared" si="40"/>
        <v>2009025</v>
      </c>
      <c r="N107" s="34">
        <f t="shared" si="41"/>
        <v>2008030</v>
      </c>
      <c r="O107" s="34" t="str">
        <f t="shared" si="42"/>
        <v>PERRIER JOUET BE EPOQUE ROSE 04 75CL 2+1</v>
      </c>
      <c r="P107" s="35">
        <f t="shared" si="43"/>
        <v>33.049999999999997</v>
      </c>
      <c r="Q107" s="20">
        <v>0</v>
      </c>
      <c r="R107" s="21">
        <f t="shared" si="56"/>
        <v>0</v>
      </c>
      <c r="S107" s="22">
        <f t="shared" si="57"/>
        <v>0</v>
      </c>
      <c r="T107" s="23">
        <v>0</v>
      </c>
      <c r="U107" s="21">
        <f t="shared" si="58"/>
        <v>0</v>
      </c>
      <c r="V107" s="24">
        <f t="shared" si="59"/>
        <v>0</v>
      </c>
    </row>
    <row r="108" spans="2:22" ht="16.5" x14ac:dyDescent="0.35">
      <c r="C108" t="s">
        <v>9</v>
      </c>
      <c r="D108" t="s">
        <v>10</v>
      </c>
      <c r="E108">
        <v>2009025</v>
      </c>
      <c r="F108">
        <v>2013861</v>
      </c>
      <c r="G108" t="s">
        <v>118</v>
      </c>
      <c r="H108">
        <v>5</v>
      </c>
      <c r="I108" t="s">
        <v>12</v>
      </c>
      <c r="J108">
        <v>249.39</v>
      </c>
      <c r="K108" t="s">
        <v>14</v>
      </c>
      <c r="M108" s="34">
        <f t="shared" si="40"/>
        <v>2009025</v>
      </c>
      <c r="N108" s="34">
        <f t="shared" si="41"/>
        <v>2013861</v>
      </c>
      <c r="O108" s="34" t="str">
        <f t="shared" si="42"/>
        <v>PERRIER JOUET BELLE EPOQUE 06 75CL 2+1 R</v>
      </c>
      <c r="P108" s="35">
        <f t="shared" si="43"/>
        <v>49.878</v>
      </c>
      <c r="Q108" s="20">
        <v>0</v>
      </c>
      <c r="R108" s="21">
        <f t="shared" si="56"/>
        <v>0</v>
      </c>
      <c r="S108" s="22">
        <f t="shared" si="57"/>
        <v>0</v>
      </c>
      <c r="T108" s="23">
        <v>0</v>
      </c>
      <c r="U108" s="21">
        <f t="shared" si="58"/>
        <v>0</v>
      </c>
      <c r="V108" s="24">
        <f t="shared" si="59"/>
        <v>0</v>
      </c>
    </row>
    <row r="109" spans="2:22" ht="16.5" x14ac:dyDescent="0.35">
      <c r="C109" t="s">
        <v>9</v>
      </c>
      <c r="D109" t="s">
        <v>10</v>
      </c>
      <c r="E109">
        <v>2009025</v>
      </c>
      <c r="F109">
        <v>2014605</v>
      </c>
      <c r="G109" t="s">
        <v>119</v>
      </c>
      <c r="H109">
        <v>4</v>
      </c>
      <c r="I109" t="s">
        <v>12</v>
      </c>
      <c r="J109">
        <v>400.21</v>
      </c>
      <c r="K109" t="s">
        <v>14</v>
      </c>
      <c r="M109" s="34">
        <f t="shared" si="40"/>
        <v>2009025</v>
      </c>
      <c r="N109" s="34">
        <f t="shared" si="41"/>
        <v>2014605</v>
      </c>
      <c r="O109" s="34" t="str">
        <f t="shared" si="42"/>
        <v>PERRIER JOUET BELLE EPOQUE 04 150CL 2+1</v>
      </c>
      <c r="P109" s="35">
        <f t="shared" si="43"/>
        <v>100.05249999999999</v>
      </c>
      <c r="Q109" s="20">
        <v>0</v>
      </c>
      <c r="R109" s="21">
        <f t="shared" si="56"/>
        <v>0</v>
      </c>
      <c r="S109" s="22">
        <f t="shared" si="57"/>
        <v>0</v>
      </c>
      <c r="T109" s="23">
        <v>0</v>
      </c>
      <c r="U109" s="21">
        <f t="shared" si="58"/>
        <v>0</v>
      </c>
      <c r="V109" s="24">
        <f t="shared" si="59"/>
        <v>0</v>
      </c>
    </row>
    <row r="110" spans="2:22" ht="16.5" x14ac:dyDescent="0.35">
      <c r="C110" t="s">
        <v>9</v>
      </c>
      <c r="D110" t="s">
        <v>10</v>
      </c>
      <c r="E110">
        <v>2009025</v>
      </c>
      <c r="F110">
        <v>2021956</v>
      </c>
      <c r="G110" t="s">
        <v>120</v>
      </c>
      <c r="H110">
        <v>81</v>
      </c>
      <c r="I110" t="s">
        <v>12</v>
      </c>
      <c r="J110" t="s">
        <v>121</v>
      </c>
      <c r="K110" t="s">
        <v>14</v>
      </c>
      <c r="M110" s="36">
        <f t="shared" si="40"/>
        <v>2009025</v>
      </c>
      <c r="N110" s="36">
        <f t="shared" si="41"/>
        <v>2021956</v>
      </c>
      <c r="O110" s="36" t="str">
        <f t="shared" si="42"/>
        <v>PERRIER JOUET BE EPOQUE ROSE 06 75CL 2+1</v>
      </c>
      <c r="P110" s="37">
        <f t="shared" si="43"/>
        <v>35.504320987654317</v>
      </c>
      <c r="Q110" s="25">
        <v>0</v>
      </c>
      <c r="R110" s="26">
        <f t="shared" si="56"/>
        <v>0</v>
      </c>
      <c r="S110" s="27">
        <f t="shared" si="57"/>
        <v>0</v>
      </c>
      <c r="T110" s="28">
        <v>0</v>
      </c>
      <c r="U110" s="26">
        <f t="shared" si="58"/>
        <v>0</v>
      </c>
      <c r="V110" s="29">
        <f t="shared" si="59"/>
        <v>0</v>
      </c>
    </row>
    <row r="111" spans="2:22" hidden="1" x14ac:dyDescent="0.25">
      <c r="M111" t="str">
        <f t="shared" si="40"/>
        <v/>
      </c>
      <c r="N111" t="str">
        <f t="shared" si="41"/>
        <v/>
      </c>
      <c r="O111" t="str">
        <f t="shared" si="42"/>
        <v/>
      </c>
      <c r="P111" s="1" t="str">
        <f t="shared" si="43"/>
        <v/>
      </c>
    </row>
    <row r="112" spans="2:22" hidden="1" x14ac:dyDescent="0.25">
      <c r="B112" t="s">
        <v>15</v>
      </c>
      <c r="E112">
        <v>2009025</v>
      </c>
      <c r="J112" t="s">
        <v>122</v>
      </c>
      <c r="K112" t="s">
        <v>14</v>
      </c>
      <c r="M112" t="str">
        <f t="shared" si="40"/>
        <v/>
      </c>
      <c r="N112" t="str">
        <f t="shared" si="41"/>
        <v/>
      </c>
      <c r="O112" t="str">
        <f t="shared" si="42"/>
        <v/>
      </c>
      <c r="P112" s="1" t="str">
        <f t="shared" si="43"/>
        <v/>
      </c>
    </row>
    <row r="113" spans="2:22" hidden="1" x14ac:dyDescent="0.25">
      <c r="M113" t="str">
        <f t="shared" si="40"/>
        <v/>
      </c>
      <c r="N113" t="str">
        <f t="shared" si="41"/>
        <v/>
      </c>
      <c r="O113" t="str">
        <f t="shared" si="42"/>
        <v/>
      </c>
      <c r="P113" s="1" t="str">
        <f t="shared" si="43"/>
        <v/>
      </c>
    </row>
    <row r="114" spans="2:22" ht="16.5" x14ac:dyDescent="0.35">
      <c r="C114" t="s">
        <v>9</v>
      </c>
      <c r="D114" t="s">
        <v>10</v>
      </c>
      <c r="E114">
        <v>2009026</v>
      </c>
      <c r="F114">
        <v>927041</v>
      </c>
      <c r="G114" t="s">
        <v>123</v>
      </c>
      <c r="H114">
        <v>221</v>
      </c>
      <c r="I114" t="s">
        <v>12</v>
      </c>
      <c r="J114" t="s">
        <v>124</v>
      </c>
      <c r="K114" t="s">
        <v>14</v>
      </c>
      <c r="M114" s="30">
        <f t="shared" si="40"/>
        <v>2009026</v>
      </c>
      <c r="N114" s="30">
        <f t="shared" si="41"/>
        <v>927041</v>
      </c>
      <c r="O114" s="30" t="str">
        <f t="shared" si="42"/>
        <v>PIPER HEIDSIECK 75CL</v>
      </c>
      <c r="P114" s="31">
        <f t="shared" si="43"/>
        <v>14.771855203619909</v>
      </c>
      <c r="Q114" s="6">
        <v>0</v>
      </c>
      <c r="R114" s="7">
        <f>IFERROR(Q114/1.416,0)</f>
        <v>0</v>
      </c>
      <c r="S114" s="8">
        <f>IFERROR(P114/R114,0)</f>
        <v>0</v>
      </c>
      <c r="T114" s="9">
        <v>0</v>
      </c>
      <c r="U114" s="7">
        <f>IFERROR(T114/1.416,0)</f>
        <v>0</v>
      </c>
      <c r="V114" s="10">
        <f>IFERROR(P114/U114,0)</f>
        <v>0</v>
      </c>
    </row>
    <row r="115" spans="2:22" hidden="1" x14ac:dyDescent="0.25">
      <c r="M115" t="str">
        <f t="shared" si="40"/>
        <v/>
      </c>
      <c r="N115" t="str">
        <f t="shared" si="41"/>
        <v/>
      </c>
      <c r="O115" t="str">
        <f t="shared" si="42"/>
        <v/>
      </c>
      <c r="P115" s="1" t="str">
        <f t="shared" si="43"/>
        <v/>
      </c>
    </row>
    <row r="116" spans="2:22" hidden="1" x14ac:dyDescent="0.25">
      <c r="B116" t="s">
        <v>15</v>
      </c>
      <c r="E116">
        <v>2009026</v>
      </c>
      <c r="J116" t="s">
        <v>124</v>
      </c>
      <c r="K116" t="s">
        <v>14</v>
      </c>
      <c r="M116" t="str">
        <f t="shared" si="40"/>
        <v/>
      </c>
      <c r="N116" t="str">
        <f t="shared" si="41"/>
        <v/>
      </c>
      <c r="O116" t="str">
        <f t="shared" si="42"/>
        <v/>
      </c>
      <c r="P116" s="1" t="str">
        <f t="shared" si="43"/>
        <v/>
      </c>
    </row>
    <row r="117" spans="2:22" hidden="1" x14ac:dyDescent="0.25">
      <c r="M117" t="str">
        <f t="shared" si="40"/>
        <v/>
      </c>
      <c r="N117" t="str">
        <f t="shared" si="41"/>
        <v/>
      </c>
      <c r="O117" t="str">
        <f t="shared" si="42"/>
        <v/>
      </c>
      <c r="P117" s="1" t="str">
        <f t="shared" si="43"/>
        <v/>
      </c>
    </row>
    <row r="118" spans="2:22" ht="16.5" x14ac:dyDescent="0.35">
      <c r="C118" t="s">
        <v>9</v>
      </c>
      <c r="D118" t="s">
        <v>10</v>
      </c>
      <c r="E118">
        <v>2009027</v>
      </c>
      <c r="F118">
        <v>1005882</v>
      </c>
      <c r="G118" t="s">
        <v>125</v>
      </c>
      <c r="H118">
        <v>48</v>
      </c>
      <c r="I118" t="s">
        <v>12</v>
      </c>
      <c r="J118">
        <v>815.56</v>
      </c>
      <c r="K118" t="s">
        <v>14</v>
      </c>
      <c r="M118" s="30">
        <f t="shared" si="40"/>
        <v>2009027</v>
      </c>
      <c r="N118" s="30">
        <f t="shared" si="41"/>
        <v>1005882</v>
      </c>
      <c r="O118" s="30" t="str">
        <f t="shared" si="42"/>
        <v>POL ROGER BRUT 75CL 204+12</v>
      </c>
      <c r="P118" s="31">
        <f t="shared" si="43"/>
        <v>16.990833333333331</v>
      </c>
      <c r="Q118" s="6">
        <v>0</v>
      </c>
      <c r="R118" s="7">
        <f>IFERROR(Q118/1.416,0)</f>
        <v>0</v>
      </c>
      <c r="S118" s="8">
        <f>IFERROR(P118/R118,0)</f>
        <v>0</v>
      </c>
      <c r="T118" s="9">
        <v>0</v>
      </c>
      <c r="U118" s="7">
        <f>IFERROR(T118/1.416,0)</f>
        <v>0</v>
      </c>
      <c r="V118" s="10">
        <f>IFERROR(P118/U118,0)</f>
        <v>0</v>
      </c>
    </row>
    <row r="119" spans="2:22" hidden="1" x14ac:dyDescent="0.25">
      <c r="M119" t="str">
        <f t="shared" si="40"/>
        <v/>
      </c>
      <c r="N119" t="str">
        <f t="shared" si="41"/>
        <v/>
      </c>
      <c r="O119" t="str">
        <f t="shared" si="42"/>
        <v/>
      </c>
      <c r="P119" s="1" t="str">
        <f t="shared" si="43"/>
        <v/>
      </c>
    </row>
    <row r="120" spans="2:22" hidden="1" x14ac:dyDescent="0.25">
      <c r="B120" t="s">
        <v>15</v>
      </c>
      <c r="E120">
        <v>2009027</v>
      </c>
      <c r="J120">
        <v>815.56</v>
      </c>
      <c r="K120" t="s">
        <v>14</v>
      </c>
      <c r="M120" t="str">
        <f t="shared" si="40"/>
        <v/>
      </c>
      <c r="N120" t="str">
        <f t="shared" si="41"/>
        <v/>
      </c>
      <c r="O120" t="str">
        <f t="shared" si="42"/>
        <v/>
      </c>
      <c r="P120" s="1" t="str">
        <f t="shared" si="43"/>
        <v/>
      </c>
    </row>
    <row r="121" spans="2:22" hidden="1" x14ac:dyDescent="0.25">
      <c r="M121" t="str">
        <f t="shared" si="40"/>
        <v/>
      </c>
      <c r="N121" t="str">
        <f t="shared" si="41"/>
        <v/>
      </c>
      <c r="O121" t="str">
        <f t="shared" si="42"/>
        <v/>
      </c>
      <c r="P121" s="1" t="str">
        <f t="shared" si="43"/>
        <v/>
      </c>
    </row>
    <row r="122" spans="2:22" ht="16.5" x14ac:dyDescent="0.35">
      <c r="C122" t="s">
        <v>9</v>
      </c>
      <c r="D122" t="s">
        <v>10</v>
      </c>
      <c r="E122">
        <v>2009028</v>
      </c>
      <c r="F122">
        <v>1017710</v>
      </c>
      <c r="G122" t="s">
        <v>126</v>
      </c>
      <c r="H122">
        <v>7</v>
      </c>
      <c r="I122" t="s">
        <v>12</v>
      </c>
      <c r="J122">
        <v>220.75</v>
      </c>
      <c r="K122" t="s">
        <v>14</v>
      </c>
      <c r="M122" s="32">
        <f t="shared" si="40"/>
        <v>2009028</v>
      </c>
      <c r="N122" s="32">
        <f t="shared" si="41"/>
        <v>1017710</v>
      </c>
      <c r="O122" s="32" t="str">
        <f t="shared" si="42"/>
        <v>POMMERY BRUT SILVER 150CL</v>
      </c>
      <c r="P122" s="33">
        <f t="shared" si="43"/>
        <v>31.535714285714285</v>
      </c>
      <c r="Q122" s="15">
        <v>0</v>
      </c>
      <c r="R122" s="16">
        <f t="shared" ref="R122:R123" si="60">IFERROR(Q122/1.416,0)</f>
        <v>0</v>
      </c>
      <c r="S122" s="17">
        <f t="shared" ref="S122:S123" si="61">IFERROR(P122/R122,0)</f>
        <v>0</v>
      </c>
      <c r="T122" s="18">
        <v>0</v>
      </c>
      <c r="U122" s="16">
        <f t="shared" ref="U122:U123" si="62">IFERROR(T122/1.416,0)</f>
        <v>0</v>
      </c>
      <c r="V122" s="19">
        <f t="shared" ref="V122:V123" si="63">IFERROR(P122/U122,0)</f>
        <v>0</v>
      </c>
    </row>
    <row r="123" spans="2:22" ht="16.5" x14ac:dyDescent="0.35">
      <c r="C123" t="s">
        <v>9</v>
      </c>
      <c r="D123" t="s">
        <v>10</v>
      </c>
      <c r="E123">
        <v>2009028</v>
      </c>
      <c r="F123">
        <v>1017736</v>
      </c>
      <c r="G123" t="s">
        <v>127</v>
      </c>
      <c r="H123">
        <v>12</v>
      </c>
      <c r="I123" t="s">
        <v>12</v>
      </c>
      <c r="J123">
        <v>180.3</v>
      </c>
      <c r="K123" t="s">
        <v>14</v>
      </c>
      <c r="M123" s="36">
        <f t="shared" si="40"/>
        <v>2009028</v>
      </c>
      <c r="N123" s="36">
        <f t="shared" si="41"/>
        <v>1017736</v>
      </c>
      <c r="O123" s="36" t="str">
        <f t="shared" si="42"/>
        <v>POMMERY BRUT SILVER 75CL</v>
      </c>
      <c r="P123" s="37">
        <f t="shared" si="43"/>
        <v>15.025</v>
      </c>
      <c r="Q123" s="25">
        <v>0</v>
      </c>
      <c r="R123" s="26">
        <f t="shared" si="60"/>
        <v>0</v>
      </c>
      <c r="S123" s="27">
        <f t="shared" si="61"/>
        <v>0</v>
      </c>
      <c r="T123" s="28">
        <v>0</v>
      </c>
      <c r="U123" s="26">
        <f t="shared" si="62"/>
        <v>0</v>
      </c>
      <c r="V123" s="29">
        <f t="shared" si="63"/>
        <v>0</v>
      </c>
    </row>
    <row r="124" spans="2:22" hidden="1" x14ac:dyDescent="0.25">
      <c r="M124" t="str">
        <f t="shared" si="40"/>
        <v/>
      </c>
      <c r="N124" t="str">
        <f t="shared" si="41"/>
        <v/>
      </c>
      <c r="O124" t="str">
        <f t="shared" si="42"/>
        <v/>
      </c>
      <c r="P124" s="1" t="str">
        <f t="shared" si="43"/>
        <v/>
      </c>
    </row>
    <row r="125" spans="2:22" hidden="1" x14ac:dyDescent="0.25">
      <c r="B125" t="s">
        <v>15</v>
      </c>
      <c r="E125">
        <v>2009028</v>
      </c>
      <c r="J125">
        <v>401.05</v>
      </c>
      <c r="K125" t="s">
        <v>14</v>
      </c>
      <c r="M125" t="str">
        <f t="shared" si="40"/>
        <v/>
      </c>
      <c r="N125" t="str">
        <f t="shared" si="41"/>
        <v/>
      </c>
      <c r="O125" t="str">
        <f t="shared" si="42"/>
        <v/>
      </c>
      <c r="P125" s="1" t="str">
        <f t="shared" si="43"/>
        <v/>
      </c>
    </row>
    <row r="126" spans="2:22" hidden="1" x14ac:dyDescent="0.25">
      <c r="M126" t="str">
        <f t="shared" si="40"/>
        <v/>
      </c>
      <c r="N126" t="str">
        <f t="shared" si="41"/>
        <v/>
      </c>
      <c r="O126" t="str">
        <f t="shared" si="42"/>
        <v/>
      </c>
      <c r="P126" s="1" t="str">
        <f t="shared" si="43"/>
        <v/>
      </c>
    </row>
    <row r="127" spans="2:22" ht="16.5" x14ac:dyDescent="0.35">
      <c r="C127" t="s">
        <v>9</v>
      </c>
      <c r="D127" t="s">
        <v>10</v>
      </c>
      <c r="E127">
        <v>2009029</v>
      </c>
      <c r="F127">
        <v>927172</v>
      </c>
      <c r="G127" t="s">
        <v>128</v>
      </c>
      <c r="H127">
        <v>33</v>
      </c>
      <c r="I127" t="s">
        <v>12</v>
      </c>
      <c r="J127">
        <v>638.71</v>
      </c>
      <c r="K127" t="s">
        <v>14</v>
      </c>
      <c r="M127" s="32">
        <f t="shared" si="40"/>
        <v>2009029</v>
      </c>
      <c r="N127" s="32">
        <f t="shared" si="41"/>
        <v>927172</v>
      </c>
      <c r="O127" s="32" t="str">
        <f t="shared" si="42"/>
        <v>ROEDERER BRUT 1ER 75CL</v>
      </c>
      <c r="P127" s="33">
        <f t="shared" si="43"/>
        <v>19.354848484848485</v>
      </c>
      <c r="Q127" s="15">
        <v>0</v>
      </c>
      <c r="R127" s="16">
        <f t="shared" ref="R127:R138" si="64">IFERROR(Q127/1.416,0)</f>
        <v>0</v>
      </c>
      <c r="S127" s="17">
        <f t="shared" ref="S127:S138" si="65">IFERROR(P127/R127,0)</f>
        <v>0</v>
      </c>
      <c r="T127" s="18">
        <v>0</v>
      </c>
      <c r="U127" s="16">
        <f t="shared" ref="U127:U138" si="66">IFERROR(T127/1.416,0)</f>
        <v>0</v>
      </c>
      <c r="V127" s="19">
        <f t="shared" ref="V127:V138" si="67">IFERROR(P127/U127,0)</f>
        <v>0</v>
      </c>
    </row>
    <row r="128" spans="2:22" ht="16.5" x14ac:dyDescent="0.35">
      <c r="C128" t="s">
        <v>9</v>
      </c>
      <c r="D128" t="s">
        <v>10</v>
      </c>
      <c r="E128">
        <v>2009029</v>
      </c>
      <c r="F128">
        <v>1159478</v>
      </c>
      <c r="G128" t="s">
        <v>129</v>
      </c>
      <c r="H128">
        <v>5</v>
      </c>
      <c r="I128" t="s">
        <v>12</v>
      </c>
      <c r="J128" t="s">
        <v>130</v>
      </c>
      <c r="K128" t="s">
        <v>14</v>
      </c>
      <c r="M128" s="34">
        <f t="shared" si="40"/>
        <v>2009029</v>
      </c>
      <c r="N128" s="34">
        <f t="shared" si="41"/>
        <v>1159478</v>
      </c>
      <c r="O128" s="34" t="str">
        <f t="shared" si="42"/>
        <v>ROEDERER CRISTAL 99 300CL</v>
      </c>
      <c r="P128" s="35">
        <f t="shared" si="43"/>
        <v>1317.9760000000001</v>
      </c>
      <c r="Q128" s="20">
        <v>0</v>
      </c>
      <c r="R128" s="21">
        <f t="shared" si="64"/>
        <v>0</v>
      </c>
      <c r="S128" s="22">
        <f t="shared" si="65"/>
        <v>0</v>
      </c>
      <c r="T128" s="23">
        <v>0</v>
      </c>
      <c r="U128" s="21">
        <f t="shared" si="66"/>
        <v>0</v>
      </c>
      <c r="V128" s="24">
        <f t="shared" si="67"/>
        <v>0</v>
      </c>
    </row>
    <row r="129" spans="2:22" ht="16.5" x14ac:dyDescent="0.35">
      <c r="C129" t="s">
        <v>9</v>
      </c>
      <c r="D129" t="s">
        <v>10</v>
      </c>
      <c r="E129">
        <v>2009029</v>
      </c>
      <c r="F129">
        <v>1337131</v>
      </c>
      <c r="G129" t="s">
        <v>131</v>
      </c>
      <c r="H129">
        <v>4</v>
      </c>
      <c r="I129" t="s">
        <v>12</v>
      </c>
      <c r="J129" t="s">
        <v>132</v>
      </c>
      <c r="K129" t="s">
        <v>14</v>
      </c>
      <c r="M129" s="34">
        <f t="shared" si="40"/>
        <v>2009029</v>
      </c>
      <c r="N129" s="34">
        <f t="shared" si="41"/>
        <v>1337131</v>
      </c>
      <c r="O129" s="34" t="str">
        <f t="shared" si="42"/>
        <v>ROEDERER CRISTAL 02 600CL</v>
      </c>
      <c r="P129" s="35">
        <f t="shared" si="43"/>
        <v>5287.24</v>
      </c>
      <c r="Q129" s="20">
        <v>0</v>
      </c>
      <c r="R129" s="21">
        <f t="shared" si="64"/>
        <v>0</v>
      </c>
      <c r="S129" s="22">
        <f t="shared" si="65"/>
        <v>0</v>
      </c>
      <c r="T129" s="23">
        <v>0</v>
      </c>
      <c r="U129" s="21">
        <f t="shared" si="66"/>
        <v>0</v>
      </c>
      <c r="V129" s="24">
        <f t="shared" si="67"/>
        <v>0</v>
      </c>
    </row>
    <row r="130" spans="2:22" ht="16.5" x14ac:dyDescent="0.35">
      <c r="C130" t="s">
        <v>9</v>
      </c>
      <c r="D130" t="s">
        <v>10</v>
      </c>
      <c r="E130">
        <v>2009029</v>
      </c>
      <c r="F130">
        <v>2001806</v>
      </c>
      <c r="G130" t="s">
        <v>133</v>
      </c>
      <c r="H130">
        <v>9</v>
      </c>
      <c r="I130" t="s">
        <v>12</v>
      </c>
      <c r="J130" t="s">
        <v>134</v>
      </c>
      <c r="K130" t="s">
        <v>14</v>
      </c>
      <c r="M130" s="34">
        <f t="shared" si="40"/>
        <v>2009029</v>
      </c>
      <c r="N130" s="34">
        <f t="shared" si="41"/>
        <v>2001806</v>
      </c>
      <c r="O130" s="34" t="str">
        <f t="shared" si="42"/>
        <v>ROEDERER CRISTAL 05 150CL</v>
      </c>
      <c r="P130" s="35">
        <f t="shared" si="43"/>
        <v>244.63777777777776</v>
      </c>
      <c r="Q130" s="20">
        <v>0</v>
      </c>
      <c r="R130" s="21">
        <f t="shared" si="64"/>
        <v>0</v>
      </c>
      <c r="S130" s="22">
        <f t="shared" si="65"/>
        <v>0</v>
      </c>
      <c r="T130" s="23">
        <v>0</v>
      </c>
      <c r="U130" s="21">
        <f t="shared" si="66"/>
        <v>0</v>
      </c>
      <c r="V130" s="24">
        <f t="shared" si="67"/>
        <v>0</v>
      </c>
    </row>
    <row r="131" spans="2:22" ht="16.5" x14ac:dyDescent="0.35">
      <c r="C131" t="s">
        <v>9</v>
      </c>
      <c r="D131" t="s">
        <v>10</v>
      </c>
      <c r="E131">
        <v>2009029</v>
      </c>
      <c r="F131">
        <v>2007686</v>
      </c>
      <c r="G131" t="s">
        <v>135</v>
      </c>
      <c r="H131">
        <v>5</v>
      </c>
      <c r="I131" t="s">
        <v>12</v>
      </c>
      <c r="J131">
        <v>950</v>
      </c>
      <c r="K131" t="s">
        <v>14</v>
      </c>
      <c r="M131" s="34">
        <f t="shared" si="40"/>
        <v>2009029</v>
      </c>
      <c r="N131" s="34">
        <f t="shared" si="41"/>
        <v>2007686</v>
      </c>
      <c r="O131" s="34" t="str">
        <f t="shared" si="42"/>
        <v>ROEDERER CRISTAL ROSE 05 75CL</v>
      </c>
      <c r="P131" s="35">
        <f t="shared" si="43"/>
        <v>190</v>
      </c>
      <c r="Q131" s="20">
        <v>0</v>
      </c>
      <c r="R131" s="21">
        <f t="shared" si="64"/>
        <v>0</v>
      </c>
      <c r="S131" s="22">
        <f t="shared" si="65"/>
        <v>0</v>
      </c>
      <c r="T131" s="23">
        <v>0</v>
      </c>
      <c r="U131" s="21">
        <f t="shared" si="66"/>
        <v>0</v>
      </c>
      <c r="V131" s="24">
        <f t="shared" si="67"/>
        <v>0</v>
      </c>
    </row>
    <row r="132" spans="2:22" ht="16.5" x14ac:dyDescent="0.35">
      <c r="C132" t="s">
        <v>9</v>
      </c>
      <c r="D132" t="s">
        <v>10</v>
      </c>
      <c r="E132">
        <v>2009029</v>
      </c>
      <c r="F132">
        <v>2009953</v>
      </c>
      <c r="G132" t="s">
        <v>136</v>
      </c>
      <c r="H132">
        <v>2</v>
      </c>
      <c r="I132" t="s">
        <v>12</v>
      </c>
      <c r="J132" t="s">
        <v>137</v>
      </c>
      <c r="K132" t="s">
        <v>14</v>
      </c>
      <c r="M132" s="34">
        <f t="shared" ref="M132:M195" si="68">IF(D132&lt;&gt;"",E132,"")</f>
        <v>2009029</v>
      </c>
      <c r="N132" s="34">
        <f t="shared" ref="N132:N195" si="69">IF(M132&lt;&gt;"",F132,"")</f>
        <v>2009953</v>
      </c>
      <c r="O132" s="34" t="str">
        <f t="shared" ref="O132:O195" si="70">IF(M132&lt;&gt;"",G132,"")</f>
        <v>ROEDERER CRISTAL ORFEVRE 02 300CL</v>
      </c>
      <c r="P132" s="35">
        <f t="shared" ref="P132:P195" si="71">IF(M132&lt;&gt;"",SUBSTITUTE(J132,",","")/VALUE(SUBSTITUTE(H132,",","")),"")</f>
        <v>7000</v>
      </c>
      <c r="Q132" s="20">
        <v>0</v>
      </c>
      <c r="R132" s="21">
        <f t="shared" si="64"/>
        <v>0</v>
      </c>
      <c r="S132" s="22">
        <f t="shared" si="65"/>
        <v>0</v>
      </c>
      <c r="T132" s="23">
        <v>0</v>
      </c>
      <c r="U132" s="21">
        <f t="shared" si="66"/>
        <v>0</v>
      </c>
      <c r="V132" s="24">
        <f t="shared" si="67"/>
        <v>0</v>
      </c>
    </row>
    <row r="133" spans="2:22" ht="16.5" x14ac:dyDescent="0.35">
      <c r="C133" t="s">
        <v>9</v>
      </c>
      <c r="D133" t="s">
        <v>10</v>
      </c>
      <c r="E133">
        <v>2009029</v>
      </c>
      <c r="F133">
        <v>2010571</v>
      </c>
      <c r="G133" t="s">
        <v>138</v>
      </c>
      <c r="H133">
        <v>2</v>
      </c>
      <c r="I133" t="s">
        <v>12</v>
      </c>
      <c r="J133" t="s">
        <v>139</v>
      </c>
      <c r="K133" t="s">
        <v>14</v>
      </c>
      <c r="M133" s="34">
        <f t="shared" si="68"/>
        <v>2009029</v>
      </c>
      <c r="N133" s="34">
        <f t="shared" si="69"/>
        <v>2010571</v>
      </c>
      <c r="O133" s="34" t="str">
        <f t="shared" si="70"/>
        <v>ROEDERER CRISTAL 04 300CL</v>
      </c>
      <c r="P133" s="35">
        <f t="shared" si="71"/>
        <v>1400</v>
      </c>
      <c r="Q133" s="20">
        <v>0</v>
      </c>
      <c r="R133" s="21">
        <f t="shared" si="64"/>
        <v>0</v>
      </c>
      <c r="S133" s="22">
        <f t="shared" si="65"/>
        <v>0</v>
      </c>
      <c r="T133" s="23">
        <v>0</v>
      </c>
      <c r="U133" s="21">
        <f t="shared" si="66"/>
        <v>0</v>
      </c>
      <c r="V133" s="24">
        <f t="shared" si="67"/>
        <v>0</v>
      </c>
    </row>
    <row r="134" spans="2:22" ht="16.5" x14ac:dyDescent="0.35">
      <c r="C134" t="s">
        <v>9</v>
      </c>
      <c r="D134" t="s">
        <v>10</v>
      </c>
      <c r="E134">
        <v>2009029</v>
      </c>
      <c r="F134">
        <v>2014453</v>
      </c>
      <c r="G134" t="s">
        <v>140</v>
      </c>
      <c r="H134">
        <v>80</v>
      </c>
      <c r="I134" t="s">
        <v>12</v>
      </c>
      <c r="J134" t="s">
        <v>141</v>
      </c>
      <c r="K134" t="s">
        <v>14</v>
      </c>
      <c r="M134" s="34">
        <f t="shared" si="68"/>
        <v>2009029</v>
      </c>
      <c r="N134" s="34">
        <f t="shared" si="69"/>
        <v>2014453</v>
      </c>
      <c r="O134" s="34" t="str">
        <f t="shared" si="70"/>
        <v>ROEDERER CRISTAL 06 150CL</v>
      </c>
      <c r="P134" s="35">
        <f t="shared" si="71"/>
        <v>249</v>
      </c>
      <c r="Q134" s="20">
        <v>0</v>
      </c>
      <c r="R134" s="21">
        <f t="shared" si="64"/>
        <v>0</v>
      </c>
      <c r="S134" s="22">
        <f t="shared" si="65"/>
        <v>0</v>
      </c>
      <c r="T134" s="23">
        <v>0</v>
      </c>
      <c r="U134" s="21">
        <f t="shared" si="66"/>
        <v>0</v>
      </c>
      <c r="V134" s="24">
        <f t="shared" si="67"/>
        <v>0</v>
      </c>
    </row>
    <row r="135" spans="2:22" ht="16.5" x14ac:dyDescent="0.35">
      <c r="C135" t="s">
        <v>9</v>
      </c>
      <c r="D135" t="s">
        <v>10</v>
      </c>
      <c r="E135">
        <v>2009029</v>
      </c>
      <c r="F135">
        <v>2014454</v>
      </c>
      <c r="G135" t="s">
        <v>142</v>
      </c>
      <c r="H135">
        <v>279</v>
      </c>
      <c r="I135" t="s">
        <v>12</v>
      </c>
      <c r="J135" t="s">
        <v>143</v>
      </c>
      <c r="K135" t="s">
        <v>14</v>
      </c>
      <c r="M135" s="34">
        <f t="shared" si="68"/>
        <v>2009029</v>
      </c>
      <c r="N135" s="34">
        <f t="shared" si="69"/>
        <v>2014454</v>
      </c>
      <c r="O135" s="34" t="str">
        <f t="shared" si="70"/>
        <v>ROEDERER CRISTAL 06 75CL</v>
      </c>
      <c r="P135" s="35">
        <f t="shared" si="71"/>
        <v>98.941326164874553</v>
      </c>
      <c r="Q135" s="20">
        <v>0</v>
      </c>
      <c r="R135" s="21">
        <f t="shared" si="64"/>
        <v>0</v>
      </c>
      <c r="S135" s="22">
        <f t="shared" si="65"/>
        <v>0</v>
      </c>
      <c r="T135" s="23">
        <v>0</v>
      </c>
      <c r="U135" s="21">
        <f t="shared" si="66"/>
        <v>0</v>
      </c>
      <c r="V135" s="24">
        <f t="shared" si="67"/>
        <v>0</v>
      </c>
    </row>
    <row r="136" spans="2:22" ht="16.5" x14ac:dyDescent="0.35">
      <c r="C136" t="s">
        <v>9</v>
      </c>
      <c r="D136" t="s">
        <v>10</v>
      </c>
      <c r="E136">
        <v>2009029</v>
      </c>
      <c r="F136">
        <v>2016703</v>
      </c>
      <c r="G136" t="s">
        <v>144</v>
      </c>
      <c r="H136">
        <v>4</v>
      </c>
      <c r="I136" t="s">
        <v>12</v>
      </c>
      <c r="J136" t="s">
        <v>145</v>
      </c>
      <c r="K136" t="s">
        <v>14</v>
      </c>
      <c r="M136" s="34">
        <f t="shared" si="68"/>
        <v>2009029</v>
      </c>
      <c r="N136" s="34">
        <f t="shared" si="69"/>
        <v>2016703</v>
      </c>
      <c r="O136" s="34" t="str">
        <f t="shared" si="70"/>
        <v>ROEDERER CRISTAL 05 300CL</v>
      </c>
      <c r="P136" s="35">
        <f t="shared" si="71"/>
        <v>1400</v>
      </c>
      <c r="Q136" s="20">
        <v>0</v>
      </c>
      <c r="R136" s="21">
        <f t="shared" si="64"/>
        <v>0</v>
      </c>
      <c r="S136" s="22">
        <f t="shared" si="65"/>
        <v>0</v>
      </c>
      <c r="T136" s="23">
        <v>0</v>
      </c>
      <c r="U136" s="21">
        <f t="shared" si="66"/>
        <v>0</v>
      </c>
      <c r="V136" s="24">
        <f t="shared" si="67"/>
        <v>0</v>
      </c>
    </row>
    <row r="137" spans="2:22" ht="16.5" x14ac:dyDescent="0.35">
      <c r="C137" t="s">
        <v>9</v>
      </c>
      <c r="D137" t="s">
        <v>10</v>
      </c>
      <c r="E137">
        <v>2009029</v>
      </c>
      <c r="F137">
        <v>2017169</v>
      </c>
      <c r="G137" t="s">
        <v>146</v>
      </c>
      <c r="H137">
        <v>24</v>
      </c>
      <c r="I137" t="s">
        <v>12</v>
      </c>
      <c r="J137" t="s">
        <v>147</v>
      </c>
      <c r="K137" t="s">
        <v>14</v>
      </c>
      <c r="M137" s="34">
        <f t="shared" si="68"/>
        <v>2009029</v>
      </c>
      <c r="N137" s="34">
        <f t="shared" si="69"/>
        <v>2017169</v>
      </c>
      <c r="O137" s="34" t="str">
        <f t="shared" si="70"/>
        <v>ROEDERER CRISTAL ROSE 06 150CL</v>
      </c>
      <c r="P137" s="35">
        <f t="shared" si="71"/>
        <v>435</v>
      </c>
      <c r="Q137" s="20">
        <v>0</v>
      </c>
      <c r="R137" s="21">
        <f t="shared" si="64"/>
        <v>0</v>
      </c>
      <c r="S137" s="22">
        <f t="shared" si="65"/>
        <v>0</v>
      </c>
      <c r="T137" s="23">
        <v>0</v>
      </c>
      <c r="U137" s="21">
        <f t="shared" si="66"/>
        <v>0</v>
      </c>
      <c r="V137" s="24">
        <f t="shared" si="67"/>
        <v>0</v>
      </c>
    </row>
    <row r="138" spans="2:22" ht="16.5" x14ac:dyDescent="0.35">
      <c r="C138" t="s">
        <v>9</v>
      </c>
      <c r="D138" t="s">
        <v>10</v>
      </c>
      <c r="E138">
        <v>2009029</v>
      </c>
      <c r="F138">
        <v>2024371</v>
      </c>
      <c r="G138" t="s">
        <v>148</v>
      </c>
      <c r="H138">
        <v>48</v>
      </c>
      <c r="I138" t="s">
        <v>12</v>
      </c>
      <c r="J138">
        <v>816</v>
      </c>
      <c r="K138" t="s">
        <v>14</v>
      </c>
      <c r="M138" s="36">
        <f t="shared" si="68"/>
        <v>2009029</v>
      </c>
      <c r="N138" s="36">
        <f t="shared" si="69"/>
        <v>2024371</v>
      </c>
      <c r="O138" s="36" t="str">
        <f t="shared" si="70"/>
        <v>BEDEL ORIGIN'ELLE BRUT 75CL</v>
      </c>
      <c r="P138" s="37">
        <f t="shared" si="71"/>
        <v>17</v>
      </c>
      <c r="Q138" s="25">
        <v>0</v>
      </c>
      <c r="R138" s="26">
        <f t="shared" si="64"/>
        <v>0</v>
      </c>
      <c r="S138" s="27">
        <f t="shared" si="65"/>
        <v>0</v>
      </c>
      <c r="T138" s="28">
        <v>0</v>
      </c>
      <c r="U138" s="26">
        <f t="shared" si="66"/>
        <v>0</v>
      </c>
      <c r="V138" s="29">
        <f t="shared" si="67"/>
        <v>0</v>
      </c>
    </row>
    <row r="139" spans="2:22" hidden="1" x14ac:dyDescent="0.25">
      <c r="M139" t="str">
        <f t="shared" si="68"/>
        <v/>
      </c>
      <c r="N139" t="str">
        <f t="shared" si="69"/>
        <v/>
      </c>
      <c r="O139" t="str">
        <f t="shared" si="70"/>
        <v/>
      </c>
      <c r="P139" s="1" t="str">
        <f t="shared" si="71"/>
        <v/>
      </c>
    </row>
    <row r="140" spans="2:22" hidden="1" x14ac:dyDescent="0.25">
      <c r="B140" t="s">
        <v>15</v>
      </c>
      <c r="E140">
        <v>2009029</v>
      </c>
      <c r="J140" t="s">
        <v>149</v>
      </c>
      <c r="K140" t="s">
        <v>14</v>
      </c>
      <c r="M140" t="str">
        <f t="shared" si="68"/>
        <v/>
      </c>
      <c r="N140" t="str">
        <f t="shared" si="69"/>
        <v/>
      </c>
      <c r="O140" t="str">
        <f t="shared" si="70"/>
        <v/>
      </c>
      <c r="P140" s="1" t="str">
        <f t="shared" si="71"/>
        <v/>
      </c>
    </row>
    <row r="141" spans="2:22" hidden="1" x14ac:dyDescent="0.25">
      <c r="M141" t="str">
        <f t="shared" si="68"/>
        <v/>
      </c>
      <c r="N141" t="str">
        <f t="shared" si="69"/>
        <v/>
      </c>
      <c r="O141" t="str">
        <f t="shared" si="70"/>
        <v/>
      </c>
      <c r="P141" s="1" t="str">
        <f t="shared" si="71"/>
        <v/>
      </c>
    </row>
    <row r="142" spans="2:22" ht="16.5" x14ac:dyDescent="0.35">
      <c r="C142" t="s">
        <v>9</v>
      </c>
      <c r="D142" t="s">
        <v>10</v>
      </c>
      <c r="E142">
        <v>2009030</v>
      </c>
      <c r="F142">
        <v>927287</v>
      </c>
      <c r="G142" t="s">
        <v>150</v>
      </c>
      <c r="H142">
        <v>4</v>
      </c>
      <c r="I142" t="s">
        <v>12</v>
      </c>
      <c r="J142">
        <v>232.76</v>
      </c>
      <c r="K142" t="s">
        <v>14</v>
      </c>
      <c r="M142" s="32">
        <f t="shared" si="68"/>
        <v>2009030</v>
      </c>
      <c r="N142" s="32">
        <f t="shared" si="69"/>
        <v>927287</v>
      </c>
      <c r="O142" s="32" t="str">
        <f t="shared" si="70"/>
        <v>RUINART ROSE 150CL</v>
      </c>
      <c r="P142" s="33">
        <f t="shared" si="71"/>
        <v>58.19</v>
      </c>
      <c r="Q142" s="15">
        <v>0</v>
      </c>
      <c r="R142" s="16">
        <f t="shared" ref="R142:R151" si="72">IFERROR(Q142/1.416,0)</f>
        <v>0</v>
      </c>
      <c r="S142" s="17">
        <f t="shared" ref="S142:S151" si="73">IFERROR(P142/R142,0)</f>
        <v>0</v>
      </c>
      <c r="T142" s="18">
        <v>0</v>
      </c>
      <c r="U142" s="16">
        <f t="shared" ref="U142:U151" si="74">IFERROR(T142/1.416,0)</f>
        <v>0</v>
      </c>
      <c r="V142" s="19">
        <f t="shared" ref="V142:V151" si="75">IFERROR(P142/U142,0)</f>
        <v>0</v>
      </c>
    </row>
    <row r="143" spans="2:22" ht="16.5" x14ac:dyDescent="0.35">
      <c r="C143" t="s">
        <v>9</v>
      </c>
      <c r="D143" t="s">
        <v>10</v>
      </c>
      <c r="E143">
        <v>2009030</v>
      </c>
      <c r="F143">
        <v>927295</v>
      </c>
      <c r="G143" t="s">
        <v>151</v>
      </c>
      <c r="H143">
        <v>174</v>
      </c>
      <c r="I143" t="s">
        <v>12</v>
      </c>
      <c r="J143" t="s">
        <v>152</v>
      </c>
      <c r="K143" t="s">
        <v>14</v>
      </c>
      <c r="M143" s="34">
        <f t="shared" si="68"/>
        <v>2009030</v>
      </c>
      <c r="N143" s="34">
        <f t="shared" si="69"/>
        <v>927295</v>
      </c>
      <c r="O143" s="34" t="str">
        <f t="shared" si="70"/>
        <v>RUINART ROSE 75CL</v>
      </c>
      <c r="P143" s="35">
        <f t="shared" si="71"/>
        <v>30.055057471264366</v>
      </c>
      <c r="Q143" s="20">
        <v>0</v>
      </c>
      <c r="R143" s="21">
        <f t="shared" si="72"/>
        <v>0</v>
      </c>
      <c r="S143" s="22">
        <f t="shared" si="73"/>
        <v>0</v>
      </c>
      <c r="T143" s="23">
        <v>0</v>
      </c>
      <c r="U143" s="21">
        <f t="shared" si="74"/>
        <v>0</v>
      </c>
      <c r="V143" s="24">
        <f t="shared" si="75"/>
        <v>0</v>
      </c>
    </row>
    <row r="144" spans="2:22" ht="16.5" x14ac:dyDescent="0.35">
      <c r="C144" t="s">
        <v>9</v>
      </c>
      <c r="D144" t="s">
        <v>10</v>
      </c>
      <c r="E144">
        <v>2009030</v>
      </c>
      <c r="F144">
        <v>927316</v>
      </c>
      <c r="G144" t="s">
        <v>153</v>
      </c>
      <c r="H144">
        <v>6</v>
      </c>
      <c r="I144" t="s">
        <v>12</v>
      </c>
      <c r="J144">
        <v>76.760000000000005</v>
      </c>
      <c r="K144" t="s">
        <v>14</v>
      </c>
      <c r="M144" s="34">
        <f t="shared" si="68"/>
        <v>2009030</v>
      </c>
      <c r="N144" s="34">
        <f t="shared" si="69"/>
        <v>927316</v>
      </c>
      <c r="O144" s="34" t="str">
        <f t="shared" si="70"/>
        <v>RUINART R 37.5CL</v>
      </c>
      <c r="P144" s="35">
        <f t="shared" si="71"/>
        <v>12.793333333333335</v>
      </c>
      <c r="Q144" s="20">
        <v>0</v>
      </c>
      <c r="R144" s="21">
        <f t="shared" si="72"/>
        <v>0</v>
      </c>
      <c r="S144" s="22">
        <f t="shared" si="73"/>
        <v>0</v>
      </c>
      <c r="T144" s="23">
        <v>0</v>
      </c>
      <c r="U144" s="21">
        <f t="shared" si="74"/>
        <v>0</v>
      </c>
      <c r="V144" s="24">
        <f t="shared" si="75"/>
        <v>0</v>
      </c>
    </row>
    <row r="145" spans="2:22" ht="16.5" x14ac:dyDescent="0.35">
      <c r="C145" t="s">
        <v>9</v>
      </c>
      <c r="D145" t="s">
        <v>10</v>
      </c>
      <c r="E145">
        <v>2009030</v>
      </c>
      <c r="F145">
        <v>927324</v>
      </c>
      <c r="G145" t="s">
        <v>154</v>
      </c>
      <c r="H145">
        <v>175</v>
      </c>
      <c r="I145" t="s">
        <v>12</v>
      </c>
      <c r="J145" t="s">
        <v>155</v>
      </c>
      <c r="K145" t="s">
        <v>14</v>
      </c>
      <c r="M145" s="34">
        <f t="shared" si="68"/>
        <v>2009030</v>
      </c>
      <c r="N145" s="34">
        <f t="shared" si="69"/>
        <v>927324</v>
      </c>
      <c r="O145" s="34" t="str">
        <f t="shared" si="70"/>
        <v>RUINART R 75CL</v>
      </c>
      <c r="P145" s="35">
        <f t="shared" si="71"/>
        <v>20.957428571428572</v>
      </c>
      <c r="Q145" s="20">
        <v>0</v>
      </c>
      <c r="R145" s="21">
        <f t="shared" si="72"/>
        <v>0</v>
      </c>
      <c r="S145" s="22">
        <f t="shared" si="73"/>
        <v>0</v>
      </c>
      <c r="T145" s="23">
        <v>0</v>
      </c>
      <c r="U145" s="21">
        <f t="shared" si="74"/>
        <v>0</v>
      </c>
      <c r="V145" s="24">
        <f t="shared" si="75"/>
        <v>0</v>
      </c>
    </row>
    <row r="146" spans="2:22" ht="16.5" x14ac:dyDescent="0.35">
      <c r="C146" t="s">
        <v>9</v>
      </c>
      <c r="D146" t="s">
        <v>10</v>
      </c>
      <c r="E146">
        <v>2009030</v>
      </c>
      <c r="F146">
        <v>977090</v>
      </c>
      <c r="G146" t="s">
        <v>156</v>
      </c>
      <c r="H146">
        <v>39</v>
      </c>
      <c r="I146" t="s">
        <v>12</v>
      </c>
      <c r="J146" t="s">
        <v>157</v>
      </c>
      <c r="K146" t="s">
        <v>14</v>
      </c>
      <c r="M146" s="34">
        <f t="shared" si="68"/>
        <v>2009030</v>
      </c>
      <c r="N146" s="34">
        <f t="shared" si="69"/>
        <v>977090</v>
      </c>
      <c r="O146" s="34" t="str">
        <f t="shared" si="70"/>
        <v>RUINART BLANC DE BLANCS 75CL</v>
      </c>
      <c r="P146" s="35">
        <f t="shared" si="71"/>
        <v>30.633333333333333</v>
      </c>
      <c r="Q146" s="20">
        <v>0</v>
      </c>
      <c r="R146" s="21">
        <f t="shared" si="72"/>
        <v>0</v>
      </c>
      <c r="S146" s="22">
        <f t="shared" si="73"/>
        <v>0</v>
      </c>
      <c r="T146" s="23">
        <v>0</v>
      </c>
      <c r="U146" s="21">
        <f t="shared" si="74"/>
        <v>0</v>
      </c>
      <c r="V146" s="24">
        <f t="shared" si="75"/>
        <v>0</v>
      </c>
    </row>
    <row r="147" spans="2:22" ht="16.5" x14ac:dyDescent="0.35">
      <c r="C147" t="s">
        <v>9</v>
      </c>
      <c r="D147" t="s">
        <v>10</v>
      </c>
      <c r="E147">
        <v>2009030</v>
      </c>
      <c r="F147">
        <v>1070393</v>
      </c>
      <c r="G147" t="s">
        <v>158</v>
      </c>
      <c r="H147">
        <v>62</v>
      </c>
      <c r="I147" t="s">
        <v>12</v>
      </c>
      <c r="J147" t="s">
        <v>159</v>
      </c>
      <c r="K147" t="s">
        <v>14</v>
      </c>
      <c r="M147" s="34">
        <f t="shared" si="68"/>
        <v>2009030</v>
      </c>
      <c r="N147" s="34">
        <f t="shared" si="69"/>
        <v>1070393</v>
      </c>
      <c r="O147" s="34" t="str">
        <f t="shared" si="70"/>
        <v>RUINART ROSE 37.5CL</v>
      </c>
      <c r="P147" s="35">
        <f t="shared" si="71"/>
        <v>17.873709677419356</v>
      </c>
      <c r="Q147" s="20">
        <v>0</v>
      </c>
      <c r="R147" s="21">
        <f t="shared" si="72"/>
        <v>0</v>
      </c>
      <c r="S147" s="22">
        <f t="shared" si="73"/>
        <v>0</v>
      </c>
      <c r="T147" s="23">
        <v>0</v>
      </c>
      <c r="U147" s="21">
        <f t="shared" si="74"/>
        <v>0</v>
      </c>
      <c r="V147" s="24">
        <f t="shared" si="75"/>
        <v>0</v>
      </c>
    </row>
    <row r="148" spans="2:22" ht="16.5" x14ac:dyDescent="0.35">
      <c r="C148" t="s">
        <v>9</v>
      </c>
      <c r="D148" t="s">
        <v>10</v>
      </c>
      <c r="E148">
        <v>2009030</v>
      </c>
      <c r="F148">
        <v>1186812</v>
      </c>
      <c r="G148" t="s">
        <v>160</v>
      </c>
      <c r="H148">
        <v>35</v>
      </c>
      <c r="I148" t="s">
        <v>12</v>
      </c>
      <c r="J148" t="s">
        <v>161</v>
      </c>
      <c r="K148" t="s">
        <v>14</v>
      </c>
      <c r="M148" s="34">
        <f t="shared" si="68"/>
        <v>2009030</v>
      </c>
      <c r="N148" s="34">
        <f t="shared" si="69"/>
        <v>1186812</v>
      </c>
      <c r="O148" s="34" t="str">
        <f t="shared" si="70"/>
        <v>RUINART BLANC DE BLANCS 150CL</v>
      </c>
      <c r="P148" s="35">
        <f t="shared" si="71"/>
        <v>61.764857142857146</v>
      </c>
      <c r="Q148" s="20">
        <v>0</v>
      </c>
      <c r="R148" s="21">
        <f t="shared" si="72"/>
        <v>0</v>
      </c>
      <c r="S148" s="22">
        <f t="shared" si="73"/>
        <v>0</v>
      </c>
      <c r="T148" s="23">
        <v>0</v>
      </c>
      <c r="U148" s="21">
        <f t="shared" si="74"/>
        <v>0</v>
      </c>
      <c r="V148" s="24">
        <f t="shared" si="75"/>
        <v>0</v>
      </c>
    </row>
    <row r="149" spans="2:22" ht="16.5" x14ac:dyDescent="0.35">
      <c r="C149" t="s">
        <v>9</v>
      </c>
      <c r="D149" t="s">
        <v>10</v>
      </c>
      <c r="E149">
        <v>2009030</v>
      </c>
      <c r="F149">
        <v>1351689</v>
      </c>
      <c r="G149" t="s">
        <v>162</v>
      </c>
      <c r="H149">
        <v>1</v>
      </c>
      <c r="I149" t="s">
        <v>12</v>
      </c>
      <c r="J149">
        <v>280</v>
      </c>
      <c r="K149" t="s">
        <v>14</v>
      </c>
      <c r="M149" s="34">
        <f t="shared" si="68"/>
        <v>2009030</v>
      </c>
      <c r="N149" s="34">
        <f t="shared" si="69"/>
        <v>1351689</v>
      </c>
      <c r="O149" s="34" t="str">
        <f t="shared" si="70"/>
        <v>RUINART BLANC DE BLANCS 300CL</v>
      </c>
      <c r="P149" s="35">
        <f t="shared" si="71"/>
        <v>280</v>
      </c>
      <c r="Q149" s="20">
        <v>0</v>
      </c>
      <c r="R149" s="21">
        <f t="shared" si="72"/>
        <v>0</v>
      </c>
      <c r="S149" s="22">
        <f t="shared" si="73"/>
        <v>0</v>
      </c>
      <c r="T149" s="23">
        <v>0</v>
      </c>
      <c r="U149" s="21">
        <f t="shared" si="74"/>
        <v>0</v>
      </c>
      <c r="V149" s="24">
        <f t="shared" si="75"/>
        <v>0</v>
      </c>
    </row>
    <row r="150" spans="2:22" ht="16.5" x14ac:dyDescent="0.35">
      <c r="C150" t="s">
        <v>9</v>
      </c>
      <c r="D150" t="s">
        <v>10</v>
      </c>
      <c r="E150">
        <v>2009030</v>
      </c>
      <c r="F150">
        <v>2018513</v>
      </c>
      <c r="G150" t="s">
        <v>163</v>
      </c>
      <c r="H150">
        <v>5</v>
      </c>
      <c r="I150" t="s">
        <v>12</v>
      </c>
      <c r="J150">
        <v>341.6</v>
      </c>
      <c r="K150" t="s">
        <v>14</v>
      </c>
      <c r="M150" s="34">
        <f t="shared" si="68"/>
        <v>2009030</v>
      </c>
      <c r="N150" s="34">
        <f t="shared" si="69"/>
        <v>2018513</v>
      </c>
      <c r="O150" s="34" t="str">
        <f t="shared" si="70"/>
        <v>RUINART DOM RUINART 04 75CL</v>
      </c>
      <c r="P150" s="35">
        <f t="shared" si="71"/>
        <v>68.320000000000007</v>
      </c>
      <c r="Q150" s="20">
        <v>0</v>
      </c>
      <c r="R150" s="21">
        <f t="shared" si="72"/>
        <v>0</v>
      </c>
      <c r="S150" s="22">
        <f t="shared" si="73"/>
        <v>0</v>
      </c>
      <c r="T150" s="23">
        <v>0</v>
      </c>
      <c r="U150" s="21">
        <f t="shared" si="74"/>
        <v>0</v>
      </c>
      <c r="V150" s="24">
        <f t="shared" si="75"/>
        <v>0</v>
      </c>
    </row>
    <row r="151" spans="2:22" ht="16.5" x14ac:dyDescent="0.35">
      <c r="C151" t="s">
        <v>9</v>
      </c>
      <c r="D151" t="s">
        <v>10</v>
      </c>
      <c r="E151">
        <v>2009030</v>
      </c>
      <c r="F151">
        <v>2018514</v>
      </c>
      <c r="G151" t="s">
        <v>164</v>
      </c>
      <c r="H151">
        <v>6</v>
      </c>
      <c r="I151" t="s">
        <v>12</v>
      </c>
      <c r="J151">
        <v>652.74</v>
      </c>
      <c r="K151" t="s">
        <v>14</v>
      </c>
      <c r="M151" s="36">
        <f t="shared" si="68"/>
        <v>2009030</v>
      </c>
      <c r="N151" s="36">
        <f t="shared" si="69"/>
        <v>2018514</v>
      </c>
      <c r="O151" s="36" t="str">
        <f t="shared" si="70"/>
        <v>RUINART DOM RUINART ROSE 02 75CL</v>
      </c>
      <c r="P151" s="37">
        <f t="shared" si="71"/>
        <v>108.79</v>
      </c>
      <c r="Q151" s="25">
        <v>0</v>
      </c>
      <c r="R151" s="26">
        <f t="shared" si="72"/>
        <v>0</v>
      </c>
      <c r="S151" s="27">
        <f t="shared" si="73"/>
        <v>0</v>
      </c>
      <c r="T151" s="28">
        <v>0</v>
      </c>
      <c r="U151" s="26">
        <f t="shared" si="74"/>
        <v>0</v>
      </c>
      <c r="V151" s="29">
        <f t="shared" si="75"/>
        <v>0</v>
      </c>
    </row>
    <row r="152" spans="2:22" hidden="1" x14ac:dyDescent="0.25">
      <c r="M152" t="str">
        <f t="shared" si="68"/>
        <v/>
      </c>
      <c r="N152" t="str">
        <f t="shared" si="69"/>
        <v/>
      </c>
      <c r="O152" t="str">
        <f t="shared" si="70"/>
        <v/>
      </c>
      <c r="P152" s="1" t="str">
        <f t="shared" si="71"/>
        <v/>
      </c>
    </row>
    <row r="153" spans="2:22" hidden="1" x14ac:dyDescent="0.25">
      <c r="B153" t="s">
        <v>15</v>
      </c>
      <c r="E153">
        <v>2009030</v>
      </c>
      <c r="J153" t="s">
        <v>165</v>
      </c>
      <c r="K153" t="s">
        <v>14</v>
      </c>
      <c r="M153" t="str">
        <f t="shared" si="68"/>
        <v/>
      </c>
      <c r="N153" t="str">
        <f t="shared" si="69"/>
        <v/>
      </c>
      <c r="O153" t="str">
        <f t="shared" si="70"/>
        <v/>
      </c>
      <c r="P153" s="1" t="str">
        <f t="shared" si="71"/>
        <v/>
      </c>
    </row>
    <row r="154" spans="2:22" hidden="1" x14ac:dyDescent="0.25">
      <c r="M154" t="str">
        <f t="shared" si="68"/>
        <v/>
      </c>
      <c r="N154" t="str">
        <f t="shared" si="69"/>
        <v/>
      </c>
      <c r="O154" t="str">
        <f t="shared" si="70"/>
        <v/>
      </c>
      <c r="P154" s="1" t="str">
        <f t="shared" si="71"/>
        <v/>
      </c>
    </row>
    <row r="155" spans="2:22" ht="16.5" x14ac:dyDescent="0.35">
      <c r="C155" t="s">
        <v>9</v>
      </c>
      <c r="D155" t="s">
        <v>10</v>
      </c>
      <c r="E155">
        <v>2009032</v>
      </c>
      <c r="F155">
        <v>927421</v>
      </c>
      <c r="G155" t="s">
        <v>166</v>
      </c>
      <c r="H155">
        <v>205</v>
      </c>
      <c r="I155" t="s">
        <v>12</v>
      </c>
      <c r="J155" t="s">
        <v>167</v>
      </c>
      <c r="K155" t="s">
        <v>14</v>
      </c>
      <c r="M155" s="32">
        <f t="shared" si="68"/>
        <v>2009032</v>
      </c>
      <c r="N155" s="32">
        <f t="shared" si="69"/>
        <v>927421</v>
      </c>
      <c r="O155" s="32" t="str">
        <f t="shared" si="70"/>
        <v>TAITTINGER CUVEE PRESTIGE 75CL</v>
      </c>
      <c r="P155" s="33">
        <f t="shared" si="71"/>
        <v>16.704829268292681</v>
      </c>
      <c r="Q155" s="15">
        <v>0</v>
      </c>
      <c r="R155" s="16">
        <f t="shared" ref="R155:R159" si="76">IFERROR(Q155/1.416,0)</f>
        <v>0</v>
      </c>
      <c r="S155" s="17">
        <f t="shared" ref="S155:S159" si="77">IFERROR(P155/R155,0)</f>
        <v>0</v>
      </c>
      <c r="T155" s="18">
        <v>0</v>
      </c>
      <c r="U155" s="16">
        <f t="shared" ref="U155:U159" si="78">IFERROR(T155/1.416,0)</f>
        <v>0</v>
      </c>
      <c r="V155" s="19">
        <f t="shared" ref="V155:V159" si="79">IFERROR(P155/U155,0)</f>
        <v>0</v>
      </c>
    </row>
    <row r="156" spans="2:22" ht="16.5" x14ac:dyDescent="0.35">
      <c r="C156" t="s">
        <v>9</v>
      </c>
      <c r="D156" t="s">
        <v>10</v>
      </c>
      <c r="E156">
        <v>2009032</v>
      </c>
      <c r="F156">
        <v>1204304</v>
      </c>
      <c r="G156" t="s">
        <v>168</v>
      </c>
      <c r="H156">
        <v>1</v>
      </c>
      <c r="I156" t="s">
        <v>12</v>
      </c>
      <c r="J156">
        <v>48.43</v>
      </c>
      <c r="K156" t="s">
        <v>14</v>
      </c>
      <c r="M156" s="34">
        <f t="shared" si="68"/>
        <v>2009032</v>
      </c>
      <c r="N156" s="34">
        <f t="shared" si="69"/>
        <v>1204304</v>
      </c>
      <c r="O156" s="34" t="str">
        <f t="shared" si="70"/>
        <v>TAITTINGER COMTES/CHAMPAGNE 98 75CL</v>
      </c>
      <c r="P156" s="35">
        <f t="shared" si="71"/>
        <v>48.43</v>
      </c>
      <c r="Q156" s="20">
        <v>0</v>
      </c>
      <c r="R156" s="21">
        <f t="shared" si="76"/>
        <v>0</v>
      </c>
      <c r="S156" s="22">
        <f t="shared" si="77"/>
        <v>0</v>
      </c>
      <c r="T156" s="23">
        <v>0</v>
      </c>
      <c r="U156" s="21">
        <f t="shared" si="78"/>
        <v>0</v>
      </c>
      <c r="V156" s="24">
        <f t="shared" si="79"/>
        <v>0</v>
      </c>
    </row>
    <row r="157" spans="2:22" ht="16.5" x14ac:dyDescent="0.35">
      <c r="C157" t="s">
        <v>9</v>
      </c>
      <c r="D157" t="s">
        <v>10</v>
      </c>
      <c r="E157">
        <v>2009032</v>
      </c>
      <c r="F157">
        <v>2008389</v>
      </c>
      <c r="G157" t="s">
        <v>169</v>
      </c>
      <c r="H157">
        <v>3</v>
      </c>
      <c r="I157" t="s">
        <v>12</v>
      </c>
      <c r="J157">
        <v>214.66</v>
      </c>
      <c r="K157" t="s">
        <v>14</v>
      </c>
      <c r="M157" s="34">
        <f t="shared" si="68"/>
        <v>2009032</v>
      </c>
      <c r="N157" s="34">
        <f t="shared" si="69"/>
        <v>2008389</v>
      </c>
      <c r="O157" s="34" t="str">
        <f t="shared" si="70"/>
        <v>TAITTINGER COMTES/CHAMPAGNE ROSE 05 75CL</v>
      </c>
      <c r="P157" s="35">
        <f t="shared" si="71"/>
        <v>71.553333333333327</v>
      </c>
      <c r="Q157" s="20">
        <v>0</v>
      </c>
      <c r="R157" s="21">
        <f t="shared" si="76"/>
        <v>0</v>
      </c>
      <c r="S157" s="22">
        <f t="shared" si="77"/>
        <v>0</v>
      </c>
      <c r="T157" s="23">
        <v>0</v>
      </c>
      <c r="U157" s="21">
        <f t="shared" si="78"/>
        <v>0</v>
      </c>
      <c r="V157" s="24">
        <f t="shared" si="79"/>
        <v>0</v>
      </c>
    </row>
    <row r="158" spans="2:22" ht="16.5" x14ac:dyDescent="0.35">
      <c r="C158" t="s">
        <v>9</v>
      </c>
      <c r="D158" t="s">
        <v>10</v>
      </c>
      <c r="E158">
        <v>2009032</v>
      </c>
      <c r="F158">
        <v>2008400</v>
      </c>
      <c r="G158" t="s">
        <v>170</v>
      </c>
      <c r="H158">
        <v>2</v>
      </c>
      <c r="I158" t="s">
        <v>12</v>
      </c>
      <c r="J158">
        <v>105.39</v>
      </c>
      <c r="K158" t="s">
        <v>14</v>
      </c>
      <c r="M158" s="34">
        <f t="shared" si="68"/>
        <v>2009032</v>
      </c>
      <c r="N158" s="34">
        <f t="shared" si="69"/>
        <v>2008400</v>
      </c>
      <c r="O158" s="34" t="str">
        <f t="shared" si="70"/>
        <v>TAITTINGER COMTES/CHAMPAGNE 04 75CL</v>
      </c>
      <c r="P158" s="35">
        <f t="shared" si="71"/>
        <v>52.695</v>
      </c>
      <c r="Q158" s="20">
        <v>0</v>
      </c>
      <c r="R158" s="21">
        <f t="shared" si="76"/>
        <v>0</v>
      </c>
      <c r="S158" s="22">
        <f t="shared" si="77"/>
        <v>0</v>
      </c>
      <c r="T158" s="23">
        <v>0</v>
      </c>
      <c r="U158" s="21">
        <f t="shared" si="78"/>
        <v>0</v>
      </c>
      <c r="V158" s="24">
        <f t="shared" si="79"/>
        <v>0</v>
      </c>
    </row>
    <row r="159" spans="2:22" ht="16.5" x14ac:dyDescent="0.35">
      <c r="C159" t="s">
        <v>9</v>
      </c>
      <c r="D159" t="s">
        <v>10</v>
      </c>
      <c r="E159">
        <v>2009032</v>
      </c>
      <c r="F159">
        <v>2015195</v>
      </c>
      <c r="G159" t="s">
        <v>171</v>
      </c>
      <c r="H159">
        <v>19</v>
      </c>
      <c r="I159" t="s">
        <v>12</v>
      </c>
      <c r="J159" t="s">
        <v>172</v>
      </c>
      <c r="K159" t="s">
        <v>14</v>
      </c>
      <c r="M159" s="36">
        <f t="shared" si="68"/>
        <v>2009032</v>
      </c>
      <c r="N159" s="36">
        <f t="shared" si="69"/>
        <v>2015195</v>
      </c>
      <c r="O159" s="36" t="str">
        <f t="shared" si="70"/>
        <v>TAITTINGER COMTES/CHAMPAGNE 05 75CL</v>
      </c>
      <c r="P159" s="37">
        <f t="shared" si="71"/>
        <v>58.5</v>
      </c>
      <c r="Q159" s="25">
        <v>0</v>
      </c>
      <c r="R159" s="26">
        <f t="shared" si="76"/>
        <v>0</v>
      </c>
      <c r="S159" s="27">
        <f t="shared" si="77"/>
        <v>0</v>
      </c>
      <c r="T159" s="28">
        <v>0</v>
      </c>
      <c r="U159" s="26">
        <f t="shared" si="78"/>
        <v>0</v>
      </c>
      <c r="V159" s="29">
        <f t="shared" si="79"/>
        <v>0</v>
      </c>
    </row>
    <row r="160" spans="2:22" hidden="1" x14ac:dyDescent="0.25">
      <c r="M160" t="str">
        <f t="shared" si="68"/>
        <v/>
      </c>
      <c r="N160" t="str">
        <f t="shared" si="69"/>
        <v/>
      </c>
      <c r="O160" t="str">
        <f t="shared" si="70"/>
        <v/>
      </c>
      <c r="P160" s="1" t="str">
        <f t="shared" si="71"/>
        <v/>
      </c>
    </row>
    <row r="161" spans="2:22" hidden="1" x14ac:dyDescent="0.25">
      <c r="B161" t="s">
        <v>15</v>
      </c>
      <c r="E161">
        <v>2009032</v>
      </c>
      <c r="J161" t="s">
        <v>173</v>
      </c>
      <c r="K161" t="s">
        <v>14</v>
      </c>
      <c r="M161" t="str">
        <f t="shared" si="68"/>
        <v/>
      </c>
      <c r="N161" t="str">
        <f t="shared" si="69"/>
        <v/>
      </c>
      <c r="O161" t="str">
        <f t="shared" si="70"/>
        <v/>
      </c>
      <c r="P161" s="1" t="str">
        <f t="shared" si="71"/>
        <v/>
      </c>
    </row>
    <row r="162" spans="2:22" hidden="1" x14ac:dyDescent="0.25">
      <c r="M162" t="str">
        <f t="shared" si="68"/>
        <v/>
      </c>
      <c r="N162" t="str">
        <f t="shared" si="69"/>
        <v/>
      </c>
      <c r="O162" t="str">
        <f t="shared" si="70"/>
        <v/>
      </c>
      <c r="P162" s="1" t="str">
        <f t="shared" si="71"/>
        <v/>
      </c>
    </row>
    <row r="163" spans="2:22" ht="16.5" x14ac:dyDescent="0.35">
      <c r="C163" t="s">
        <v>9</v>
      </c>
      <c r="D163" t="s">
        <v>10</v>
      </c>
      <c r="E163">
        <v>2009033</v>
      </c>
      <c r="F163">
        <v>1368860</v>
      </c>
      <c r="G163" t="s">
        <v>174</v>
      </c>
      <c r="H163">
        <v>129</v>
      </c>
      <c r="I163" t="s">
        <v>12</v>
      </c>
      <c r="J163" t="s">
        <v>175</v>
      </c>
      <c r="K163" t="s">
        <v>14</v>
      </c>
      <c r="M163" s="30">
        <f t="shared" si="68"/>
        <v>2009033</v>
      </c>
      <c r="N163" s="30">
        <f t="shared" si="69"/>
        <v>1368860</v>
      </c>
      <c r="O163" s="30" t="str">
        <f t="shared" si="70"/>
        <v>THIENOT BRUT ROSE 75CL X120</v>
      </c>
      <c r="P163" s="31">
        <f t="shared" si="71"/>
        <v>17.637906976744187</v>
      </c>
      <c r="Q163" s="6">
        <v>0</v>
      </c>
      <c r="R163" s="7">
        <f>IFERROR(Q163/1.416,0)</f>
        <v>0</v>
      </c>
      <c r="S163" s="8">
        <f>IFERROR(P163/R163,0)</f>
        <v>0</v>
      </c>
      <c r="T163" s="9">
        <v>0</v>
      </c>
      <c r="U163" s="7">
        <f>IFERROR(T163/1.416,0)</f>
        <v>0</v>
      </c>
      <c r="V163" s="10">
        <f>IFERROR(P163/U163,0)</f>
        <v>0</v>
      </c>
    </row>
    <row r="164" spans="2:22" hidden="1" x14ac:dyDescent="0.25">
      <c r="M164" t="str">
        <f t="shared" si="68"/>
        <v/>
      </c>
      <c r="N164" t="str">
        <f t="shared" si="69"/>
        <v/>
      </c>
      <c r="O164" t="str">
        <f t="shared" si="70"/>
        <v/>
      </c>
      <c r="P164" s="1" t="str">
        <f t="shared" si="71"/>
        <v/>
      </c>
    </row>
    <row r="165" spans="2:22" hidden="1" x14ac:dyDescent="0.25">
      <c r="B165" t="s">
        <v>15</v>
      </c>
      <c r="E165">
        <v>2009033</v>
      </c>
      <c r="J165" t="s">
        <v>175</v>
      </c>
      <c r="K165" t="s">
        <v>14</v>
      </c>
      <c r="M165" t="str">
        <f t="shared" si="68"/>
        <v/>
      </c>
      <c r="N165" t="str">
        <f t="shared" si="69"/>
        <v/>
      </c>
      <c r="O165" t="str">
        <f t="shared" si="70"/>
        <v/>
      </c>
      <c r="P165" s="1" t="str">
        <f t="shared" si="71"/>
        <v/>
      </c>
    </row>
    <row r="166" spans="2:22" hidden="1" x14ac:dyDescent="0.25">
      <c r="M166" t="str">
        <f t="shared" si="68"/>
        <v/>
      </c>
      <c r="N166" t="str">
        <f t="shared" si="69"/>
        <v/>
      </c>
      <c r="O166" t="str">
        <f t="shared" si="70"/>
        <v/>
      </c>
      <c r="P166" s="1" t="str">
        <f t="shared" si="71"/>
        <v/>
      </c>
    </row>
    <row r="167" spans="2:22" ht="16.5" x14ac:dyDescent="0.35">
      <c r="C167" t="s">
        <v>9</v>
      </c>
      <c r="D167" t="s">
        <v>10</v>
      </c>
      <c r="E167">
        <v>2009034</v>
      </c>
      <c r="F167">
        <v>927560</v>
      </c>
      <c r="G167" t="s">
        <v>176</v>
      </c>
      <c r="H167">
        <v>60</v>
      </c>
      <c r="I167" t="s">
        <v>12</v>
      </c>
      <c r="J167" t="s">
        <v>177</v>
      </c>
      <c r="K167" t="s">
        <v>14</v>
      </c>
      <c r="M167" s="32">
        <f t="shared" si="68"/>
        <v>2009034</v>
      </c>
      <c r="N167" s="32">
        <f t="shared" si="69"/>
        <v>927560</v>
      </c>
      <c r="O167" s="32" t="str">
        <f t="shared" si="70"/>
        <v>VEUVE CLICQUOT 75CL RCOL</v>
      </c>
      <c r="P167" s="33">
        <f t="shared" si="71"/>
        <v>23.982000000000003</v>
      </c>
      <c r="Q167" s="15">
        <v>0</v>
      </c>
      <c r="R167" s="16">
        <f t="shared" ref="R167:R170" si="80">IFERROR(Q167/1.416,0)</f>
        <v>0</v>
      </c>
      <c r="S167" s="17">
        <f t="shared" ref="S167:S170" si="81">IFERROR(P167/R167,0)</f>
        <v>0</v>
      </c>
      <c r="T167" s="18">
        <v>0</v>
      </c>
      <c r="U167" s="16">
        <f t="shared" ref="U167:U170" si="82">IFERROR(T167/1.416,0)</f>
        <v>0</v>
      </c>
      <c r="V167" s="19">
        <f t="shared" ref="V167:V170" si="83">IFERROR(P167/U167,0)</f>
        <v>0</v>
      </c>
    </row>
    <row r="168" spans="2:22" ht="16.5" x14ac:dyDescent="0.35">
      <c r="C168" t="s">
        <v>9</v>
      </c>
      <c r="D168" t="s">
        <v>10</v>
      </c>
      <c r="E168">
        <v>2009034</v>
      </c>
      <c r="F168">
        <v>1020644</v>
      </c>
      <c r="G168" t="s">
        <v>178</v>
      </c>
      <c r="H168">
        <v>12</v>
      </c>
      <c r="I168" t="s">
        <v>12</v>
      </c>
      <c r="J168">
        <v>654.02</v>
      </c>
      <c r="K168" t="s">
        <v>14</v>
      </c>
      <c r="M168" s="34">
        <f t="shared" si="68"/>
        <v>2009034</v>
      </c>
      <c r="N168" s="34">
        <f t="shared" si="69"/>
        <v>1020644</v>
      </c>
      <c r="O168" s="34" t="str">
        <f t="shared" si="70"/>
        <v>VEUVE CLICQUOT 150CL (X120) RCOL</v>
      </c>
      <c r="P168" s="35">
        <f t="shared" si="71"/>
        <v>54.501666666666665</v>
      </c>
      <c r="Q168" s="20">
        <v>0</v>
      </c>
      <c r="R168" s="21">
        <f t="shared" si="80"/>
        <v>0</v>
      </c>
      <c r="S168" s="22">
        <f t="shared" si="81"/>
        <v>0</v>
      </c>
      <c r="T168" s="23">
        <v>0</v>
      </c>
      <c r="U168" s="21">
        <f t="shared" si="82"/>
        <v>0</v>
      </c>
      <c r="V168" s="24">
        <f t="shared" si="83"/>
        <v>0</v>
      </c>
    </row>
    <row r="169" spans="2:22" ht="16.5" x14ac:dyDescent="0.35">
      <c r="C169" t="s">
        <v>9</v>
      </c>
      <c r="D169" t="s">
        <v>10</v>
      </c>
      <c r="E169">
        <v>2009034</v>
      </c>
      <c r="F169">
        <v>1309368</v>
      </c>
      <c r="G169" t="s">
        <v>179</v>
      </c>
      <c r="H169">
        <v>2</v>
      </c>
      <c r="I169" t="s">
        <v>12</v>
      </c>
      <c r="J169">
        <v>282.36</v>
      </c>
      <c r="K169" t="s">
        <v>14</v>
      </c>
      <c r="M169" s="34">
        <f t="shared" si="68"/>
        <v>2009034</v>
      </c>
      <c r="N169" s="34">
        <f t="shared" si="69"/>
        <v>1309368</v>
      </c>
      <c r="O169" s="34" t="str">
        <f t="shared" si="70"/>
        <v>VEUVE CLICQUOT GRANDE DAME ROSE 98 75CL</v>
      </c>
      <c r="P169" s="35">
        <f t="shared" si="71"/>
        <v>141.18</v>
      </c>
      <c r="Q169" s="20">
        <v>0</v>
      </c>
      <c r="R169" s="21">
        <f t="shared" si="80"/>
        <v>0</v>
      </c>
      <c r="S169" s="22">
        <f t="shared" si="81"/>
        <v>0</v>
      </c>
      <c r="T169" s="23">
        <v>0</v>
      </c>
      <c r="U169" s="21">
        <f t="shared" si="82"/>
        <v>0</v>
      </c>
      <c r="V169" s="24">
        <f t="shared" si="83"/>
        <v>0</v>
      </c>
    </row>
    <row r="170" spans="2:22" ht="16.5" x14ac:dyDescent="0.35">
      <c r="C170" t="s">
        <v>9</v>
      </c>
      <c r="D170" t="s">
        <v>10</v>
      </c>
      <c r="E170">
        <v>2009034</v>
      </c>
      <c r="F170">
        <v>2024110</v>
      </c>
      <c r="G170" t="s">
        <v>180</v>
      </c>
      <c r="H170">
        <v>6</v>
      </c>
      <c r="I170" t="s">
        <v>12</v>
      </c>
      <c r="J170" t="s">
        <v>181</v>
      </c>
      <c r="K170" t="s">
        <v>14</v>
      </c>
      <c r="M170" s="36">
        <f t="shared" si="68"/>
        <v>2009034</v>
      </c>
      <c r="N170" s="36">
        <f t="shared" si="69"/>
        <v>2024110</v>
      </c>
      <c r="O170" s="36" t="str">
        <f t="shared" si="70"/>
        <v>VEUVE CLICQUOT GRANDE DAME RS 04 75CL</v>
      </c>
      <c r="P170" s="37">
        <f t="shared" si="71"/>
        <v>204.22</v>
      </c>
      <c r="Q170" s="25">
        <v>0</v>
      </c>
      <c r="R170" s="26">
        <f t="shared" si="80"/>
        <v>0</v>
      </c>
      <c r="S170" s="27">
        <f t="shared" si="81"/>
        <v>0</v>
      </c>
      <c r="T170" s="28">
        <v>0</v>
      </c>
      <c r="U170" s="26">
        <f t="shared" si="82"/>
        <v>0</v>
      </c>
      <c r="V170" s="29">
        <f t="shared" si="83"/>
        <v>0</v>
      </c>
    </row>
    <row r="171" spans="2:22" hidden="1" x14ac:dyDescent="0.25">
      <c r="M171" t="str">
        <f t="shared" si="68"/>
        <v/>
      </c>
      <c r="N171" t="str">
        <f t="shared" si="69"/>
        <v/>
      </c>
      <c r="O171" t="str">
        <f t="shared" si="70"/>
        <v/>
      </c>
      <c r="P171" s="1" t="str">
        <f t="shared" si="71"/>
        <v/>
      </c>
    </row>
    <row r="172" spans="2:22" hidden="1" x14ac:dyDescent="0.25">
      <c r="B172" t="s">
        <v>15</v>
      </c>
      <c r="E172">
        <v>2009034</v>
      </c>
      <c r="J172" t="s">
        <v>182</v>
      </c>
      <c r="K172" t="s">
        <v>14</v>
      </c>
      <c r="M172" t="str">
        <f t="shared" si="68"/>
        <v/>
      </c>
      <c r="N172" t="str">
        <f t="shared" si="69"/>
        <v/>
      </c>
      <c r="O172" t="str">
        <f t="shared" si="70"/>
        <v/>
      </c>
      <c r="P172" s="1" t="str">
        <f t="shared" si="71"/>
        <v/>
      </c>
    </row>
    <row r="173" spans="2:22" hidden="1" x14ac:dyDescent="0.25">
      <c r="M173" t="str">
        <f t="shared" si="68"/>
        <v/>
      </c>
      <c r="N173" t="str">
        <f t="shared" si="69"/>
        <v/>
      </c>
      <c r="O173" t="str">
        <f t="shared" si="70"/>
        <v/>
      </c>
      <c r="P173" s="1" t="str">
        <f t="shared" si="71"/>
        <v/>
      </c>
    </row>
    <row r="174" spans="2:22" ht="16.5" x14ac:dyDescent="0.35">
      <c r="C174" t="s">
        <v>9</v>
      </c>
      <c r="D174" t="s">
        <v>10</v>
      </c>
      <c r="E174">
        <v>2009039</v>
      </c>
      <c r="F174">
        <v>2015598</v>
      </c>
      <c r="G174" t="s">
        <v>183</v>
      </c>
      <c r="H174">
        <v>48</v>
      </c>
      <c r="I174" t="s">
        <v>12</v>
      </c>
      <c r="J174">
        <v>881.6</v>
      </c>
      <c r="K174" t="s">
        <v>14</v>
      </c>
      <c r="M174" s="30">
        <f t="shared" si="68"/>
        <v>2009039</v>
      </c>
      <c r="N174" s="30">
        <f t="shared" si="69"/>
        <v>2015598</v>
      </c>
      <c r="O174" s="30" t="str">
        <f t="shared" si="70"/>
        <v>FLEURY FLEUR DE L'EUROPE BRUT 75CL BIO</v>
      </c>
      <c r="P174" s="31">
        <f t="shared" si="71"/>
        <v>18.366666666666667</v>
      </c>
      <c r="Q174" s="6">
        <v>0</v>
      </c>
      <c r="R174" s="7">
        <f>IFERROR(Q174/1.416,0)</f>
        <v>0</v>
      </c>
      <c r="S174" s="8">
        <f>IFERROR(P174/R174,0)</f>
        <v>0</v>
      </c>
      <c r="T174" s="9">
        <v>0</v>
      </c>
      <c r="U174" s="7">
        <f>IFERROR(T174/1.416,0)</f>
        <v>0</v>
      </c>
      <c r="V174" s="10">
        <f>IFERROR(P174/U174,0)</f>
        <v>0</v>
      </c>
    </row>
    <row r="175" spans="2:22" hidden="1" x14ac:dyDescent="0.25">
      <c r="M175" t="str">
        <f t="shared" si="68"/>
        <v/>
      </c>
      <c r="N175" t="str">
        <f t="shared" si="69"/>
        <v/>
      </c>
      <c r="O175" t="str">
        <f t="shared" si="70"/>
        <v/>
      </c>
      <c r="P175" s="1" t="str">
        <f t="shared" si="71"/>
        <v/>
      </c>
    </row>
    <row r="176" spans="2:22" hidden="1" x14ac:dyDescent="0.25">
      <c r="B176" t="s">
        <v>15</v>
      </c>
      <c r="E176">
        <v>2009039</v>
      </c>
      <c r="J176">
        <v>881.6</v>
      </c>
      <c r="K176" t="s">
        <v>14</v>
      </c>
      <c r="M176" t="str">
        <f t="shared" si="68"/>
        <v/>
      </c>
      <c r="N176" t="str">
        <f t="shared" si="69"/>
        <v/>
      </c>
      <c r="O176" t="str">
        <f t="shared" si="70"/>
        <v/>
      </c>
      <c r="P176" s="1" t="str">
        <f t="shared" si="71"/>
        <v/>
      </c>
    </row>
    <row r="177" spans="2:22" hidden="1" x14ac:dyDescent="0.25">
      <c r="M177" t="str">
        <f t="shared" si="68"/>
        <v/>
      </c>
      <c r="N177" t="str">
        <f t="shared" si="69"/>
        <v/>
      </c>
      <c r="O177" t="str">
        <f t="shared" si="70"/>
        <v/>
      </c>
      <c r="P177" s="1" t="str">
        <f t="shared" si="71"/>
        <v/>
      </c>
    </row>
    <row r="178" spans="2:22" ht="16.5" x14ac:dyDescent="0.35">
      <c r="C178" t="s">
        <v>9</v>
      </c>
      <c r="D178" t="s">
        <v>10</v>
      </c>
      <c r="E178">
        <v>2009041</v>
      </c>
      <c r="F178">
        <v>2017916</v>
      </c>
      <c r="G178" t="s">
        <v>184</v>
      </c>
      <c r="H178">
        <v>52</v>
      </c>
      <c r="I178" t="s">
        <v>12</v>
      </c>
      <c r="J178" t="s">
        <v>185</v>
      </c>
      <c r="K178" t="s">
        <v>14</v>
      </c>
      <c r="M178" s="30">
        <f t="shared" si="68"/>
        <v>2009041</v>
      </c>
      <c r="N178" s="30">
        <f t="shared" si="69"/>
        <v>2017916</v>
      </c>
      <c r="O178" s="30" t="str">
        <f t="shared" si="70"/>
        <v>DE SOUSA BRUT RESERVE GRAND CRU 75CL BIO</v>
      </c>
      <c r="P178" s="31">
        <f t="shared" si="71"/>
        <v>20.130384615384614</v>
      </c>
      <c r="Q178" s="6">
        <v>0</v>
      </c>
      <c r="R178" s="7">
        <f>IFERROR(Q178/1.416,0)</f>
        <v>0</v>
      </c>
      <c r="S178" s="8">
        <f>IFERROR(P178/R178,0)</f>
        <v>0</v>
      </c>
      <c r="T178" s="9">
        <v>0</v>
      </c>
      <c r="U178" s="7">
        <f>IFERROR(T178/1.416,0)</f>
        <v>0</v>
      </c>
      <c r="V178" s="10">
        <f>IFERROR(P178/U178,0)</f>
        <v>0</v>
      </c>
    </row>
    <row r="179" spans="2:22" hidden="1" x14ac:dyDescent="0.25">
      <c r="M179" t="str">
        <f t="shared" si="68"/>
        <v/>
      </c>
      <c r="N179" t="str">
        <f t="shared" si="69"/>
        <v/>
      </c>
      <c r="O179" t="str">
        <f t="shared" si="70"/>
        <v/>
      </c>
      <c r="P179" s="1" t="str">
        <f t="shared" si="71"/>
        <v/>
      </c>
    </row>
    <row r="180" spans="2:22" hidden="1" x14ac:dyDescent="0.25">
      <c r="B180" t="s">
        <v>15</v>
      </c>
      <c r="E180">
        <v>2009041</v>
      </c>
      <c r="J180" t="s">
        <v>185</v>
      </c>
      <c r="K180" t="s">
        <v>14</v>
      </c>
      <c r="M180" t="str">
        <f t="shared" si="68"/>
        <v/>
      </c>
      <c r="N180" t="str">
        <f t="shared" si="69"/>
        <v/>
      </c>
      <c r="O180" t="str">
        <f t="shared" si="70"/>
        <v/>
      </c>
      <c r="P180" s="1" t="str">
        <f t="shared" si="71"/>
        <v/>
      </c>
    </row>
    <row r="181" spans="2:22" hidden="1" x14ac:dyDescent="0.25">
      <c r="M181" t="str">
        <f t="shared" si="68"/>
        <v/>
      </c>
      <c r="N181" t="str">
        <f t="shared" si="69"/>
        <v/>
      </c>
      <c r="O181" t="str">
        <f t="shared" si="70"/>
        <v/>
      </c>
      <c r="P181" s="1" t="str">
        <f t="shared" si="71"/>
        <v/>
      </c>
    </row>
    <row r="182" spans="2:22" ht="16.5" x14ac:dyDescent="0.35">
      <c r="C182" t="s">
        <v>9</v>
      </c>
      <c r="D182" t="s">
        <v>10</v>
      </c>
      <c r="E182">
        <v>2010030</v>
      </c>
      <c r="F182">
        <v>2006504</v>
      </c>
      <c r="G182" t="s">
        <v>186</v>
      </c>
      <c r="H182">
        <v>9</v>
      </c>
      <c r="I182" t="s">
        <v>12</v>
      </c>
      <c r="J182">
        <v>171.48</v>
      </c>
      <c r="K182" t="s">
        <v>14</v>
      </c>
      <c r="M182" s="30">
        <f t="shared" si="68"/>
        <v>2010030</v>
      </c>
      <c r="N182" s="30">
        <f t="shared" si="69"/>
        <v>2006504</v>
      </c>
      <c r="O182" s="30" t="str">
        <f t="shared" si="70"/>
        <v>RIESLING MUENCHBERG OSTERTAG 11 75CL</v>
      </c>
      <c r="P182" s="31">
        <f t="shared" si="71"/>
        <v>19.053333333333331</v>
      </c>
      <c r="Q182" s="6">
        <v>0</v>
      </c>
      <c r="R182" s="7">
        <f>IFERROR(Q182/1.416,0)</f>
        <v>0</v>
      </c>
      <c r="S182" s="8">
        <f>IFERROR(P182/R182,0)</f>
        <v>0</v>
      </c>
      <c r="T182" s="9">
        <v>0</v>
      </c>
      <c r="U182" s="7">
        <f>IFERROR(T182/1.416,0)</f>
        <v>0</v>
      </c>
      <c r="V182" s="10">
        <f>IFERROR(P182/U182,0)</f>
        <v>0</v>
      </c>
    </row>
    <row r="183" spans="2:22" hidden="1" x14ac:dyDescent="0.25">
      <c r="M183" t="str">
        <f t="shared" si="68"/>
        <v/>
      </c>
      <c r="N183" t="str">
        <f t="shared" si="69"/>
        <v/>
      </c>
      <c r="O183" t="str">
        <f t="shared" si="70"/>
        <v/>
      </c>
      <c r="P183" s="1" t="str">
        <f t="shared" si="71"/>
        <v/>
      </c>
    </row>
    <row r="184" spans="2:22" hidden="1" x14ac:dyDescent="0.25">
      <c r="B184" t="s">
        <v>15</v>
      </c>
      <c r="E184">
        <v>2010030</v>
      </c>
      <c r="J184">
        <v>171.48</v>
      </c>
      <c r="K184" t="s">
        <v>14</v>
      </c>
      <c r="M184" t="str">
        <f t="shared" si="68"/>
        <v/>
      </c>
      <c r="N184" t="str">
        <f t="shared" si="69"/>
        <v/>
      </c>
      <c r="O184" t="str">
        <f t="shared" si="70"/>
        <v/>
      </c>
      <c r="P184" s="1" t="str">
        <f t="shared" si="71"/>
        <v/>
      </c>
    </row>
    <row r="185" spans="2:22" hidden="1" x14ac:dyDescent="0.25">
      <c r="M185" t="str">
        <f t="shared" si="68"/>
        <v/>
      </c>
      <c r="N185" t="str">
        <f t="shared" si="69"/>
        <v/>
      </c>
      <c r="O185" t="str">
        <f t="shared" si="70"/>
        <v/>
      </c>
      <c r="P185" s="1" t="str">
        <f t="shared" si="71"/>
        <v/>
      </c>
    </row>
    <row r="186" spans="2:22" ht="16.5" x14ac:dyDescent="0.35">
      <c r="C186" t="s">
        <v>9</v>
      </c>
      <c r="D186" t="s">
        <v>10</v>
      </c>
      <c r="E186">
        <v>2010032</v>
      </c>
      <c r="F186">
        <v>772060</v>
      </c>
      <c r="G186" t="s">
        <v>187</v>
      </c>
      <c r="H186">
        <v>24</v>
      </c>
      <c r="I186" t="s">
        <v>12</v>
      </c>
      <c r="J186">
        <v>234</v>
      </c>
      <c r="K186" t="s">
        <v>14</v>
      </c>
      <c r="M186" s="32">
        <f t="shared" si="68"/>
        <v>2010032</v>
      </c>
      <c r="N186" s="32">
        <f t="shared" si="69"/>
        <v>772060</v>
      </c>
      <c r="O186" s="32" t="str">
        <f t="shared" si="70"/>
        <v>DOMEYNE ST ESTEPHE 96 75CL</v>
      </c>
      <c r="P186" s="33">
        <f t="shared" si="71"/>
        <v>9.75</v>
      </c>
      <c r="Q186" s="15">
        <v>0</v>
      </c>
      <c r="R186" s="16">
        <f t="shared" ref="R186:R249" si="84">IFERROR(Q186/1.416,0)</f>
        <v>0</v>
      </c>
      <c r="S186" s="17">
        <f t="shared" ref="S186:S249" si="85">IFERROR(P186/R186,0)</f>
        <v>0</v>
      </c>
      <c r="T186" s="18">
        <v>0</v>
      </c>
      <c r="U186" s="16">
        <f t="shared" ref="U186:U249" si="86">IFERROR(T186/1.416,0)</f>
        <v>0</v>
      </c>
      <c r="V186" s="19">
        <f t="shared" ref="V186:V249" si="87">IFERROR(P186/U186,0)</f>
        <v>0</v>
      </c>
    </row>
    <row r="187" spans="2:22" ht="16.5" x14ac:dyDescent="0.35">
      <c r="C187" t="s">
        <v>9</v>
      </c>
      <c r="D187" t="s">
        <v>10</v>
      </c>
      <c r="E187">
        <v>2010032</v>
      </c>
      <c r="F187">
        <v>773290</v>
      </c>
      <c r="G187" t="s">
        <v>188</v>
      </c>
      <c r="H187">
        <v>24</v>
      </c>
      <c r="I187" t="s">
        <v>12</v>
      </c>
      <c r="J187">
        <v>594.48</v>
      </c>
      <c r="K187" t="s">
        <v>14</v>
      </c>
      <c r="M187" s="34">
        <f t="shared" si="68"/>
        <v>2010032</v>
      </c>
      <c r="N187" s="34">
        <f t="shared" si="69"/>
        <v>773290</v>
      </c>
      <c r="O187" s="34" t="str">
        <f t="shared" si="70"/>
        <v>DUHART MILON PAUILLAC 96 75CL</v>
      </c>
      <c r="P187" s="35">
        <f t="shared" si="71"/>
        <v>24.77</v>
      </c>
      <c r="Q187" s="20">
        <v>0</v>
      </c>
      <c r="R187" s="21">
        <f t="shared" si="84"/>
        <v>0</v>
      </c>
      <c r="S187" s="22">
        <f t="shared" si="85"/>
        <v>0</v>
      </c>
      <c r="T187" s="23">
        <v>0</v>
      </c>
      <c r="U187" s="21">
        <f t="shared" si="86"/>
        <v>0</v>
      </c>
      <c r="V187" s="24">
        <f t="shared" si="87"/>
        <v>0</v>
      </c>
    </row>
    <row r="188" spans="2:22" ht="16.5" x14ac:dyDescent="0.35">
      <c r="C188" t="s">
        <v>9</v>
      </c>
      <c r="D188" t="s">
        <v>10</v>
      </c>
      <c r="E188">
        <v>2010032</v>
      </c>
      <c r="F188">
        <v>773337</v>
      </c>
      <c r="G188" t="s">
        <v>189</v>
      </c>
      <c r="H188">
        <v>7</v>
      </c>
      <c r="I188" t="s">
        <v>12</v>
      </c>
      <c r="J188">
        <v>67.2</v>
      </c>
      <c r="K188" t="s">
        <v>14</v>
      </c>
      <c r="M188" s="34">
        <f t="shared" si="68"/>
        <v>2010032</v>
      </c>
      <c r="N188" s="34">
        <f t="shared" si="69"/>
        <v>773337</v>
      </c>
      <c r="O188" s="34" t="str">
        <f t="shared" si="70"/>
        <v>FONBADET PAUILLAC 99 75CL</v>
      </c>
      <c r="P188" s="35">
        <f t="shared" si="71"/>
        <v>9.6</v>
      </c>
      <c r="Q188" s="20">
        <v>0</v>
      </c>
      <c r="R188" s="21">
        <f t="shared" si="84"/>
        <v>0</v>
      </c>
      <c r="S188" s="22">
        <f t="shared" si="85"/>
        <v>0</v>
      </c>
      <c r="T188" s="23">
        <v>0</v>
      </c>
      <c r="U188" s="21">
        <f t="shared" si="86"/>
        <v>0</v>
      </c>
      <c r="V188" s="24">
        <f t="shared" si="87"/>
        <v>0</v>
      </c>
    </row>
    <row r="189" spans="2:22" ht="16.5" x14ac:dyDescent="0.35">
      <c r="C189" t="s">
        <v>9</v>
      </c>
      <c r="D189" t="s">
        <v>10</v>
      </c>
      <c r="E189">
        <v>2010032</v>
      </c>
      <c r="F189">
        <v>774719</v>
      </c>
      <c r="G189" t="s">
        <v>190</v>
      </c>
      <c r="H189">
        <v>3</v>
      </c>
      <c r="I189" t="s">
        <v>12</v>
      </c>
      <c r="J189">
        <v>301.08</v>
      </c>
      <c r="K189" t="s">
        <v>14</v>
      </c>
      <c r="M189" s="34">
        <f t="shared" si="68"/>
        <v>2010032</v>
      </c>
      <c r="N189" s="34">
        <f t="shared" si="69"/>
        <v>774719</v>
      </c>
      <c r="O189" s="34" t="str">
        <f t="shared" si="70"/>
        <v>LATOUR PAUILLAC 90 75CL</v>
      </c>
      <c r="P189" s="35">
        <f t="shared" si="71"/>
        <v>100.36</v>
      </c>
      <c r="Q189" s="20">
        <v>0</v>
      </c>
      <c r="R189" s="21">
        <f t="shared" si="84"/>
        <v>0</v>
      </c>
      <c r="S189" s="22">
        <f t="shared" si="85"/>
        <v>0</v>
      </c>
      <c r="T189" s="23">
        <v>0</v>
      </c>
      <c r="U189" s="21">
        <f t="shared" si="86"/>
        <v>0</v>
      </c>
      <c r="V189" s="24">
        <f t="shared" si="87"/>
        <v>0</v>
      </c>
    </row>
    <row r="190" spans="2:22" ht="16.5" x14ac:dyDescent="0.35">
      <c r="C190" t="s">
        <v>9</v>
      </c>
      <c r="D190" t="s">
        <v>10</v>
      </c>
      <c r="E190">
        <v>2010032</v>
      </c>
      <c r="F190">
        <v>776036</v>
      </c>
      <c r="G190" t="s">
        <v>191</v>
      </c>
      <c r="H190">
        <v>9</v>
      </c>
      <c r="I190" t="s">
        <v>12</v>
      </c>
      <c r="J190">
        <v>596.25</v>
      </c>
      <c r="K190" t="s">
        <v>14</v>
      </c>
      <c r="M190" s="34">
        <f t="shared" si="68"/>
        <v>2010032</v>
      </c>
      <c r="N190" s="34">
        <f t="shared" si="69"/>
        <v>776036</v>
      </c>
      <c r="O190" s="34" t="str">
        <f t="shared" si="70"/>
        <v>PICHON COMT.LALANDE PAUILLAC 96 75CL</v>
      </c>
      <c r="P190" s="35">
        <f t="shared" si="71"/>
        <v>66.25</v>
      </c>
      <c r="Q190" s="20">
        <v>0</v>
      </c>
      <c r="R190" s="21">
        <f t="shared" si="84"/>
        <v>0</v>
      </c>
      <c r="S190" s="22">
        <f t="shared" si="85"/>
        <v>0</v>
      </c>
      <c r="T190" s="23">
        <v>0</v>
      </c>
      <c r="U190" s="21">
        <f t="shared" si="86"/>
        <v>0</v>
      </c>
      <c r="V190" s="24">
        <f t="shared" si="87"/>
        <v>0</v>
      </c>
    </row>
    <row r="191" spans="2:22" ht="16.5" x14ac:dyDescent="0.35">
      <c r="C191" t="s">
        <v>9</v>
      </c>
      <c r="D191" t="s">
        <v>10</v>
      </c>
      <c r="E191">
        <v>2010032</v>
      </c>
      <c r="F191">
        <v>776319</v>
      </c>
      <c r="G191" t="s">
        <v>192</v>
      </c>
      <c r="H191">
        <v>1</v>
      </c>
      <c r="I191" t="s">
        <v>12</v>
      </c>
      <c r="J191">
        <v>17.53</v>
      </c>
      <c r="K191" t="s">
        <v>14</v>
      </c>
      <c r="M191" s="34">
        <f t="shared" si="68"/>
        <v>2010032</v>
      </c>
      <c r="N191" s="34">
        <f t="shared" si="69"/>
        <v>776319</v>
      </c>
      <c r="O191" s="34" t="str">
        <f t="shared" si="70"/>
        <v>PONTET CANET PAUILLAC 99 75CL</v>
      </c>
      <c r="P191" s="35">
        <f t="shared" si="71"/>
        <v>17.53</v>
      </c>
      <c r="Q191" s="20">
        <v>0</v>
      </c>
      <c r="R191" s="21">
        <f t="shared" si="84"/>
        <v>0</v>
      </c>
      <c r="S191" s="22">
        <f t="shared" si="85"/>
        <v>0</v>
      </c>
      <c r="T191" s="23">
        <v>0</v>
      </c>
      <c r="U191" s="21">
        <f t="shared" si="86"/>
        <v>0</v>
      </c>
      <c r="V191" s="24">
        <f t="shared" si="87"/>
        <v>0</v>
      </c>
    </row>
    <row r="192" spans="2:22" ht="16.5" x14ac:dyDescent="0.35">
      <c r="C192" t="s">
        <v>9</v>
      </c>
      <c r="D192" t="s">
        <v>10</v>
      </c>
      <c r="E192">
        <v>2010032</v>
      </c>
      <c r="F192">
        <v>776992</v>
      </c>
      <c r="G192" t="s">
        <v>193</v>
      </c>
      <c r="H192">
        <v>15</v>
      </c>
      <c r="I192" t="s">
        <v>12</v>
      </c>
      <c r="J192">
        <v>563.70000000000005</v>
      </c>
      <c r="K192" t="s">
        <v>14</v>
      </c>
      <c r="M192" s="34">
        <f t="shared" si="68"/>
        <v>2010032</v>
      </c>
      <c r="N192" s="34">
        <f t="shared" si="69"/>
        <v>776992</v>
      </c>
      <c r="O192" s="34" t="str">
        <f t="shared" si="70"/>
        <v>DUCRU BEAUCAILLOU ST JULIEN 98 75CL</v>
      </c>
      <c r="P192" s="35">
        <f t="shared" si="71"/>
        <v>37.580000000000005</v>
      </c>
      <c r="Q192" s="20">
        <v>0</v>
      </c>
      <c r="R192" s="21">
        <f t="shared" si="84"/>
        <v>0</v>
      </c>
      <c r="S192" s="22">
        <f t="shared" si="85"/>
        <v>0</v>
      </c>
      <c r="T192" s="23">
        <v>0</v>
      </c>
      <c r="U192" s="21">
        <f t="shared" si="86"/>
        <v>0</v>
      </c>
      <c r="V192" s="24">
        <f t="shared" si="87"/>
        <v>0</v>
      </c>
    </row>
    <row r="193" spans="3:22" ht="16.5" x14ac:dyDescent="0.35">
      <c r="C193" t="s">
        <v>9</v>
      </c>
      <c r="D193" t="s">
        <v>10</v>
      </c>
      <c r="E193">
        <v>2010032</v>
      </c>
      <c r="F193">
        <v>777485</v>
      </c>
      <c r="G193" t="s">
        <v>194</v>
      </c>
      <c r="H193">
        <v>3</v>
      </c>
      <c r="I193" t="s">
        <v>12</v>
      </c>
      <c r="J193">
        <v>73.17</v>
      </c>
      <c r="K193" t="s">
        <v>14</v>
      </c>
      <c r="M193" s="34">
        <f t="shared" si="68"/>
        <v>2010032</v>
      </c>
      <c r="N193" s="34">
        <f t="shared" si="69"/>
        <v>777485</v>
      </c>
      <c r="O193" s="34" t="str">
        <f t="shared" si="70"/>
        <v>GRUAUD LAROSE ST JULIEN 99 75CL</v>
      </c>
      <c r="P193" s="35">
        <f t="shared" si="71"/>
        <v>24.39</v>
      </c>
      <c r="Q193" s="20">
        <v>0</v>
      </c>
      <c r="R193" s="21">
        <f t="shared" si="84"/>
        <v>0</v>
      </c>
      <c r="S193" s="22">
        <f t="shared" si="85"/>
        <v>0</v>
      </c>
      <c r="T193" s="23">
        <v>0</v>
      </c>
      <c r="U193" s="21">
        <f t="shared" si="86"/>
        <v>0</v>
      </c>
      <c r="V193" s="24">
        <f t="shared" si="87"/>
        <v>0</v>
      </c>
    </row>
    <row r="194" spans="3:22" ht="16.5" x14ac:dyDescent="0.35">
      <c r="C194" t="s">
        <v>9</v>
      </c>
      <c r="D194" t="s">
        <v>10</v>
      </c>
      <c r="E194">
        <v>2010032</v>
      </c>
      <c r="F194">
        <v>777709</v>
      </c>
      <c r="G194" t="s">
        <v>195</v>
      </c>
      <c r="H194">
        <v>7</v>
      </c>
      <c r="I194" t="s">
        <v>12</v>
      </c>
      <c r="J194">
        <v>121.17</v>
      </c>
      <c r="K194" t="s">
        <v>14</v>
      </c>
      <c r="M194" s="34">
        <f t="shared" si="68"/>
        <v>2010032</v>
      </c>
      <c r="N194" s="34">
        <f t="shared" si="69"/>
        <v>777709</v>
      </c>
      <c r="O194" s="34" t="str">
        <f t="shared" si="70"/>
        <v>LAGRANGE ST JULIEN 95 37.5CL</v>
      </c>
      <c r="P194" s="35">
        <f t="shared" si="71"/>
        <v>17.309999999999999</v>
      </c>
      <c r="Q194" s="20">
        <v>0</v>
      </c>
      <c r="R194" s="21">
        <f t="shared" si="84"/>
        <v>0</v>
      </c>
      <c r="S194" s="22">
        <f t="shared" si="85"/>
        <v>0</v>
      </c>
      <c r="T194" s="23">
        <v>0</v>
      </c>
      <c r="U194" s="21">
        <f t="shared" si="86"/>
        <v>0</v>
      </c>
      <c r="V194" s="24">
        <f t="shared" si="87"/>
        <v>0</v>
      </c>
    </row>
    <row r="195" spans="3:22" ht="16.5" x14ac:dyDescent="0.35">
      <c r="C195" t="s">
        <v>9</v>
      </c>
      <c r="D195" t="s">
        <v>10</v>
      </c>
      <c r="E195">
        <v>2010032</v>
      </c>
      <c r="F195">
        <v>778074</v>
      </c>
      <c r="G195" t="s">
        <v>196</v>
      </c>
      <c r="H195">
        <v>2</v>
      </c>
      <c r="I195" t="s">
        <v>12</v>
      </c>
      <c r="J195">
        <v>225.62</v>
      </c>
      <c r="K195" t="s">
        <v>14</v>
      </c>
      <c r="M195" s="34">
        <f t="shared" si="68"/>
        <v>2010032</v>
      </c>
      <c r="N195" s="34">
        <f t="shared" si="69"/>
        <v>778074</v>
      </c>
      <c r="O195" s="34" t="str">
        <f t="shared" si="70"/>
        <v>LEOVILLE LAS CASES ST JULIEN 99 150CL</v>
      </c>
      <c r="P195" s="35">
        <f t="shared" si="71"/>
        <v>112.81</v>
      </c>
      <c r="Q195" s="20">
        <v>0</v>
      </c>
      <c r="R195" s="21">
        <f t="shared" si="84"/>
        <v>0</v>
      </c>
      <c r="S195" s="22">
        <f t="shared" si="85"/>
        <v>0</v>
      </c>
      <c r="T195" s="23">
        <v>0</v>
      </c>
      <c r="U195" s="21">
        <f t="shared" si="86"/>
        <v>0</v>
      </c>
      <c r="V195" s="24">
        <f t="shared" si="87"/>
        <v>0</v>
      </c>
    </row>
    <row r="196" spans="3:22" ht="16.5" x14ac:dyDescent="0.35">
      <c r="C196" t="s">
        <v>9</v>
      </c>
      <c r="D196" t="s">
        <v>10</v>
      </c>
      <c r="E196">
        <v>2010032</v>
      </c>
      <c r="F196">
        <v>778091</v>
      </c>
      <c r="G196" t="s">
        <v>197</v>
      </c>
      <c r="H196">
        <v>11</v>
      </c>
      <c r="I196" t="s">
        <v>12</v>
      </c>
      <c r="J196">
        <v>713.57</v>
      </c>
      <c r="K196" t="s">
        <v>14</v>
      </c>
      <c r="M196" s="34">
        <f t="shared" ref="M196:M259" si="88">IF(D196&lt;&gt;"",E196,"")</f>
        <v>2010032</v>
      </c>
      <c r="N196" s="34">
        <f t="shared" ref="N196:N259" si="89">IF(M196&lt;&gt;"",F196,"")</f>
        <v>778091</v>
      </c>
      <c r="O196" s="34" t="str">
        <f t="shared" ref="O196:O259" si="90">IF(M196&lt;&gt;"",G196,"")</f>
        <v>LEOVILLE LAS CASES ST JULIEN 98 75CL</v>
      </c>
      <c r="P196" s="35">
        <f t="shared" ref="P196:P259" si="91">IF(M196&lt;&gt;"",SUBSTITUTE(J196,",","")/VALUE(SUBSTITUTE(H196,",","")),"")</f>
        <v>64.87</v>
      </c>
      <c r="Q196" s="20">
        <v>0</v>
      </c>
      <c r="R196" s="21">
        <f t="shared" si="84"/>
        <v>0</v>
      </c>
      <c r="S196" s="22">
        <f t="shared" si="85"/>
        <v>0</v>
      </c>
      <c r="T196" s="23">
        <v>0</v>
      </c>
      <c r="U196" s="21">
        <f t="shared" si="86"/>
        <v>0</v>
      </c>
      <c r="V196" s="24">
        <f t="shared" si="87"/>
        <v>0</v>
      </c>
    </row>
    <row r="197" spans="3:22" ht="16.5" x14ac:dyDescent="0.35">
      <c r="C197" t="s">
        <v>9</v>
      </c>
      <c r="D197" t="s">
        <v>10</v>
      </c>
      <c r="E197">
        <v>2010032</v>
      </c>
      <c r="F197">
        <v>780078</v>
      </c>
      <c r="G197" t="s">
        <v>198</v>
      </c>
      <c r="H197">
        <v>6</v>
      </c>
      <c r="I197" t="s">
        <v>12</v>
      </c>
      <c r="J197">
        <v>68.459999999999994</v>
      </c>
      <c r="K197" t="s">
        <v>14</v>
      </c>
      <c r="M197" s="34">
        <f t="shared" si="88"/>
        <v>2010032</v>
      </c>
      <c r="N197" s="34">
        <f t="shared" si="89"/>
        <v>780078</v>
      </c>
      <c r="O197" s="34" t="str">
        <f t="shared" si="90"/>
        <v>ISSAN MARGAUX 94 37.5CL</v>
      </c>
      <c r="P197" s="35">
        <f t="shared" si="91"/>
        <v>11.409999999999998</v>
      </c>
      <c r="Q197" s="20">
        <v>0</v>
      </c>
      <c r="R197" s="21">
        <f t="shared" si="84"/>
        <v>0</v>
      </c>
      <c r="S197" s="22">
        <f t="shared" si="85"/>
        <v>0</v>
      </c>
      <c r="T197" s="23">
        <v>0</v>
      </c>
      <c r="U197" s="21">
        <f t="shared" si="86"/>
        <v>0</v>
      </c>
      <c r="V197" s="24">
        <f t="shared" si="87"/>
        <v>0</v>
      </c>
    </row>
    <row r="198" spans="3:22" ht="16.5" x14ac:dyDescent="0.35">
      <c r="C198" t="s">
        <v>9</v>
      </c>
      <c r="D198" t="s">
        <v>10</v>
      </c>
      <c r="E198">
        <v>2010032</v>
      </c>
      <c r="F198">
        <v>780414</v>
      </c>
      <c r="G198" t="s">
        <v>199</v>
      </c>
      <c r="H198">
        <v>9</v>
      </c>
      <c r="I198" t="s">
        <v>12</v>
      </c>
      <c r="J198">
        <v>702.18</v>
      </c>
      <c r="K198" t="s">
        <v>14</v>
      </c>
      <c r="M198" s="34">
        <f t="shared" si="88"/>
        <v>2010032</v>
      </c>
      <c r="N198" s="34">
        <f t="shared" si="89"/>
        <v>780414</v>
      </c>
      <c r="O198" s="34" t="str">
        <f t="shared" si="90"/>
        <v>MARGAUX MARGAUX 98 75CL</v>
      </c>
      <c r="P198" s="35">
        <f t="shared" si="91"/>
        <v>78.02</v>
      </c>
      <c r="Q198" s="20">
        <v>0</v>
      </c>
      <c r="R198" s="21">
        <f t="shared" si="84"/>
        <v>0</v>
      </c>
      <c r="S198" s="22">
        <f t="shared" si="85"/>
        <v>0</v>
      </c>
      <c r="T198" s="23">
        <v>0</v>
      </c>
      <c r="U198" s="21">
        <f t="shared" si="86"/>
        <v>0</v>
      </c>
      <c r="V198" s="24">
        <f t="shared" si="87"/>
        <v>0</v>
      </c>
    </row>
    <row r="199" spans="3:22" ht="16.5" x14ac:dyDescent="0.35">
      <c r="C199" t="s">
        <v>9</v>
      </c>
      <c r="D199" t="s">
        <v>10</v>
      </c>
      <c r="E199">
        <v>2010032</v>
      </c>
      <c r="F199">
        <v>781484</v>
      </c>
      <c r="G199" t="s">
        <v>200</v>
      </c>
      <c r="H199">
        <v>7</v>
      </c>
      <c r="I199" t="s">
        <v>12</v>
      </c>
      <c r="J199">
        <v>113.12</v>
      </c>
      <c r="K199" t="s">
        <v>14</v>
      </c>
      <c r="M199" s="34">
        <f t="shared" si="88"/>
        <v>2010032</v>
      </c>
      <c r="N199" s="34">
        <f t="shared" si="89"/>
        <v>781484</v>
      </c>
      <c r="O199" s="34" t="str">
        <f t="shared" si="90"/>
        <v>RAUZAN GASSIES MARGAUX 98 75CL</v>
      </c>
      <c r="P199" s="35">
        <f t="shared" si="91"/>
        <v>16.16</v>
      </c>
      <c r="Q199" s="20">
        <v>0</v>
      </c>
      <c r="R199" s="21">
        <f t="shared" si="84"/>
        <v>0</v>
      </c>
      <c r="S199" s="22">
        <f t="shared" si="85"/>
        <v>0</v>
      </c>
      <c r="T199" s="23">
        <v>0</v>
      </c>
      <c r="U199" s="21">
        <f t="shared" si="86"/>
        <v>0</v>
      </c>
      <c r="V199" s="24">
        <f t="shared" si="87"/>
        <v>0</v>
      </c>
    </row>
    <row r="200" spans="3:22" ht="16.5" x14ac:dyDescent="0.35">
      <c r="C200" t="s">
        <v>9</v>
      </c>
      <c r="D200" t="s">
        <v>10</v>
      </c>
      <c r="E200">
        <v>2010032</v>
      </c>
      <c r="F200">
        <v>782882</v>
      </c>
      <c r="G200" t="s">
        <v>201</v>
      </c>
      <c r="H200">
        <v>3</v>
      </c>
      <c r="I200" t="s">
        <v>12</v>
      </c>
      <c r="J200">
        <v>236.19</v>
      </c>
      <c r="K200" t="s">
        <v>14</v>
      </c>
      <c r="M200" s="34">
        <f t="shared" si="88"/>
        <v>2010032</v>
      </c>
      <c r="N200" s="34">
        <f t="shared" si="89"/>
        <v>782882</v>
      </c>
      <c r="O200" s="34" t="str">
        <f t="shared" si="90"/>
        <v>HAUT BRION P/LEOGNAN 98 75CL</v>
      </c>
      <c r="P200" s="35">
        <f t="shared" si="91"/>
        <v>78.73</v>
      </c>
      <c r="Q200" s="20">
        <v>0</v>
      </c>
      <c r="R200" s="21">
        <f t="shared" si="84"/>
        <v>0</v>
      </c>
      <c r="S200" s="22">
        <f t="shared" si="85"/>
        <v>0</v>
      </c>
      <c r="T200" s="23">
        <v>0</v>
      </c>
      <c r="U200" s="21">
        <f t="shared" si="86"/>
        <v>0</v>
      </c>
      <c r="V200" s="24">
        <f t="shared" si="87"/>
        <v>0</v>
      </c>
    </row>
    <row r="201" spans="3:22" ht="16.5" x14ac:dyDescent="0.35">
      <c r="C201" t="s">
        <v>9</v>
      </c>
      <c r="D201" t="s">
        <v>10</v>
      </c>
      <c r="E201">
        <v>2010032</v>
      </c>
      <c r="F201">
        <v>784132</v>
      </c>
      <c r="G201" t="s">
        <v>202</v>
      </c>
      <c r="H201">
        <v>6</v>
      </c>
      <c r="I201" t="s">
        <v>12</v>
      </c>
      <c r="J201">
        <v>121.68</v>
      </c>
      <c r="K201" t="s">
        <v>14</v>
      </c>
      <c r="M201" s="34">
        <f t="shared" si="88"/>
        <v>2010032</v>
      </c>
      <c r="N201" s="34">
        <f t="shared" si="89"/>
        <v>784132</v>
      </c>
      <c r="O201" s="34" t="str">
        <f t="shared" si="90"/>
        <v>SMITH HAUT LAFITTE P/LEOGNAN 99 75CL</v>
      </c>
      <c r="P201" s="35">
        <f t="shared" si="91"/>
        <v>20.28</v>
      </c>
      <c r="Q201" s="20">
        <v>0</v>
      </c>
      <c r="R201" s="21">
        <f t="shared" si="84"/>
        <v>0</v>
      </c>
      <c r="S201" s="22">
        <f t="shared" si="85"/>
        <v>0</v>
      </c>
      <c r="T201" s="23">
        <v>0</v>
      </c>
      <c r="U201" s="21">
        <f t="shared" si="86"/>
        <v>0</v>
      </c>
      <c r="V201" s="24">
        <f t="shared" si="87"/>
        <v>0</v>
      </c>
    </row>
    <row r="202" spans="3:22" ht="16.5" x14ac:dyDescent="0.35">
      <c r="C202" t="s">
        <v>9</v>
      </c>
      <c r="D202" t="s">
        <v>10</v>
      </c>
      <c r="E202">
        <v>2010032</v>
      </c>
      <c r="F202">
        <v>786390</v>
      </c>
      <c r="G202" t="s">
        <v>203</v>
      </c>
      <c r="H202">
        <v>8</v>
      </c>
      <c r="I202" t="s">
        <v>12</v>
      </c>
      <c r="J202">
        <v>214.64</v>
      </c>
      <c r="K202" t="s">
        <v>14</v>
      </c>
      <c r="M202" s="34">
        <f t="shared" si="88"/>
        <v>2010032</v>
      </c>
      <c r="N202" s="34">
        <f t="shared" si="89"/>
        <v>786390</v>
      </c>
      <c r="O202" s="34" t="str">
        <f t="shared" si="90"/>
        <v>BEAUREGARD POMEROL 98 75CL</v>
      </c>
      <c r="P202" s="35">
        <f t="shared" si="91"/>
        <v>26.83</v>
      </c>
      <c r="Q202" s="20">
        <v>0</v>
      </c>
      <c r="R202" s="21">
        <f t="shared" si="84"/>
        <v>0</v>
      </c>
      <c r="S202" s="22">
        <f t="shared" si="85"/>
        <v>0</v>
      </c>
      <c r="T202" s="23">
        <v>0</v>
      </c>
      <c r="U202" s="21">
        <f t="shared" si="86"/>
        <v>0</v>
      </c>
      <c r="V202" s="24">
        <f t="shared" si="87"/>
        <v>0</v>
      </c>
    </row>
    <row r="203" spans="3:22" ht="16.5" x14ac:dyDescent="0.35">
      <c r="C203" t="s">
        <v>9</v>
      </c>
      <c r="D203" t="s">
        <v>10</v>
      </c>
      <c r="E203">
        <v>2010032</v>
      </c>
      <c r="F203">
        <v>787341</v>
      </c>
      <c r="G203" t="s">
        <v>204</v>
      </c>
      <c r="H203">
        <v>12</v>
      </c>
      <c r="I203" t="s">
        <v>12</v>
      </c>
      <c r="J203" t="s">
        <v>205</v>
      </c>
      <c r="K203" t="s">
        <v>14</v>
      </c>
      <c r="M203" s="34">
        <f t="shared" si="88"/>
        <v>2010032</v>
      </c>
      <c r="N203" s="34">
        <f t="shared" si="89"/>
        <v>787341</v>
      </c>
      <c r="O203" s="34" t="str">
        <f t="shared" si="90"/>
        <v>EGLISE CLINET POMEROL 98 75CL</v>
      </c>
      <c r="P203" s="35">
        <f t="shared" si="91"/>
        <v>96.04</v>
      </c>
      <c r="Q203" s="20">
        <v>0</v>
      </c>
      <c r="R203" s="21">
        <f t="shared" si="84"/>
        <v>0</v>
      </c>
      <c r="S203" s="22">
        <f t="shared" si="85"/>
        <v>0</v>
      </c>
      <c r="T203" s="23">
        <v>0</v>
      </c>
      <c r="U203" s="21">
        <f t="shared" si="86"/>
        <v>0</v>
      </c>
      <c r="V203" s="24">
        <f t="shared" si="87"/>
        <v>0</v>
      </c>
    </row>
    <row r="204" spans="3:22" ht="16.5" x14ac:dyDescent="0.35">
      <c r="C204" t="s">
        <v>9</v>
      </c>
      <c r="D204" t="s">
        <v>10</v>
      </c>
      <c r="E204">
        <v>2010032</v>
      </c>
      <c r="F204">
        <v>789620</v>
      </c>
      <c r="G204" t="s">
        <v>206</v>
      </c>
      <c r="H204">
        <v>3</v>
      </c>
      <c r="I204" t="s">
        <v>12</v>
      </c>
      <c r="J204">
        <v>329.28</v>
      </c>
      <c r="K204" t="s">
        <v>14</v>
      </c>
      <c r="M204" s="34">
        <f t="shared" si="88"/>
        <v>2010032</v>
      </c>
      <c r="N204" s="34">
        <f t="shared" si="89"/>
        <v>789620</v>
      </c>
      <c r="O204" s="34" t="str">
        <f t="shared" si="90"/>
        <v>AUSONE ST EMILION 98 75CL</v>
      </c>
      <c r="P204" s="35">
        <f t="shared" si="91"/>
        <v>109.75999999999999</v>
      </c>
      <c r="Q204" s="20">
        <v>0</v>
      </c>
      <c r="R204" s="21">
        <f t="shared" si="84"/>
        <v>0</v>
      </c>
      <c r="S204" s="22">
        <f t="shared" si="85"/>
        <v>0</v>
      </c>
      <c r="T204" s="23">
        <v>0</v>
      </c>
      <c r="U204" s="21">
        <f t="shared" si="86"/>
        <v>0</v>
      </c>
      <c r="V204" s="24">
        <f t="shared" si="87"/>
        <v>0</v>
      </c>
    </row>
    <row r="205" spans="3:22" ht="16.5" x14ac:dyDescent="0.35">
      <c r="C205" t="s">
        <v>9</v>
      </c>
      <c r="D205" t="s">
        <v>10</v>
      </c>
      <c r="E205">
        <v>2010032</v>
      </c>
      <c r="F205">
        <v>790073</v>
      </c>
      <c r="G205" t="s">
        <v>207</v>
      </c>
      <c r="H205">
        <v>4</v>
      </c>
      <c r="I205" t="s">
        <v>12</v>
      </c>
      <c r="J205">
        <v>134.76</v>
      </c>
      <c r="K205" t="s">
        <v>14</v>
      </c>
      <c r="M205" s="34">
        <f t="shared" si="88"/>
        <v>2010032</v>
      </c>
      <c r="N205" s="34">
        <f t="shared" si="89"/>
        <v>790073</v>
      </c>
      <c r="O205" s="34" t="str">
        <f t="shared" si="90"/>
        <v>CANON GAFFELIERE ST EMILION 98 75CL</v>
      </c>
      <c r="P205" s="35">
        <f t="shared" si="91"/>
        <v>33.69</v>
      </c>
      <c r="Q205" s="20">
        <v>0</v>
      </c>
      <c r="R205" s="21">
        <f t="shared" si="84"/>
        <v>0</v>
      </c>
      <c r="S205" s="22">
        <f t="shared" si="85"/>
        <v>0</v>
      </c>
      <c r="T205" s="23">
        <v>0</v>
      </c>
      <c r="U205" s="21">
        <f t="shared" si="86"/>
        <v>0</v>
      </c>
      <c r="V205" s="24">
        <f t="shared" si="87"/>
        <v>0</v>
      </c>
    </row>
    <row r="206" spans="3:22" ht="16.5" x14ac:dyDescent="0.35">
      <c r="C206" t="s">
        <v>9</v>
      </c>
      <c r="D206" t="s">
        <v>10</v>
      </c>
      <c r="E206">
        <v>2010032</v>
      </c>
      <c r="F206">
        <v>790129</v>
      </c>
      <c r="G206" t="s">
        <v>208</v>
      </c>
      <c r="H206">
        <v>19</v>
      </c>
      <c r="I206" t="s">
        <v>12</v>
      </c>
      <c r="J206">
        <v>538.84</v>
      </c>
      <c r="K206" t="s">
        <v>14</v>
      </c>
      <c r="M206" s="34">
        <f t="shared" si="88"/>
        <v>2010032</v>
      </c>
      <c r="N206" s="34">
        <f t="shared" si="89"/>
        <v>790129</v>
      </c>
      <c r="O206" s="34" t="str">
        <f t="shared" si="90"/>
        <v>CANON ST EMILION 98 75CL</v>
      </c>
      <c r="P206" s="35">
        <f t="shared" si="91"/>
        <v>28.360000000000003</v>
      </c>
      <c r="Q206" s="20">
        <v>0</v>
      </c>
      <c r="R206" s="21">
        <f t="shared" si="84"/>
        <v>0</v>
      </c>
      <c r="S206" s="22">
        <f t="shared" si="85"/>
        <v>0</v>
      </c>
      <c r="T206" s="23">
        <v>0</v>
      </c>
      <c r="U206" s="21">
        <f t="shared" si="86"/>
        <v>0</v>
      </c>
      <c r="V206" s="24">
        <f t="shared" si="87"/>
        <v>0</v>
      </c>
    </row>
    <row r="207" spans="3:22" ht="16.5" x14ac:dyDescent="0.35">
      <c r="C207" t="s">
        <v>9</v>
      </c>
      <c r="D207" t="s">
        <v>10</v>
      </c>
      <c r="E207">
        <v>2010032</v>
      </c>
      <c r="F207">
        <v>790292</v>
      </c>
      <c r="G207" t="s">
        <v>209</v>
      </c>
      <c r="H207">
        <v>6</v>
      </c>
      <c r="I207" t="s">
        <v>12</v>
      </c>
      <c r="J207">
        <v>903</v>
      </c>
      <c r="K207" t="s">
        <v>14</v>
      </c>
      <c r="M207" s="34">
        <f t="shared" si="88"/>
        <v>2010032</v>
      </c>
      <c r="N207" s="34">
        <f t="shared" si="89"/>
        <v>790292</v>
      </c>
      <c r="O207" s="34" t="str">
        <f t="shared" si="90"/>
        <v>CHEVAL BLANC ST EMILION 98 75CL</v>
      </c>
      <c r="P207" s="35">
        <f t="shared" si="91"/>
        <v>150.5</v>
      </c>
      <c r="Q207" s="20">
        <v>0</v>
      </c>
      <c r="R207" s="21">
        <f t="shared" si="84"/>
        <v>0</v>
      </c>
      <c r="S207" s="22">
        <f t="shared" si="85"/>
        <v>0</v>
      </c>
      <c r="T207" s="23">
        <v>0</v>
      </c>
      <c r="U207" s="21">
        <f t="shared" si="86"/>
        <v>0</v>
      </c>
      <c r="V207" s="24">
        <f t="shared" si="87"/>
        <v>0</v>
      </c>
    </row>
    <row r="208" spans="3:22" ht="16.5" x14ac:dyDescent="0.35">
      <c r="C208" t="s">
        <v>9</v>
      </c>
      <c r="D208" t="s">
        <v>10</v>
      </c>
      <c r="E208">
        <v>2010032</v>
      </c>
      <c r="F208">
        <v>791084</v>
      </c>
      <c r="G208" t="s">
        <v>210</v>
      </c>
      <c r="H208">
        <v>5</v>
      </c>
      <c r="I208" t="s">
        <v>12</v>
      </c>
      <c r="J208">
        <v>221.8</v>
      </c>
      <c r="K208" t="s">
        <v>14</v>
      </c>
      <c r="M208" s="34">
        <f t="shared" si="88"/>
        <v>2010032</v>
      </c>
      <c r="N208" s="34">
        <f t="shared" si="89"/>
        <v>791084</v>
      </c>
      <c r="O208" s="34" t="str">
        <f t="shared" si="90"/>
        <v>FIGEAC ST EMILION 98 75CL</v>
      </c>
      <c r="P208" s="35">
        <f t="shared" si="91"/>
        <v>44.36</v>
      </c>
      <c r="Q208" s="20">
        <v>0</v>
      </c>
      <c r="R208" s="21">
        <f t="shared" si="84"/>
        <v>0</v>
      </c>
      <c r="S208" s="22">
        <f t="shared" si="85"/>
        <v>0</v>
      </c>
      <c r="T208" s="23">
        <v>0</v>
      </c>
      <c r="U208" s="21">
        <f t="shared" si="86"/>
        <v>0</v>
      </c>
      <c r="V208" s="24">
        <f t="shared" si="87"/>
        <v>0</v>
      </c>
    </row>
    <row r="209" spans="3:22" ht="16.5" x14ac:dyDescent="0.35">
      <c r="C209" t="s">
        <v>9</v>
      </c>
      <c r="D209" t="s">
        <v>10</v>
      </c>
      <c r="E209">
        <v>2010032</v>
      </c>
      <c r="F209">
        <v>791623</v>
      </c>
      <c r="G209" t="s">
        <v>211</v>
      </c>
      <c r="H209">
        <v>21</v>
      </c>
      <c r="I209" t="s">
        <v>12</v>
      </c>
      <c r="J209">
        <v>704.34</v>
      </c>
      <c r="K209" t="s">
        <v>14</v>
      </c>
      <c r="M209" s="34">
        <f t="shared" si="88"/>
        <v>2010032</v>
      </c>
      <c r="N209" s="34">
        <f t="shared" si="89"/>
        <v>791623</v>
      </c>
      <c r="O209" s="34" t="str">
        <f t="shared" si="90"/>
        <v>MAGDELEINE ST EMILION 98 75CL</v>
      </c>
      <c r="P209" s="35">
        <f t="shared" si="91"/>
        <v>33.54</v>
      </c>
      <c r="Q209" s="20">
        <v>0</v>
      </c>
      <c r="R209" s="21">
        <f t="shared" si="84"/>
        <v>0</v>
      </c>
      <c r="S209" s="22">
        <f t="shared" si="85"/>
        <v>0</v>
      </c>
      <c r="T209" s="23">
        <v>0</v>
      </c>
      <c r="U209" s="21">
        <f t="shared" si="86"/>
        <v>0</v>
      </c>
      <c r="V209" s="24">
        <f t="shared" si="87"/>
        <v>0</v>
      </c>
    </row>
    <row r="210" spans="3:22" ht="16.5" x14ac:dyDescent="0.35">
      <c r="C210" t="s">
        <v>9</v>
      </c>
      <c r="D210" t="s">
        <v>10</v>
      </c>
      <c r="E210">
        <v>2010032</v>
      </c>
      <c r="F210">
        <v>792132</v>
      </c>
      <c r="G210" t="s">
        <v>212</v>
      </c>
      <c r="H210">
        <v>12</v>
      </c>
      <c r="I210" t="s">
        <v>12</v>
      </c>
      <c r="J210">
        <v>365.88</v>
      </c>
      <c r="K210" t="s">
        <v>14</v>
      </c>
      <c r="M210" s="34">
        <f t="shared" si="88"/>
        <v>2010032</v>
      </c>
      <c r="N210" s="34">
        <f t="shared" si="89"/>
        <v>792132</v>
      </c>
      <c r="O210" s="34" t="str">
        <f t="shared" si="90"/>
        <v>TROPLONG MONDOT ST EMILION 99 75CL</v>
      </c>
      <c r="P210" s="35">
        <f t="shared" si="91"/>
        <v>30.49</v>
      </c>
      <c r="Q210" s="20">
        <v>0</v>
      </c>
      <c r="R210" s="21">
        <f t="shared" si="84"/>
        <v>0</v>
      </c>
      <c r="S210" s="22">
        <f t="shared" si="85"/>
        <v>0</v>
      </c>
      <c r="T210" s="23">
        <v>0</v>
      </c>
      <c r="U210" s="21">
        <f t="shared" si="86"/>
        <v>0</v>
      </c>
      <c r="V210" s="24">
        <f t="shared" si="87"/>
        <v>0</v>
      </c>
    </row>
    <row r="211" spans="3:22" ht="16.5" x14ac:dyDescent="0.35">
      <c r="C211" t="s">
        <v>9</v>
      </c>
      <c r="D211" t="s">
        <v>10</v>
      </c>
      <c r="E211">
        <v>2010032</v>
      </c>
      <c r="F211">
        <v>969559</v>
      </c>
      <c r="G211" t="s">
        <v>213</v>
      </c>
      <c r="H211">
        <v>6</v>
      </c>
      <c r="I211" t="s">
        <v>12</v>
      </c>
      <c r="J211">
        <v>282</v>
      </c>
      <c r="K211" t="s">
        <v>14</v>
      </c>
      <c r="M211" s="34">
        <f t="shared" si="88"/>
        <v>2010032</v>
      </c>
      <c r="N211" s="34">
        <f t="shared" si="89"/>
        <v>969559</v>
      </c>
      <c r="O211" s="34" t="str">
        <f t="shared" si="90"/>
        <v>FIGEAC ST EMILION 00 75CL</v>
      </c>
      <c r="P211" s="35">
        <f t="shared" si="91"/>
        <v>47</v>
      </c>
      <c r="Q211" s="20">
        <v>0</v>
      </c>
      <c r="R211" s="21">
        <f t="shared" si="84"/>
        <v>0</v>
      </c>
      <c r="S211" s="22">
        <f t="shared" si="85"/>
        <v>0</v>
      </c>
      <c r="T211" s="23">
        <v>0</v>
      </c>
      <c r="U211" s="21">
        <f t="shared" si="86"/>
        <v>0</v>
      </c>
      <c r="V211" s="24">
        <f t="shared" si="87"/>
        <v>0</v>
      </c>
    </row>
    <row r="212" spans="3:22" ht="16.5" x14ac:dyDescent="0.35">
      <c r="C212" t="s">
        <v>9</v>
      </c>
      <c r="D212" t="s">
        <v>10</v>
      </c>
      <c r="E212">
        <v>2010032</v>
      </c>
      <c r="F212">
        <v>969583</v>
      </c>
      <c r="G212" t="s">
        <v>214</v>
      </c>
      <c r="H212">
        <v>14</v>
      </c>
      <c r="I212" t="s">
        <v>12</v>
      </c>
      <c r="J212">
        <v>211.26</v>
      </c>
      <c r="K212" t="s">
        <v>14</v>
      </c>
      <c r="M212" s="34">
        <f t="shared" si="88"/>
        <v>2010032</v>
      </c>
      <c r="N212" s="34">
        <f t="shared" si="89"/>
        <v>969583</v>
      </c>
      <c r="O212" s="34" t="str">
        <f t="shared" si="90"/>
        <v>MONBRISON MARGAUX 00 75CL</v>
      </c>
      <c r="P212" s="35">
        <f t="shared" si="91"/>
        <v>15.09</v>
      </c>
      <c r="Q212" s="20">
        <v>0</v>
      </c>
      <c r="R212" s="21">
        <f t="shared" si="84"/>
        <v>0</v>
      </c>
      <c r="S212" s="22">
        <f t="shared" si="85"/>
        <v>0</v>
      </c>
      <c r="T212" s="23">
        <v>0</v>
      </c>
      <c r="U212" s="21">
        <f t="shared" si="86"/>
        <v>0</v>
      </c>
      <c r="V212" s="24">
        <f t="shared" si="87"/>
        <v>0</v>
      </c>
    </row>
    <row r="213" spans="3:22" ht="16.5" x14ac:dyDescent="0.35">
      <c r="C213" t="s">
        <v>9</v>
      </c>
      <c r="D213" t="s">
        <v>10</v>
      </c>
      <c r="E213">
        <v>2010032</v>
      </c>
      <c r="F213">
        <v>969612</v>
      </c>
      <c r="G213" t="s">
        <v>215</v>
      </c>
      <c r="H213">
        <v>6</v>
      </c>
      <c r="I213" t="s">
        <v>12</v>
      </c>
      <c r="J213">
        <v>237.84</v>
      </c>
      <c r="K213" t="s">
        <v>14</v>
      </c>
      <c r="M213" s="34">
        <f t="shared" si="88"/>
        <v>2010032</v>
      </c>
      <c r="N213" s="34">
        <f t="shared" si="89"/>
        <v>969612</v>
      </c>
      <c r="O213" s="34" t="str">
        <f t="shared" si="90"/>
        <v>GAZIN POMEROL 00 75CL</v>
      </c>
      <c r="P213" s="35">
        <f t="shared" si="91"/>
        <v>39.64</v>
      </c>
      <c r="Q213" s="20">
        <v>0</v>
      </c>
      <c r="R213" s="21">
        <f t="shared" si="84"/>
        <v>0</v>
      </c>
      <c r="S213" s="22">
        <f t="shared" si="85"/>
        <v>0</v>
      </c>
      <c r="T213" s="23">
        <v>0</v>
      </c>
      <c r="U213" s="21">
        <f t="shared" si="86"/>
        <v>0</v>
      </c>
      <c r="V213" s="24">
        <f t="shared" si="87"/>
        <v>0</v>
      </c>
    </row>
    <row r="214" spans="3:22" ht="16.5" x14ac:dyDescent="0.35">
      <c r="C214" t="s">
        <v>9</v>
      </c>
      <c r="D214" t="s">
        <v>10</v>
      </c>
      <c r="E214">
        <v>2010032</v>
      </c>
      <c r="F214">
        <v>969639</v>
      </c>
      <c r="G214" t="s">
        <v>216</v>
      </c>
      <c r="H214">
        <v>12</v>
      </c>
      <c r="I214" t="s">
        <v>12</v>
      </c>
      <c r="J214">
        <v>162.88</v>
      </c>
      <c r="K214" t="s">
        <v>14</v>
      </c>
      <c r="M214" s="34">
        <f t="shared" si="88"/>
        <v>2010032</v>
      </c>
      <c r="N214" s="34">
        <f t="shared" si="89"/>
        <v>969639</v>
      </c>
      <c r="O214" s="34" t="str">
        <f t="shared" si="90"/>
        <v>HAUT BAGES LIBERAL PAUILLAC 00 75CL</v>
      </c>
      <c r="P214" s="35">
        <f t="shared" si="91"/>
        <v>13.573333333333332</v>
      </c>
      <c r="Q214" s="20">
        <v>0</v>
      </c>
      <c r="R214" s="21">
        <f t="shared" si="84"/>
        <v>0</v>
      </c>
      <c r="S214" s="22">
        <f t="shared" si="85"/>
        <v>0</v>
      </c>
      <c r="T214" s="23">
        <v>0</v>
      </c>
      <c r="U214" s="21">
        <f t="shared" si="86"/>
        <v>0</v>
      </c>
      <c r="V214" s="24">
        <f t="shared" si="87"/>
        <v>0</v>
      </c>
    </row>
    <row r="215" spans="3:22" ht="16.5" x14ac:dyDescent="0.35">
      <c r="C215" t="s">
        <v>9</v>
      </c>
      <c r="D215" t="s">
        <v>10</v>
      </c>
      <c r="E215">
        <v>2010032</v>
      </c>
      <c r="F215">
        <v>969751</v>
      </c>
      <c r="G215" t="s">
        <v>217</v>
      </c>
      <c r="H215">
        <v>4</v>
      </c>
      <c r="I215" t="s">
        <v>12</v>
      </c>
      <c r="J215">
        <v>317.12</v>
      </c>
      <c r="K215" t="s">
        <v>14</v>
      </c>
      <c r="M215" s="34">
        <f t="shared" si="88"/>
        <v>2010032</v>
      </c>
      <c r="N215" s="34">
        <f t="shared" si="89"/>
        <v>969751</v>
      </c>
      <c r="O215" s="34" t="str">
        <f t="shared" si="90"/>
        <v>GAZIN POMEROL 00 150CL</v>
      </c>
      <c r="P215" s="35">
        <f t="shared" si="91"/>
        <v>79.28</v>
      </c>
      <c r="Q215" s="20">
        <v>0</v>
      </c>
      <c r="R215" s="21">
        <f t="shared" si="84"/>
        <v>0</v>
      </c>
      <c r="S215" s="22">
        <f t="shared" si="85"/>
        <v>0</v>
      </c>
      <c r="T215" s="23">
        <v>0</v>
      </c>
      <c r="U215" s="21">
        <f t="shared" si="86"/>
        <v>0</v>
      </c>
      <c r="V215" s="24">
        <f t="shared" si="87"/>
        <v>0</v>
      </c>
    </row>
    <row r="216" spans="3:22" ht="16.5" x14ac:dyDescent="0.35">
      <c r="C216" t="s">
        <v>9</v>
      </c>
      <c r="D216" t="s">
        <v>10</v>
      </c>
      <c r="E216">
        <v>2010032</v>
      </c>
      <c r="F216">
        <v>971481</v>
      </c>
      <c r="G216" t="s">
        <v>218</v>
      </c>
      <c r="H216">
        <v>26</v>
      </c>
      <c r="I216" t="s">
        <v>12</v>
      </c>
      <c r="J216">
        <v>761.8</v>
      </c>
      <c r="K216" t="s">
        <v>14</v>
      </c>
      <c r="M216" s="34">
        <f t="shared" si="88"/>
        <v>2010032</v>
      </c>
      <c r="N216" s="34">
        <f t="shared" si="89"/>
        <v>971481</v>
      </c>
      <c r="O216" s="34" t="str">
        <f t="shared" si="90"/>
        <v>LEOVILLE BARTON ST JULIEN 00 75CL</v>
      </c>
      <c r="P216" s="35">
        <f t="shared" si="91"/>
        <v>29.299999999999997</v>
      </c>
      <c r="Q216" s="20">
        <v>0</v>
      </c>
      <c r="R216" s="21">
        <f t="shared" si="84"/>
        <v>0</v>
      </c>
      <c r="S216" s="22">
        <f t="shared" si="85"/>
        <v>0</v>
      </c>
      <c r="T216" s="23">
        <v>0</v>
      </c>
      <c r="U216" s="21">
        <f t="shared" si="86"/>
        <v>0</v>
      </c>
      <c r="V216" s="24">
        <f t="shared" si="87"/>
        <v>0</v>
      </c>
    </row>
    <row r="217" spans="3:22" ht="16.5" x14ac:dyDescent="0.35">
      <c r="C217" t="s">
        <v>9</v>
      </c>
      <c r="D217" t="s">
        <v>10</v>
      </c>
      <c r="E217">
        <v>2010032</v>
      </c>
      <c r="F217">
        <v>972029</v>
      </c>
      <c r="G217" t="s">
        <v>219</v>
      </c>
      <c r="H217">
        <v>6</v>
      </c>
      <c r="I217" t="s">
        <v>12</v>
      </c>
      <c r="J217">
        <v>179.4</v>
      </c>
      <c r="K217" t="s">
        <v>14</v>
      </c>
      <c r="M217" s="34">
        <f t="shared" si="88"/>
        <v>2010032</v>
      </c>
      <c r="N217" s="34">
        <f t="shared" si="89"/>
        <v>972029</v>
      </c>
      <c r="O217" s="34" t="str">
        <f t="shared" si="90"/>
        <v>LABEGORCE MARGAUX 00 150CL</v>
      </c>
      <c r="P217" s="35">
        <f t="shared" si="91"/>
        <v>29.900000000000002</v>
      </c>
      <c r="Q217" s="20">
        <v>0</v>
      </c>
      <c r="R217" s="21">
        <f t="shared" si="84"/>
        <v>0</v>
      </c>
      <c r="S217" s="22">
        <f t="shared" si="85"/>
        <v>0</v>
      </c>
      <c r="T217" s="23">
        <v>0</v>
      </c>
      <c r="U217" s="21">
        <f t="shared" si="86"/>
        <v>0</v>
      </c>
      <c r="V217" s="24">
        <f t="shared" si="87"/>
        <v>0</v>
      </c>
    </row>
    <row r="218" spans="3:22" ht="16.5" x14ac:dyDescent="0.35">
      <c r="C218" t="s">
        <v>9</v>
      </c>
      <c r="D218" t="s">
        <v>10</v>
      </c>
      <c r="E218">
        <v>2010032</v>
      </c>
      <c r="F218">
        <v>972192</v>
      </c>
      <c r="G218" t="s">
        <v>220</v>
      </c>
      <c r="H218">
        <v>5</v>
      </c>
      <c r="I218" t="s">
        <v>12</v>
      </c>
      <c r="J218">
        <v>90</v>
      </c>
      <c r="K218" t="s">
        <v>14</v>
      </c>
      <c r="M218" s="34">
        <f t="shared" si="88"/>
        <v>2010032</v>
      </c>
      <c r="N218" s="34">
        <f t="shared" si="89"/>
        <v>972192</v>
      </c>
      <c r="O218" s="34" t="str">
        <f t="shared" si="90"/>
        <v>BELLEGRAVE POMEROL 00 75CL</v>
      </c>
      <c r="P218" s="35">
        <f t="shared" si="91"/>
        <v>18</v>
      </c>
      <c r="Q218" s="20">
        <v>0</v>
      </c>
      <c r="R218" s="21">
        <f t="shared" si="84"/>
        <v>0</v>
      </c>
      <c r="S218" s="22">
        <f t="shared" si="85"/>
        <v>0</v>
      </c>
      <c r="T218" s="23">
        <v>0</v>
      </c>
      <c r="U218" s="21">
        <f t="shared" si="86"/>
        <v>0</v>
      </c>
      <c r="V218" s="24">
        <f t="shared" si="87"/>
        <v>0</v>
      </c>
    </row>
    <row r="219" spans="3:22" ht="16.5" x14ac:dyDescent="0.35">
      <c r="C219" t="s">
        <v>9</v>
      </c>
      <c r="D219" t="s">
        <v>10</v>
      </c>
      <c r="E219">
        <v>2010032</v>
      </c>
      <c r="F219">
        <v>974340</v>
      </c>
      <c r="G219" t="s">
        <v>221</v>
      </c>
      <c r="H219">
        <v>1</v>
      </c>
      <c r="I219" t="s">
        <v>12</v>
      </c>
      <c r="J219">
        <v>18.75</v>
      </c>
      <c r="K219" t="s">
        <v>14</v>
      </c>
      <c r="M219" s="34">
        <f t="shared" si="88"/>
        <v>2010032</v>
      </c>
      <c r="N219" s="34">
        <f t="shared" si="89"/>
        <v>974340</v>
      </c>
      <c r="O219" s="34" t="str">
        <f t="shared" si="90"/>
        <v>RAUZAN GASSIES MARGAUX 00 75CL</v>
      </c>
      <c r="P219" s="35">
        <f t="shared" si="91"/>
        <v>18.75</v>
      </c>
      <c r="Q219" s="20">
        <v>0</v>
      </c>
      <c r="R219" s="21">
        <f t="shared" si="84"/>
        <v>0</v>
      </c>
      <c r="S219" s="22">
        <f t="shared" si="85"/>
        <v>0</v>
      </c>
      <c r="T219" s="23">
        <v>0</v>
      </c>
      <c r="U219" s="21">
        <f t="shared" si="86"/>
        <v>0</v>
      </c>
      <c r="V219" s="24">
        <f t="shared" si="87"/>
        <v>0</v>
      </c>
    </row>
    <row r="220" spans="3:22" ht="16.5" x14ac:dyDescent="0.35">
      <c r="C220" t="s">
        <v>9</v>
      </c>
      <c r="D220" t="s">
        <v>10</v>
      </c>
      <c r="E220">
        <v>2010032</v>
      </c>
      <c r="F220">
        <v>975650</v>
      </c>
      <c r="G220" t="s">
        <v>222</v>
      </c>
      <c r="H220">
        <v>4</v>
      </c>
      <c r="I220" t="s">
        <v>12</v>
      </c>
      <c r="J220">
        <v>83.56</v>
      </c>
      <c r="K220" t="s">
        <v>14</v>
      </c>
      <c r="M220" s="34">
        <f t="shared" si="88"/>
        <v>2010032</v>
      </c>
      <c r="N220" s="34">
        <f t="shared" si="89"/>
        <v>975650</v>
      </c>
      <c r="O220" s="34" t="str">
        <f t="shared" si="90"/>
        <v>CLOS DU CLOCHER POMEROL 00 75CL</v>
      </c>
      <c r="P220" s="35">
        <f t="shared" si="91"/>
        <v>20.89</v>
      </c>
      <c r="Q220" s="20">
        <v>0</v>
      </c>
      <c r="R220" s="21">
        <f t="shared" si="84"/>
        <v>0</v>
      </c>
      <c r="S220" s="22">
        <f t="shared" si="85"/>
        <v>0</v>
      </c>
      <c r="T220" s="23">
        <v>0</v>
      </c>
      <c r="U220" s="21">
        <f t="shared" si="86"/>
        <v>0</v>
      </c>
      <c r="V220" s="24">
        <f t="shared" si="87"/>
        <v>0</v>
      </c>
    </row>
    <row r="221" spans="3:22" ht="16.5" x14ac:dyDescent="0.35">
      <c r="C221" t="s">
        <v>9</v>
      </c>
      <c r="D221" t="s">
        <v>10</v>
      </c>
      <c r="E221">
        <v>2010032</v>
      </c>
      <c r="F221">
        <v>975713</v>
      </c>
      <c r="G221" t="s">
        <v>223</v>
      </c>
      <c r="H221">
        <v>10</v>
      </c>
      <c r="I221" t="s">
        <v>12</v>
      </c>
      <c r="J221">
        <v>344.6</v>
      </c>
      <c r="K221" t="s">
        <v>14</v>
      </c>
      <c r="M221" s="34">
        <f t="shared" si="88"/>
        <v>2010032</v>
      </c>
      <c r="N221" s="34">
        <f t="shared" si="89"/>
        <v>975713</v>
      </c>
      <c r="O221" s="34" t="str">
        <f t="shared" si="90"/>
        <v>BONALGUE POMEROL 00 150CL</v>
      </c>
      <c r="P221" s="35">
        <f t="shared" si="91"/>
        <v>34.46</v>
      </c>
      <c r="Q221" s="20">
        <v>0</v>
      </c>
      <c r="R221" s="21">
        <f t="shared" si="84"/>
        <v>0</v>
      </c>
      <c r="S221" s="22">
        <f t="shared" si="85"/>
        <v>0</v>
      </c>
      <c r="T221" s="23">
        <v>0</v>
      </c>
      <c r="U221" s="21">
        <f t="shared" si="86"/>
        <v>0</v>
      </c>
      <c r="V221" s="24">
        <f t="shared" si="87"/>
        <v>0</v>
      </c>
    </row>
    <row r="222" spans="3:22" ht="16.5" x14ac:dyDescent="0.35">
      <c r="C222" t="s">
        <v>9</v>
      </c>
      <c r="D222" t="s">
        <v>10</v>
      </c>
      <c r="E222">
        <v>2010032</v>
      </c>
      <c r="F222">
        <v>976169</v>
      </c>
      <c r="G222" t="s">
        <v>224</v>
      </c>
      <c r="H222">
        <v>20</v>
      </c>
      <c r="I222" t="s">
        <v>12</v>
      </c>
      <c r="J222">
        <v>440</v>
      </c>
      <c r="K222" t="s">
        <v>14</v>
      </c>
      <c r="M222" s="34">
        <f t="shared" si="88"/>
        <v>2010032</v>
      </c>
      <c r="N222" s="34">
        <f t="shared" si="89"/>
        <v>976169</v>
      </c>
      <c r="O222" s="34" t="str">
        <f t="shared" si="90"/>
        <v>SAINT PIERRE ST JULIEN 00 75CL</v>
      </c>
      <c r="P222" s="35">
        <f t="shared" si="91"/>
        <v>22</v>
      </c>
      <c r="Q222" s="20">
        <v>0</v>
      </c>
      <c r="R222" s="21">
        <f t="shared" si="84"/>
        <v>0</v>
      </c>
      <c r="S222" s="22">
        <f t="shared" si="85"/>
        <v>0</v>
      </c>
      <c r="T222" s="23">
        <v>0</v>
      </c>
      <c r="U222" s="21">
        <f t="shared" si="86"/>
        <v>0</v>
      </c>
      <c r="V222" s="24">
        <f t="shared" si="87"/>
        <v>0</v>
      </c>
    </row>
    <row r="223" spans="3:22" ht="16.5" x14ac:dyDescent="0.35">
      <c r="C223" t="s">
        <v>9</v>
      </c>
      <c r="D223" t="s">
        <v>10</v>
      </c>
      <c r="E223">
        <v>2010032</v>
      </c>
      <c r="F223">
        <v>976679</v>
      </c>
      <c r="G223" t="s">
        <v>225</v>
      </c>
      <c r="H223">
        <v>18</v>
      </c>
      <c r="I223" t="s">
        <v>12</v>
      </c>
      <c r="J223">
        <v>756</v>
      </c>
      <c r="K223" t="s">
        <v>14</v>
      </c>
      <c r="M223" s="34">
        <f t="shared" si="88"/>
        <v>2010032</v>
      </c>
      <c r="N223" s="34">
        <f t="shared" si="89"/>
        <v>976679</v>
      </c>
      <c r="O223" s="34" t="str">
        <f t="shared" si="90"/>
        <v>BEAUSEJOUR BECOT ST EMILION 00 75CL</v>
      </c>
      <c r="P223" s="35">
        <f t="shared" si="91"/>
        <v>42</v>
      </c>
      <c r="Q223" s="20">
        <v>0</v>
      </c>
      <c r="R223" s="21">
        <f t="shared" si="84"/>
        <v>0</v>
      </c>
      <c r="S223" s="22">
        <f t="shared" si="85"/>
        <v>0</v>
      </c>
      <c r="T223" s="23">
        <v>0</v>
      </c>
      <c r="U223" s="21">
        <f t="shared" si="86"/>
        <v>0</v>
      </c>
      <c r="V223" s="24">
        <f t="shared" si="87"/>
        <v>0</v>
      </c>
    </row>
    <row r="224" spans="3:22" ht="16.5" x14ac:dyDescent="0.35">
      <c r="C224" t="s">
        <v>9</v>
      </c>
      <c r="D224" t="s">
        <v>10</v>
      </c>
      <c r="E224">
        <v>2010032</v>
      </c>
      <c r="F224">
        <v>976687</v>
      </c>
      <c r="G224" t="s">
        <v>226</v>
      </c>
      <c r="H224">
        <v>12</v>
      </c>
      <c r="I224" t="s">
        <v>12</v>
      </c>
      <c r="J224">
        <v>204</v>
      </c>
      <c r="K224" t="s">
        <v>14</v>
      </c>
      <c r="M224" s="34">
        <f t="shared" si="88"/>
        <v>2010032</v>
      </c>
      <c r="N224" s="34">
        <f t="shared" si="89"/>
        <v>976687</v>
      </c>
      <c r="O224" s="34" t="str">
        <f t="shared" si="90"/>
        <v>TERTRE DU MARGAUX 00 75CL</v>
      </c>
      <c r="P224" s="35">
        <f t="shared" si="91"/>
        <v>17</v>
      </c>
      <c r="Q224" s="20">
        <v>0</v>
      </c>
      <c r="R224" s="21">
        <f t="shared" si="84"/>
        <v>0</v>
      </c>
      <c r="S224" s="22">
        <f t="shared" si="85"/>
        <v>0</v>
      </c>
      <c r="T224" s="23">
        <v>0</v>
      </c>
      <c r="U224" s="21">
        <f t="shared" si="86"/>
        <v>0</v>
      </c>
      <c r="V224" s="24">
        <f t="shared" si="87"/>
        <v>0</v>
      </c>
    </row>
    <row r="225" spans="3:22" ht="16.5" x14ac:dyDescent="0.35">
      <c r="C225" t="s">
        <v>9</v>
      </c>
      <c r="D225" t="s">
        <v>10</v>
      </c>
      <c r="E225">
        <v>2010032</v>
      </c>
      <c r="F225">
        <v>976716</v>
      </c>
      <c r="G225" t="s">
        <v>227</v>
      </c>
      <c r="H225">
        <v>6</v>
      </c>
      <c r="I225" t="s">
        <v>12</v>
      </c>
      <c r="J225">
        <v>228</v>
      </c>
      <c r="K225" t="s">
        <v>14</v>
      </c>
      <c r="M225" s="34">
        <f t="shared" si="88"/>
        <v>2010032</v>
      </c>
      <c r="N225" s="34">
        <f t="shared" si="89"/>
        <v>976716</v>
      </c>
      <c r="O225" s="34" t="str">
        <f t="shared" si="90"/>
        <v>GISCOURS MARGAUX 00 150CL</v>
      </c>
      <c r="P225" s="35">
        <f t="shared" si="91"/>
        <v>38</v>
      </c>
      <c r="Q225" s="20">
        <v>0</v>
      </c>
      <c r="R225" s="21">
        <f t="shared" si="84"/>
        <v>0</v>
      </c>
      <c r="S225" s="22">
        <f t="shared" si="85"/>
        <v>0</v>
      </c>
      <c r="T225" s="23">
        <v>0</v>
      </c>
      <c r="U225" s="21">
        <f t="shared" si="86"/>
        <v>0</v>
      </c>
      <c r="V225" s="24">
        <f t="shared" si="87"/>
        <v>0</v>
      </c>
    </row>
    <row r="226" spans="3:22" ht="16.5" x14ac:dyDescent="0.35">
      <c r="C226" t="s">
        <v>9</v>
      </c>
      <c r="D226" t="s">
        <v>10</v>
      </c>
      <c r="E226">
        <v>2010032</v>
      </c>
      <c r="F226">
        <v>978869</v>
      </c>
      <c r="G226" t="s">
        <v>228</v>
      </c>
      <c r="H226">
        <v>36</v>
      </c>
      <c r="I226" t="s">
        <v>12</v>
      </c>
      <c r="J226">
        <v>488.16</v>
      </c>
      <c r="K226" t="s">
        <v>14</v>
      </c>
      <c r="M226" s="34">
        <f t="shared" si="88"/>
        <v>2010032</v>
      </c>
      <c r="N226" s="34">
        <f t="shared" si="89"/>
        <v>978869</v>
      </c>
      <c r="O226" s="34" t="str">
        <f t="shared" si="90"/>
        <v>GRAND PUY DUCASSE PAUILLAC 00 75CL</v>
      </c>
      <c r="P226" s="35">
        <f t="shared" si="91"/>
        <v>13.56</v>
      </c>
      <c r="Q226" s="20">
        <v>0</v>
      </c>
      <c r="R226" s="21">
        <f t="shared" si="84"/>
        <v>0</v>
      </c>
      <c r="S226" s="22">
        <f t="shared" si="85"/>
        <v>0</v>
      </c>
      <c r="T226" s="23">
        <v>0</v>
      </c>
      <c r="U226" s="21">
        <f t="shared" si="86"/>
        <v>0</v>
      </c>
      <c r="V226" s="24">
        <f t="shared" si="87"/>
        <v>0</v>
      </c>
    </row>
    <row r="227" spans="3:22" ht="16.5" x14ac:dyDescent="0.35">
      <c r="C227" t="s">
        <v>9</v>
      </c>
      <c r="D227" t="s">
        <v>10</v>
      </c>
      <c r="E227">
        <v>2010032</v>
      </c>
      <c r="F227">
        <v>980192</v>
      </c>
      <c r="G227" t="s">
        <v>229</v>
      </c>
      <c r="H227">
        <v>13</v>
      </c>
      <c r="I227" t="s">
        <v>12</v>
      </c>
      <c r="J227">
        <v>275.60000000000002</v>
      </c>
      <c r="K227" t="s">
        <v>14</v>
      </c>
      <c r="M227" s="34">
        <f t="shared" si="88"/>
        <v>2010032</v>
      </c>
      <c r="N227" s="34">
        <f t="shared" si="89"/>
        <v>980192</v>
      </c>
      <c r="O227" s="34" t="str">
        <f t="shared" si="90"/>
        <v>MALARTIC LAGRAVIERE P/LEOGNAN 00 75CL</v>
      </c>
      <c r="P227" s="35">
        <f t="shared" si="91"/>
        <v>21.200000000000003</v>
      </c>
      <c r="Q227" s="20">
        <v>0</v>
      </c>
      <c r="R227" s="21">
        <f t="shared" si="84"/>
        <v>0</v>
      </c>
      <c r="S227" s="22">
        <f t="shared" si="85"/>
        <v>0</v>
      </c>
      <c r="T227" s="23">
        <v>0</v>
      </c>
      <c r="U227" s="21">
        <f t="shared" si="86"/>
        <v>0</v>
      </c>
      <c r="V227" s="24">
        <f t="shared" si="87"/>
        <v>0</v>
      </c>
    </row>
    <row r="228" spans="3:22" ht="16.5" x14ac:dyDescent="0.35">
      <c r="C228" t="s">
        <v>9</v>
      </c>
      <c r="D228" t="s">
        <v>10</v>
      </c>
      <c r="E228">
        <v>2010032</v>
      </c>
      <c r="F228">
        <v>980248</v>
      </c>
      <c r="G228" t="s">
        <v>230</v>
      </c>
      <c r="H228">
        <v>11</v>
      </c>
      <c r="I228" t="s">
        <v>12</v>
      </c>
      <c r="J228">
        <v>311.3</v>
      </c>
      <c r="K228" t="s">
        <v>14</v>
      </c>
      <c r="M228" s="34">
        <f t="shared" si="88"/>
        <v>2010032</v>
      </c>
      <c r="N228" s="34">
        <f t="shared" si="89"/>
        <v>980248</v>
      </c>
      <c r="O228" s="34" t="str">
        <f t="shared" si="90"/>
        <v>LEOVILLE POYFERRE ST JULIEN 00 75CL</v>
      </c>
      <c r="P228" s="35">
        <f t="shared" si="91"/>
        <v>28.3</v>
      </c>
      <c r="Q228" s="20">
        <v>0</v>
      </c>
      <c r="R228" s="21">
        <f t="shared" si="84"/>
        <v>0</v>
      </c>
      <c r="S228" s="22">
        <f t="shared" si="85"/>
        <v>0</v>
      </c>
      <c r="T228" s="23">
        <v>0</v>
      </c>
      <c r="U228" s="21">
        <f t="shared" si="86"/>
        <v>0</v>
      </c>
      <c r="V228" s="24">
        <f t="shared" si="87"/>
        <v>0</v>
      </c>
    </row>
    <row r="229" spans="3:22" ht="16.5" x14ac:dyDescent="0.35">
      <c r="C229" t="s">
        <v>9</v>
      </c>
      <c r="D229" t="s">
        <v>10</v>
      </c>
      <c r="E229">
        <v>2010032</v>
      </c>
      <c r="F229">
        <v>980272</v>
      </c>
      <c r="G229" t="s">
        <v>231</v>
      </c>
      <c r="H229">
        <v>5</v>
      </c>
      <c r="I229" t="s">
        <v>12</v>
      </c>
      <c r="J229">
        <v>135</v>
      </c>
      <c r="K229" t="s">
        <v>14</v>
      </c>
      <c r="M229" s="34">
        <f t="shared" si="88"/>
        <v>2010032</v>
      </c>
      <c r="N229" s="34">
        <f t="shared" si="89"/>
        <v>980272</v>
      </c>
      <c r="O229" s="34" t="str">
        <f t="shared" si="90"/>
        <v>PONTET CANET PAUILLAC 00 75CL</v>
      </c>
      <c r="P229" s="35">
        <f t="shared" si="91"/>
        <v>27</v>
      </c>
      <c r="Q229" s="20">
        <v>0</v>
      </c>
      <c r="R229" s="21">
        <f t="shared" si="84"/>
        <v>0</v>
      </c>
      <c r="S229" s="22">
        <f t="shared" si="85"/>
        <v>0</v>
      </c>
      <c r="T229" s="23">
        <v>0</v>
      </c>
      <c r="U229" s="21">
        <f t="shared" si="86"/>
        <v>0</v>
      </c>
      <c r="V229" s="24">
        <f t="shared" si="87"/>
        <v>0</v>
      </c>
    </row>
    <row r="230" spans="3:22" ht="16.5" x14ac:dyDescent="0.35">
      <c r="C230" t="s">
        <v>9</v>
      </c>
      <c r="D230" t="s">
        <v>10</v>
      </c>
      <c r="E230">
        <v>2010032</v>
      </c>
      <c r="F230">
        <v>980459</v>
      </c>
      <c r="G230" t="s">
        <v>232</v>
      </c>
      <c r="H230">
        <v>2</v>
      </c>
      <c r="I230" t="s">
        <v>12</v>
      </c>
      <c r="J230">
        <v>110</v>
      </c>
      <c r="K230" t="s">
        <v>14</v>
      </c>
      <c r="M230" s="34">
        <f t="shared" si="88"/>
        <v>2010032</v>
      </c>
      <c r="N230" s="34">
        <f t="shared" si="89"/>
        <v>980459</v>
      </c>
      <c r="O230" s="34" t="str">
        <f t="shared" si="90"/>
        <v>PAVILLON ROUGE MARGAUX 00 150CL</v>
      </c>
      <c r="P230" s="35">
        <f t="shared" si="91"/>
        <v>55</v>
      </c>
      <c r="Q230" s="20">
        <v>0</v>
      </c>
      <c r="R230" s="21">
        <f t="shared" si="84"/>
        <v>0</v>
      </c>
      <c r="S230" s="22">
        <f t="shared" si="85"/>
        <v>0</v>
      </c>
      <c r="T230" s="23">
        <v>0</v>
      </c>
      <c r="U230" s="21">
        <f t="shared" si="86"/>
        <v>0</v>
      </c>
      <c r="V230" s="24">
        <f t="shared" si="87"/>
        <v>0</v>
      </c>
    </row>
    <row r="231" spans="3:22" ht="16.5" x14ac:dyDescent="0.35">
      <c r="C231" t="s">
        <v>9</v>
      </c>
      <c r="D231" t="s">
        <v>10</v>
      </c>
      <c r="E231">
        <v>2010032</v>
      </c>
      <c r="F231">
        <v>980467</v>
      </c>
      <c r="G231" t="s">
        <v>233</v>
      </c>
      <c r="H231">
        <v>8</v>
      </c>
      <c r="I231" t="s">
        <v>12</v>
      </c>
      <c r="J231">
        <v>226.4</v>
      </c>
      <c r="K231" t="s">
        <v>14</v>
      </c>
      <c r="M231" s="34">
        <f t="shared" si="88"/>
        <v>2010032</v>
      </c>
      <c r="N231" s="34">
        <f t="shared" si="89"/>
        <v>980467</v>
      </c>
      <c r="O231" s="34" t="str">
        <f t="shared" si="90"/>
        <v>BRANE CANTENAC MARGAUX 00 75CL</v>
      </c>
      <c r="P231" s="35">
        <f t="shared" si="91"/>
        <v>28.3</v>
      </c>
      <c r="Q231" s="20">
        <v>0</v>
      </c>
      <c r="R231" s="21">
        <f t="shared" si="84"/>
        <v>0</v>
      </c>
      <c r="S231" s="22">
        <f t="shared" si="85"/>
        <v>0</v>
      </c>
      <c r="T231" s="23">
        <v>0</v>
      </c>
      <c r="U231" s="21">
        <f t="shared" si="86"/>
        <v>0</v>
      </c>
      <c r="V231" s="24">
        <f t="shared" si="87"/>
        <v>0</v>
      </c>
    </row>
    <row r="232" spans="3:22" ht="16.5" x14ac:dyDescent="0.35">
      <c r="C232" t="s">
        <v>9</v>
      </c>
      <c r="D232" t="s">
        <v>10</v>
      </c>
      <c r="E232">
        <v>2010032</v>
      </c>
      <c r="F232">
        <v>981515</v>
      </c>
      <c r="G232" t="s">
        <v>234</v>
      </c>
      <c r="H232">
        <v>6</v>
      </c>
      <c r="I232" t="s">
        <v>12</v>
      </c>
      <c r="J232">
        <v>339.6</v>
      </c>
      <c r="K232" t="s">
        <v>14</v>
      </c>
      <c r="M232" s="34">
        <f t="shared" si="88"/>
        <v>2010032</v>
      </c>
      <c r="N232" s="34">
        <f t="shared" si="89"/>
        <v>981515</v>
      </c>
      <c r="O232" s="34" t="str">
        <f t="shared" si="90"/>
        <v>LEOVILLE POYFERRE ST JULIEN 00 150CL</v>
      </c>
      <c r="P232" s="35">
        <f t="shared" si="91"/>
        <v>56.6</v>
      </c>
      <c r="Q232" s="20">
        <v>0</v>
      </c>
      <c r="R232" s="21">
        <f t="shared" si="84"/>
        <v>0</v>
      </c>
      <c r="S232" s="22">
        <f t="shared" si="85"/>
        <v>0</v>
      </c>
      <c r="T232" s="23">
        <v>0</v>
      </c>
      <c r="U232" s="21">
        <f t="shared" si="86"/>
        <v>0</v>
      </c>
      <c r="V232" s="24">
        <f t="shared" si="87"/>
        <v>0</v>
      </c>
    </row>
    <row r="233" spans="3:22" ht="16.5" x14ac:dyDescent="0.35">
      <c r="C233" t="s">
        <v>9</v>
      </c>
      <c r="D233" t="s">
        <v>10</v>
      </c>
      <c r="E233">
        <v>2010032</v>
      </c>
      <c r="F233">
        <v>982032</v>
      </c>
      <c r="G233" t="s">
        <v>235</v>
      </c>
      <c r="H233">
        <v>6</v>
      </c>
      <c r="I233" t="s">
        <v>12</v>
      </c>
      <c r="J233">
        <v>283.56</v>
      </c>
      <c r="K233" t="s">
        <v>14</v>
      </c>
      <c r="M233" s="34">
        <f t="shared" si="88"/>
        <v>2010032</v>
      </c>
      <c r="N233" s="34">
        <f t="shared" si="89"/>
        <v>982032</v>
      </c>
      <c r="O233" s="34" t="str">
        <f t="shared" si="90"/>
        <v>LANGOA BARTON ST JULIEN 00 150CL</v>
      </c>
      <c r="P233" s="35">
        <f t="shared" si="91"/>
        <v>47.26</v>
      </c>
      <c r="Q233" s="20">
        <v>0</v>
      </c>
      <c r="R233" s="21">
        <f t="shared" si="84"/>
        <v>0</v>
      </c>
      <c r="S233" s="22">
        <f t="shared" si="85"/>
        <v>0</v>
      </c>
      <c r="T233" s="23">
        <v>0</v>
      </c>
      <c r="U233" s="21">
        <f t="shared" si="86"/>
        <v>0</v>
      </c>
      <c r="V233" s="24">
        <f t="shared" si="87"/>
        <v>0</v>
      </c>
    </row>
    <row r="234" spans="3:22" ht="16.5" x14ac:dyDescent="0.35">
      <c r="C234" t="s">
        <v>9</v>
      </c>
      <c r="D234" t="s">
        <v>10</v>
      </c>
      <c r="E234">
        <v>2010032</v>
      </c>
      <c r="F234">
        <v>982366</v>
      </c>
      <c r="G234" t="s">
        <v>236</v>
      </c>
      <c r="H234">
        <v>6</v>
      </c>
      <c r="I234" t="s">
        <v>12</v>
      </c>
      <c r="J234">
        <v>279</v>
      </c>
      <c r="K234" t="s">
        <v>14</v>
      </c>
      <c r="M234" s="34">
        <f t="shared" si="88"/>
        <v>2010032</v>
      </c>
      <c r="N234" s="34">
        <f t="shared" si="89"/>
        <v>982366</v>
      </c>
      <c r="O234" s="34" t="str">
        <f t="shared" si="90"/>
        <v>CHAPELLE MIS. HT BRION P/LEOGNAN 00 150C</v>
      </c>
      <c r="P234" s="35">
        <f t="shared" si="91"/>
        <v>46.5</v>
      </c>
      <c r="Q234" s="20">
        <v>0</v>
      </c>
      <c r="R234" s="21">
        <f t="shared" si="84"/>
        <v>0</v>
      </c>
      <c r="S234" s="22">
        <f t="shared" si="85"/>
        <v>0</v>
      </c>
      <c r="T234" s="23">
        <v>0</v>
      </c>
      <c r="U234" s="21">
        <f t="shared" si="86"/>
        <v>0</v>
      </c>
      <c r="V234" s="24">
        <f t="shared" si="87"/>
        <v>0</v>
      </c>
    </row>
    <row r="235" spans="3:22" ht="16.5" x14ac:dyDescent="0.35">
      <c r="C235" t="s">
        <v>9</v>
      </c>
      <c r="D235" t="s">
        <v>10</v>
      </c>
      <c r="E235">
        <v>2010032</v>
      </c>
      <c r="F235">
        <v>982551</v>
      </c>
      <c r="G235" t="s">
        <v>237</v>
      </c>
      <c r="H235">
        <v>9</v>
      </c>
      <c r="I235" t="s">
        <v>12</v>
      </c>
      <c r="J235">
        <v>247.5</v>
      </c>
      <c r="K235" t="s">
        <v>14</v>
      </c>
      <c r="M235" s="34">
        <f t="shared" si="88"/>
        <v>2010032</v>
      </c>
      <c r="N235" s="34">
        <f t="shared" si="89"/>
        <v>982551</v>
      </c>
      <c r="O235" s="34" t="str">
        <f t="shared" si="90"/>
        <v>SMITH HAUT LAFITTE P/LEOGNAN 00 75CL</v>
      </c>
      <c r="P235" s="35">
        <f t="shared" si="91"/>
        <v>27.5</v>
      </c>
      <c r="Q235" s="20">
        <v>0</v>
      </c>
      <c r="R235" s="21">
        <f t="shared" si="84"/>
        <v>0</v>
      </c>
      <c r="S235" s="22">
        <f t="shared" si="85"/>
        <v>0</v>
      </c>
      <c r="T235" s="23">
        <v>0</v>
      </c>
      <c r="U235" s="21">
        <f t="shared" si="86"/>
        <v>0</v>
      </c>
      <c r="V235" s="24">
        <f t="shared" si="87"/>
        <v>0</v>
      </c>
    </row>
    <row r="236" spans="3:22" ht="16.5" x14ac:dyDescent="0.35">
      <c r="C236" t="s">
        <v>9</v>
      </c>
      <c r="D236" t="s">
        <v>10</v>
      </c>
      <c r="E236">
        <v>2010032</v>
      </c>
      <c r="F236">
        <v>983588</v>
      </c>
      <c r="G236" t="s">
        <v>238</v>
      </c>
      <c r="H236">
        <v>9</v>
      </c>
      <c r="I236" t="s">
        <v>12</v>
      </c>
      <c r="J236" t="s">
        <v>239</v>
      </c>
      <c r="K236" t="s">
        <v>14</v>
      </c>
      <c r="M236" s="34">
        <f t="shared" si="88"/>
        <v>2010032</v>
      </c>
      <c r="N236" s="34">
        <f t="shared" si="89"/>
        <v>983588</v>
      </c>
      <c r="O236" s="34" t="str">
        <f t="shared" si="90"/>
        <v>YQUEM SAUTERNES 00 75CL</v>
      </c>
      <c r="P236" s="35">
        <f t="shared" si="91"/>
        <v>258</v>
      </c>
      <c r="Q236" s="20">
        <v>0</v>
      </c>
      <c r="R236" s="21">
        <f t="shared" si="84"/>
        <v>0</v>
      </c>
      <c r="S236" s="22">
        <f t="shared" si="85"/>
        <v>0</v>
      </c>
      <c r="T236" s="23">
        <v>0</v>
      </c>
      <c r="U236" s="21">
        <f t="shared" si="86"/>
        <v>0</v>
      </c>
      <c r="V236" s="24">
        <f t="shared" si="87"/>
        <v>0</v>
      </c>
    </row>
    <row r="237" spans="3:22" ht="16.5" x14ac:dyDescent="0.35">
      <c r="C237" t="s">
        <v>9</v>
      </c>
      <c r="D237" t="s">
        <v>10</v>
      </c>
      <c r="E237">
        <v>2010032</v>
      </c>
      <c r="F237">
        <v>1004450</v>
      </c>
      <c r="G237" t="s">
        <v>240</v>
      </c>
      <c r="H237">
        <v>8</v>
      </c>
      <c r="I237" t="s">
        <v>12</v>
      </c>
      <c r="J237">
        <v>80.8</v>
      </c>
      <c r="K237" t="s">
        <v>14</v>
      </c>
      <c r="M237" s="34">
        <f t="shared" si="88"/>
        <v>2010032</v>
      </c>
      <c r="N237" s="34">
        <f t="shared" si="89"/>
        <v>1004450</v>
      </c>
      <c r="O237" s="34" t="str">
        <f t="shared" si="90"/>
        <v>BARON DE BRANE MARGAUX 00 75CL</v>
      </c>
      <c r="P237" s="35">
        <f t="shared" si="91"/>
        <v>10.1</v>
      </c>
      <c r="Q237" s="20">
        <v>0</v>
      </c>
      <c r="R237" s="21">
        <f t="shared" si="84"/>
        <v>0</v>
      </c>
      <c r="S237" s="22">
        <f t="shared" si="85"/>
        <v>0</v>
      </c>
      <c r="T237" s="23">
        <v>0</v>
      </c>
      <c r="U237" s="21">
        <f t="shared" si="86"/>
        <v>0</v>
      </c>
      <c r="V237" s="24">
        <f t="shared" si="87"/>
        <v>0</v>
      </c>
    </row>
    <row r="238" spans="3:22" ht="16.5" x14ac:dyDescent="0.35">
      <c r="C238" t="s">
        <v>9</v>
      </c>
      <c r="D238" t="s">
        <v>10</v>
      </c>
      <c r="E238">
        <v>2010032</v>
      </c>
      <c r="F238">
        <v>1023028</v>
      </c>
      <c r="G238" t="s">
        <v>241</v>
      </c>
      <c r="H238">
        <v>6</v>
      </c>
      <c r="I238" t="s">
        <v>12</v>
      </c>
      <c r="J238">
        <v>83.7</v>
      </c>
      <c r="K238" t="s">
        <v>14</v>
      </c>
      <c r="M238" s="34">
        <f t="shared" si="88"/>
        <v>2010032</v>
      </c>
      <c r="N238" s="34">
        <f t="shared" si="89"/>
        <v>1023028</v>
      </c>
      <c r="O238" s="34" t="str">
        <f t="shared" si="90"/>
        <v>LAFAURIE PEYRAGUEY SAUTERNES 01 37.5CL</v>
      </c>
      <c r="P238" s="35">
        <f t="shared" si="91"/>
        <v>13.950000000000001</v>
      </c>
      <c r="Q238" s="20">
        <v>0</v>
      </c>
      <c r="R238" s="21">
        <f t="shared" si="84"/>
        <v>0</v>
      </c>
      <c r="S238" s="22">
        <f t="shared" si="85"/>
        <v>0</v>
      </c>
      <c r="T238" s="23">
        <v>0</v>
      </c>
      <c r="U238" s="21">
        <f t="shared" si="86"/>
        <v>0</v>
      </c>
      <c r="V238" s="24">
        <f t="shared" si="87"/>
        <v>0</v>
      </c>
    </row>
    <row r="239" spans="3:22" ht="16.5" x14ac:dyDescent="0.35">
      <c r="C239" t="s">
        <v>9</v>
      </c>
      <c r="D239" t="s">
        <v>10</v>
      </c>
      <c r="E239">
        <v>2010032</v>
      </c>
      <c r="F239">
        <v>1024549</v>
      </c>
      <c r="G239" t="s">
        <v>242</v>
      </c>
      <c r="H239">
        <v>23</v>
      </c>
      <c r="I239" t="s">
        <v>12</v>
      </c>
      <c r="J239">
        <v>828</v>
      </c>
      <c r="K239" t="s">
        <v>14</v>
      </c>
      <c r="M239" s="34">
        <f t="shared" si="88"/>
        <v>2010032</v>
      </c>
      <c r="N239" s="34">
        <f t="shared" si="89"/>
        <v>1024549</v>
      </c>
      <c r="O239" s="34" t="str">
        <f t="shared" si="90"/>
        <v>GAZIN POMEROL 01 75CL</v>
      </c>
      <c r="P239" s="35">
        <f t="shared" si="91"/>
        <v>36</v>
      </c>
      <c r="Q239" s="20">
        <v>0</v>
      </c>
      <c r="R239" s="21">
        <f t="shared" si="84"/>
        <v>0</v>
      </c>
      <c r="S239" s="22">
        <f t="shared" si="85"/>
        <v>0</v>
      </c>
      <c r="T239" s="23">
        <v>0</v>
      </c>
      <c r="U239" s="21">
        <f t="shared" si="86"/>
        <v>0</v>
      </c>
      <c r="V239" s="24">
        <f t="shared" si="87"/>
        <v>0</v>
      </c>
    </row>
    <row r="240" spans="3:22" ht="16.5" x14ac:dyDescent="0.35">
      <c r="C240" t="s">
        <v>9</v>
      </c>
      <c r="D240" t="s">
        <v>10</v>
      </c>
      <c r="E240">
        <v>2010032</v>
      </c>
      <c r="F240">
        <v>1024901</v>
      </c>
      <c r="G240" t="s">
        <v>243</v>
      </c>
      <c r="H240">
        <v>7</v>
      </c>
      <c r="I240" t="s">
        <v>12</v>
      </c>
      <c r="J240">
        <v>99.71</v>
      </c>
      <c r="K240" t="s">
        <v>14</v>
      </c>
      <c r="M240" s="34">
        <f t="shared" si="88"/>
        <v>2010032</v>
      </c>
      <c r="N240" s="34">
        <f t="shared" si="89"/>
        <v>1024901</v>
      </c>
      <c r="O240" s="34" t="str">
        <f t="shared" si="90"/>
        <v>CARBONNIEUX P/LEOGNAN 01 75CL</v>
      </c>
      <c r="P240" s="35">
        <f t="shared" si="91"/>
        <v>14.244285714285713</v>
      </c>
      <c r="Q240" s="20">
        <v>0</v>
      </c>
      <c r="R240" s="21">
        <f t="shared" si="84"/>
        <v>0</v>
      </c>
      <c r="S240" s="22">
        <f t="shared" si="85"/>
        <v>0</v>
      </c>
      <c r="T240" s="23">
        <v>0</v>
      </c>
      <c r="U240" s="21">
        <f t="shared" si="86"/>
        <v>0</v>
      </c>
      <c r="V240" s="24">
        <f t="shared" si="87"/>
        <v>0</v>
      </c>
    </row>
    <row r="241" spans="3:22" ht="16.5" x14ac:dyDescent="0.35">
      <c r="C241" t="s">
        <v>9</v>
      </c>
      <c r="D241" t="s">
        <v>10</v>
      </c>
      <c r="E241">
        <v>2010032</v>
      </c>
      <c r="F241">
        <v>1024987</v>
      </c>
      <c r="G241" t="s">
        <v>244</v>
      </c>
      <c r="H241">
        <v>3</v>
      </c>
      <c r="I241" t="s">
        <v>12</v>
      </c>
      <c r="J241">
        <v>105</v>
      </c>
      <c r="K241" t="s">
        <v>14</v>
      </c>
      <c r="M241" s="34">
        <f t="shared" si="88"/>
        <v>2010032</v>
      </c>
      <c r="N241" s="34">
        <f t="shared" si="89"/>
        <v>1024987</v>
      </c>
      <c r="O241" s="34" t="str">
        <f t="shared" si="90"/>
        <v>RIEUSSEC SAUTERNES 01 75CL</v>
      </c>
      <c r="P241" s="35">
        <f t="shared" si="91"/>
        <v>35</v>
      </c>
      <c r="Q241" s="20">
        <v>0</v>
      </c>
      <c r="R241" s="21">
        <f t="shared" si="84"/>
        <v>0</v>
      </c>
      <c r="S241" s="22">
        <f t="shared" si="85"/>
        <v>0</v>
      </c>
      <c r="T241" s="23">
        <v>0</v>
      </c>
      <c r="U241" s="21">
        <f t="shared" si="86"/>
        <v>0</v>
      </c>
      <c r="V241" s="24">
        <f t="shared" si="87"/>
        <v>0</v>
      </c>
    </row>
    <row r="242" spans="3:22" ht="16.5" x14ac:dyDescent="0.35">
      <c r="C242" t="s">
        <v>9</v>
      </c>
      <c r="D242" t="s">
        <v>10</v>
      </c>
      <c r="E242">
        <v>2010032</v>
      </c>
      <c r="F242">
        <v>1025103</v>
      </c>
      <c r="G242" t="s">
        <v>245</v>
      </c>
      <c r="H242">
        <v>3</v>
      </c>
      <c r="I242" t="s">
        <v>12</v>
      </c>
      <c r="J242">
        <v>144</v>
      </c>
      <c r="K242" t="s">
        <v>14</v>
      </c>
      <c r="M242" s="34">
        <f t="shared" si="88"/>
        <v>2010032</v>
      </c>
      <c r="N242" s="34">
        <f t="shared" si="89"/>
        <v>1025103</v>
      </c>
      <c r="O242" s="34" t="str">
        <f t="shared" si="90"/>
        <v>CLIMENS SAUTERNES 01 75CL</v>
      </c>
      <c r="P242" s="35">
        <f t="shared" si="91"/>
        <v>48</v>
      </c>
      <c r="Q242" s="20">
        <v>0</v>
      </c>
      <c r="R242" s="21">
        <f t="shared" si="84"/>
        <v>0</v>
      </c>
      <c r="S242" s="22">
        <f t="shared" si="85"/>
        <v>0</v>
      </c>
      <c r="T242" s="23">
        <v>0</v>
      </c>
      <c r="U242" s="21">
        <f t="shared" si="86"/>
        <v>0</v>
      </c>
      <c r="V242" s="24">
        <f t="shared" si="87"/>
        <v>0</v>
      </c>
    </row>
    <row r="243" spans="3:22" ht="16.5" x14ac:dyDescent="0.35">
      <c r="C243" t="s">
        <v>9</v>
      </c>
      <c r="D243" t="s">
        <v>10</v>
      </c>
      <c r="E243">
        <v>2010032</v>
      </c>
      <c r="F243">
        <v>1025218</v>
      </c>
      <c r="G243" t="s">
        <v>246</v>
      </c>
      <c r="H243">
        <v>23</v>
      </c>
      <c r="I243" t="s">
        <v>12</v>
      </c>
      <c r="J243">
        <v>365.7</v>
      </c>
      <c r="K243" t="s">
        <v>14</v>
      </c>
      <c r="M243" s="34">
        <f t="shared" si="88"/>
        <v>2010032</v>
      </c>
      <c r="N243" s="34">
        <f t="shared" si="89"/>
        <v>1025218</v>
      </c>
      <c r="O243" s="34" t="str">
        <f t="shared" si="90"/>
        <v>LAFON ROCHET ST ESTEPHE 01 75CL</v>
      </c>
      <c r="P243" s="35">
        <f t="shared" si="91"/>
        <v>15.9</v>
      </c>
      <c r="Q243" s="20">
        <v>0</v>
      </c>
      <c r="R243" s="21">
        <f t="shared" si="84"/>
        <v>0</v>
      </c>
      <c r="S243" s="22">
        <f t="shared" si="85"/>
        <v>0</v>
      </c>
      <c r="T243" s="23">
        <v>0</v>
      </c>
      <c r="U243" s="21">
        <f t="shared" si="86"/>
        <v>0</v>
      </c>
      <c r="V243" s="24">
        <f t="shared" si="87"/>
        <v>0</v>
      </c>
    </row>
    <row r="244" spans="3:22" ht="16.5" x14ac:dyDescent="0.35">
      <c r="C244" t="s">
        <v>9</v>
      </c>
      <c r="D244" t="s">
        <v>10</v>
      </c>
      <c r="E244">
        <v>2010032</v>
      </c>
      <c r="F244">
        <v>1025921</v>
      </c>
      <c r="G244" t="s">
        <v>247</v>
      </c>
      <c r="H244">
        <v>12</v>
      </c>
      <c r="I244" t="s">
        <v>12</v>
      </c>
      <c r="J244">
        <v>179.4</v>
      </c>
      <c r="K244" t="s">
        <v>14</v>
      </c>
      <c r="M244" s="34">
        <f t="shared" si="88"/>
        <v>2010032</v>
      </c>
      <c r="N244" s="34">
        <f t="shared" si="89"/>
        <v>1025921</v>
      </c>
      <c r="O244" s="34" t="str">
        <f t="shared" si="90"/>
        <v>BATAILLEY PAUILLAC 01 75CL</v>
      </c>
      <c r="P244" s="35">
        <f t="shared" si="91"/>
        <v>14.950000000000001</v>
      </c>
      <c r="Q244" s="20">
        <v>0</v>
      </c>
      <c r="R244" s="21">
        <f t="shared" si="84"/>
        <v>0</v>
      </c>
      <c r="S244" s="22">
        <f t="shared" si="85"/>
        <v>0</v>
      </c>
      <c r="T244" s="23">
        <v>0</v>
      </c>
      <c r="U244" s="21">
        <f t="shared" si="86"/>
        <v>0</v>
      </c>
      <c r="V244" s="24">
        <f t="shared" si="87"/>
        <v>0</v>
      </c>
    </row>
    <row r="245" spans="3:22" ht="16.5" x14ac:dyDescent="0.35">
      <c r="C245" t="s">
        <v>9</v>
      </c>
      <c r="D245" t="s">
        <v>10</v>
      </c>
      <c r="E245">
        <v>2010032</v>
      </c>
      <c r="F245">
        <v>1025971</v>
      </c>
      <c r="G245" t="s">
        <v>248</v>
      </c>
      <c r="H245">
        <v>12</v>
      </c>
      <c r="I245" t="s">
        <v>12</v>
      </c>
      <c r="J245">
        <v>172.2</v>
      </c>
      <c r="K245" t="s">
        <v>14</v>
      </c>
      <c r="M245" s="34">
        <f t="shared" si="88"/>
        <v>2010032</v>
      </c>
      <c r="N245" s="34">
        <f t="shared" si="89"/>
        <v>1025971</v>
      </c>
      <c r="O245" s="34" t="str">
        <f t="shared" si="90"/>
        <v>FLEUR GAZIN POMEROL 01 75CL</v>
      </c>
      <c r="P245" s="35">
        <f t="shared" si="91"/>
        <v>14.35</v>
      </c>
      <c r="Q245" s="20">
        <v>0</v>
      </c>
      <c r="R245" s="21">
        <f t="shared" si="84"/>
        <v>0</v>
      </c>
      <c r="S245" s="22">
        <f t="shared" si="85"/>
        <v>0</v>
      </c>
      <c r="T245" s="23">
        <v>0</v>
      </c>
      <c r="U245" s="21">
        <f t="shared" si="86"/>
        <v>0</v>
      </c>
      <c r="V245" s="24">
        <f t="shared" si="87"/>
        <v>0</v>
      </c>
    </row>
    <row r="246" spans="3:22" ht="16.5" x14ac:dyDescent="0.35">
      <c r="C246" t="s">
        <v>9</v>
      </c>
      <c r="D246" t="s">
        <v>10</v>
      </c>
      <c r="E246">
        <v>2010032</v>
      </c>
      <c r="F246">
        <v>1027002</v>
      </c>
      <c r="G246" t="s">
        <v>249</v>
      </c>
      <c r="H246">
        <v>6</v>
      </c>
      <c r="I246" t="s">
        <v>12</v>
      </c>
      <c r="J246">
        <v>348</v>
      </c>
      <c r="K246" t="s">
        <v>14</v>
      </c>
      <c r="M246" s="34">
        <f t="shared" si="88"/>
        <v>2010032</v>
      </c>
      <c r="N246" s="34">
        <f t="shared" si="89"/>
        <v>1027002</v>
      </c>
      <c r="O246" s="34" t="str">
        <f t="shared" si="90"/>
        <v>BEAUSEJOUR BECOT ST EMILION 01 150CL</v>
      </c>
      <c r="P246" s="35">
        <f t="shared" si="91"/>
        <v>58</v>
      </c>
      <c r="Q246" s="20">
        <v>0</v>
      </c>
      <c r="R246" s="21">
        <f t="shared" si="84"/>
        <v>0</v>
      </c>
      <c r="S246" s="22">
        <f t="shared" si="85"/>
        <v>0</v>
      </c>
      <c r="T246" s="23">
        <v>0</v>
      </c>
      <c r="U246" s="21">
        <f t="shared" si="86"/>
        <v>0</v>
      </c>
      <c r="V246" s="24">
        <f t="shared" si="87"/>
        <v>0</v>
      </c>
    </row>
    <row r="247" spans="3:22" ht="16.5" x14ac:dyDescent="0.35">
      <c r="C247" t="s">
        <v>9</v>
      </c>
      <c r="D247" t="s">
        <v>10</v>
      </c>
      <c r="E247">
        <v>2010032</v>
      </c>
      <c r="F247">
        <v>1027301</v>
      </c>
      <c r="G247" t="s">
        <v>250</v>
      </c>
      <c r="H247">
        <v>24</v>
      </c>
      <c r="I247" t="s">
        <v>12</v>
      </c>
      <c r="J247">
        <v>648</v>
      </c>
      <c r="K247" t="s">
        <v>14</v>
      </c>
      <c r="M247" s="34">
        <f t="shared" si="88"/>
        <v>2010032</v>
      </c>
      <c r="N247" s="34">
        <f t="shared" si="89"/>
        <v>1027301</v>
      </c>
      <c r="O247" s="34" t="str">
        <f t="shared" si="90"/>
        <v>GRAND MAYNE ST EMILION 01 75CL</v>
      </c>
      <c r="P247" s="35">
        <f t="shared" si="91"/>
        <v>27</v>
      </c>
      <c r="Q247" s="20">
        <v>0</v>
      </c>
      <c r="R247" s="21">
        <f t="shared" si="84"/>
        <v>0</v>
      </c>
      <c r="S247" s="22">
        <f t="shared" si="85"/>
        <v>0</v>
      </c>
      <c r="T247" s="23">
        <v>0</v>
      </c>
      <c r="U247" s="21">
        <f t="shared" si="86"/>
        <v>0</v>
      </c>
      <c r="V247" s="24">
        <f t="shared" si="87"/>
        <v>0</v>
      </c>
    </row>
    <row r="248" spans="3:22" ht="16.5" x14ac:dyDescent="0.35">
      <c r="C248" t="s">
        <v>9</v>
      </c>
      <c r="D248" t="s">
        <v>10</v>
      </c>
      <c r="E248">
        <v>2010032</v>
      </c>
      <c r="F248">
        <v>1027387</v>
      </c>
      <c r="G248" t="s">
        <v>251</v>
      </c>
      <c r="H248">
        <v>12</v>
      </c>
      <c r="I248" t="s">
        <v>12</v>
      </c>
      <c r="J248" t="s">
        <v>252</v>
      </c>
      <c r="K248" t="s">
        <v>14</v>
      </c>
      <c r="M248" s="34">
        <f t="shared" si="88"/>
        <v>2010032</v>
      </c>
      <c r="N248" s="34">
        <f t="shared" si="89"/>
        <v>1027387</v>
      </c>
      <c r="O248" s="34" t="str">
        <f t="shared" si="90"/>
        <v>MARGAUX MARGAUX 01 75CL</v>
      </c>
      <c r="P248" s="35">
        <f t="shared" si="91"/>
        <v>100.83999999999999</v>
      </c>
      <c r="Q248" s="20">
        <v>0</v>
      </c>
      <c r="R248" s="21">
        <f t="shared" si="84"/>
        <v>0</v>
      </c>
      <c r="S248" s="22">
        <f t="shared" si="85"/>
        <v>0</v>
      </c>
      <c r="T248" s="23">
        <v>0</v>
      </c>
      <c r="U248" s="21">
        <f t="shared" si="86"/>
        <v>0</v>
      </c>
      <c r="V248" s="24">
        <f t="shared" si="87"/>
        <v>0</v>
      </c>
    </row>
    <row r="249" spans="3:22" ht="16.5" x14ac:dyDescent="0.35">
      <c r="C249" t="s">
        <v>9</v>
      </c>
      <c r="D249" t="s">
        <v>10</v>
      </c>
      <c r="E249">
        <v>2010032</v>
      </c>
      <c r="F249">
        <v>1027598</v>
      </c>
      <c r="G249" t="s">
        <v>253</v>
      </c>
      <c r="H249">
        <v>11</v>
      </c>
      <c r="I249" t="s">
        <v>12</v>
      </c>
      <c r="J249">
        <v>415.8</v>
      </c>
      <c r="K249" t="s">
        <v>14</v>
      </c>
      <c r="M249" s="34">
        <f t="shared" si="88"/>
        <v>2010032</v>
      </c>
      <c r="N249" s="34">
        <f t="shared" si="89"/>
        <v>1027598</v>
      </c>
      <c r="O249" s="34" t="str">
        <f t="shared" si="90"/>
        <v>CANON GAFFELIERE ST EMILION 01 75CL</v>
      </c>
      <c r="P249" s="35">
        <f t="shared" si="91"/>
        <v>37.800000000000004</v>
      </c>
      <c r="Q249" s="20">
        <v>0</v>
      </c>
      <c r="R249" s="21">
        <f t="shared" si="84"/>
        <v>0</v>
      </c>
      <c r="S249" s="22">
        <f t="shared" si="85"/>
        <v>0</v>
      </c>
      <c r="T249" s="23">
        <v>0</v>
      </c>
      <c r="U249" s="21">
        <f t="shared" si="86"/>
        <v>0</v>
      </c>
      <c r="V249" s="24">
        <f t="shared" si="87"/>
        <v>0</v>
      </c>
    </row>
    <row r="250" spans="3:22" ht="16.5" x14ac:dyDescent="0.35">
      <c r="C250" t="s">
        <v>9</v>
      </c>
      <c r="D250" t="s">
        <v>10</v>
      </c>
      <c r="E250">
        <v>2010032</v>
      </c>
      <c r="F250">
        <v>1027643</v>
      </c>
      <c r="G250" t="s">
        <v>254</v>
      </c>
      <c r="H250">
        <v>12</v>
      </c>
      <c r="I250" t="s">
        <v>12</v>
      </c>
      <c r="J250">
        <v>192</v>
      </c>
      <c r="K250" t="s">
        <v>14</v>
      </c>
      <c r="M250" s="34">
        <f t="shared" si="88"/>
        <v>2010032</v>
      </c>
      <c r="N250" s="34">
        <f t="shared" si="89"/>
        <v>1027643</v>
      </c>
      <c r="O250" s="34" t="str">
        <f t="shared" si="90"/>
        <v>DUHART MILON PAUILLAC 01 75CL</v>
      </c>
      <c r="P250" s="35">
        <f t="shared" si="91"/>
        <v>16</v>
      </c>
      <c r="Q250" s="20">
        <v>0</v>
      </c>
      <c r="R250" s="21">
        <f t="shared" ref="R250:R313" si="92">IFERROR(Q250/1.416,0)</f>
        <v>0</v>
      </c>
      <c r="S250" s="22">
        <f t="shared" ref="S250:S313" si="93">IFERROR(P250/R250,0)</f>
        <v>0</v>
      </c>
      <c r="T250" s="23">
        <v>0</v>
      </c>
      <c r="U250" s="21">
        <f t="shared" ref="U250:U313" si="94">IFERROR(T250/1.416,0)</f>
        <v>0</v>
      </c>
      <c r="V250" s="24">
        <f t="shared" ref="V250:V313" si="95">IFERROR(P250/U250,0)</f>
        <v>0</v>
      </c>
    </row>
    <row r="251" spans="3:22" ht="16.5" x14ac:dyDescent="0.35">
      <c r="C251" t="s">
        <v>9</v>
      </c>
      <c r="D251" t="s">
        <v>10</v>
      </c>
      <c r="E251">
        <v>2010032</v>
      </c>
      <c r="F251">
        <v>1028021</v>
      </c>
      <c r="G251" t="s">
        <v>255</v>
      </c>
      <c r="H251">
        <v>6</v>
      </c>
      <c r="I251" t="s">
        <v>12</v>
      </c>
      <c r="J251">
        <v>198</v>
      </c>
      <c r="K251" t="s">
        <v>14</v>
      </c>
      <c r="M251" s="34">
        <f t="shared" si="88"/>
        <v>2010032</v>
      </c>
      <c r="N251" s="34">
        <f t="shared" si="89"/>
        <v>1028021</v>
      </c>
      <c r="O251" s="34" t="str">
        <f t="shared" si="90"/>
        <v>MISSION HAUT BRION P/LEOGNAN 01 37.5 CL</v>
      </c>
      <c r="P251" s="35">
        <f t="shared" si="91"/>
        <v>33</v>
      </c>
      <c r="Q251" s="20">
        <v>0</v>
      </c>
      <c r="R251" s="21">
        <f t="shared" si="92"/>
        <v>0</v>
      </c>
      <c r="S251" s="22">
        <f t="shared" si="93"/>
        <v>0</v>
      </c>
      <c r="T251" s="23">
        <v>0</v>
      </c>
      <c r="U251" s="21">
        <f t="shared" si="94"/>
        <v>0</v>
      </c>
      <c r="V251" s="24">
        <f t="shared" si="95"/>
        <v>0</v>
      </c>
    </row>
    <row r="252" spans="3:22" ht="16.5" x14ac:dyDescent="0.35">
      <c r="C252" t="s">
        <v>9</v>
      </c>
      <c r="D252" t="s">
        <v>10</v>
      </c>
      <c r="E252">
        <v>2010032</v>
      </c>
      <c r="F252">
        <v>1028048</v>
      </c>
      <c r="G252" t="s">
        <v>256</v>
      </c>
      <c r="H252">
        <v>6</v>
      </c>
      <c r="I252" t="s">
        <v>12</v>
      </c>
      <c r="J252">
        <v>612</v>
      </c>
      <c r="K252" t="s">
        <v>14</v>
      </c>
      <c r="M252" s="34">
        <f t="shared" si="88"/>
        <v>2010032</v>
      </c>
      <c r="N252" s="34">
        <f t="shared" si="89"/>
        <v>1028048</v>
      </c>
      <c r="O252" s="34" t="str">
        <f t="shared" si="90"/>
        <v>HAUT BRION P/LEOGNAN 01 75CL</v>
      </c>
      <c r="P252" s="35">
        <f t="shared" si="91"/>
        <v>102</v>
      </c>
      <c r="Q252" s="20">
        <v>0</v>
      </c>
      <c r="R252" s="21">
        <f t="shared" si="92"/>
        <v>0</v>
      </c>
      <c r="S252" s="22">
        <f t="shared" si="93"/>
        <v>0</v>
      </c>
      <c r="T252" s="23">
        <v>0</v>
      </c>
      <c r="U252" s="21">
        <f t="shared" si="94"/>
        <v>0</v>
      </c>
      <c r="V252" s="24">
        <f t="shared" si="95"/>
        <v>0</v>
      </c>
    </row>
    <row r="253" spans="3:22" ht="16.5" x14ac:dyDescent="0.35">
      <c r="C253" t="s">
        <v>9</v>
      </c>
      <c r="D253" t="s">
        <v>10</v>
      </c>
      <c r="E253">
        <v>2010032</v>
      </c>
      <c r="F253">
        <v>1028056</v>
      </c>
      <c r="G253" t="s">
        <v>257</v>
      </c>
      <c r="H253">
        <v>6</v>
      </c>
      <c r="I253" t="s">
        <v>12</v>
      </c>
      <c r="J253">
        <v>306</v>
      </c>
      <c r="K253" t="s">
        <v>14</v>
      </c>
      <c r="M253" s="34">
        <f t="shared" si="88"/>
        <v>2010032</v>
      </c>
      <c r="N253" s="34">
        <f t="shared" si="89"/>
        <v>1028056</v>
      </c>
      <c r="O253" s="34" t="str">
        <f t="shared" si="90"/>
        <v>HAUT BRION P/LEOGNAN 01 37.5 CL</v>
      </c>
      <c r="P253" s="35">
        <f t="shared" si="91"/>
        <v>51</v>
      </c>
      <c r="Q253" s="20">
        <v>0</v>
      </c>
      <c r="R253" s="21">
        <f t="shared" si="92"/>
        <v>0</v>
      </c>
      <c r="S253" s="22">
        <f t="shared" si="93"/>
        <v>0</v>
      </c>
      <c r="T253" s="23">
        <v>0</v>
      </c>
      <c r="U253" s="21">
        <f t="shared" si="94"/>
        <v>0</v>
      </c>
      <c r="V253" s="24">
        <f t="shared" si="95"/>
        <v>0</v>
      </c>
    </row>
    <row r="254" spans="3:22" ht="16.5" x14ac:dyDescent="0.35">
      <c r="C254" t="s">
        <v>9</v>
      </c>
      <c r="D254" t="s">
        <v>10</v>
      </c>
      <c r="E254">
        <v>2010032</v>
      </c>
      <c r="F254">
        <v>1028064</v>
      </c>
      <c r="G254" t="s">
        <v>258</v>
      </c>
      <c r="H254">
        <v>3</v>
      </c>
      <c r="I254" t="s">
        <v>12</v>
      </c>
      <c r="J254">
        <v>614.28</v>
      </c>
      <c r="K254" t="s">
        <v>14</v>
      </c>
      <c r="M254" s="34">
        <f t="shared" si="88"/>
        <v>2010032</v>
      </c>
      <c r="N254" s="34">
        <f t="shared" si="89"/>
        <v>1028064</v>
      </c>
      <c r="O254" s="34" t="str">
        <f t="shared" si="90"/>
        <v>HAUT BRION P/LEOGNAN 01 150CL</v>
      </c>
      <c r="P254" s="35">
        <f t="shared" si="91"/>
        <v>204.76</v>
      </c>
      <c r="Q254" s="20">
        <v>0</v>
      </c>
      <c r="R254" s="21">
        <f t="shared" si="92"/>
        <v>0</v>
      </c>
      <c r="S254" s="22">
        <f t="shared" si="93"/>
        <v>0</v>
      </c>
      <c r="T254" s="23">
        <v>0</v>
      </c>
      <c r="U254" s="21">
        <f t="shared" si="94"/>
        <v>0</v>
      </c>
      <c r="V254" s="24">
        <f t="shared" si="95"/>
        <v>0</v>
      </c>
    </row>
    <row r="255" spans="3:22" ht="16.5" x14ac:dyDescent="0.35">
      <c r="C255" t="s">
        <v>9</v>
      </c>
      <c r="D255" t="s">
        <v>10</v>
      </c>
      <c r="E255">
        <v>2010032</v>
      </c>
      <c r="F255">
        <v>1028232</v>
      </c>
      <c r="G255" t="s">
        <v>259</v>
      </c>
      <c r="H255">
        <v>12</v>
      </c>
      <c r="I255" t="s">
        <v>12</v>
      </c>
      <c r="J255" t="s">
        <v>260</v>
      </c>
      <c r="K255" t="s">
        <v>14</v>
      </c>
      <c r="M255" s="34">
        <f t="shared" si="88"/>
        <v>2010032</v>
      </c>
      <c r="N255" s="34">
        <f t="shared" si="89"/>
        <v>1028232</v>
      </c>
      <c r="O255" s="34" t="str">
        <f t="shared" si="90"/>
        <v>MOUTON ROTHSCHILD PAUILLAC 01 75CL</v>
      </c>
      <c r="P255" s="35">
        <f t="shared" si="91"/>
        <v>102</v>
      </c>
      <c r="Q255" s="20">
        <v>0</v>
      </c>
      <c r="R255" s="21">
        <f t="shared" si="92"/>
        <v>0</v>
      </c>
      <c r="S255" s="22">
        <f t="shared" si="93"/>
        <v>0</v>
      </c>
      <c r="T255" s="23">
        <v>0</v>
      </c>
      <c r="U255" s="21">
        <f t="shared" si="94"/>
        <v>0</v>
      </c>
      <c r="V255" s="24">
        <f t="shared" si="95"/>
        <v>0</v>
      </c>
    </row>
    <row r="256" spans="3:22" ht="16.5" x14ac:dyDescent="0.35">
      <c r="C256" t="s">
        <v>9</v>
      </c>
      <c r="D256" t="s">
        <v>10</v>
      </c>
      <c r="E256">
        <v>2010032</v>
      </c>
      <c r="F256">
        <v>1028259</v>
      </c>
      <c r="G256" t="s">
        <v>261</v>
      </c>
      <c r="H256">
        <v>6</v>
      </c>
      <c r="I256" t="s">
        <v>12</v>
      </c>
      <c r="J256" t="s">
        <v>260</v>
      </c>
      <c r="K256" t="s">
        <v>14</v>
      </c>
      <c r="M256" s="34">
        <f t="shared" si="88"/>
        <v>2010032</v>
      </c>
      <c r="N256" s="34">
        <f t="shared" si="89"/>
        <v>1028259</v>
      </c>
      <c r="O256" s="34" t="str">
        <f t="shared" si="90"/>
        <v>MOUTON ROTHSCHILD PAUILLAC 01 150CL</v>
      </c>
      <c r="P256" s="35">
        <f t="shared" si="91"/>
        <v>204</v>
      </c>
      <c r="Q256" s="20">
        <v>0</v>
      </c>
      <c r="R256" s="21">
        <f t="shared" si="92"/>
        <v>0</v>
      </c>
      <c r="S256" s="22">
        <f t="shared" si="93"/>
        <v>0</v>
      </c>
      <c r="T256" s="23">
        <v>0</v>
      </c>
      <c r="U256" s="21">
        <f t="shared" si="94"/>
        <v>0</v>
      </c>
      <c r="V256" s="24">
        <f t="shared" si="95"/>
        <v>0</v>
      </c>
    </row>
    <row r="257" spans="3:22" ht="16.5" x14ac:dyDescent="0.35">
      <c r="C257" t="s">
        <v>9</v>
      </c>
      <c r="D257" t="s">
        <v>10</v>
      </c>
      <c r="E257">
        <v>2010032</v>
      </c>
      <c r="F257">
        <v>1028419</v>
      </c>
      <c r="G257" t="s">
        <v>262</v>
      </c>
      <c r="H257">
        <v>12</v>
      </c>
      <c r="I257" t="s">
        <v>12</v>
      </c>
      <c r="J257">
        <v>248.4</v>
      </c>
      <c r="K257" t="s">
        <v>14</v>
      </c>
      <c r="M257" s="34">
        <f t="shared" si="88"/>
        <v>2010032</v>
      </c>
      <c r="N257" s="34">
        <f t="shared" si="89"/>
        <v>1028419</v>
      </c>
      <c r="O257" s="34" t="str">
        <f t="shared" si="90"/>
        <v>CALON SEGUR ST ESTEPHE 01 75CL</v>
      </c>
      <c r="P257" s="35">
        <f t="shared" si="91"/>
        <v>20.7</v>
      </c>
      <c r="Q257" s="20">
        <v>0</v>
      </c>
      <c r="R257" s="21">
        <f t="shared" si="92"/>
        <v>0</v>
      </c>
      <c r="S257" s="22">
        <f t="shared" si="93"/>
        <v>0</v>
      </c>
      <c r="T257" s="23">
        <v>0</v>
      </c>
      <c r="U257" s="21">
        <f t="shared" si="94"/>
        <v>0</v>
      </c>
      <c r="V257" s="24">
        <f t="shared" si="95"/>
        <v>0</v>
      </c>
    </row>
    <row r="258" spans="3:22" ht="16.5" x14ac:dyDescent="0.35">
      <c r="C258" t="s">
        <v>9</v>
      </c>
      <c r="D258" t="s">
        <v>10</v>
      </c>
      <c r="E258">
        <v>2010032</v>
      </c>
      <c r="F258">
        <v>1028460</v>
      </c>
      <c r="G258" t="s">
        <v>263</v>
      </c>
      <c r="H258">
        <v>44</v>
      </c>
      <c r="I258" t="s">
        <v>12</v>
      </c>
      <c r="J258">
        <v>311.52</v>
      </c>
      <c r="K258" t="s">
        <v>14</v>
      </c>
      <c r="M258" s="34">
        <f t="shared" si="88"/>
        <v>2010032</v>
      </c>
      <c r="N258" s="34">
        <f t="shared" si="89"/>
        <v>1028460</v>
      </c>
      <c r="O258" s="34" t="str">
        <f t="shared" si="90"/>
        <v>ORMES DE PEZ LES ST ESTEPHE 01 37.5 CL</v>
      </c>
      <c r="P258" s="35">
        <f t="shared" si="91"/>
        <v>7.0799999999999992</v>
      </c>
      <c r="Q258" s="20">
        <v>0</v>
      </c>
      <c r="R258" s="21">
        <f t="shared" si="92"/>
        <v>0</v>
      </c>
      <c r="S258" s="22">
        <f t="shared" si="93"/>
        <v>0</v>
      </c>
      <c r="T258" s="23">
        <v>0</v>
      </c>
      <c r="U258" s="21">
        <f t="shared" si="94"/>
        <v>0</v>
      </c>
      <c r="V258" s="24">
        <f t="shared" si="95"/>
        <v>0</v>
      </c>
    </row>
    <row r="259" spans="3:22" ht="16.5" x14ac:dyDescent="0.35">
      <c r="C259" t="s">
        <v>9</v>
      </c>
      <c r="D259" t="s">
        <v>10</v>
      </c>
      <c r="E259">
        <v>2010032</v>
      </c>
      <c r="F259">
        <v>1028700</v>
      </c>
      <c r="G259" t="s">
        <v>264</v>
      </c>
      <c r="H259">
        <v>14</v>
      </c>
      <c r="I259" t="s">
        <v>12</v>
      </c>
      <c r="J259">
        <v>210</v>
      </c>
      <c r="K259" t="s">
        <v>14</v>
      </c>
      <c r="M259" s="34">
        <f t="shared" si="88"/>
        <v>2010032</v>
      </c>
      <c r="N259" s="34">
        <f t="shared" si="89"/>
        <v>1028700</v>
      </c>
      <c r="O259" s="34" t="str">
        <f t="shared" si="90"/>
        <v>DURFORT VIVENS MARGAUX 01 75CL</v>
      </c>
      <c r="P259" s="35">
        <f t="shared" si="91"/>
        <v>15</v>
      </c>
      <c r="Q259" s="20">
        <v>0</v>
      </c>
      <c r="R259" s="21">
        <f t="shared" si="92"/>
        <v>0</v>
      </c>
      <c r="S259" s="22">
        <f t="shared" si="93"/>
        <v>0</v>
      </c>
      <c r="T259" s="23">
        <v>0</v>
      </c>
      <c r="U259" s="21">
        <f t="shared" si="94"/>
        <v>0</v>
      </c>
      <c r="V259" s="24">
        <f t="shared" si="95"/>
        <v>0</v>
      </c>
    </row>
    <row r="260" spans="3:22" ht="16.5" x14ac:dyDescent="0.35">
      <c r="C260" t="s">
        <v>9</v>
      </c>
      <c r="D260" t="s">
        <v>10</v>
      </c>
      <c r="E260">
        <v>2010032</v>
      </c>
      <c r="F260">
        <v>1028718</v>
      </c>
      <c r="G260" t="s">
        <v>265</v>
      </c>
      <c r="H260">
        <v>3</v>
      </c>
      <c r="I260" t="s">
        <v>12</v>
      </c>
      <c r="J260">
        <v>213</v>
      </c>
      <c r="K260" t="s">
        <v>14</v>
      </c>
      <c r="M260" s="34">
        <f t="shared" ref="M260:M323" si="96">IF(D260&lt;&gt;"",E260,"")</f>
        <v>2010032</v>
      </c>
      <c r="N260" s="34">
        <f t="shared" ref="N260:N323" si="97">IF(M260&lt;&gt;"",F260,"")</f>
        <v>1028718</v>
      </c>
      <c r="O260" s="34" t="str">
        <f t="shared" ref="O260:O323" si="98">IF(M260&lt;&gt;"",G260,"")</f>
        <v>PALMER MARGAUX 01 75CL</v>
      </c>
      <c r="P260" s="35">
        <f t="shared" ref="P260:P323" si="99">IF(M260&lt;&gt;"",SUBSTITUTE(J260,",","")/VALUE(SUBSTITUTE(H260,",","")),"")</f>
        <v>71</v>
      </c>
      <c r="Q260" s="20">
        <v>0</v>
      </c>
      <c r="R260" s="21">
        <f t="shared" si="92"/>
        <v>0</v>
      </c>
      <c r="S260" s="22">
        <f t="shared" si="93"/>
        <v>0</v>
      </c>
      <c r="T260" s="23">
        <v>0</v>
      </c>
      <c r="U260" s="21">
        <f t="shared" si="94"/>
        <v>0</v>
      </c>
      <c r="V260" s="24">
        <f t="shared" si="95"/>
        <v>0</v>
      </c>
    </row>
    <row r="261" spans="3:22" ht="16.5" x14ac:dyDescent="0.35">
      <c r="C261" t="s">
        <v>9</v>
      </c>
      <c r="D261" t="s">
        <v>10</v>
      </c>
      <c r="E261">
        <v>2010032</v>
      </c>
      <c r="F261">
        <v>1029403</v>
      </c>
      <c r="G261" t="s">
        <v>266</v>
      </c>
      <c r="H261">
        <v>6</v>
      </c>
      <c r="I261" t="s">
        <v>12</v>
      </c>
      <c r="J261">
        <v>215.76</v>
      </c>
      <c r="K261" t="s">
        <v>14</v>
      </c>
      <c r="M261" s="34">
        <f t="shared" si="96"/>
        <v>2010032</v>
      </c>
      <c r="N261" s="34">
        <f t="shared" si="97"/>
        <v>1029403</v>
      </c>
      <c r="O261" s="34" t="str">
        <f t="shared" si="98"/>
        <v>ANGELUS ST EMILION 01 37.5 CL</v>
      </c>
      <c r="P261" s="35">
        <f t="shared" si="99"/>
        <v>35.96</v>
      </c>
      <c r="Q261" s="20">
        <v>0</v>
      </c>
      <c r="R261" s="21">
        <f t="shared" si="92"/>
        <v>0</v>
      </c>
      <c r="S261" s="22">
        <f t="shared" si="93"/>
        <v>0</v>
      </c>
      <c r="T261" s="23">
        <v>0</v>
      </c>
      <c r="U261" s="21">
        <f t="shared" si="94"/>
        <v>0</v>
      </c>
      <c r="V261" s="24">
        <f t="shared" si="95"/>
        <v>0</v>
      </c>
    </row>
    <row r="262" spans="3:22" ht="16.5" x14ac:dyDescent="0.35">
      <c r="C262" t="s">
        <v>9</v>
      </c>
      <c r="D262" t="s">
        <v>10</v>
      </c>
      <c r="E262">
        <v>2010032</v>
      </c>
      <c r="F262">
        <v>1029420</v>
      </c>
      <c r="G262" t="s">
        <v>267</v>
      </c>
      <c r="H262">
        <v>4</v>
      </c>
      <c r="I262" t="s">
        <v>12</v>
      </c>
      <c r="J262">
        <v>122.72</v>
      </c>
      <c r="K262" t="s">
        <v>14</v>
      </c>
      <c r="M262" s="34">
        <f t="shared" si="96"/>
        <v>2010032</v>
      </c>
      <c r="N262" s="34">
        <f t="shared" si="97"/>
        <v>1029420</v>
      </c>
      <c r="O262" s="34" t="str">
        <f t="shared" si="98"/>
        <v>PICHON BARON LONG.PAUILLAC 01 75CL</v>
      </c>
      <c r="P262" s="35">
        <f t="shared" si="99"/>
        <v>30.68</v>
      </c>
      <c r="Q262" s="20">
        <v>0</v>
      </c>
      <c r="R262" s="21">
        <f t="shared" si="92"/>
        <v>0</v>
      </c>
      <c r="S262" s="22">
        <f t="shared" si="93"/>
        <v>0</v>
      </c>
      <c r="T262" s="23">
        <v>0</v>
      </c>
      <c r="U262" s="21">
        <f t="shared" si="94"/>
        <v>0</v>
      </c>
      <c r="V262" s="24">
        <f t="shared" si="95"/>
        <v>0</v>
      </c>
    </row>
    <row r="263" spans="3:22" ht="16.5" x14ac:dyDescent="0.35">
      <c r="C263" t="s">
        <v>9</v>
      </c>
      <c r="D263" t="s">
        <v>10</v>
      </c>
      <c r="E263">
        <v>2010032</v>
      </c>
      <c r="F263">
        <v>1029606</v>
      </c>
      <c r="G263" t="s">
        <v>268</v>
      </c>
      <c r="H263">
        <v>12</v>
      </c>
      <c r="I263" t="s">
        <v>12</v>
      </c>
      <c r="J263">
        <v>252</v>
      </c>
      <c r="K263" t="s">
        <v>14</v>
      </c>
      <c r="M263" s="34">
        <f t="shared" si="96"/>
        <v>2010032</v>
      </c>
      <c r="N263" s="34">
        <f t="shared" si="97"/>
        <v>1029606</v>
      </c>
      <c r="O263" s="34" t="str">
        <f t="shared" si="98"/>
        <v>PICHON COMT.LALANDE PAUILLAC 01 37.5 CL</v>
      </c>
      <c r="P263" s="35">
        <f t="shared" si="99"/>
        <v>21</v>
      </c>
      <c r="Q263" s="20">
        <v>0</v>
      </c>
      <c r="R263" s="21">
        <f t="shared" si="92"/>
        <v>0</v>
      </c>
      <c r="S263" s="22">
        <f t="shared" si="93"/>
        <v>0</v>
      </c>
      <c r="T263" s="23">
        <v>0</v>
      </c>
      <c r="U263" s="21">
        <f t="shared" si="94"/>
        <v>0</v>
      </c>
      <c r="V263" s="24">
        <f t="shared" si="95"/>
        <v>0</v>
      </c>
    </row>
    <row r="264" spans="3:22" ht="16.5" x14ac:dyDescent="0.35">
      <c r="C264" t="s">
        <v>9</v>
      </c>
      <c r="D264" t="s">
        <v>10</v>
      </c>
      <c r="E264">
        <v>2010032</v>
      </c>
      <c r="F264">
        <v>1029745</v>
      </c>
      <c r="G264" t="s">
        <v>269</v>
      </c>
      <c r="H264">
        <v>12</v>
      </c>
      <c r="I264" t="s">
        <v>12</v>
      </c>
      <c r="J264">
        <v>339.6</v>
      </c>
      <c r="K264" t="s">
        <v>14</v>
      </c>
      <c r="M264" s="34">
        <f t="shared" si="96"/>
        <v>2010032</v>
      </c>
      <c r="N264" s="34">
        <f t="shared" si="97"/>
        <v>1029745</v>
      </c>
      <c r="O264" s="34" t="str">
        <f t="shared" si="98"/>
        <v>BRANE CANTENAC MARGAUX 01 75CL</v>
      </c>
      <c r="P264" s="35">
        <f t="shared" si="99"/>
        <v>28.3</v>
      </c>
      <c r="Q264" s="20">
        <v>0</v>
      </c>
      <c r="R264" s="21">
        <f t="shared" si="92"/>
        <v>0</v>
      </c>
      <c r="S264" s="22">
        <f t="shared" si="93"/>
        <v>0</v>
      </c>
      <c r="T264" s="23">
        <v>0</v>
      </c>
      <c r="U264" s="21">
        <f t="shared" si="94"/>
        <v>0</v>
      </c>
      <c r="V264" s="24">
        <f t="shared" si="95"/>
        <v>0</v>
      </c>
    </row>
    <row r="265" spans="3:22" ht="16.5" x14ac:dyDescent="0.35">
      <c r="C265" t="s">
        <v>9</v>
      </c>
      <c r="D265" t="s">
        <v>10</v>
      </c>
      <c r="E265">
        <v>2010032</v>
      </c>
      <c r="F265">
        <v>1029884</v>
      </c>
      <c r="G265" t="s">
        <v>270</v>
      </c>
      <c r="H265">
        <v>5</v>
      </c>
      <c r="I265" t="s">
        <v>12</v>
      </c>
      <c r="J265">
        <v>145</v>
      </c>
      <c r="K265" t="s">
        <v>14</v>
      </c>
      <c r="M265" s="34">
        <f t="shared" si="96"/>
        <v>2010032</v>
      </c>
      <c r="N265" s="34">
        <f t="shared" si="97"/>
        <v>1029884</v>
      </c>
      <c r="O265" s="34" t="str">
        <f t="shared" si="98"/>
        <v>MONTROSE ST ESTEPHE 01 75CL</v>
      </c>
      <c r="P265" s="35">
        <f t="shared" si="99"/>
        <v>29</v>
      </c>
      <c r="Q265" s="20">
        <v>0</v>
      </c>
      <c r="R265" s="21">
        <f t="shared" si="92"/>
        <v>0</v>
      </c>
      <c r="S265" s="22">
        <f t="shared" si="93"/>
        <v>0</v>
      </c>
      <c r="T265" s="23">
        <v>0</v>
      </c>
      <c r="U265" s="21">
        <f t="shared" si="94"/>
        <v>0</v>
      </c>
      <c r="V265" s="24">
        <f t="shared" si="95"/>
        <v>0</v>
      </c>
    </row>
    <row r="266" spans="3:22" ht="16.5" x14ac:dyDescent="0.35">
      <c r="C266" t="s">
        <v>9</v>
      </c>
      <c r="D266" t="s">
        <v>10</v>
      </c>
      <c r="E266">
        <v>2010032</v>
      </c>
      <c r="F266">
        <v>1031132</v>
      </c>
      <c r="G266" t="s">
        <v>271</v>
      </c>
      <c r="H266">
        <v>12</v>
      </c>
      <c r="I266" t="s">
        <v>12</v>
      </c>
      <c r="J266">
        <v>346.2</v>
      </c>
      <c r="K266" t="s">
        <v>14</v>
      </c>
      <c r="M266" s="34">
        <f t="shared" si="96"/>
        <v>2010032</v>
      </c>
      <c r="N266" s="34">
        <f t="shared" si="97"/>
        <v>1031132</v>
      </c>
      <c r="O266" s="34" t="str">
        <f t="shared" si="98"/>
        <v>BELAIR ST EMILION 01 75CL</v>
      </c>
      <c r="P266" s="35">
        <f t="shared" si="99"/>
        <v>28.849999999999998</v>
      </c>
      <c r="Q266" s="20">
        <v>0</v>
      </c>
      <c r="R266" s="21">
        <f t="shared" si="92"/>
        <v>0</v>
      </c>
      <c r="S266" s="22">
        <f t="shared" si="93"/>
        <v>0</v>
      </c>
      <c r="T266" s="23">
        <v>0</v>
      </c>
      <c r="U266" s="21">
        <f t="shared" si="94"/>
        <v>0</v>
      </c>
      <c r="V266" s="24">
        <f t="shared" si="95"/>
        <v>0</v>
      </c>
    </row>
    <row r="267" spans="3:22" ht="16.5" x14ac:dyDescent="0.35">
      <c r="C267" t="s">
        <v>9</v>
      </c>
      <c r="D267" t="s">
        <v>10</v>
      </c>
      <c r="E267">
        <v>2010032</v>
      </c>
      <c r="F267">
        <v>1033550</v>
      </c>
      <c r="G267" t="s">
        <v>272</v>
      </c>
      <c r="H267">
        <v>9</v>
      </c>
      <c r="I267" t="s">
        <v>12</v>
      </c>
      <c r="J267">
        <v>179.1</v>
      </c>
      <c r="K267" t="s">
        <v>14</v>
      </c>
      <c r="M267" s="34">
        <f t="shared" si="96"/>
        <v>2010032</v>
      </c>
      <c r="N267" s="34">
        <f t="shared" si="97"/>
        <v>1033550</v>
      </c>
      <c r="O267" s="34" t="str">
        <f t="shared" si="98"/>
        <v>LAFAURIE PEYRAGUEY SAUTERNES 99 75CL</v>
      </c>
      <c r="P267" s="35">
        <f t="shared" si="99"/>
        <v>19.899999999999999</v>
      </c>
      <c r="Q267" s="20">
        <v>0</v>
      </c>
      <c r="R267" s="21">
        <f t="shared" si="92"/>
        <v>0</v>
      </c>
      <c r="S267" s="22">
        <f t="shared" si="93"/>
        <v>0</v>
      </c>
      <c r="T267" s="23">
        <v>0</v>
      </c>
      <c r="U267" s="21">
        <f t="shared" si="94"/>
        <v>0</v>
      </c>
      <c r="V267" s="24">
        <f t="shared" si="95"/>
        <v>0</v>
      </c>
    </row>
    <row r="268" spans="3:22" ht="16.5" x14ac:dyDescent="0.35">
      <c r="C268" t="s">
        <v>9</v>
      </c>
      <c r="D268" t="s">
        <v>10</v>
      </c>
      <c r="E268">
        <v>2010032</v>
      </c>
      <c r="F268">
        <v>1044380</v>
      </c>
      <c r="G268" t="s">
        <v>273</v>
      </c>
      <c r="H268">
        <v>29</v>
      </c>
      <c r="I268" t="s">
        <v>12</v>
      </c>
      <c r="J268">
        <v>661.2</v>
      </c>
      <c r="K268" t="s">
        <v>14</v>
      </c>
      <c r="M268" s="34">
        <f t="shared" si="96"/>
        <v>2010032</v>
      </c>
      <c r="N268" s="34">
        <f t="shared" si="97"/>
        <v>1044380</v>
      </c>
      <c r="O268" s="34" t="str">
        <f t="shared" si="98"/>
        <v>FLEUR PEYRABON PAUILLAC 00 150CL</v>
      </c>
      <c r="P268" s="35">
        <f t="shared" si="99"/>
        <v>22.8</v>
      </c>
      <c r="Q268" s="20">
        <v>0</v>
      </c>
      <c r="R268" s="21">
        <f t="shared" si="92"/>
        <v>0</v>
      </c>
      <c r="S268" s="22">
        <f t="shared" si="93"/>
        <v>0</v>
      </c>
      <c r="T268" s="23">
        <v>0</v>
      </c>
      <c r="U268" s="21">
        <f t="shared" si="94"/>
        <v>0</v>
      </c>
      <c r="V268" s="24">
        <f t="shared" si="95"/>
        <v>0</v>
      </c>
    </row>
    <row r="269" spans="3:22" ht="16.5" x14ac:dyDescent="0.35">
      <c r="C269" t="s">
        <v>9</v>
      </c>
      <c r="D269" t="s">
        <v>10</v>
      </c>
      <c r="E269">
        <v>2010032</v>
      </c>
      <c r="F269">
        <v>1055556</v>
      </c>
      <c r="G269" t="s">
        <v>274</v>
      </c>
      <c r="H269">
        <v>6</v>
      </c>
      <c r="I269" t="s">
        <v>12</v>
      </c>
      <c r="J269">
        <v>216</v>
      </c>
      <c r="K269" t="s">
        <v>14</v>
      </c>
      <c r="M269" s="34">
        <f t="shared" si="96"/>
        <v>2010032</v>
      </c>
      <c r="N269" s="34">
        <f t="shared" si="97"/>
        <v>1055556</v>
      </c>
      <c r="O269" s="34" t="str">
        <f t="shared" si="98"/>
        <v>MARGAUX MARGAUX 02 37.5 CL</v>
      </c>
      <c r="P269" s="35">
        <f t="shared" si="99"/>
        <v>36</v>
      </c>
      <c r="Q269" s="20">
        <v>0</v>
      </c>
      <c r="R269" s="21">
        <f t="shared" si="92"/>
        <v>0</v>
      </c>
      <c r="S269" s="22">
        <f t="shared" si="93"/>
        <v>0</v>
      </c>
      <c r="T269" s="23">
        <v>0</v>
      </c>
      <c r="U269" s="21">
        <f t="shared" si="94"/>
        <v>0</v>
      </c>
      <c r="V269" s="24">
        <f t="shared" si="95"/>
        <v>0</v>
      </c>
    </row>
    <row r="270" spans="3:22" ht="16.5" x14ac:dyDescent="0.35">
      <c r="C270" t="s">
        <v>9</v>
      </c>
      <c r="D270" t="s">
        <v>10</v>
      </c>
      <c r="E270">
        <v>2010032</v>
      </c>
      <c r="F270">
        <v>1057017</v>
      </c>
      <c r="G270" t="s">
        <v>275</v>
      </c>
      <c r="H270">
        <v>11</v>
      </c>
      <c r="I270" t="s">
        <v>12</v>
      </c>
      <c r="J270">
        <v>381.7</v>
      </c>
      <c r="K270" t="s">
        <v>14</v>
      </c>
      <c r="M270" s="34">
        <f t="shared" si="96"/>
        <v>2010032</v>
      </c>
      <c r="N270" s="34">
        <f t="shared" si="97"/>
        <v>1057017</v>
      </c>
      <c r="O270" s="34" t="str">
        <f t="shared" si="98"/>
        <v>PAPE CLEMENT P/LEOGNAN 02 75CL</v>
      </c>
      <c r="P270" s="35">
        <f t="shared" si="99"/>
        <v>34.699999999999996</v>
      </c>
      <c r="Q270" s="20">
        <v>0</v>
      </c>
      <c r="R270" s="21">
        <f t="shared" si="92"/>
        <v>0</v>
      </c>
      <c r="S270" s="22">
        <f t="shared" si="93"/>
        <v>0</v>
      </c>
      <c r="T270" s="23">
        <v>0</v>
      </c>
      <c r="U270" s="21">
        <f t="shared" si="94"/>
        <v>0</v>
      </c>
      <c r="V270" s="24">
        <f t="shared" si="95"/>
        <v>0</v>
      </c>
    </row>
    <row r="271" spans="3:22" ht="16.5" x14ac:dyDescent="0.35">
      <c r="C271" t="s">
        <v>9</v>
      </c>
      <c r="D271" t="s">
        <v>10</v>
      </c>
      <c r="E271">
        <v>2010032</v>
      </c>
      <c r="F271">
        <v>1060902</v>
      </c>
      <c r="G271" t="s">
        <v>276</v>
      </c>
      <c r="H271">
        <v>3</v>
      </c>
      <c r="I271" t="s">
        <v>12</v>
      </c>
      <c r="J271">
        <v>945</v>
      </c>
      <c r="K271" t="s">
        <v>14</v>
      </c>
      <c r="M271" s="34">
        <f t="shared" si="96"/>
        <v>2010032</v>
      </c>
      <c r="N271" s="34">
        <f t="shared" si="97"/>
        <v>1060902</v>
      </c>
      <c r="O271" s="34" t="str">
        <f t="shared" si="98"/>
        <v>LE PIN POMEROL 02 75CL</v>
      </c>
      <c r="P271" s="35">
        <f t="shared" si="99"/>
        <v>315</v>
      </c>
      <c r="Q271" s="20">
        <v>0</v>
      </c>
      <c r="R271" s="21">
        <f t="shared" si="92"/>
        <v>0</v>
      </c>
      <c r="S271" s="22">
        <f t="shared" si="93"/>
        <v>0</v>
      </c>
      <c r="T271" s="23">
        <v>0</v>
      </c>
      <c r="U271" s="21">
        <f t="shared" si="94"/>
        <v>0</v>
      </c>
      <c r="V271" s="24">
        <f t="shared" si="95"/>
        <v>0</v>
      </c>
    </row>
    <row r="272" spans="3:22" ht="16.5" x14ac:dyDescent="0.35">
      <c r="C272" t="s">
        <v>9</v>
      </c>
      <c r="D272" t="s">
        <v>10</v>
      </c>
      <c r="E272">
        <v>2010032</v>
      </c>
      <c r="F272">
        <v>1080971</v>
      </c>
      <c r="G272" t="s">
        <v>277</v>
      </c>
      <c r="H272">
        <v>12</v>
      </c>
      <c r="I272" t="s">
        <v>12</v>
      </c>
      <c r="J272">
        <v>576.72</v>
      </c>
      <c r="K272" t="s">
        <v>14</v>
      </c>
      <c r="M272" s="34">
        <f t="shared" si="96"/>
        <v>2010032</v>
      </c>
      <c r="N272" s="34">
        <f t="shared" si="97"/>
        <v>1080971</v>
      </c>
      <c r="O272" s="34" t="str">
        <f t="shared" si="98"/>
        <v>LEOVILLE LAS CASES ST JULIEN 01 75CL</v>
      </c>
      <c r="P272" s="35">
        <f t="shared" si="99"/>
        <v>48.06</v>
      </c>
      <c r="Q272" s="20">
        <v>0</v>
      </c>
      <c r="R272" s="21">
        <f t="shared" si="92"/>
        <v>0</v>
      </c>
      <c r="S272" s="22">
        <f t="shared" si="93"/>
        <v>0</v>
      </c>
      <c r="T272" s="23">
        <v>0</v>
      </c>
      <c r="U272" s="21">
        <f t="shared" si="94"/>
        <v>0</v>
      </c>
      <c r="V272" s="24">
        <f t="shared" si="95"/>
        <v>0</v>
      </c>
    </row>
    <row r="273" spans="3:22" ht="16.5" x14ac:dyDescent="0.35">
      <c r="C273" t="s">
        <v>9</v>
      </c>
      <c r="D273" t="s">
        <v>10</v>
      </c>
      <c r="E273">
        <v>2010032</v>
      </c>
      <c r="F273">
        <v>1081033</v>
      </c>
      <c r="G273" t="s">
        <v>278</v>
      </c>
      <c r="H273">
        <v>2</v>
      </c>
      <c r="I273" t="s">
        <v>12</v>
      </c>
      <c r="J273">
        <v>48.98</v>
      </c>
      <c r="K273" t="s">
        <v>14</v>
      </c>
      <c r="M273" s="34">
        <f t="shared" si="96"/>
        <v>2010032</v>
      </c>
      <c r="N273" s="34">
        <f t="shared" si="97"/>
        <v>1081033</v>
      </c>
      <c r="O273" s="34" t="str">
        <f t="shared" si="98"/>
        <v>NENIN POMEROL 01 75CL</v>
      </c>
      <c r="P273" s="35">
        <f t="shared" si="99"/>
        <v>24.49</v>
      </c>
      <c r="Q273" s="20">
        <v>0</v>
      </c>
      <c r="R273" s="21">
        <f t="shared" si="92"/>
        <v>0</v>
      </c>
      <c r="S273" s="22">
        <f t="shared" si="93"/>
        <v>0</v>
      </c>
      <c r="T273" s="23">
        <v>0</v>
      </c>
      <c r="U273" s="21">
        <f t="shared" si="94"/>
        <v>0</v>
      </c>
      <c r="V273" s="24">
        <f t="shared" si="95"/>
        <v>0</v>
      </c>
    </row>
    <row r="274" spans="3:22" ht="16.5" x14ac:dyDescent="0.35">
      <c r="C274" t="s">
        <v>9</v>
      </c>
      <c r="D274" t="s">
        <v>10</v>
      </c>
      <c r="E274">
        <v>2010032</v>
      </c>
      <c r="F274">
        <v>1085376</v>
      </c>
      <c r="G274" t="s">
        <v>279</v>
      </c>
      <c r="H274">
        <v>14</v>
      </c>
      <c r="I274" t="s">
        <v>12</v>
      </c>
      <c r="J274">
        <v>504</v>
      </c>
      <c r="K274" t="s">
        <v>14</v>
      </c>
      <c r="M274" s="34">
        <f t="shared" si="96"/>
        <v>2010032</v>
      </c>
      <c r="N274" s="34">
        <f t="shared" si="97"/>
        <v>1085376</v>
      </c>
      <c r="O274" s="34" t="str">
        <f t="shared" si="98"/>
        <v>PETIT CHEVAL ST EMILION 02 75CL</v>
      </c>
      <c r="P274" s="35">
        <f t="shared" si="99"/>
        <v>36</v>
      </c>
      <c r="Q274" s="20">
        <v>0</v>
      </c>
      <c r="R274" s="21">
        <f t="shared" si="92"/>
        <v>0</v>
      </c>
      <c r="S274" s="22">
        <f t="shared" si="93"/>
        <v>0</v>
      </c>
      <c r="T274" s="23">
        <v>0</v>
      </c>
      <c r="U274" s="21">
        <f t="shared" si="94"/>
        <v>0</v>
      </c>
      <c r="V274" s="24">
        <f t="shared" si="95"/>
        <v>0</v>
      </c>
    </row>
    <row r="275" spans="3:22" ht="16.5" x14ac:dyDescent="0.35">
      <c r="C275" t="s">
        <v>9</v>
      </c>
      <c r="D275" t="s">
        <v>10</v>
      </c>
      <c r="E275">
        <v>2010032</v>
      </c>
      <c r="F275">
        <v>1086416</v>
      </c>
      <c r="G275" t="s">
        <v>280</v>
      </c>
      <c r="H275">
        <v>8</v>
      </c>
      <c r="I275" t="s">
        <v>12</v>
      </c>
      <c r="J275">
        <v>168</v>
      </c>
      <c r="K275" t="s">
        <v>14</v>
      </c>
      <c r="M275" s="34">
        <f t="shared" si="96"/>
        <v>2010032</v>
      </c>
      <c r="N275" s="34">
        <f t="shared" si="97"/>
        <v>1086416</v>
      </c>
      <c r="O275" s="34" t="str">
        <f t="shared" si="98"/>
        <v>SOCIANDO MALLET HT MEDOC 03 75CL</v>
      </c>
      <c r="P275" s="35">
        <f t="shared" si="99"/>
        <v>21</v>
      </c>
      <c r="Q275" s="20">
        <v>0</v>
      </c>
      <c r="R275" s="21">
        <f t="shared" si="92"/>
        <v>0</v>
      </c>
      <c r="S275" s="22">
        <f t="shared" si="93"/>
        <v>0</v>
      </c>
      <c r="T275" s="23">
        <v>0</v>
      </c>
      <c r="U275" s="21">
        <f t="shared" si="94"/>
        <v>0</v>
      </c>
      <c r="V275" s="24">
        <f t="shared" si="95"/>
        <v>0</v>
      </c>
    </row>
    <row r="276" spans="3:22" ht="16.5" x14ac:dyDescent="0.35">
      <c r="C276" t="s">
        <v>9</v>
      </c>
      <c r="D276" t="s">
        <v>10</v>
      </c>
      <c r="E276">
        <v>2010032</v>
      </c>
      <c r="F276">
        <v>1086475</v>
      </c>
      <c r="G276" t="s">
        <v>281</v>
      </c>
      <c r="H276">
        <v>23</v>
      </c>
      <c r="I276" t="s">
        <v>12</v>
      </c>
      <c r="J276">
        <v>500.25</v>
      </c>
      <c r="K276" t="s">
        <v>14</v>
      </c>
      <c r="M276" s="34">
        <f t="shared" si="96"/>
        <v>2010032</v>
      </c>
      <c r="N276" s="34">
        <f t="shared" si="97"/>
        <v>1086475</v>
      </c>
      <c r="O276" s="34" t="str">
        <f t="shared" si="98"/>
        <v>BRANE CANTENAC MARGAUX 03 75CL</v>
      </c>
      <c r="P276" s="35">
        <f t="shared" si="99"/>
        <v>21.75</v>
      </c>
      <c r="Q276" s="20">
        <v>0</v>
      </c>
      <c r="R276" s="21">
        <f t="shared" si="92"/>
        <v>0</v>
      </c>
      <c r="S276" s="22">
        <f t="shared" si="93"/>
        <v>0</v>
      </c>
      <c r="T276" s="23">
        <v>0</v>
      </c>
      <c r="U276" s="21">
        <f t="shared" si="94"/>
        <v>0</v>
      </c>
      <c r="V276" s="24">
        <f t="shared" si="95"/>
        <v>0</v>
      </c>
    </row>
    <row r="277" spans="3:22" ht="16.5" x14ac:dyDescent="0.35">
      <c r="C277" t="s">
        <v>9</v>
      </c>
      <c r="D277" t="s">
        <v>10</v>
      </c>
      <c r="E277">
        <v>2010032</v>
      </c>
      <c r="F277">
        <v>1087056</v>
      </c>
      <c r="G277" t="s">
        <v>282</v>
      </c>
      <c r="H277">
        <v>24</v>
      </c>
      <c r="I277" t="s">
        <v>12</v>
      </c>
      <c r="J277">
        <v>660</v>
      </c>
      <c r="K277" t="s">
        <v>14</v>
      </c>
      <c r="M277" s="34">
        <f t="shared" si="96"/>
        <v>2010032</v>
      </c>
      <c r="N277" s="34">
        <f t="shared" si="97"/>
        <v>1087056</v>
      </c>
      <c r="O277" s="34" t="str">
        <f t="shared" si="98"/>
        <v>TOUR HAUT BRION P/LEOGNAN 03 75CL</v>
      </c>
      <c r="P277" s="35">
        <f t="shared" si="99"/>
        <v>27.5</v>
      </c>
      <c r="Q277" s="20">
        <v>0</v>
      </c>
      <c r="R277" s="21">
        <f t="shared" si="92"/>
        <v>0</v>
      </c>
      <c r="S277" s="22">
        <f t="shared" si="93"/>
        <v>0</v>
      </c>
      <c r="T277" s="23">
        <v>0</v>
      </c>
      <c r="U277" s="21">
        <f t="shared" si="94"/>
        <v>0</v>
      </c>
      <c r="V277" s="24">
        <f t="shared" si="95"/>
        <v>0</v>
      </c>
    </row>
    <row r="278" spans="3:22" ht="16.5" x14ac:dyDescent="0.35">
      <c r="C278" t="s">
        <v>9</v>
      </c>
      <c r="D278" t="s">
        <v>10</v>
      </c>
      <c r="E278">
        <v>2010032</v>
      </c>
      <c r="F278">
        <v>1087304</v>
      </c>
      <c r="G278" t="s">
        <v>283</v>
      </c>
      <c r="H278">
        <v>117</v>
      </c>
      <c r="I278" t="s">
        <v>12</v>
      </c>
      <c r="J278" t="s">
        <v>284</v>
      </c>
      <c r="K278" t="s">
        <v>14</v>
      </c>
      <c r="M278" s="34">
        <f t="shared" si="96"/>
        <v>2010032</v>
      </c>
      <c r="N278" s="34">
        <f t="shared" si="97"/>
        <v>1087304</v>
      </c>
      <c r="O278" s="34" t="str">
        <f t="shared" si="98"/>
        <v>VIEUX CHATEAU CERTAN POMEROL 03 75CL</v>
      </c>
      <c r="P278" s="35">
        <f t="shared" si="99"/>
        <v>44.5</v>
      </c>
      <c r="Q278" s="20">
        <v>0</v>
      </c>
      <c r="R278" s="21">
        <f t="shared" si="92"/>
        <v>0</v>
      </c>
      <c r="S278" s="22">
        <f t="shared" si="93"/>
        <v>0</v>
      </c>
      <c r="T278" s="23">
        <v>0</v>
      </c>
      <c r="U278" s="21">
        <f t="shared" si="94"/>
        <v>0</v>
      </c>
      <c r="V278" s="24">
        <f t="shared" si="95"/>
        <v>0</v>
      </c>
    </row>
    <row r="279" spans="3:22" ht="16.5" x14ac:dyDescent="0.35">
      <c r="C279" t="s">
        <v>9</v>
      </c>
      <c r="D279" t="s">
        <v>10</v>
      </c>
      <c r="E279">
        <v>2010032</v>
      </c>
      <c r="F279">
        <v>1087507</v>
      </c>
      <c r="G279" t="s">
        <v>285</v>
      </c>
      <c r="H279">
        <v>24</v>
      </c>
      <c r="I279" t="s">
        <v>12</v>
      </c>
      <c r="J279">
        <v>374.4</v>
      </c>
      <c r="K279" t="s">
        <v>14</v>
      </c>
      <c r="M279" s="34">
        <f t="shared" si="96"/>
        <v>2010032</v>
      </c>
      <c r="N279" s="34">
        <f t="shared" si="97"/>
        <v>1087507</v>
      </c>
      <c r="O279" s="34" t="str">
        <f t="shared" si="98"/>
        <v>LAFON ROCHET ST ESTEPHE 03 75CL</v>
      </c>
      <c r="P279" s="35">
        <f t="shared" si="99"/>
        <v>15.6</v>
      </c>
      <c r="Q279" s="20">
        <v>0</v>
      </c>
      <c r="R279" s="21">
        <f t="shared" si="92"/>
        <v>0</v>
      </c>
      <c r="S279" s="22">
        <f t="shared" si="93"/>
        <v>0</v>
      </c>
      <c r="T279" s="23">
        <v>0</v>
      </c>
      <c r="U279" s="21">
        <f t="shared" si="94"/>
        <v>0</v>
      </c>
      <c r="V279" s="24">
        <f t="shared" si="95"/>
        <v>0</v>
      </c>
    </row>
    <row r="280" spans="3:22" ht="16.5" x14ac:dyDescent="0.35">
      <c r="C280" t="s">
        <v>9</v>
      </c>
      <c r="D280" t="s">
        <v>10</v>
      </c>
      <c r="E280">
        <v>2010032</v>
      </c>
      <c r="F280">
        <v>1087638</v>
      </c>
      <c r="G280" t="s">
        <v>286</v>
      </c>
      <c r="H280">
        <v>12</v>
      </c>
      <c r="I280" t="s">
        <v>12</v>
      </c>
      <c r="J280">
        <v>207</v>
      </c>
      <c r="K280" t="s">
        <v>14</v>
      </c>
      <c r="M280" s="34">
        <f t="shared" si="96"/>
        <v>2010032</v>
      </c>
      <c r="N280" s="34">
        <f t="shared" si="97"/>
        <v>1087638</v>
      </c>
      <c r="O280" s="34" t="str">
        <f t="shared" si="98"/>
        <v>LAGRANGE ST JULIEN 03 75CL</v>
      </c>
      <c r="P280" s="35">
        <f t="shared" si="99"/>
        <v>17.25</v>
      </c>
      <c r="Q280" s="20">
        <v>0</v>
      </c>
      <c r="R280" s="21">
        <f t="shared" si="92"/>
        <v>0</v>
      </c>
      <c r="S280" s="22">
        <f t="shared" si="93"/>
        <v>0</v>
      </c>
      <c r="T280" s="23">
        <v>0</v>
      </c>
      <c r="U280" s="21">
        <f t="shared" si="94"/>
        <v>0</v>
      </c>
      <c r="V280" s="24">
        <f t="shared" si="95"/>
        <v>0</v>
      </c>
    </row>
    <row r="281" spans="3:22" ht="16.5" x14ac:dyDescent="0.35">
      <c r="C281" t="s">
        <v>9</v>
      </c>
      <c r="D281" t="s">
        <v>10</v>
      </c>
      <c r="E281">
        <v>2010032</v>
      </c>
      <c r="F281">
        <v>1091856</v>
      </c>
      <c r="G281" t="s">
        <v>287</v>
      </c>
      <c r="H281">
        <v>1</v>
      </c>
      <c r="I281" t="s">
        <v>12</v>
      </c>
      <c r="J281">
        <v>12.85</v>
      </c>
      <c r="K281" t="s">
        <v>14</v>
      </c>
      <c r="M281" s="34">
        <f t="shared" si="96"/>
        <v>2010032</v>
      </c>
      <c r="N281" s="34">
        <f t="shared" si="97"/>
        <v>1091856</v>
      </c>
      <c r="O281" s="34" t="str">
        <f t="shared" si="98"/>
        <v>ENCLOS GALLEN MARGAUX 03 75CL</v>
      </c>
      <c r="P281" s="35">
        <f t="shared" si="99"/>
        <v>12.85</v>
      </c>
      <c r="Q281" s="20">
        <v>0</v>
      </c>
      <c r="R281" s="21">
        <f t="shared" si="92"/>
        <v>0</v>
      </c>
      <c r="S281" s="22">
        <f t="shared" si="93"/>
        <v>0</v>
      </c>
      <c r="T281" s="23">
        <v>0</v>
      </c>
      <c r="U281" s="21">
        <f t="shared" si="94"/>
        <v>0</v>
      </c>
      <c r="V281" s="24">
        <f t="shared" si="95"/>
        <v>0</v>
      </c>
    </row>
    <row r="282" spans="3:22" ht="16.5" x14ac:dyDescent="0.35">
      <c r="C282" t="s">
        <v>9</v>
      </c>
      <c r="D282" t="s">
        <v>10</v>
      </c>
      <c r="E282">
        <v>2010032</v>
      </c>
      <c r="F282">
        <v>1093510</v>
      </c>
      <c r="G282" t="s">
        <v>288</v>
      </c>
      <c r="H282">
        <v>6</v>
      </c>
      <c r="I282" t="s">
        <v>12</v>
      </c>
      <c r="J282">
        <v>99.6</v>
      </c>
      <c r="K282" t="s">
        <v>14</v>
      </c>
      <c r="M282" s="34">
        <f t="shared" si="96"/>
        <v>2010032</v>
      </c>
      <c r="N282" s="34">
        <f t="shared" si="97"/>
        <v>1093510</v>
      </c>
      <c r="O282" s="34" t="str">
        <f t="shared" si="98"/>
        <v>SANSONNET ST EMILION 03 75CL</v>
      </c>
      <c r="P282" s="35">
        <f t="shared" si="99"/>
        <v>16.599999999999998</v>
      </c>
      <c r="Q282" s="20">
        <v>0</v>
      </c>
      <c r="R282" s="21">
        <f t="shared" si="92"/>
        <v>0</v>
      </c>
      <c r="S282" s="22">
        <f t="shared" si="93"/>
        <v>0</v>
      </c>
      <c r="T282" s="23">
        <v>0</v>
      </c>
      <c r="U282" s="21">
        <f t="shared" si="94"/>
        <v>0</v>
      </c>
      <c r="V282" s="24">
        <f t="shared" si="95"/>
        <v>0</v>
      </c>
    </row>
    <row r="283" spans="3:22" ht="16.5" x14ac:dyDescent="0.35">
      <c r="C283" t="s">
        <v>9</v>
      </c>
      <c r="D283" t="s">
        <v>10</v>
      </c>
      <c r="E283">
        <v>2010032</v>
      </c>
      <c r="F283">
        <v>1095152</v>
      </c>
      <c r="G283" t="s">
        <v>289</v>
      </c>
      <c r="H283">
        <v>7</v>
      </c>
      <c r="I283" t="s">
        <v>12</v>
      </c>
      <c r="J283">
        <v>100.66</v>
      </c>
      <c r="K283" t="s">
        <v>14</v>
      </c>
      <c r="M283" s="34">
        <f t="shared" si="96"/>
        <v>2010032</v>
      </c>
      <c r="N283" s="34">
        <f t="shared" si="97"/>
        <v>1095152</v>
      </c>
      <c r="O283" s="34" t="str">
        <f t="shared" si="98"/>
        <v>LEOVILLE BARTON ST JULIEN 03 37.5CL</v>
      </c>
      <c r="P283" s="35">
        <f t="shared" si="99"/>
        <v>14.379999999999999</v>
      </c>
      <c r="Q283" s="20">
        <v>0</v>
      </c>
      <c r="R283" s="21">
        <f t="shared" si="92"/>
        <v>0</v>
      </c>
      <c r="S283" s="22">
        <f t="shared" si="93"/>
        <v>0</v>
      </c>
      <c r="T283" s="23">
        <v>0</v>
      </c>
      <c r="U283" s="21">
        <f t="shared" si="94"/>
        <v>0</v>
      </c>
      <c r="V283" s="24">
        <f t="shared" si="95"/>
        <v>0</v>
      </c>
    </row>
    <row r="284" spans="3:22" ht="16.5" x14ac:dyDescent="0.35">
      <c r="C284" t="s">
        <v>9</v>
      </c>
      <c r="D284" t="s">
        <v>10</v>
      </c>
      <c r="E284">
        <v>2010032</v>
      </c>
      <c r="F284">
        <v>1095814</v>
      </c>
      <c r="G284" t="s">
        <v>290</v>
      </c>
      <c r="H284">
        <v>14</v>
      </c>
      <c r="I284" t="s">
        <v>12</v>
      </c>
      <c r="J284">
        <v>236.32</v>
      </c>
      <c r="K284" t="s">
        <v>14</v>
      </c>
      <c r="M284" s="34">
        <f t="shared" si="96"/>
        <v>2010032</v>
      </c>
      <c r="N284" s="34">
        <f t="shared" si="97"/>
        <v>1095814</v>
      </c>
      <c r="O284" s="34" t="str">
        <f t="shared" si="98"/>
        <v>LYNCH BAGES PAUILLAC 03 37.5 CL</v>
      </c>
      <c r="P284" s="35">
        <f t="shared" si="99"/>
        <v>16.88</v>
      </c>
      <c r="Q284" s="20">
        <v>0</v>
      </c>
      <c r="R284" s="21">
        <f t="shared" si="92"/>
        <v>0</v>
      </c>
      <c r="S284" s="22">
        <f t="shared" si="93"/>
        <v>0</v>
      </c>
      <c r="T284" s="23">
        <v>0</v>
      </c>
      <c r="U284" s="21">
        <f t="shared" si="94"/>
        <v>0</v>
      </c>
      <c r="V284" s="24">
        <f t="shared" si="95"/>
        <v>0</v>
      </c>
    </row>
    <row r="285" spans="3:22" ht="16.5" x14ac:dyDescent="0.35">
      <c r="C285" t="s">
        <v>9</v>
      </c>
      <c r="D285" t="s">
        <v>10</v>
      </c>
      <c r="E285">
        <v>2010032</v>
      </c>
      <c r="F285">
        <v>1097115</v>
      </c>
      <c r="G285" t="s">
        <v>291</v>
      </c>
      <c r="H285">
        <v>5</v>
      </c>
      <c r="I285" t="s">
        <v>12</v>
      </c>
      <c r="J285">
        <v>56</v>
      </c>
      <c r="K285" t="s">
        <v>14</v>
      </c>
      <c r="M285" s="34">
        <f t="shared" si="96"/>
        <v>2010032</v>
      </c>
      <c r="N285" s="34">
        <f t="shared" si="97"/>
        <v>1097115</v>
      </c>
      <c r="O285" s="34" t="str">
        <f t="shared" si="98"/>
        <v>CLOS DU MARQUIS ST JULIEN 03 37.5 CL</v>
      </c>
      <c r="P285" s="35">
        <f t="shared" si="99"/>
        <v>11.2</v>
      </c>
      <c r="Q285" s="20">
        <v>0</v>
      </c>
      <c r="R285" s="21">
        <f t="shared" si="92"/>
        <v>0</v>
      </c>
      <c r="S285" s="22">
        <f t="shared" si="93"/>
        <v>0</v>
      </c>
      <c r="T285" s="23">
        <v>0</v>
      </c>
      <c r="U285" s="21">
        <f t="shared" si="94"/>
        <v>0</v>
      </c>
      <c r="V285" s="24">
        <f t="shared" si="95"/>
        <v>0</v>
      </c>
    </row>
    <row r="286" spans="3:22" ht="16.5" x14ac:dyDescent="0.35">
      <c r="C286" t="s">
        <v>9</v>
      </c>
      <c r="D286" t="s">
        <v>10</v>
      </c>
      <c r="E286">
        <v>2010032</v>
      </c>
      <c r="F286">
        <v>1097609</v>
      </c>
      <c r="G286" t="s">
        <v>292</v>
      </c>
      <c r="H286">
        <v>12</v>
      </c>
      <c r="I286" t="s">
        <v>12</v>
      </c>
      <c r="J286">
        <v>174.84</v>
      </c>
      <c r="K286" t="s">
        <v>14</v>
      </c>
      <c r="M286" s="34">
        <f t="shared" si="96"/>
        <v>2010032</v>
      </c>
      <c r="N286" s="34">
        <f t="shared" si="97"/>
        <v>1097609</v>
      </c>
      <c r="O286" s="34" t="str">
        <f t="shared" si="98"/>
        <v>PAVILLON ROUGE MARGAUX 0337.5CL</v>
      </c>
      <c r="P286" s="35">
        <f t="shared" si="99"/>
        <v>14.57</v>
      </c>
      <c r="Q286" s="20">
        <v>0</v>
      </c>
      <c r="R286" s="21">
        <f t="shared" si="92"/>
        <v>0</v>
      </c>
      <c r="S286" s="22">
        <f t="shared" si="93"/>
        <v>0</v>
      </c>
      <c r="T286" s="23">
        <v>0</v>
      </c>
      <c r="U286" s="21">
        <f t="shared" si="94"/>
        <v>0</v>
      </c>
      <c r="V286" s="24">
        <f t="shared" si="95"/>
        <v>0</v>
      </c>
    </row>
    <row r="287" spans="3:22" ht="16.5" x14ac:dyDescent="0.35">
      <c r="C287" t="s">
        <v>9</v>
      </c>
      <c r="D287" t="s">
        <v>10</v>
      </c>
      <c r="E287">
        <v>2010032</v>
      </c>
      <c r="F287">
        <v>1098273</v>
      </c>
      <c r="G287" t="s">
        <v>293</v>
      </c>
      <c r="H287">
        <v>3</v>
      </c>
      <c r="I287" t="s">
        <v>12</v>
      </c>
      <c r="J287">
        <v>243</v>
      </c>
      <c r="K287" t="s">
        <v>14</v>
      </c>
      <c r="M287" s="34">
        <f t="shared" si="96"/>
        <v>2010032</v>
      </c>
      <c r="N287" s="34">
        <f t="shared" si="97"/>
        <v>1098273</v>
      </c>
      <c r="O287" s="34" t="str">
        <f t="shared" si="98"/>
        <v>YQUEM SAUTERNES 03 37.5CL</v>
      </c>
      <c r="P287" s="35">
        <f t="shared" si="99"/>
        <v>81</v>
      </c>
      <c r="Q287" s="20">
        <v>0</v>
      </c>
      <c r="R287" s="21">
        <f t="shared" si="92"/>
        <v>0</v>
      </c>
      <c r="S287" s="22">
        <f t="shared" si="93"/>
        <v>0</v>
      </c>
      <c r="T287" s="23">
        <v>0</v>
      </c>
      <c r="U287" s="21">
        <f t="shared" si="94"/>
        <v>0</v>
      </c>
      <c r="V287" s="24">
        <f t="shared" si="95"/>
        <v>0</v>
      </c>
    </row>
    <row r="288" spans="3:22" ht="16.5" x14ac:dyDescent="0.35">
      <c r="C288" t="s">
        <v>9</v>
      </c>
      <c r="D288" t="s">
        <v>10</v>
      </c>
      <c r="E288">
        <v>2010032</v>
      </c>
      <c r="F288">
        <v>1126975</v>
      </c>
      <c r="G288" t="s">
        <v>294</v>
      </c>
      <c r="H288">
        <v>24</v>
      </c>
      <c r="I288" t="s">
        <v>12</v>
      </c>
      <c r="J288">
        <v>279.60000000000002</v>
      </c>
      <c r="K288" t="s">
        <v>14</v>
      </c>
      <c r="M288" s="34">
        <f t="shared" si="96"/>
        <v>2010032</v>
      </c>
      <c r="N288" s="34">
        <f t="shared" si="97"/>
        <v>1126975</v>
      </c>
      <c r="O288" s="34" t="str">
        <f t="shared" si="98"/>
        <v>MONBRISON MARGAUX 04 75CL</v>
      </c>
      <c r="P288" s="35">
        <f t="shared" si="99"/>
        <v>11.65</v>
      </c>
      <c r="Q288" s="20">
        <v>0</v>
      </c>
      <c r="R288" s="21">
        <f t="shared" si="92"/>
        <v>0</v>
      </c>
      <c r="S288" s="22">
        <f t="shared" si="93"/>
        <v>0</v>
      </c>
      <c r="T288" s="23">
        <v>0</v>
      </c>
      <c r="U288" s="21">
        <f t="shared" si="94"/>
        <v>0</v>
      </c>
      <c r="V288" s="24">
        <f t="shared" si="95"/>
        <v>0</v>
      </c>
    </row>
    <row r="289" spans="3:22" ht="16.5" x14ac:dyDescent="0.35">
      <c r="C289" t="s">
        <v>9</v>
      </c>
      <c r="D289" t="s">
        <v>10</v>
      </c>
      <c r="E289">
        <v>2010032</v>
      </c>
      <c r="F289">
        <v>1128815</v>
      </c>
      <c r="G289" t="s">
        <v>295</v>
      </c>
      <c r="H289">
        <v>24</v>
      </c>
      <c r="I289" t="s">
        <v>12</v>
      </c>
      <c r="J289">
        <v>317.27999999999997</v>
      </c>
      <c r="K289" t="s">
        <v>14</v>
      </c>
      <c r="M289" s="34">
        <f t="shared" si="96"/>
        <v>2010032</v>
      </c>
      <c r="N289" s="34">
        <f t="shared" si="97"/>
        <v>1128815</v>
      </c>
      <c r="O289" s="34" t="str">
        <f t="shared" si="98"/>
        <v>CARBONNIEUX P/LEOGNAN 04 75CL</v>
      </c>
      <c r="P289" s="35">
        <f t="shared" si="99"/>
        <v>13.219999999999999</v>
      </c>
      <c r="Q289" s="20">
        <v>0</v>
      </c>
      <c r="R289" s="21">
        <f t="shared" si="92"/>
        <v>0</v>
      </c>
      <c r="S289" s="22">
        <f t="shared" si="93"/>
        <v>0</v>
      </c>
      <c r="T289" s="23">
        <v>0</v>
      </c>
      <c r="U289" s="21">
        <f t="shared" si="94"/>
        <v>0</v>
      </c>
      <c r="V289" s="24">
        <f t="shared" si="95"/>
        <v>0</v>
      </c>
    </row>
    <row r="290" spans="3:22" ht="16.5" x14ac:dyDescent="0.35">
      <c r="C290" t="s">
        <v>9</v>
      </c>
      <c r="D290" t="s">
        <v>10</v>
      </c>
      <c r="E290">
        <v>2010032</v>
      </c>
      <c r="F290">
        <v>1128997</v>
      </c>
      <c r="G290" t="s">
        <v>296</v>
      </c>
      <c r="H290">
        <v>12</v>
      </c>
      <c r="I290" t="s">
        <v>12</v>
      </c>
      <c r="J290">
        <v>67.56</v>
      </c>
      <c r="K290" t="s">
        <v>14</v>
      </c>
      <c r="M290" s="34">
        <f t="shared" si="96"/>
        <v>2010032</v>
      </c>
      <c r="N290" s="34">
        <f t="shared" si="97"/>
        <v>1128997</v>
      </c>
      <c r="O290" s="34" t="str">
        <f t="shared" si="98"/>
        <v>LAGRANGE POMEROL 04 37.5 CL</v>
      </c>
      <c r="P290" s="35">
        <f t="shared" si="99"/>
        <v>5.63</v>
      </c>
      <c r="Q290" s="20">
        <v>0</v>
      </c>
      <c r="R290" s="21">
        <f t="shared" si="92"/>
        <v>0</v>
      </c>
      <c r="S290" s="22">
        <f t="shared" si="93"/>
        <v>0</v>
      </c>
      <c r="T290" s="23">
        <v>0</v>
      </c>
      <c r="U290" s="21">
        <f t="shared" si="94"/>
        <v>0</v>
      </c>
      <c r="V290" s="24">
        <f t="shared" si="95"/>
        <v>0</v>
      </c>
    </row>
    <row r="291" spans="3:22" ht="16.5" x14ac:dyDescent="0.35">
      <c r="C291" t="s">
        <v>9</v>
      </c>
      <c r="D291" t="s">
        <v>10</v>
      </c>
      <c r="E291">
        <v>2010032</v>
      </c>
      <c r="F291">
        <v>1129295</v>
      </c>
      <c r="G291" t="s">
        <v>297</v>
      </c>
      <c r="H291">
        <v>24</v>
      </c>
      <c r="I291" t="s">
        <v>12</v>
      </c>
      <c r="J291">
        <v>182.64</v>
      </c>
      <c r="K291" t="s">
        <v>14</v>
      </c>
      <c r="M291" s="34">
        <f t="shared" si="96"/>
        <v>2010032</v>
      </c>
      <c r="N291" s="34">
        <f t="shared" si="97"/>
        <v>1129295</v>
      </c>
      <c r="O291" s="34" t="str">
        <f t="shared" si="98"/>
        <v>TERTRE DU MARGAUX 04 37.5 CL</v>
      </c>
      <c r="P291" s="35">
        <f t="shared" si="99"/>
        <v>7.6099999999999994</v>
      </c>
      <c r="Q291" s="20">
        <v>0</v>
      </c>
      <c r="R291" s="21">
        <f t="shared" si="92"/>
        <v>0</v>
      </c>
      <c r="S291" s="22">
        <f t="shared" si="93"/>
        <v>0</v>
      </c>
      <c r="T291" s="23">
        <v>0</v>
      </c>
      <c r="U291" s="21">
        <f t="shared" si="94"/>
        <v>0</v>
      </c>
      <c r="V291" s="24">
        <f t="shared" si="95"/>
        <v>0</v>
      </c>
    </row>
    <row r="292" spans="3:22" ht="16.5" x14ac:dyDescent="0.35">
      <c r="C292" t="s">
        <v>9</v>
      </c>
      <c r="D292" t="s">
        <v>10</v>
      </c>
      <c r="E292">
        <v>2010032</v>
      </c>
      <c r="F292">
        <v>1129341</v>
      </c>
      <c r="G292" t="s">
        <v>298</v>
      </c>
      <c r="H292">
        <v>8</v>
      </c>
      <c r="I292" t="s">
        <v>12</v>
      </c>
      <c r="J292">
        <v>142</v>
      </c>
      <c r="K292" t="s">
        <v>14</v>
      </c>
      <c r="M292" s="34">
        <f t="shared" si="96"/>
        <v>2010032</v>
      </c>
      <c r="N292" s="34">
        <f t="shared" si="97"/>
        <v>1129341</v>
      </c>
      <c r="O292" s="34" t="str">
        <f t="shared" si="98"/>
        <v>BEYCHEVELLE ST JULIEN 04 75CL</v>
      </c>
      <c r="P292" s="35">
        <f t="shared" si="99"/>
        <v>17.75</v>
      </c>
      <c r="Q292" s="20">
        <v>0</v>
      </c>
      <c r="R292" s="21">
        <f t="shared" si="92"/>
        <v>0</v>
      </c>
      <c r="S292" s="22">
        <f t="shared" si="93"/>
        <v>0</v>
      </c>
      <c r="T292" s="23">
        <v>0</v>
      </c>
      <c r="U292" s="21">
        <f t="shared" si="94"/>
        <v>0</v>
      </c>
      <c r="V292" s="24">
        <f t="shared" si="95"/>
        <v>0</v>
      </c>
    </row>
    <row r="293" spans="3:22" ht="16.5" x14ac:dyDescent="0.35">
      <c r="C293" t="s">
        <v>9</v>
      </c>
      <c r="D293" t="s">
        <v>10</v>
      </c>
      <c r="E293">
        <v>2010032</v>
      </c>
      <c r="F293">
        <v>1129359</v>
      </c>
      <c r="G293" t="s">
        <v>299</v>
      </c>
      <c r="H293">
        <v>13</v>
      </c>
      <c r="I293" t="s">
        <v>12</v>
      </c>
      <c r="J293">
        <v>115.31</v>
      </c>
      <c r="K293" t="s">
        <v>14</v>
      </c>
      <c r="M293" s="34">
        <f t="shared" si="96"/>
        <v>2010032</v>
      </c>
      <c r="N293" s="34">
        <f t="shared" si="97"/>
        <v>1129359</v>
      </c>
      <c r="O293" s="34" t="str">
        <f t="shared" si="98"/>
        <v>BEYCHEVELLE ST JULIEN 04 37.5 CL</v>
      </c>
      <c r="P293" s="35">
        <f t="shared" si="99"/>
        <v>8.870000000000001</v>
      </c>
      <c r="Q293" s="20">
        <v>0</v>
      </c>
      <c r="R293" s="21">
        <f t="shared" si="92"/>
        <v>0</v>
      </c>
      <c r="S293" s="22">
        <f t="shared" si="93"/>
        <v>0</v>
      </c>
      <c r="T293" s="23">
        <v>0</v>
      </c>
      <c r="U293" s="21">
        <f t="shared" si="94"/>
        <v>0</v>
      </c>
      <c r="V293" s="24">
        <f t="shared" si="95"/>
        <v>0</v>
      </c>
    </row>
    <row r="294" spans="3:22" ht="16.5" x14ac:dyDescent="0.35">
      <c r="C294" t="s">
        <v>9</v>
      </c>
      <c r="D294" t="s">
        <v>10</v>
      </c>
      <c r="E294">
        <v>2010032</v>
      </c>
      <c r="F294">
        <v>1130165</v>
      </c>
      <c r="G294" t="s">
        <v>300</v>
      </c>
      <c r="H294">
        <v>25</v>
      </c>
      <c r="I294" t="s">
        <v>12</v>
      </c>
      <c r="J294">
        <v>310</v>
      </c>
      <c r="K294" t="s">
        <v>14</v>
      </c>
      <c r="M294" s="34">
        <f t="shared" si="96"/>
        <v>2010032</v>
      </c>
      <c r="N294" s="34">
        <f t="shared" si="97"/>
        <v>1130165</v>
      </c>
      <c r="O294" s="34" t="str">
        <f t="shared" si="98"/>
        <v>ORMES DE PEZ LES ST ESTEPHE 04 75CL</v>
      </c>
      <c r="P294" s="35">
        <f t="shared" si="99"/>
        <v>12.4</v>
      </c>
      <c r="Q294" s="20">
        <v>0</v>
      </c>
      <c r="R294" s="21">
        <f t="shared" si="92"/>
        <v>0</v>
      </c>
      <c r="S294" s="22">
        <f t="shared" si="93"/>
        <v>0</v>
      </c>
      <c r="T294" s="23">
        <v>0</v>
      </c>
      <c r="U294" s="21">
        <f t="shared" si="94"/>
        <v>0</v>
      </c>
      <c r="V294" s="24">
        <f t="shared" si="95"/>
        <v>0</v>
      </c>
    </row>
    <row r="295" spans="3:22" ht="16.5" x14ac:dyDescent="0.35">
      <c r="C295" t="s">
        <v>9</v>
      </c>
      <c r="D295" t="s">
        <v>10</v>
      </c>
      <c r="E295">
        <v>2010032</v>
      </c>
      <c r="F295">
        <v>1130211</v>
      </c>
      <c r="G295" t="s">
        <v>301</v>
      </c>
      <c r="H295">
        <v>14</v>
      </c>
      <c r="I295" t="s">
        <v>12</v>
      </c>
      <c r="J295">
        <v>742</v>
      </c>
      <c r="K295" t="s">
        <v>14</v>
      </c>
      <c r="M295" s="34">
        <f t="shared" si="96"/>
        <v>2010032</v>
      </c>
      <c r="N295" s="34">
        <f t="shared" si="97"/>
        <v>1130211</v>
      </c>
      <c r="O295" s="34" t="str">
        <f t="shared" si="98"/>
        <v>EVANGILE POMEROL 04 75CL</v>
      </c>
      <c r="P295" s="35">
        <f t="shared" si="99"/>
        <v>53</v>
      </c>
      <c r="Q295" s="20">
        <v>0</v>
      </c>
      <c r="R295" s="21">
        <f t="shared" si="92"/>
        <v>0</v>
      </c>
      <c r="S295" s="22">
        <f t="shared" si="93"/>
        <v>0</v>
      </c>
      <c r="T295" s="23">
        <v>0</v>
      </c>
      <c r="U295" s="21">
        <f t="shared" si="94"/>
        <v>0</v>
      </c>
      <c r="V295" s="24">
        <f t="shared" si="95"/>
        <v>0</v>
      </c>
    </row>
    <row r="296" spans="3:22" ht="16.5" x14ac:dyDescent="0.35">
      <c r="C296" t="s">
        <v>9</v>
      </c>
      <c r="D296" t="s">
        <v>10</v>
      </c>
      <c r="E296">
        <v>2010032</v>
      </c>
      <c r="F296">
        <v>1130763</v>
      </c>
      <c r="G296" t="s">
        <v>302</v>
      </c>
      <c r="H296">
        <v>9</v>
      </c>
      <c r="I296" t="s">
        <v>12</v>
      </c>
      <c r="J296">
        <v>315</v>
      </c>
      <c r="K296" t="s">
        <v>14</v>
      </c>
      <c r="M296" s="34">
        <f t="shared" si="96"/>
        <v>2010032</v>
      </c>
      <c r="N296" s="34">
        <f t="shared" si="97"/>
        <v>1130763</v>
      </c>
      <c r="O296" s="34" t="str">
        <f t="shared" si="98"/>
        <v>CONSEILLANTE POMEROL 04 75CL</v>
      </c>
      <c r="P296" s="35">
        <f t="shared" si="99"/>
        <v>35</v>
      </c>
      <c r="Q296" s="20">
        <v>0</v>
      </c>
      <c r="R296" s="21">
        <f t="shared" si="92"/>
        <v>0</v>
      </c>
      <c r="S296" s="22">
        <f t="shared" si="93"/>
        <v>0</v>
      </c>
      <c r="T296" s="23">
        <v>0</v>
      </c>
      <c r="U296" s="21">
        <f t="shared" si="94"/>
        <v>0</v>
      </c>
      <c r="V296" s="24">
        <f t="shared" si="95"/>
        <v>0</v>
      </c>
    </row>
    <row r="297" spans="3:22" ht="16.5" x14ac:dyDescent="0.35">
      <c r="C297" t="s">
        <v>9</v>
      </c>
      <c r="D297" t="s">
        <v>10</v>
      </c>
      <c r="E297">
        <v>2010032</v>
      </c>
      <c r="F297">
        <v>1130843</v>
      </c>
      <c r="G297" t="s">
        <v>303</v>
      </c>
      <c r="H297">
        <v>6</v>
      </c>
      <c r="I297" t="s">
        <v>12</v>
      </c>
      <c r="J297">
        <v>153.36000000000001</v>
      </c>
      <c r="K297" t="s">
        <v>14</v>
      </c>
      <c r="M297" s="34">
        <f t="shared" si="96"/>
        <v>2010032</v>
      </c>
      <c r="N297" s="34">
        <f t="shared" si="97"/>
        <v>1130843</v>
      </c>
      <c r="O297" s="34" t="str">
        <f t="shared" si="98"/>
        <v>ORMES DE PEZ LES ST ESTEPHE 04 150CL</v>
      </c>
      <c r="P297" s="35">
        <f t="shared" si="99"/>
        <v>25.560000000000002</v>
      </c>
      <c r="Q297" s="20">
        <v>0</v>
      </c>
      <c r="R297" s="21">
        <f t="shared" si="92"/>
        <v>0</v>
      </c>
      <c r="S297" s="22">
        <f t="shared" si="93"/>
        <v>0</v>
      </c>
      <c r="T297" s="23">
        <v>0</v>
      </c>
      <c r="U297" s="21">
        <f t="shared" si="94"/>
        <v>0</v>
      </c>
      <c r="V297" s="24">
        <f t="shared" si="95"/>
        <v>0</v>
      </c>
    </row>
    <row r="298" spans="3:22" ht="16.5" x14ac:dyDescent="0.35">
      <c r="C298" t="s">
        <v>9</v>
      </c>
      <c r="D298" t="s">
        <v>10</v>
      </c>
      <c r="E298">
        <v>2010032</v>
      </c>
      <c r="F298">
        <v>1130886</v>
      </c>
      <c r="G298" t="s">
        <v>304</v>
      </c>
      <c r="H298">
        <v>14</v>
      </c>
      <c r="I298" t="s">
        <v>12</v>
      </c>
      <c r="J298">
        <v>784</v>
      </c>
      <c r="K298" t="s">
        <v>14</v>
      </c>
      <c r="M298" s="34">
        <f t="shared" si="96"/>
        <v>2010032</v>
      </c>
      <c r="N298" s="34">
        <f t="shared" si="97"/>
        <v>1130886</v>
      </c>
      <c r="O298" s="34" t="str">
        <f t="shared" si="98"/>
        <v>FORTS DE LATOUR PAUILLAC 04 150CL</v>
      </c>
      <c r="P298" s="35">
        <f t="shared" si="99"/>
        <v>56</v>
      </c>
      <c r="Q298" s="20">
        <v>0</v>
      </c>
      <c r="R298" s="21">
        <f t="shared" si="92"/>
        <v>0</v>
      </c>
      <c r="S298" s="22">
        <f t="shared" si="93"/>
        <v>0</v>
      </c>
      <c r="T298" s="23">
        <v>0</v>
      </c>
      <c r="U298" s="21">
        <f t="shared" si="94"/>
        <v>0</v>
      </c>
      <c r="V298" s="24">
        <f t="shared" si="95"/>
        <v>0</v>
      </c>
    </row>
    <row r="299" spans="3:22" ht="16.5" x14ac:dyDescent="0.35">
      <c r="C299" t="s">
        <v>9</v>
      </c>
      <c r="D299" t="s">
        <v>10</v>
      </c>
      <c r="E299">
        <v>2010032</v>
      </c>
      <c r="F299">
        <v>1131053</v>
      </c>
      <c r="G299" t="s">
        <v>305</v>
      </c>
      <c r="H299">
        <v>1</v>
      </c>
      <c r="I299" t="s">
        <v>12</v>
      </c>
      <c r="J299">
        <v>22.2</v>
      </c>
      <c r="K299" t="s">
        <v>14</v>
      </c>
      <c r="M299" s="34">
        <f t="shared" si="96"/>
        <v>2010032</v>
      </c>
      <c r="N299" s="34">
        <f t="shared" si="97"/>
        <v>1131053</v>
      </c>
      <c r="O299" s="34" t="str">
        <f t="shared" si="98"/>
        <v>HAUT BAILLY P/LEOGNAN 04 75CL</v>
      </c>
      <c r="P299" s="35">
        <f t="shared" si="99"/>
        <v>22.2</v>
      </c>
      <c r="Q299" s="20">
        <v>0</v>
      </c>
      <c r="R299" s="21">
        <f t="shared" si="92"/>
        <v>0</v>
      </c>
      <c r="S299" s="22">
        <f t="shared" si="93"/>
        <v>0</v>
      </c>
      <c r="T299" s="23">
        <v>0</v>
      </c>
      <c r="U299" s="21">
        <f t="shared" si="94"/>
        <v>0</v>
      </c>
      <c r="V299" s="24">
        <f t="shared" si="95"/>
        <v>0</v>
      </c>
    </row>
    <row r="300" spans="3:22" ht="16.5" x14ac:dyDescent="0.35">
      <c r="C300" t="s">
        <v>9</v>
      </c>
      <c r="D300" t="s">
        <v>10</v>
      </c>
      <c r="E300">
        <v>2010032</v>
      </c>
      <c r="F300">
        <v>1132030</v>
      </c>
      <c r="G300" t="s">
        <v>306</v>
      </c>
      <c r="H300">
        <v>13</v>
      </c>
      <c r="I300" t="s">
        <v>12</v>
      </c>
      <c r="J300" t="s">
        <v>307</v>
      </c>
      <c r="K300" t="s">
        <v>14</v>
      </c>
      <c r="M300" s="34">
        <f t="shared" si="96"/>
        <v>2010032</v>
      </c>
      <c r="N300" s="34">
        <f t="shared" si="97"/>
        <v>1132030</v>
      </c>
      <c r="O300" s="34" t="str">
        <f t="shared" si="98"/>
        <v>CHEVAL BLANC ST EMILION 04 75CL</v>
      </c>
      <c r="P300" s="35">
        <f t="shared" si="99"/>
        <v>144</v>
      </c>
      <c r="Q300" s="20">
        <v>0</v>
      </c>
      <c r="R300" s="21">
        <f t="shared" si="92"/>
        <v>0</v>
      </c>
      <c r="S300" s="22">
        <f t="shared" si="93"/>
        <v>0</v>
      </c>
      <c r="T300" s="23">
        <v>0</v>
      </c>
      <c r="U300" s="21">
        <f t="shared" si="94"/>
        <v>0</v>
      </c>
      <c r="V300" s="24">
        <f t="shared" si="95"/>
        <v>0</v>
      </c>
    </row>
    <row r="301" spans="3:22" ht="16.5" x14ac:dyDescent="0.35">
      <c r="C301" t="s">
        <v>9</v>
      </c>
      <c r="D301" t="s">
        <v>10</v>
      </c>
      <c r="E301">
        <v>2010032</v>
      </c>
      <c r="F301">
        <v>1132136</v>
      </c>
      <c r="G301" t="s">
        <v>308</v>
      </c>
      <c r="H301">
        <v>24</v>
      </c>
      <c r="I301" t="s">
        <v>12</v>
      </c>
      <c r="J301">
        <v>350.4</v>
      </c>
      <c r="K301" t="s">
        <v>14</v>
      </c>
      <c r="M301" s="34">
        <f t="shared" si="96"/>
        <v>2010032</v>
      </c>
      <c r="N301" s="34">
        <f t="shared" si="97"/>
        <v>1132136</v>
      </c>
      <c r="O301" s="34" t="str">
        <f t="shared" si="98"/>
        <v>FOMBRAUGE ST EMILION 04 75CL</v>
      </c>
      <c r="P301" s="35">
        <f t="shared" si="99"/>
        <v>14.6</v>
      </c>
      <c r="Q301" s="20">
        <v>0</v>
      </c>
      <c r="R301" s="21">
        <f t="shared" si="92"/>
        <v>0</v>
      </c>
      <c r="S301" s="22">
        <f t="shared" si="93"/>
        <v>0</v>
      </c>
      <c r="T301" s="23">
        <v>0</v>
      </c>
      <c r="U301" s="21">
        <f t="shared" si="94"/>
        <v>0</v>
      </c>
      <c r="V301" s="24">
        <f t="shared" si="95"/>
        <v>0</v>
      </c>
    </row>
    <row r="302" spans="3:22" ht="16.5" x14ac:dyDescent="0.35">
      <c r="C302" t="s">
        <v>9</v>
      </c>
      <c r="D302" t="s">
        <v>10</v>
      </c>
      <c r="E302">
        <v>2010032</v>
      </c>
      <c r="F302">
        <v>1132152</v>
      </c>
      <c r="G302" t="s">
        <v>309</v>
      </c>
      <c r="H302">
        <v>18</v>
      </c>
      <c r="I302" t="s">
        <v>12</v>
      </c>
      <c r="J302">
        <v>705.42</v>
      </c>
      <c r="K302" t="s">
        <v>14</v>
      </c>
      <c r="M302" s="34">
        <f t="shared" si="96"/>
        <v>2010032</v>
      </c>
      <c r="N302" s="34">
        <f t="shared" si="97"/>
        <v>1132152</v>
      </c>
      <c r="O302" s="34" t="str">
        <f t="shared" si="98"/>
        <v>PICHON COMT.LALANDE PAUILLAC 04 75CL</v>
      </c>
      <c r="P302" s="35">
        <f t="shared" si="99"/>
        <v>39.19</v>
      </c>
      <c r="Q302" s="20">
        <v>0</v>
      </c>
      <c r="R302" s="21">
        <f t="shared" si="92"/>
        <v>0</v>
      </c>
      <c r="S302" s="22">
        <f t="shared" si="93"/>
        <v>0</v>
      </c>
      <c r="T302" s="23">
        <v>0</v>
      </c>
      <c r="U302" s="21">
        <f t="shared" si="94"/>
        <v>0</v>
      </c>
      <c r="V302" s="24">
        <f t="shared" si="95"/>
        <v>0</v>
      </c>
    </row>
    <row r="303" spans="3:22" ht="16.5" x14ac:dyDescent="0.35">
      <c r="C303" t="s">
        <v>9</v>
      </c>
      <c r="D303" t="s">
        <v>10</v>
      </c>
      <c r="E303">
        <v>2010032</v>
      </c>
      <c r="F303">
        <v>1132208</v>
      </c>
      <c r="G303" t="s">
        <v>310</v>
      </c>
      <c r="H303">
        <v>14</v>
      </c>
      <c r="I303" t="s">
        <v>12</v>
      </c>
      <c r="J303" t="s">
        <v>311</v>
      </c>
      <c r="K303" t="s">
        <v>14</v>
      </c>
      <c r="M303" s="34">
        <f t="shared" si="96"/>
        <v>2010032</v>
      </c>
      <c r="N303" s="34">
        <f t="shared" si="97"/>
        <v>1132208</v>
      </c>
      <c r="O303" s="34" t="str">
        <f t="shared" si="98"/>
        <v>MOUTON ROTHSCHILD PAUILLAC 04 75CL</v>
      </c>
      <c r="P303" s="35">
        <f t="shared" si="99"/>
        <v>96</v>
      </c>
      <c r="Q303" s="20">
        <v>0</v>
      </c>
      <c r="R303" s="21">
        <f t="shared" si="92"/>
        <v>0</v>
      </c>
      <c r="S303" s="22">
        <f t="shared" si="93"/>
        <v>0</v>
      </c>
      <c r="T303" s="23">
        <v>0</v>
      </c>
      <c r="U303" s="21">
        <f t="shared" si="94"/>
        <v>0</v>
      </c>
      <c r="V303" s="24">
        <f t="shared" si="95"/>
        <v>0</v>
      </c>
    </row>
    <row r="304" spans="3:22" ht="16.5" x14ac:dyDescent="0.35">
      <c r="C304" t="s">
        <v>9</v>
      </c>
      <c r="D304" t="s">
        <v>10</v>
      </c>
      <c r="E304">
        <v>2010032</v>
      </c>
      <c r="F304">
        <v>1132339</v>
      </c>
      <c r="G304" t="s">
        <v>312</v>
      </c>
      <c r="H304">
        <v>24</v>
      </c>
      <c r="I304" t="s">
        <v>12</v>
      </c>
      <c r="J304">
        <v>288</v>
      </c>
      <c r="K304" t="s">
        <v>14</v>
      </c>
      <c r="M304" s="34">
        <f t="shared" si="96"/>
        <v>2010032</v>
      </c>
      <c r="N304" s="34">
        <f t="shared" si="97"/>
        <v>1132339</v>
      </c>
      <c r="O304" s="34" t="str">
        <f t="shared" si="98"/>
        <v>CROIX DE BEAUCAILLOU ST JULIEN 04 75CL</v>
      </c>
      <c r="P304" s="35">
        <f t="shared" si="99"/>
        <v>12</v>
      </c>
      <c r="Q304" s="20">
        <v>0</v>
      </c>
      <c r="R304" s="21">
        <f t="shared" si="92"/>
        <v>0</v>
      </c>
      <c r="S304" s="22">
        <f t="shared" si="93"/>
        <v>0</v>
      </c>
      <c r="T304" s="23">
        <v>0</v>
      </c>
      <c r="U304" s="21">
        <f t="shared" si="94"/>
        <v>0</v>
      </c>
      <c r="V304" s="24">
        <f t="shared" si="95"/>
        <v>0</v>
      </c>
    </row>
    <row r="305" spans="3:22" ht="16.5" x14ac:dyDescent="0.35">
      <c r="C305" t="s">
        <v>9</v>
      </c>
      <c r="D305" t="s">
        <v>10</v>
      </c>
      <c r="E305">
        <v>2010032</v>
      </c>
      <c r="F305">
        <v>1132494</v>
      </c>
      <c r="G305" t="s">
        <v>313</v>
      </c>
      <c r="H305">
        <v>12</v>
      </c>
      <c r="I305" t="s">
        <v>12</v>
      </c>
      <c r="J305" t="s">
        <v>314</v>
      </c>
      <c r="K305" t="s">
        <v>14</v>
      </c>
      <c r="M305" s="34">
        <f t="shared" si="96"/>
        <v>2010032</v>
      </c>
      <c r="N305" s="34">
        <f t="shared" si="97"/>
        <v>1132494</v>
      </c>
      <c r="O305" s="34" t="str">
        <f t="shared" si="98"/>
        <v>LAFITE ROTHSCHILD PAUILLAC 04 75CL</v>
      </c>
      <c r="P305" s="35">
        <f t="shared" si="99"/>
        <v>96</v>
      </c>
      <c r="Q305" s="20">
        <v>0</v>
      </c>
      <c r="R305" s="21">
        <f t="shared" si="92"/>
        <v>0</v>
      </c>
      <c r="S305" s="22">
        <f t="shared" si="93"/>
        <v>0</v>
      </c>
      <c r="T305" s="23">
        <v>0</v>
      </c>
      <c r="U305" s="21">
        <f t="shared" si="94"/>
        <v>0</v>
      </c>
      <c r="V305" s="24">
        <f t="shared" si="95"/>
        <v>0</v>
      </c>
    </row>
    <row r="306" spans="3:22" ht="16.5" x14ac:dyDescent="0.35">
      <c r="C306" t="s">
        <v>9</v>
      </c>
      <c r="D306" t="s">
        <v>10</v>
      </c>
      <c r="E306">
        <v>2010032</v>
      </c>
      <c r="F306">
        <v>1132523</v>
      </c>
      <c r="G306" t="s">
        <v>315</v>
      </c>
      <c r="H306">
        <v>7</v>
      </c>
      <c r="I306" t="s">
        <v>12</v>
      </c>
      <c r="J306">
        <v>86.8</v>
      </c>
      <c r="K306" t="s">
        <v>14</v>
      </c>
      <c r="M306" s="34">
        <f t="shared" si="96"/>
        <v>2010032</v>
      </c>
      <c r="N306" s="34">
        <f t="shared" si="97"/>
        <v>1132523</v>
      </c>
      <c r="O306" s="34" t="str">
        <f t="shared" si="98"/>
        <v>DAME DE MONTROSE ST ESTEPHE 04 75CL</v>
      </c>
      <c r="P306" s="35">
        <f t="shared" si="99"/>
        <v>12.4</v>
      </c>
      <c r="Q306" s="20">
        <v>0</v>
      </c>
      <c r="R306" s="21">
        <f t="shared" si="92"/>
        <v>0</v>
      </c>
      <c r="S306" s="22">
        <f t="shared" si="93"/>
        <v>0</v>
      </c>
      <c r="T306" s="23">
        <v>0</v>
      </c>
      <c r="U306" s="21">
        <f t="shared" si="94"/>
        <v>0</v>
      </c>
      <c r="V306" s="24">
        <f t="shared" si="95"/>
        <v>0</v>
      </c>
    </row>
    <row r="307" spans="3:22" ht="16.5" x14ac:dyDescent="0.35">
      <c r="C307" t="s">
        <v>9</v>
      </c>
      <c r="D307" t="s">
        <v>10</v>
      </c>
      <c r="E307">
        <v>2010032</v>
      </c>
      <c r="F307">
        <v>1132574</v>
      </c>
      <c r="G307" t="s">
        <v>316</v>
      </c>
      <c r="H307">
        <v>32</v>
      </c>
      <c r="I307" t="s">
        <v>12</v>
      </c>
      <c r="J307">
        <v>358.41</v>
      </c>
      <c r="K307" t="s">
        <v>14</v>
      </c>
      <c r="M307" s="34">
        <f t="shared" si="96"/>
        <v>2010032</v>
      </c>
      <c r="N307" s="34">
        <f t="shared" si="97"/>
        <v>1132574</v>
      </c>
      <c r="O307" s="34" t="str">
        <f t="shared" si="98"/>
        <v>BELGRAVE HT MEDOC 04 75CL</v>
      </c>
      <c r="P307" s="35">
        <f t="shared" si="99"/>
        <v>11.200312500000001</v>
      </c>
      <c r="Q307" s="20">
        <v>0</v>
      </c>
      <c r="R307" s="21">
        <f t="shared" si="92"/>
        <v>0</v>
      </c>
      <c r="S307" s="22">
        <f t="shared" si="93"/>
        <v>0</v>
      </c>
      <c r="T307" s="23">
        <v>0</v>
      </c>
      <c r="U307" s="21">
        <f t="shared" si="94"/>
        <v>0</v>
      </c>
      <c r="V307" s="24">
        <f t="shared" si="95"/>
        <v>0</v>
      </c>
    </row>
    <row r="308" spans="3:22" ht="16.5" x14ac:dyDescent="0.35">
      <c r="C308" t="s">
        <v>9</v>
      </c>
      <c r="D308" t="s">
        <v>10</v>
      </c>
      <c r="E308">
        <v>2010032</v>
      </c>
      <c r="F308">
        <v>1133016</v>
      </c>
      <c r="G308" t="s">
        <v>317</v>
      </c>
      <c r="H308">
        <v>1</v>
      </c>
      <c r="I308" t="s">
        <v>12</v>
      </c>
      <c r="J308">
        <v>161.4</v>
      </c>
      <c r="K308" t="s">
        <v>14</v>
      </c>
      <c r="M308" s="34">
        <f t="shared" si="96"/>
        <v>2010032</v>
      </c>
      <c r="N308" s="34">
        <f t="shared" si="97"/>
        <v>1133016</v>
      </c>
      <c r="O308" s="34" t="str">
        <f t="shared" si="98"/>
        <v>PETRUS POMEROL 04 75CL</v>
      </c>
      <c r="P308" s="35">
        <f t="shared" si="99"/>
        <v>161.4</v>
      </c>
      <c r="Q308" s="20">
        <v>0</v>
      </c>
      <c r="R308" s="21">
        <f t="shared" si="92"/>
        <v>0</v>
      </c>
      <c r="S308" s="22">
        <f t="shared" si="93"/>
        <v>0</v>
      </c>
      <c r="T308" s="23">
        <v>0</v>
      </c>
      <c r="U308" s="21">
        <f t="shared" si="94"/>
        <v>0</v>
      </c>
      <c r="V308" s="24">
        <f t="shared" si="95"/>
        <v>0</v>
      </c>
    </row>
    <row r="309" spans="3:22" ht="16.5" x14ac:dyDescent="0.35">
      <c r="C309" t="s">
        <v>9</v>
      </c>
      <c r="D309" t="s">
        <v>10</v>
      </c>
      <c r="E309">
        <v>2010032</v>
      </c>
      <c r="F309">
        <v>1133139</v>
      </c>
      <c r="G309" t="s">
        <v>318</v>
      </c>
      <c r="H309">
        <v>5</v>
      </c>
      <c r="I309" t="s">
        <v>12</v>
      </c>
      <c r="J309" t="s">
        <v>319</v>
      </c>
      <c r="K309" t="s">
        <v>14</v>
      </c>
      <c r="M309" s="34">
        <f t="shared" si="96"/>
        <v>2010032</v>
      </c>
      <c r="N309" s="34">
        <f t="shared" si="97"/>
        <v>1133139</v>
      </c>
      <c r="O309" s="34" t="str">
        <f t="shared" si="98"/>
        <v>CHEVAL BLANC ST EMILION 04 150CL</v>
      </c>
      <c r="P309" s="35">
        <f t="shared" si="99"/>
        <v>288.76</v>
      </c>
      <c r="Q309" s="20">
        <v>0</v>
      </c>
      <c r="R309" s="21">
        <f t="shared" si="92"/>
        <v>0</v>
      </c>
      <c r="S309" s="22">
        <f t="shared" si="93"/>
        <v>0</v>
      </c>
      <c r="T309" s="23">
        <v>0</v>
      </c>
      <c r="U309" s="21">
        <f t="shared" si="94"/>
        <v>0</v>
      </c>
      <c r="V309" s="24">
        <f t="shared" si="95"/>
        <v>0</v>
      </c>
    </row>
    <row r="310" spans="3:22" ht="16.5" x14ac:dyDescent="0.35">
      <c r="C310" t="s">
        <v>9</v>
      </c>
      <c r="D310" t="s">
        <v>10</v>
      </c>
      <c r="E310">
        <v>2010032</v>
      </c>
      <c r="F310">
        <v>1174264</v>
      </c>
      <c r="G310" t="s">
        <v>320</v>
      </c>
      <c r="H310">
        <v>3</v>
      </c>
      <c r="I310" t="s">
        <v>12</v>
      </c>
      <c r="J310" t="s">
        <v>321</v>
      </c>
      <c r="K310" t="s">
        <v>14</v>
      </c>
      <c r="M310" s="34">
        <f t="shared" si="96"/>
        <v>2010032</v>
      </c>
      <c r="N310" s="34">
        <f t="shared" si="97"/>
        <v>1174264</v>
      </c>
      <c r="O310" s="34" t="str">
        <f t="shared" si="98"/>
        <v>MARGAUX MARGAUX 05 150CL</v>
      </c>
      <c r="P310" s="35">
        <f t="shared" si="99"/>
        <v>820.57</v>
      </c>
      <c r="Q310" s="20">
        <v>0</v>
      </c>
      <c r="R310" s="21">
        <f t="shared" si="92"/>
        <v>0</v>
      </c>
      <c r="S310" s="22">
        <f t="shared" si="93"/>
        <v>0</v>
      </c>
      <c r="T310" s="23">
        <v>0</v>
      </c>
      <c r="U310" s="21">
        <f t="shared" si="94"/>
        <v>0</v>
      </c>
      <c r="V310" s="24">
        <f t="shared" si="95"/>
        <v>0</v>
      </c>
    </row>
    <row r="311" spans="3:22" ht="16.5" x14ac:dyDescent="0.35">
      <c r="C311" t="s">
        <v>9</v>
      </c>
      <c r="D311" t="s">
        <v>10</v>
      </c>
      <c r="E311">
        <v>2010032</v>
      </c>
      <c r="F311">
        <v>1196746</v>
      </c>
      <c r="G311" t="s">
        <v>322</v>
      </c>
      <c r="H311">
        <v>12</v>
      </c>
      <c r="I311" t="s">
        <v>12</v>
      </c>
      <c r="J311">
        <v>378</v>
      </c>
      <c r="K311" t="s">
        <v>14</v>
      </c>
      <c r="M311" s="34">
        <f t="shared" si="96"/>
        <v>2010032</v>
      </c>
      <c r="N311" s="34">
        <f t="shared" si="97"/>
        <v>1196746</v>
      </c>
      <c r="O311" s="34" t="str">
        <f t="shared" si="98"/>
        <v>CHEVALIER DOM DE P/LEOGNAN 05 75CL</v>
      </c>
      <c r="P311" s="35">
        <f t="shared" si="99"/>
        <v>31.5</v>
      </c>
      <c r="Q311" s="20">
        <v>0</v>
      </c>
      <c r="R311" s="21">
        <f t="shared" si="92"/>
        <v>0</v>
      </c>
      <c r="S311" s="22">
        <f t="shared" si="93"/>
        <v>0</v>
      </c>
      <c r="T311" s="23">
        <v>0</v>
      </c>
      <c r="U311" s="21">
        <f t="shared" si="94"/>
        <v>0</v>
      </c>
      <c r="V311" s="24">
        <f t="shared" si="95"/>
        <v>0</v>
      </c>
    </row>
    <row r="312" spans="3:22" ht="16.5" x14ac:dyDescent="0.35">
      <c r="C312" t="s">
        <v>9</v>
      </c>
      <c r="D312" t="s">
        <v>10</v>
      </c>
      <c r="E312">
        <v>2010032</v>
      </c>
      <c r="F312">
        <v>1244576</v>
      </c>
      <c r="G312" t="s">
        <v>323</v>
      </c>
      <c r="H312">
        <v>5</v>
      </c>
      <c r="I312" t="s">
        <v>12</v>
      </c>
      <c r="J312">
        <v>620</v>
      </c>
      <c r="K312" t="s">
        <v>14</v>
      </c>
      <c r="M312" s="34">
        <f t="shared" si="96"/>
        <v>2010032</v>
      </c>
      <c r="N312" s="34">
        <f t="shared" si="97"/>
        <v>1244576</v>
      </c>
      <c r="O312" s="34" t="str">
        <f t="shared" si="98"/>
        <v>ANGELUS ST EMILION 06 75CL</v>
      </c>
      <c r="P312" s="35">
        <f t="shared" si="99"/>
        <v>124</v>
      </c>
      <c r="Q312" s="20">
        <v>0</v>
      </c>
      <c r="R312" s="21">
        <f t="shared" si="92"/>
        <v>0</v>
      </c>
      <c r="S312" s="22">
        <f t="shared" si="93"/>
        <v>0</v>
      </c>
      <c r="T312" s="23">
        <v>0</v>
      </c>
      <c r="U312" s="21">
        <f t="shared" si="94"/>
        <v>0</v>
      </c>
      <c r="V312" s="24">
        <f t="shared" si="95"/>
        <v>0</v>
      </c>
    </row>
    <row r="313" spans="3:22" ht="16.5" x14ac:dyDescent="0.35">
      <c r="C313" t="s">
        <v>9</v>
      </c>
      <c r="D313" t="s">
        <v>10</v>
      </c>
      <c r="E313">
        <v>2010032</v>
      </c>
      <c r="F313">
        <v>1255443</v>
      </c>
      <c r="G313" t="s">
        <v>324</v>
      </c>
      <c r="H313">
        <v>17</v>
      </c>
      <c r="I313" t="s">
        <v>12</v>
      </c>
      <c r="J313">
        <v>187</v>
      </c>
      <c r="K313" t="s">
        <v>14</v>
      </c>
      <c r="M313" s="34">
        <f t="shared" si="96"/>
        <v>2010032</v>
      </c>
      <c r="N313" s="34">
        <f t="shared" si="97"/>
        <v>1255443</v>
      </c>
      <c r="O313" s="34" t="str">
        <f t="shared" si="98"/>
        <v>GARDE LA CHT P/LEOGNAN 06 75CL</v>
      </c>
      <c r="P313" s="35">
        <f t="shared" si="99"/>
        <v>11</v>
      </c>
      <c r="Q313" s="20">
        <v>0</v>
      </c>
      <c r="R313" s="21">
        <f t="shared" si="92"/>
        <v>0</v>
      </c>
      <c r="S313" s="22">
        <f t="shared" si="93"/>
        <v>0</v>
      </c>
      <c r="T313" s="23">
        <v>0</v>
      </c>
      <c r="U313" s="21">
        <f t="shared" si="94"/>
        <v>0</v>
      </c>
      <c r="V313" s="24">
        <f t="shared" si="95"/>
        <v>0</v>
      </c>
    </row>
    <row r="314" spans="3:22" ht="16.5" x14ac:dyDescent="0.35">
      <c r="C314" t="s">
        <v>9</v>
      </c>
      <c r="D314" t="s">
        <v>10</v>
      </c>
      <c r="E314">
        <v>2010032</v>
      </c>
      <c r="F314">
        <v>1295402</v>
      </c>
      <c r="G314" t="s">
        <v>325</v>
      </c>
      <c r="H314">
        <v>6</v>
      </c>
      <c r="I314" t="s">
        <v>12</v>
      </c>
      <c r="J314">
        <v>228</v>
      </c>
      <c r="K314" t="s">
        <v>14</v>
      </c>
      <c r="M314" s="34">
        <f t="shared" si="96"/>
        <v>2010032</v>
      </c>
      <c r="N314" s="34">
        <f t="shared" si="97"/>
        <v>1295402</v>
      </c>
      <c r="O314" s="34" t="str">
        <f t="shared" si="98"/>
        <v>PAVILLON ROUGE MARGAUX 07 75CL</v>
      </c>
      <c r="P314" s="35">
        <f t="shared" si="99"/>
        <v>38</v>
      </c>
      <c r="Q314" s="20">
        <v>0</v>
      </c>
      <c r="R314" s="21">
        <f t="shared" ref="R314:R344" si="100">IFERROR(Q314/1.416,0)</f>
        <v>0</v>
      </c>
      <c r="S314" s="22">
        <f t="shared" ref="S314:S344" si="101">IFERROR(P314/R314,0)</f>
        <v>0</v>
      </c>
      <c r="T314" s="23">
        <v>0</v>
      </c>
      <c r="U314" s="21">
        <f t="shared" ref="U314:U344" si="102">IFERROR(T314/1.416,0)</f>
        <v>0</v>
      </c>
      <c r="V314" s="24">
        <f t="shared" ref="V314:V344" si="103">IFERROR(P314/U314,0)</f>
        <v>0</v>
      </c>
    </row>
    <row r="315" spans="3:22" ht="16.5" x14ac:dyDescent="0.35">
      <c r="C315" t="s">
        <v>9</v>
      </c>
      <c r="D315" t="s">
        <v>10</v>
      </c>
      <c r="E315">
        <v>2010032</v>
      </c>
      <c r="F315">
        <v>1295963</v>
      </c>
      <c r="G315" t="s">
        <v>326</v>
      </c>
      <c r="H315">
        <v>4</v>
      </c>
      <c r="I315" t="s">
        <v>12</v>
      </c>
      <c r="J315">
        <v>57.6</v>
      </c>
      <c r="K315" t="s">
        <v>14</v>
      </c>
      <c r="M315" s="34">
        <f t="shared" si="96"/>
        <v>2010032</v>
      </c>
      <c r="N315" s="34">
        <f t="shared" si="97"/>
        <v>1295963</v>
      </c>
      <c r="O315" s="34" t="str">
        <f t="shared" si="98"/>
        <v>CHASSE SPLEEN MOULIS 07 75CL</v>
      </c>
      <c r="P315" s="35">
        <f t="shared" si="99"/>
        <v>14.4</v>
      </c>
      <c r="Q315" s="20">
        <v>0</v>
      </c>
      <c r="R315" s="21">
        <f t="shared" si="100"/>
        <v>0</v>
      </c>
      <c r="S315" s="22">
        <f t="shared" si="101"/>
        <v>0</v>
      </c>
      <c r="T315" s="23">
        <v>0</v>
      </c>
      <c r="U315" s="21">
        <f t="shared" si="102"/>
        <v>0</v>
      </c>
      <c r="V315" s="24">
        <f t="shared" si="103"/>
        <v>0</v>
      </c>
    </row>
    <row r="316" spans="3:22" ht="16.5" x14ac:dyDescent="0.35">
      <c r="C316" t="s">
        <v>9</v>
      </c>
      <c r="D316" t="s">
        <v>10</v>
      </c>
      <c r="E316">
        <v>2010032</v>
      </c>
      <c r="F316">
        <v>1295998</v>
      </c>
      <c r="G316" t="s">
        <v>327</v>
      </c>
      <c r="H316">
        <v>2</v>
      </c>
      <c r="I316" t="s">
        <v>12</v>
      </c>
      <c r="J316">
        <v>111.7</v>
      </c>
      <c r="K316" t="s">
        <v>14</v>
      </c>
      <c r="M316" s="34">
        <f t="shared" si="96"/>
        <v>2010032</v>
      </c>
      <c r="N316" s="34">
        <f t="shared" si="97"/>
        <v>1295998</v>
      </c>
      <c r="O316" s="34" t="str">
        <f t="shared" si="98"/>
        <v>FORTS DE LATOUR PAUILLAC 07 75CL</v>
      </c>
      <c r="P316" s="35">
        <f t="shared" si="99"/>
        <v>55.85</v>
      </c>
      <c r="Q316" s="20">
        <v>0</v>
      </c>
      <c r="R316" s="21">
        <f t="shared" si="100"/>
        <v>0</v>
      </c>
      <c r="S316" s="22">
        <f t="shared" si="101"/>
        <v>0</v>
      </c>
      <c r="T316" s="23">
        <v>0</v>
      </c>
      <c r="U316" s="21">
        <f t="shared" si="102"/>
        <v>0</v>
      </c>
      <c r="V316" s="24">
        <f t="shared" si="103"/>
        <v>0</v>
      </c>
    </row>
    <row r="317" spans="3:22" ht="16.5" x14ac:dyDescent="0.35">
      <c r="C317" t="s">
        <v>9</v>
      </c>
      <c r="D317" t="s">
        <v>10</v>
      </c>
      <c r="E317">
        <v>2010032</v>
      </c>
      <c r="F317">
        <v>1296042</v>
      </c>
      <c r="G317" t="s">
        <v>328</v>
      </c>
      <c r="H317">
        <v>24</v>
      </c>
      <c r="I317" t="s">
        <v>12</v>
      </c>
      <c r="J317" t="s">
        <v>329</v>
      </c>
      <c r="K317" t="s">
        <v>14</v>
      </c>
      <c r="M317" s="34">
        <f t="shared" si="96"/>
        <v>2010032</v>
      </c>
      <c r="N317" s="34">
        <f t="shared" si="97"/>
        <v>1296042</v>
      </c>
      <c r="O317" s="34" t="str">
        <f t="shared" si="98"/>
        <v>LATOUR PAUILLAC 07 75CL</v>
      </c>
      <c r="P317" s="35">
        <f t="shared" si="99"/>
        <v>240</v>
      </c>
      <c r="Q317" s="20">
        <v>0</v>
      </c>
      <c r="R317" s="21">
        <f t="shared" si="100"/>
        <v>0</v>
      </c>
      <c r="S317" s="22">
        <f t="shared" si="101"/>
        <v>0</v>
      </c>
      <c r="T317" s="23">
        <v>0</v>
      </c>
      <c r="U317" s="21">
        <f t="shared" si="102"/>
        <v>0</v>
      </c>
      <c r="V317" s="24">
        <f t="shared" si="103"/>
        <v>0</v>
      </c>
    </row>
    <row r="318" spans="3:22" ht="16.5" x14ac:dyDescent="0.35">
      <c r="C318" t="s">
        <v>9</v>
      </c>
      <c r="D318" t="s">
        <v>10</v>
      </c>
      <c r="E318">
        <v>2010032</v>
      </c>
      <c r="F318">
        <v>1296051</v>
      </c>
      <c r="G318" t="s">
        <v>330</v>
      </c>
      <c r="H318">
        <v>8</v>
      </c>
      <c r="I318" t="s">
        <v>12</v>
      </c>
      <c r="J318">
        <v>320</v>
      </c>
      <c r="K318" t="s">
        <v>14</v>
      </c>
      <c r="M318" s="34">
        <f t="shared" si="96"/>
        <v>2010032</v>
      </c>
      <c r="N318" s="34">
        <f t="shared" si="97"/>
        <v>1296051</v>
      </c>
      <c r="O318" s="34" t="str">
        <f t="shared" si="98"/>
        <v>LYNCH BAGES PAUILLAC 07 75CL</v>
      </c>
      <c r="P318" s="35">
        <f t="shared" si="99"/>
        <v>40</v>
      </c>
      <c r="Q318" s="20">
        <v>0</v>
      </c>
      <c r="R318" s="21">
        <f t="shared" si="100"/>
        <v>0</v>
      </c>
      <c r="S318" s="22">
        <f t="shared" si="101"/>
        <v>0</v>
      </c>
      <c r="T318" s="23">
        <v>0</v>
      </c>
      <c r="U318" s="21">
        <f t="shared" si="102"/>
        <v>0</v>
      </c>
      <c r="V318" s="24">
        <f t="shared" si="103"/>
        <v>0</v>
      </c>
    </row>
    <row r="319" spans="3:22" ht="16.5" x14ac:dyDescent="0.35">
      <c r="C319" t="s">
        <v>9</v>
      </c>
      <c r="D319" t="s">
        <v>10</v>
      </c>
      <c r="E319">
        <v>2010032</v>
      </c>
      <c r="F319">
        <v>1297184</v>
      </c>
      <c r="G319" t="s">
        <v>331</v>
      </c>
      <c r="H319">
        <v>16</v>
      </c>
      <c r="I319" t="s">
        <v>12</v>
      </c>
      <c r="J319">
        <v>275.2</v>
      </c>
      <c r="K319" t="s">
        <v>14</v>
      </c>
      <c r="M319" s="34">
        <f t="shared" si="96"/>
        <v>2010032</v>
      </c>
      <c r="N319" s="34">
        <f t="shared" si="97"/>
        <v>1297184</v>
      </c>
      <c r="O319" s="34" t="str">
        <f t="shared" si="98"/>
        <v>PEZ DE ST ESTEPHE 07 75CL</v>
      </c>
      <c r="P319" s="35">
        <f t="shared" si="99"/>
        <v>17.2</v>
      </c>
      <c r="Q319" s="20">
        <v>0</v>
      </c>
      <c r="R319" s="21">
        <f t="shared" si="100"/>
        <v>0</v>
      </c>
      <c r="S319" s="22">
        <f t="shared" si="101"/>
        <v>0</v>
      </c>
      <c r="T319" s="23">
        <v>0</v>
      </c>
      <c r="U319" s="21">
        <f t="shared" si="102"/>
        <v>0</v>
      </c>
      <c r="V319" s="24">
        <f t="shared" si="103"/>
        <v>0</v>
      </c>
    </row>
    <row r="320" spans="3:22" ht="16.5" x14ac:dyDescent="0.35">
      <c r="C320" t="s">
        <v>9</v>
      </c>
      <c r="D320" t="s">
        <v>10</v>
      </c>
      <c r="E320">
        <v>2010032</v>
      </c>
      <c r="F320">
        <v>1425705</v>
      </c>
      <c r="G320" t="s">
        <v>332</v>
      </c>
      <c r="H320">
        <v>9</v>
      </c>
      <c r="I320" t="s">
        <v>12</v>
      </c>
      <c r="J320">
        <v>72</v>
      </c>
      <c r="K320" t="s">
        <v>14</v>
      </c>
      <c r="M320" s="34">
        <f t="shared" si="96"/>
        <v>2010032</v>
      </c>
      <c r="N320" s="34">
        <f t="shared" si="97"/>
        <v>1425705</v>
      </c>
      <c r="O320" s="34" t="str">
        <f t="shared" si="98"/>
        <v>BELREGARD FIGEAC ST EMILION 08  75CL</v>
      </c>
      <c r="P320" s="35">
        <f t="shared" si="99"/>
        <v>8</v>
      </c>
      <c r="Q320" s="20">
        <v>0</v>
      </c>
      <c r="R320" s="21">
        <f t="shared" si="100"/>
        <v>0</v>
      </c>
      <c r="S320" s="22">
        <f t="shared" si="101"/>
        <v>0</v>
      </c>
      <c r="T320" s="23">
        <v>0</v>
      </c>
      <c r="U320" s="21">
        <f t="shared" si="102"/>
        <v>0</v>
      </c>
      <c r="V320" s="24">
        <f t="shared" si="103"/>
        <v>0</v>
      </c>
    </row>
    <row r="321" spans="3:22" ht="16.5" x14ac:dyDescent="0.35">
      <c r="C321" t="s">
        <v>9</v>
      </c>
      <c r="D321" t="s">
        <v>10</v>
      </c>
      <c r="E321">
        <v>2010032</v>
      </c>
      <c r="F321">
        <v>1455891</v>
      </c>
      <c r="G321" t="s">
        <v>333</v>
      </c>
      <c r="H321">
        <v>1</v>
      </c>
      <c r="I321" t="s">
        <v>12</v>
      </c>
      <c r="J321">
        <v>3.69</v>
      </c>
      <c r="K321" t="s">
        <v>14</v>
      </c>
      <c r="M321" s="34">
        <f t="shared" si="96"/>
        <v>2010032</v>
      </c>
      <c r="N321" s="34">
        <f t="shared" si="97"/>
        <v>1455891</v>
      </c>
      <c r="O321" s="34" t="str">
        <f t="shared" si="98"/>
        <v>PASQUET BX 09 75CL (X 600) BQ1</v>
      </c>
      <c r="P321" s="35">
        <f t="shared" si="99"/>
        <v>3.69</v>
      </c>
      <c r="Q321" s="20">
        <v>0</v>
      </c>
      <c r="R321" s="21">
        <f t="shared" si="100"/>
        <v>0</v>
      </c>
      <c r="S321" s="22">
        <f t="shared" si="101"/>
        <v>0</v>
      </c>
      <c r="T321" s="23">
        <v>0</v>
      </c>
      <c r="U321" s="21">
        <f t="shared" si="102"/>
        <v>0</v>
      </c>
      <c r="V321" s="24">
        <f t="shared" si="103"/>
        <v>0</v>
      </c>
    </row>
    <row r="322" spans="3:22" ht="16.5" x14ac:dyDescent="0.35">
      <c r="C322" t="s">
        <v>9</v>
      </c>
      <c r="D322" t="s">
        <v>10</v>
      </c>
      <c r="E322">
        <v>2010032</v>
      </c>
      <c r="F322">
        <v>1460252</v>
      </c>
      <c r="G322" t="s">
        <v>334</v>
      </c>
      <c r="H322">
        <v>6</v>
      </c>
      <c r="I322" t="s">
        <v>12</v>
      </c>
      <c r="J322">
        <v>119.7</v>
      </c>
      <c r="K322" t="s">
        <v>14</v>
      </c>
      <c r="M322" s="34">
        <f t="shared" si="96"/>
        <v>2010032</v>
      </c>
      <c r="N322" s="34">
        <f t="shared" si="97"/>
        <v>1460252</v>
      </c>
      <c r="O322" s="34" t="str">
        <f t="shared" si="98"/>
        <v>FRANC MAILLET POMEROL 05 75CL CACHER</v>
      </c>
      <c r="P322" s="35">
        <f t="shared" si="99"/>
        <v>19.95</v>
      </c>
      <c r="Q322" s="20">
        <v>0</v>
      </c>
      <c r="R322" s="21">
        <f t="shared" si="100"/>
        <v>0</v>
      </c>
      <c r="S322" s="22">
        <f t="shared" si="101"/>
        <v>0</v>
      </c>
      <c r="T322" s="23">
        <v>0</v>
      </c>
      <c r="U322" s="21">
        <f t="shared" si="102"/>
        <v>0</v>
      </c>
      <c r="V322" s="24">
        <f t="shared" si="103"/>
        <v>0</v>
      </c>
    </row>
    <row r="323" spans="3:22" ht="16.5" x14ac:dyDescent="0.35">
      <c r="C323" t="s">
        <v>9</v>
      </c>
      <c r="D323" t="s">
        <v>10</v>
      </c>
      <c r="E323">
        <v>2010032</v>
      </c>
      <c r="F323">
        <v>1483016</v>
      </c>
      <c r="G323" t="s">
        <v>335</v>
      </c>
      <c r="H323">
        <v>6</v>
      </c>
      <c r="I323" t="s">
        <v>12</v>
      </c>
      <c r="J323">
        <v>21</v>
      </c>
      <c r="K323" t="s">
        <v>14</v>
      </c>
      <c r="M323" s="34">
        <f t="shared" si="96"/>
        <v>2010032</v>
      </c>
      <c r="N323" s="34">
        <f t="shared" si="97"/>
        <v>1483016</v>
      </c>
      <c r="O323" s="34" t="str">
        <f t="shared" si="98"/>
        <v>CAUSSE ROUGE BX RGE 09 75CL</v>
      </c>
      <c r="P323" s="35">
        <f t="shared" si="99"/>
        <v>3.5</v>
      </c>
      <c r="Q323" s="20">
        <v>0</v>
      </c>
      <c r="R323" s="21">
        <f t="shared" si="100"/>
        <v>0</v>
      </c>
      <c r="S323" s="22">
        <f t="shared" si="101"/>
        <v>0</v>
      </c>
      <c r="T323" s="23">
        <v>0</v>
      </c>
      <c r="U323" s="21">
        <f t="shared" si="102"/>
        <v>0</v>
      </c>
      <c r="V323" s="24">
        <f t="shared" si="103"/>
        <v>0</v>
      </c>
    </row>
    <row r="324" spans="3:22" ht="16.5" x14ac:dyDescent="0.35">
      <c r="C324" t="s">
        <v>9</v>
      </c>
      <c r="D324" t="s">
        <v>10</v>
      </c>
      <c r="E324">
        <v>2010032</v>
      </c>
      <c r="F324">
        <v>1485513</v>
      </c>
      <c r="G324" t="s">
        <v>336</v>
      </c>
      <c r="H324">
        <v>39</v>
      </c>
      <c r="I324" t="s">
        <v>12</v>
      </c>
      <c r="J324">
        <v>117.78</v>
      </c>
      <c r="K324" t="s">
        <v>14</v>
      </c>
      <c r="M324" s="34">
        <f t="shared" ref="M324:M387" si="104">IF(D324&lt;&gt;"",E324,"")</f>
        <v>2010032</v>
      </c>
      <c r="N324" s="34">
        <f t="shared" ref="N324:N387" si="105">IF(M324&lt;&gt;"",F324,"")</f>
        <v>1485513</v>
      </c>
      <c r="O324" s="34" t="str">
        <f t="shared" ref="O324:O387" si="106">IF(M324&lt;&gt;"",G324,"")</f>
        <v>JUSTICES BORDEAUX RG 10 75CL BQ1</v>
      </c>
      <c r="P324" s="35">
        <f t="shared" ref="P324:P387" si="107">IF(M324&lt;&gt;"",SUBSTITUTE(J324,",","")/VALUE(SUBSTITUTE(H324,",","")),"")</f>
        <v>3.02</v>
      </c>
      <c r="Q324" s="20">
        <v>0</v>
      </c>
      <c r="R324" s="21">
        <f t="shared" si="100"/>
        <v>0</v>
      </c>
      <c r="S324" s="22">
        <f t="shared" si="101"/>
        <v>0</v>
      </c>
      <c r="T324" s="23">
        <v>0</v>
      </c>
      <c r="U324" s="21">
        <f t="shared" si="102"/>
        <v>0</v>
      </c>
      <c r="V324" s="24">
        <f t="shared" si="103"/>
        <v>0</v>
      </c>
    </row>
    <row r="325" spans="3:22" ht="16.5" x14ac:dyDescent="0.35">
      <c r="C325" t="s">
        <v>9</v>
      </c>
      <c r="D325" t="s">
        <v>10</v>
      </c>
      <c r="E325">
        <v>2010032</v>
      </c>
      <c r="F325">
        <v>2003164</v>
      </c>
      <c r="G325" t="s">
        <v>337</v>
      </c>
      <c r="H325">
        <v>162</v>
      </c>
      <c r="I325" t="s">
        <v>12</v>
      </c>
      <c r="J325">
        <v>969.58</v>
      </c>
      <c r="K325" t="s">
        <v>14</v>
      </c>
      <c r="M325" s="34">
        <f t="shared" si="104"/>
        <v>2010032</v>
      </c>
      <c r="N325" s="34">
        <f t="shared" si="105"/>
        <v>2003164</v>
      </c>
      <c r="O325" s="34" t="str">
        <f t="shared" si="106"/>
        <v>CHEVAL NOIR ST EMILION 10 75CL 492+108</v>
      </c>
      <c r="P325" s="35">
        <f t="shared" si="107"/>
        <v>5.9850617283950616</v>
      </c>
      <c r="Q325" s="20">
        <v>0</v>
      </c>
      <c r="R325" s="21">
        <f t="shared" si="100"/>
        <v>0</v>
      </c>
      <c r="S325" s="22">
        <f t="shared" si="101"/>
        <v>0</v>
      </c>
      <c r="T325" s="23">
        <v>0</v>
      </c>
      <c r="U325" s="21">
        <f t="shared" si="102"/>
        <v>0</v>
      </c>
      <c r="V325" s="24">
        <f t="shared" si="103"/>
        <v>0</v>
      </c>
    </row>
    <row r="326" spans="3:22" ht="16.5" x14ac:dyDescent="0.35">
      <c r="C326" t="s">
        <v>9</v>
      </c>
      <c r="D326" t="s">
        <v>10</v>
      </c>
      <c r="E326">
        <v>2010032</v>
      </c>
      <c r="F326">
        <v>2003312</v>
      </c>
      <c r="G326" t="s">
        <v>338</v>
      </c>
      <c r="H326">
        <v>6</v>
      </c>
      <c r="I326" t="s">
        <v>12</v>
      </c>
      <c r="J326">
        <v>23.61</v>
      </c>
      <c r="K326" t="s">
        <v>14</v>
      </c>
      <c r="M326" s="34">
        <f t="shared" si="104"/>
        <v>2010032</v>
      </c>
      <c r="N326" s="34">
        <f t="shared" si="105"/>
        <v>2003312</v>
      </c>
      <c r="O326" s="34" t="str">
        <f t="shared" si="106"/>
        <v>PASQUET BX 10 75CL (X 600) BQ1</v>
      </c>
      <c r="P326" s="35">
        <f t="shared" si="107"/>
        <v>3.9350000000000001</v>
      </c>
      <c r="Q326" s="20">
        <v>0</v>
      </c>
      <c r="R326" s="21">
        <f t="shared" si="100"/>
        <v>0</v>
      </c>
      <c r="S326" s="22">
        <f t="shared" si="101"/>
        <v>0</v>
      </c>
      <c r="T326" s="23">
        <v>0</v>
      </c>
      <c r="U326" s="21">
        <f t="shared" si="102"/>
        <v>0</v>
      </c>
      <c r="V326" s="24">
        <f t="shared" si="103"/>
        <v>0</v>
      </c>
    </row>
    <row r="327" spans="3:22" ht="16.5" x14ac:dyDescent="0.35">
      <c r="C327" t="s">
        <v>9</v>
      </c>
      <c r="D327" t="s">
        <v>10</v>
      </c>
      <c r="E327">
        <v>2010032</v>
      </c>
      <c r="F327">
        <v>2007428</v>
      </c>
      <c r="G327" t="s">
        <v>339</v>
      </c>
      <c r="H327">
        <v>28</v>
      </c>
      <c r="I327" t="s">
        <v>12</v>
      </c>
      <c r="J327">
        <v>100.24</v>
      </c>
      <c r="K327" t="s">
        <v>14</v>
      </c>
      <c r="M327" s="34">
        <f t="shared" si="104"/>
        <v>2010032</v>
      </c>
      <c r="N327" s="34">
        <f t="shared" si="105"/>
        <v>2007428</v>
      </c>
      <c r="O327" s="34" t="str">
        <f t="shared" si="106"/>
        <v>ORMES LAGRANGE BX SUP 10 75CL X600 BQ1</v>
      </c>
      <c r="P327" s="35">
        <f t="shared" si="107"/>
        <v>3.5799999999999996</v>
      </c>
      <c r="Q327" s="20">
        <v>0</v>
      </c>
      <c r="R327" s="21">
        <f t="shared" si="100"/>
        <v>0</v>
      </c>
      <c r="S327" s="22">
        <f t="shared" si="101"/>
        <v>0</v>
      </c>
      <c r="T327" s="23">
        <v>0</v>
      </c>
      <c r="U327" s="21">
        <f t="shared" si="102"/>
        <v>0</v>
      </c>
      <c r="V327" s="24">
        <f t="shared" si="103"/>
        <v>0</v>
      </c>
    </row>
    <row r="328" spans="3:22" ht="16.5" x14ac:dyDescent="0.35">
      <c r="C328" t="s">
        <v>9</v>
      </c>
      <c r="D328" t="s">
        <v>10</v>
      </c>
      <c r="E328">
        <v>2010032</v>
      </c>
      <c r="F328">
        <v>2007497</v>
      </c>
      <c r="G328" t="s">
        <v>340</v>
      </c>
      <c r="H328">
        <v>6</v>
      </c>
      <c r="I328" t="s">
        <v>12</v>
      </c>
      <c r="J328">
        <v>60.2</v>
      </c>
      <c r="K328" t="s">
        <v>14</v>
      </c>
      <c r="M328" s="34">
        <f t="shared" si="104"/>
        <v>2010032</v>
      </c>
      <c r="N328" s="34">
        <f t="shared" si="105"/>
        <v>2007497</v>
      </c>
      <c r="O328" s="34" t="str">
        <f t="shared" si="106"/>
        <v>CHEVAL NOIR ST EMILION 10 150CL 96+24</v>
      </c>
      <c r="P328" s="35">
        <f t="shared" si="107"/>
        <v>10.033333333333333</v>
      </c>
      <c r="Q328" s="20">
        <v>0</v>
      </c>
      <c r="R328" s="21">
        <f t="shared" si="100"/>
        <v>0</v>
      </c>
      <c r="S328" s="22">
        <f t="shared" si="101"/>
        <v>0</v>
      </c>
      <c r="T328" s="23">
        <v>0</v>
      </c>
      <c r="U328" s="21">
        <f t="shared" si="102"/>
        <v>0</v>
      </c>
      <c r="V328" s="24">
        <f t="shared" si="103"/>
        <v>0</v>
      </c>
    </row>
    <row r="329" spans="3:22" ht="16.5" x14ac:dyDescent="0.35">
      <c r="C329" t="s">
        <v>9</v>
      </c>
      <c r="D329" t="s">
        <v>10</v>
      </c>
      <c r="E329">
        <v>2010032</v>
      </c>
      <c r="F329">
        <v>2010046</v>
      </c>
      <c r="G329" t="s">
        <v>341</v>
      </c>
      <c r="H329">
        <v>387</v>
      </c>
      <c r="I329" t="s">
        <v>12</v>
      </c>
      <c r="J329" t="s">
        <v>342</v>
      </c>
      <c r="K329" t="s">
        <v>14</v>
      </c>
      <c r="M329" s="34">
        <f t="shared" si="104"/>
        <v>2010032</v>
      </c>
      <c r="N329" s="34">
        <f t="shared" si="105"/>
        <v>2010046</v>
      </c>
      <c r="O329" s="34" t="str">
        <f t="shared" si="106"/>
        <v>TOURTES DES PREST.C/BLAYE 10 75CL X600</v>
      </c>
      <c r="P329" s="35">
        <f t="shared" si="107"/>
        <v>6.83</v>
      </c>
      <c r="Q329" s="20">
        <v>0</v>
      </c>
      <c r="R329" s="21">
        <f t="shared" si="100"/>
        <v>0</v>
      </c>
      <c r="S329" s="22">
        <f t="shared" si="101"/>
        <v>0</v>
      </c>
      <c r="T329" s="23">
        <v>0</v>
      </c>
      <c r="U329" s="21">
        <f t="shared" si="102"/>
        <v>0</v>
      </c>
      <c r="V329" s="24">
        <f t="shared" si="103"/>
        <v>0</v>
      </c>
    </row>
    <row r="330" spans="3:22" ht="16.5" x14ac:dyDescent="0.35">
      <c r="C330" t="s">
        <v>9</v>
      </c>
      <c r="D330" t="s">
        <v>10</v>
      </c>
      <c r="E330">
        <v>2010032</v>
      </c>
      <c r="F330">
        <v>2010099</v>
      </c>
      <c r="G330" t="s">
        <v>343</v>
      </c>
      <c r="H330">
        <v>119</v>
      </c>
      <c r="I330" t="s">
        <v>12</v>
      </c>
      <c r="J330">
        <v>656.87</v>
      </c>
      <c r="K330" t="s">
        <v>14</v>
      </c>
      <c r="M330" s="34">
        <f t="shared" si="104"/>
        <v>2010032</v>
      </c>
      <c r="N330" s="34">
        <f t="shared" si="105"/>
        <v>2010099</v>
      </c>
      <c r="O330" s="34" t="str">
        <f t="shared" si="106"/>
        <v>COMTESSE DU PARC HT MEDOC 10 75CL BQ3</v>
      </c>
      <c r="P330" s="35">
        <f t="shared" si="107"/>
        <v>5.5199159663865549</v>
      </c>
      <c r="Q330" s="20">
        <v>0</v>
      </c>
      <c r="R330" s="21">
        <f t="shared" si="100"/>
        <v>0</v>
      </c>
      <c r="S330" s="22">
        <f t="shared" si="101"/>
        <v>0</v>
      </c>
      <c r="T330" s="23">
        <v>0</v>
      </c>
      <c r="U330" s="21">
        <f t="shared" si="102"/>
        <v>0</v>
      </c>
      <c r="V330" s="24">
        <f t="shared" si="103"/>
        <v>0</v>
      </c>
    </row>
    <row r="331" spans="3:22" ht="16.5" x14ac:dyDescent="0.35">
      <c r="C331" t="s">
        <v>9</v>
      </c>
      <c r="D331" t="s">
        <v>10</v>
      </c>
      <c r="E331">
        <v>2010032</v>
      </c>
      <c r="F331">
        <v>2015271</v>
      </c>
      <c r="G331" t="s">
        <v>344</v>
      </c>
      <c r="H331">
        <v>367</v>
      </c>
      <c r="I331" t="s">
        <v>12</v>
      </c>
      <c r="J331" t="s">
        <v>345</v>
      </c>
      <c r="K331" t="s">
        <v>14</v>
      </c>
      <c r="M331" s="34">
        <f t="shared" si="104"/>
        <v>2010032</v>
      </c>
      <c r="N331" s="34">
        <f t="shared" si="105"/>
        <v>2015271</v>
      </c>
      <c r="O331" s="34" t="str">
        <f t="shared" si="106"/>
        <v>CAUSSE ROUGE BX RG 11 75CL</v>
      </c>
      <c r="P331" s="35">
        <f t="shared" si="107"/>
        <v>3.6</v>
      </c>
      <c r="Q331" s="20">
        <v>0</v>
      </c>
      <c r="R331" s="21">
        <f t="shared" si="100"/>
        <v>0</v>
      </c>
      <c r="S331" s="22">
        <f t="shared" si="101"/>
        <v>0</v>
      </c>
      <c r="T331" s="23">
        <v>0</v>
      </c>
      <c r="U331" s="21">
        <f t="shared" si="102"/>
        <v>0</v>
      </c>
      <c r="V331" s="24">
        <f t="shared" si="103"/>
        <v>0</v>
      </c>
    </row>
    <row r="332" spans="3:22" ht="16.5" x14ac:dyDescent="0.35">
      <c r="C332" t="s">
        <v>9</v>
      </c>
      <c r="D332" t="s">
        <v>10</v>
      </c>
      <c r="E332">
        <v>2010032</v>
      </c>
      <c r="F332">
        <v>2015274</v>
      </c>
      <c r="G332" t="s">
        <v>346</v>
      </c>
      <c r="H332">
        <v>480</v>
      </c>
      <c r="I332" t="s">
        <v>12</v>
      </c>
      <c r="J332" t="s">
        <v>347</v>
      </c>
      <c r="K332" t="s">
        <v>14</v>
      </c>
      <c r="M332" s="34">
        <f t="shared" si="104"/>
        <v>2010032</v>
      </c>
      <c r="N332" s="34">
        <f t="shared" si="105"/>
        <v>2015274</v>
      </c>
      <c r="O332" s="34" t="str">
        <f t="shared" si="106"/>
        <v>MANOIR DU GRAVOUX C/CASTILLON 11 75CL</v>
      </c>
      <c r="P332" s="35">
        <f t="shared" si="107"/>
        <v>4.75</v>
      </c>
      <c r="Q332" s="20">
        <v>0</v>
      </c>
      <c r="R332" s="21">
        <f t="shared" si="100"/>
        <v>0</v>
      </c>
      <c r="S332" s="22">
        <f t="shared" si="101"/>
        <v>0</v>
      </c>
      <c r="T332" s="23">
        <v>0</v>
      </c>
      <c r="U332" s="21">
        <f t="shared" si="102"/>
        <v>0</v>
      </c>
      <c r="V332" s="24">
        <f t="shared" si="103"/>
        <v>0</v>
      </c>
    </row>
    <row r="333" spans="3:22" ht="16.5" x14ac:dyDescent="0.35">
      <c r="C333" t="s">
        <v>9</v>
      </c>
      <c r="D333" t="s">
        <v>10</v>
      </c>
      <c r="E333">
        <v>2010032</v>
      </c>
      <c r="F333">
        <v>2016151</v>
      </c>
      <c r="G333" t="s">
        <v>348</v>
      </c>
      <c r="H333">
        <v>118</v>
      </c>
      <c r="I333" t="s">
        <v>12</v>
      </c>
      <c r="J333">
        <v>441.32</v>
      </c>
      <c r="K333" t="s">
        <v>14</v>
      </c>
      <c r="M333" s="34">
        <f t="shared" si="104"/>
        <v>2010032</v>
      </c>
      <c r="N333" s="34">
        <f t="shared" si="105"/>
        <v>2016151</v>
      </c>
      <c r="O333" s="34" t="str">
        <f t="shared" si="106"/>
        <v>HAUT LA PEREYRE BX SUP 12 75CL</v>
      </c>
      <c r="P333" s="35">
        <f t="shared" si="107"/>
        <v>3.7399999999999998</v>
      </c>
      <c r="Q333" s="20">
        <v>0</v>
      </c>
      <c r="R333" s="21">
        <f t="shared" si="100"/>
        <v>0</v>
      </c>
      <c r="S333" s="22">
        <f t="shared" si="101"/>
        <v>0</v>
      </c>
      <c r="T333" s="23">
        <v>0</v>
      </c>
      <c r="U333" s="21">
        <f t="shared" si="102"/>
        <v>0</v>
      </c>
      <c r="V333" s="24">
        <f t="shared" si="103"/>
        <v>0</v>
      </c>
    </row>
    <row r="334" spans="3:22" ht="16.5" x14ac:dyDescent="0.35">
      <c r="C334" t="s">
        <v>9</v>
      </c>
      <c r="D334" t="s">
        <v>10</v>
      </c>
      <c r="E334">
        <v>2010032</v>
      </c>
      <c r="F334">
        <v>2016152</v>
      </c>
      <c r="G334" t="s">
        <v>349</v>
      </c>
      <c r="H334">
        <v>87</v>
      </c>
      <c r="I334" t="s">
        <v>12</v>
      </c>
      <c r="J334">
        <v>689.03</v>
      </c>
      <c r="K334" t="s">
        <v>14</v>
      </c>
      <c r="M334" s="34">
        <f t="shared" si="104"/>
        <v>2010032</v>
      </c>
      <c r="N334" s="34">
        <f t="shared" si="105"/>
        <v>2016152</v>
      </c>
      <c r="O334" s="34" t="str">
        <f t="shared" si="106"/>
        <v>ROCHER CORBIN MONT/ST EMILION 11 75CL</v>
      </c>
      <c r="P334" s="35">
        <f t="shared" si="107"/>
        <v>7.919885057471264</v>
      </c>
      <c r="Q334" s="20">
        <v>0</v>
      </c>
      <c r="R334" s="21">
        <f t="shared" si="100"/>
        <v>0</v>
      </c>
      <c r="S334" s="22">
        <f t="shared" si="101"/>
        <v>0</v>
      </c>
      <c r="T334" s="23">
        <v>0</v>
      </c>
      <c r="U334" s="21">
        <f t="shared" si="102"/>
        <v>0</v>
      </c>
      <c r="V334" s="24">
        <f t="shared" si="103"/>
        <v>0</v>
      </c>
    </row>
    <row r="335" spans="3:22" ht="16.5" x14ac:dyDescent="0.35">
      <c r="C335" t="s">
        <v>9</v>
      </c>
      <c r="D335" t="s">
        <v>10</v>
      </c>
      <c r="E335">
        <v>2010032</v>
      </c>
      <c r="F335">
        <v>2017674</v>
      </c>
      <c r="G335" t="s">
        <v>350</v>
      </c>
      <c r="H335">
        <v>12</v>
      </c>
      <c r="I335" t="s">
        <v>12</v>
      </c>
      <c r="J335">
        <v>35.76</v>
      </c>
      <c r="K335" t="s">
        <v>14</v>
      </c>
      <c r="M335" s="34">
        <f t="shared" si="104"/>
        <v>2010032</v>
      </c>
      <c r="N335" s="34">
        <f t="shared" si="105"/>
        <v>2017674</v>
      </c>
      <c r="O335" s="34" t="str">
        <f t="shared" si="106"/>
        <v>JUSTICES BORDEAUX BLC 13 75CL BQ1</v>
      </c>
      <c r="P335" s="35">
        <f t="shared" si="107"/>
        <v>2.98</v>
      </c>
      <c r="Q335" s="20">
        <v>0</v>
      </c>
      <c r="R335" s="21">
        <f t="shared" si="100"/>
        <v>0</v>
      </c>
      <c r="S335" s="22">
        <f t="shared" si="101"/>
        <v>0</v>
      </c>
      <c r="T335" s="23">
        <v>0</v>
      </c>
      <c r="U335" s="21">
        <f t="shared" si="102"/>
        <v>0</v>
      </c>
      <c r="V335" s="24">
        <f t="shared" si="103"/>
        <v>0</v>
      </c>
    </row>
    <row r="336" spans="3:22" ht="16.5" x14ac:dyDescent="0.35">
      <c r="C336" t="s">
        <v>9</v>
      </c>
      <c r="D336" t="s">
        <v>10</v>
      </c>
      <c r="E336">
        <v>2010032</v>
      </c>
      <c r="F336">
        <v>2017944</v>
      </c>
      <c r="G336" t="s">
        <v>351</v>
      </c>
      <c r="H336">
        <v>311</v>
      </c>
      <c r="I336" t="s">
        <v>12</v>
      </c>
      <c r="J336" t="s">
        <v>352</v>
      </c>
      <c r="K336" t="s">
        <v>14</v>
      </c>
      <c r="M336" s="34">
        <f t="shared" si="104"/>
        <v>2010032</v>
      </c>
      <c r="N336" s="34">
        <f t="shared" si="105"/>
        <v>2017944</v>
      </c>
      <c r="O336" s="34" t="str">
        <f t="shared" si="106"/>
        <v>CLARENDELLE BX RG 09 75CL 240+24</v>
      </c>
      <c r="P336" s="35">
        <f t="shared" si="107"/>
        <v>6.5482636655948552</v>
      </c>
      <c r="Q336" s="20">
        <v>0</v>
      </c>
      <c r="R336" s="21">
        <f t="shared" si="100"/>
        <v>0</v>
      </c>
      <c r="S336" s="22">
        <f t="shared" si="101"/>
        <v>0</v>
      </c>
      <c r="T336" s="23">
        <v>0</v>
      </c>
      <c r="U336" s="21">
        <f t="shared" si="102"/>
        <v>0</v>
      </c>
      <c r="V336" s="24">
        <f t="shared" si="103"/>
        <v>0</v>
      </c>
    </row>
    <row r="337" spans="2:22" ht="16.5" x14ac:dyDescent="0.35">
      <c r="C337" t="s">
        <v>9</v>
      </c>
      <c r="D337" t="s">
        <v>10</v>
      </c>
      <c r="E337">
        <v>2010032</v>
      </c>
      <c r="F337">
        <v>2018520</v>
      </c>
      <c r="G337" t="s">
        <v>353</v>
      </c>
      <c r="H337">
        <v>210</v>
      </c>
      <c r="I337" t="s">
        <v>12</v>
      </c>
      <c r="J337">
        <v>854.7</v>
      </c>
      <c r="K337" t="s">
        <v>14</v>
      </c>
      <c r="M337" s="34">
        <f t="shared" si="104"/>
        <v>2010032</v>
      </c>
      <c r="N337" s="34">
        <f t="shared" si="105"/>
        <v>2018520</v>
      </c>
      <c r="O337" s="34" t="str">
        <f t="shared" si="106"/>
        <v>PASQUET BX 12 75CL X 600 BQ1</v>
      </c>
      <c r="P337" s="35">
        <f t="shared" si="107"/>
        <v>4.07</v>
      </c>
      <c r="Q337" s="20">
        <v>0</v>
      </c>
      <c r="R337" s="21">
        <f t="shared" si="100"/>
        <v>0</v>
      </c>
      <c r="S337" s="22">
        <f t="shared" si="101"/>
        <v>0</v>
      </c>
      <c r="T337" s="23">
        <v>0</v>
      </c>
      <c r="U337" s="21">
        <f t="shared" si="102"/>
        <v>0</v>
      </c>
      <c r="V337" s="24">
        <f t="shared" si="103"/>
        <v>0</v>
      </c>
    </row>
    <row r="338" spans="2:22" ht="16.5" x14ac:dyDescent="0.35">
      <c r="C338" t="s">
        <v>9</v>
      </c>
      <c r="D338" t="s">
        <v>10</v>
      </c>
      <c r="E338">
        <v>2010032</v>
      </c>
      <c r="F338">
        <v>2019017</v>
      </c>
      <c r="G338" t="s">
        <v>354</v>
      </c>
      <c r="H338">
        <v>318</v>
      </c>
      <c r="I338" t="s">
        <v>12</v>
      </c>
      <c r="J338" t="s">
        <v>355</v>
      </c>
      <c r="K338" t="s">
        <v>14</v>
      </c>
      <c r="M338" s="34">
        <f t="shared" si="104"/>
        <v>2010032</v>
      </c>
      <c r="N338" s="34">
        <f t="shared" si="105"/>
        <v>2019017</v>
      </c>
      <c r="O338" s="34" t="str">
        <f t="shared" si="106"/>
        <v>DOURTHE N1 BORDEAUX RG 12 75 CL BQ2</v>
      </c>
      <c r="P338" s="35">
        <f t="shared" si="107"/>
        <v>4.0500000000000007</v>
      </c>
      <c r="Q338" s="20">
        <v>0</v>
      </c>
      <c r="R338" s="21">
        <f t="shared" si="100"/>
        <v>0</v>
      </c>
      <c r="S338" s="22">
        <f t="shared" si="101"/>
        <v>0</v>
      </c>
      <c r="T338" s="23">
        <v>0</v>
      </c>
      <c r="U338" s="21">
        <f t="shared" si="102"/>
        <v>0</v>
      </c>
      <c r="V338" s="24">
        <f t="shared" si="103"/>
        <v>0</v>
      </c>
    </row>
    <row r="339" spans="2:22" ht="16.5" x14ac:dyDescent="0.35">
      <c r="C339" t="s">
        <v>9</v>
      </c>
      <c r="D339" t="s">
        <v>10</v>
      </c>
      <c r="E339">
        <v>2010032</v>
      </c>
      <c r="F339">
        <v>2020091</v>
      </c>
      <c r="G339" t="s">
        <v>356</v>
      </c>
      <c r="H339">
        <v>276</v>
      </c>
      <c r="I339" t="s">
        <v>12</v>
      </c>
      <c r="J339" t="s">
        <v>357</v>
      </c>
      <c r="K339" t="s">
        <v>14</v>
      </c>
      <c r="M339" s="34">
        <f t="shared" si="104"/>
        <v>2010032</v>
      </c>
      <c r="N339" s="34">
        <f t="shared" si="105"/>
        <v>2020091</v>
      </c>
      <c r="O339" s="34" t="str">
        <f t="shared" si="106"/>
        <v>COMTESSE DU PARC HT MEDOC 12 75CL BQ3</v>
      </c>
      <c r="P339" s="35">
        <f t="shared" si="107"/>
        <v>5.3</v>
      </c>
      <c r="Q339" s="20">
        <v>0</v>
      </c>
      <c r="R339" s="21">
        <f t="shared" si="100"/>
        <v>0</v>
      </c>
      <c r="S339" s="22">
        <f t="shared" si="101"/>
        <v>0</v>
      </c>
      <c r="T339" s="23">
        <v>0</v>
      </c>
      <c r="U339" s="21">
        <f t="shared" si="102"/>
        <v>0</v>
      </c>
      <c r="V339" s="24">
        <f t="shared" si="103"/>
        <v>0</v>
      </c>
    </row>
    <row r="340" spans="2:22" ht="16.5" x14ac:dyDescent="0.35">
      <c r="C340" t="s">
        <v>9</v>
      </c>
      <c r="D340" t="s">
        <v>10</v>
      </c>
      <c r="E340">
        <v>2010032</v>
      </c>
      <c r="F340">
        <v>2020390</v>
      </c>
      <c r="G340" t="s">
        <v>358</v>
      </c>
      <c r="H340">
        <v>114</v>
      </c>
      <c r="I340" t="s">
        <v>12</v>
      </c>
      <c r="J340">
        <v>344.28</v>
      </c>
      <c r="K340" t="s">
        <v>14</v>
      </c>
      <c r="M340" s="34">
        <f t="shared" si="104"/>
        <v>2010032</v>
      </c>
      <c r="N340" s="34">
        <f t="shared" si="105"/>
        <v>2020390</v>
      </c>
      <c r="O340" s="34" t="str">
        <f t="shared" si="106"/>
        <v>JUSTICES BORDEAUX RG 12 75CL BQ1</v>
      </c>
      <c r="P340" s="35">
        <f t="shared" si="107"/>
        <v>3.0199999999999996</v>
      </c>
      <c r="Q340" s="20">
        <v>0</v>
      </c>
      <c r="R340" s="21">
        <f t="shared" si="100"/>
        <v>0</v>
      </c>
      <c r="S340" s="22">
        <f t="shared" si="101"/>
        <v>0</v>
      </c>
      <c r="T340" s="23">
        <v>0</v>
      </c>
      <c r="U340" s="21">
        <f t="shared" si="102"/>
        <v>0</v>
      </c>
      <c r="V340" s="24">
        <f t="shared" si="103"/>
        <v>0</v>
      </c>
    </row>
    <row r="341" spans="2:22" ht="16.5" x14ac:dyDescent="0.35">
      <c r="C341" t="s">
        <v>9</v>
      </c>
      <c r="D341" t="s">
        <v>10</v>
      </c>
      <c r="E341">
        <v>2010032</v>
      </c>
      <c r="F341">
        <v>2021293</v>
      </c>
      <c r="G341" t="s">
        <v>359</v>
      </c>
      <c r="H341">
        <v>69</v>
      </c>
      <c r="I341" t="s">
        <v>12</v>
      </c>
      <c r="J341">
        <v>890.1</v>
      </c>
      <c r="K341" t="s">
        <v>14</v>
      </c>
      <c r="M341" s="34">
        <f t="shared" si="104"/>
        <v>2010032</v>
      </c>
      <c r="N341" s="34">
        <f t="shared" si="105"/>
        <v>2021293</v>
      </c>
      <c r="O341" s="34" t="str">
        <f t="shared" si="106"/>
        <v>CLARENDELLE BX RG 09 150CL</v>
      </c>
      <c r="P341" s="35">
        <f t="shared" si="107"/>
        <v>12.9</v>
      </c>
      <c r="Q341" s="20">
        <v>0</v>
      </c>
      <c r="R341" s="21">
        <f t="shared" si="100"/>
        <v>0</v>
      </c>
      <c r="S341" s="22">
        <f t="shared" si="101"/>
        <v>0</v>
      </c>
      <c r="T341" s="23">
        <v>0</v>
      </c>
      <c r="U341" s="21">
        <f t="shared" si="102"/>
        <v>0</v>
      </c>
      <c r="V341" s="24">
        <f t="shared" si="103"/>
        <v>0</v>
      </c>
    </row>
    <row r="342" spans="2:22" ht="16.5" x14ac:dyDescent="0.35">
      <c r="C342" t="s">
        <v>9</v>
      </c>
      <c r="D342" t="s">
        <v>10</v>
      </c>
      <c r="E342">
        <v>2010032</v>
      </c>
      <c r="F342">
        <v>2022385</v>
      </c>
      <c r="G342" t="s">
        <v>360</v>
      </c>
      <c r="H342">
        <v>318</v>
      </c>
      <c r="I342" t="s">
        <v>12</v>
      </c>
      <c r="J342" t="s">
        <v>361</v>
      </c>
      <c r="K342" t="s">
        <v>14</v>
      </c>
      <c r="M342" s="34">
        <f t="shared" si="104"/>
        <v>2010032</v>
      </c>
      <c r="N342" s="34">
        <f t="shared" si="105"/>
        <v>2022385</v>
      </c>
      <c r="O342" s="34" t="str">
        <f t="shared" si="106"/>
        <v>GRANDE METAIRIE ENTRE/MERS 14 75CL X600</v>
      </c>
      <c r="P342" s="35">
        <f t="shared" si="107"/>
        <v>3.4000000000000004</v>
      </c>
      <c r="Q342" s="20">
        <v>0</v>
      </c>
      <c r="R342" s="21">
        <f t="shared" si="100"/>
        <v>0</v>
      </c>
      <c r="S342" s="22">
        <f t="shared" si="101"/>
        <v>0</v>
      </c>
      <c r="T342" s="23">
        <v>0</v>
      </c>
      <c r="U342" s="21">
        <f t="shared" si="102"/>
        <v>0</v>
      </c>
      <c r="V342" s="24">
        <f t="shared" si="103"/>
        <v>0</v>
      </c>
    </row>
    <row r="343" spans="2:22" ht="16.5" x14ac:dyDescent="0.35">
      <c r="C343" t="s">
        <v>9</v>
      </c>
      <c r="D343" t="s">
        <v>10</v>
      </c>
      <c r="E343">
        <v>2010032</v>
      </c>
      <c r="F343">
        <v>2022679</v>
      </c>
      <c r="G343" t="s">
        <v>362</v>
      </c>
      <c r="H343">
        <v>240</v>
      </c>
      <c r="I343" t="s">
        <v>12</v>
      </c>
      <c r="J343">
        <v>804</v>
      </c>
      <c r="K343" t="s">
        <v>14</v>
      </c>
      <c r="M343" s="34">
        <f t="shared" si="104"/>
        <v>2010032</v>
      </c>
      <c r="N343" s="34">
        <f t="shared" si="105"/>
        <v>2022679</v>
      </c>
      <c r="O343" s="34" t="str">
        <f t="shared" si="106"/>
        <v>LA VIGNE D'ARGENT BORDEAUX BLC 13 75 CL</v>
      </c>
      <c r="P343" s="35">
        <f t="shared" si="107"/>
        <v>3.35</v>
      </c>
      <c r="Q343" s="20">
        <v>0</v>
      </c>
      <c r="R343" s="21">
        <f t="shared" si="100"/>
        <v>0</v>
      </c>
      <c r="S343" s="22">
        <f t="shared" si="101"/>
        <v>0</v>
      </c>
      <c r="T343" s="23">
        <v>0</v>
      </c>
      <c r="U343" s="21">
        <f t="shared" si="102"/>
        <v>0</v>
      </c>
      <c r="V343" s="24">
        <f t="shared" si="103"/>
        <v>0</v>
      </c>
    </row>
    <row r="344" spans="2:22" ht="16.5" x14ac:dyDescent="0.35">
      <c r="C344" t="s">
        <v>9</v>
      </c>
      <c r="D344" t="s">
        <v>10</v>
      </c>
      <c r="E344">
        <v>2010032</v>
      </c>
      <c r="F344">
        <v>2023122</v>
      </c>
      <c r="G344" t="s">
        <v>363</v>
      </c>
      <c r="H344">
        <v>120</v>
      </c>
      <c r="I344" t="s">
        <v>12</v>
      </c>
      <c r="J344">
        <v>802.8</v>
      </c>
      <c r="K344" t="s">
        <v>14</v>
      </c>
      <c r="M344" s="36">
        <f t="shared" si="104"/>
        <v>2010032</v>
      </c>
      <c r="N344" s="36">
        <f t="shared" si="105"/>
        <v>2023122</v>
      </c>
      <c r="O344" s="36" t="str">
        <f t="shared" si="106"/>
        <v>CLOS CASTELOT ST EMILION 11 75CL</v>
      </c>
      <c r="P344" s="37">
        <f t="shared" si="107"/>
        <v>6.6899999999999995</v>
      </c>
      <c r="Q344" s="25">
        <v>0</v>
      </c>
      <c r="R344" s="26">
        <f t="shared" si="100"/>
        <v>0</v>
      </c>
      <c r="S344" s="27">
        <f t="shared" si="101"/>
        <v>0</v>
      </c>
      <c r="T344" s="28">
        <v>0</v>
      </c>
      <c r="U344" s="26">
        <f t="shared" si="102"/>
        <v>0</v>
      </c>
      <c r="V344" s="29">
        <f t="shared" si="103"/>
        <v>0</v>
      </c>
    </row>
    <row r="345" spans="2:22" hidden="1" x14ac:dyDescent="0.25">
      <c r="M345" t="str">
        <f t="shared" si="104"/>
        <v/>
      </c>
      <c r="N345" t="str">
        <f t="shared" si="105"/>
        <v/>
      </c>
      <c r="O345" t="str">
        <f t="shared" si="106"/>
        <v/>
      </c>
      <c r="P345" s="1" t="str">
        <f t="shared" si="107"/>
        <v/>
      </c>
    </row>
    <row r="346" spans="2:22" hidden="1" x14ac:dyDescent="0.25">
      <c r="B346" t="s">
        <v>15</v>
      </c>
      <c r="E346">
        <v>2010032</v>
      </c>
      <c r="J346" t="s">
        <v>364</v>
      </c>
      <c r="K346" t="s">
        <v>14</v>
      </c>
      <c r="M346" t="str">
        <f t="shared" si="104"/>
        <v/>
      </c>
      <c r="N346" t="str">
        <f t="shared" si="105"/>
        <v/>
      </c>
      <c r="O346" t="str">
        <f t="shared" si="106"/>
        <v/>
      </c>
      <c r="P346" s="1" t="str">
        <f t="shared" si="107"/>
        <v/>
      </c>
    </row>
    <row r="347" spans="2:22" hidden="1" x14ac:dyDescent="0.25">
      <c r="M347" t="str">
        <f t="shared" si="104"/>
        <v/>
      </c>
      <c r="N347" t="str">
        <f t="shared" si="105"/>
        <v/>
      </c>
      <c r="O347" t="str">
        <f t="shared" si="106"/>
        <v/>
      </c>
      <c r="P347" s="1" t="str">
        <f t="shared" si="107"/>
        <v/>
      </c>
    </row>
    <row r="348" spans="2:22" ht="16.5" x14ac:dyDescent="0.35">
      <c r="C348" t="s">
        <v>9</v>
      </c>
      <c r="D348" t="s">
        <v>10</v>
      </c>
      <c r="E348">
        <v>2010033</v>
      </c>
      <c r="F348">
        <v>1022501</v>
      </c>
      <c r="G348" t="s">
        <v>365</v>
      </c>
      <c r="H348">
        <v>8</v>
      </c>
      <c r="I348" t="s">
        <v>12</v>
      </c>
      <c r="J348">
        <v>185.84</v>
      </c>
      <c r="K348" t="s">
        <v>14</v>
      </c>
      <c r="M348" s="32">
        <f t="shared" si="104"/>
        <v>2010033</v>
      </c>
      <c r="N348" s="32">
        <f t="shared" si="105"/>
        <v>1022501</v>
      </c>
      <c r="O348" s="32" t="str">
        <f t="shared" si="106"/>
        <v>BEAUNE CHANSON CLOS/MOUCHES BLC 00 75CL</v>
      </c>
      <c r="P348" s="33">
        <f t="shared" si="107"/>
        <v>23.23</v>
      </c>
      <c r="Q348" s="15">
        <v>0</v>
      </c>
      <c r="R348" s="16">
        <f t="shared" ref="R348:R411" si="108">IFERROR(Q348/1.416,0)</f>
        <v>0</v>
      </c>
      <c r="S348" s="17">
        <f t="shared" ref="S348:S411" si="109">IFERROR(P348/R348,0)</f>
        <v>0</v>
      </c>
      <c r="T348" s="18">
        <v>0</v>
      </c>
      <c r="U348" s="16">
        <f t="shared" ref="U348:U411" si="110">IFERROR(T348/1.416,0)</f>
        <v>0</v>
      </c>
      <c r="V348" s="19">
        <f t="shared" ref="V348:V411" si="111">IFERROR(P348/U348,0)</f>
        <v>0</v>
      </c>
    </row>
    <row r="349" spans="2:22" ht="16.5" x14ac:dyDescent="0.35">
      <c r="C349" t="s">
        <v>9</v>
      </c>
      <c r="D349" t="s">
        <v>10</v>
      </c>
      <c r="E349">
        <v>2010033</v>
      </c>
      <c r="F349">
        <v>1123272</v>
      </c>
      <c r="G349" t="s">
        <v>366</v>
      </c>
      <c r="H349">
        <v>2</v>
      </c>
      <c r="I349" t="s">
        <v>12</v>
      </c>
      <c r="J349">
        <v>405</v>
      </c>
      <c r="K349" t="s">
        <v>14</v>
      </c>
      <c r="M349" s="34">
        <f t="shared" si="104"/>
        <v>2010033</v>
      </c>
      <c r="N349" s="34">
        <f t="shared" si="105"/>
        <v>1123272</v>
      </c>
      <c r="O349" s="34" t="str">
        <f t="shared" si="106"/>
        <v>RICHEBOURG DRC 02 75CL</v>
      </c>
      <c r="P349" s="35">
        <f t="shared" si="107"/>
        <v>202.5</v>
      </c>
      <c r="Q349" s="20">
        <v>0</v>
      </c>
      <c r="R349" s="21">
        <f t="shared" si="108"/>
        <v>0</v>
      </c>
      <c r="S349" s="22">
        <f t="shared" si="109"/>
        <v>0</v>
      </c>
      <c r="T349" s="23">
        <v>0</v>
      </c>
      <c r="U349" s="21">
        <f t="shared" si="110"/>
        <v>0</v>
      </c>
      <c r="V349" s="24">
        <f t="shared" si="111"/>
        <v>0</v>
      </c>
    </row>
    <row r="350" spans="2:22" ht="16.5" x14ac:dyDescent="0.35">
      <c r="C350" t="s">
        <v>9</v>
      </c>
      <c r="D350" t="s">
        <v>10</v>
      </c>
      <c r="E350">
        <v>2010033</v>
      </c>
      <c r="F350">
        <v>1421712</v>
      </c>
      <c r="G350" t="s">
        <v>367</v>
      </c>
      <c r="H350">
        <v>12</v>
      </c>
      <c r="I350" t="s">
        <v>12</v>
      </c>
      <c r="J350">
        <v>133.56</v>
      </c>
      <c r="K350" t="s">
        <v>14</v>
      </c>
      <c r="M350" s="34">
        <f t="shared" si="104"/>
        <v>2010033</v>
      </c>
      <c r="N350" s="34">
        <f t="shared" si="105"/>
        <v>1421712</v>
      </c>
      <c r="O350" s="34" t="str">
        <f t="shared" si="106"/>
        <v>PERNAND/VERG. CROIX PIER. JADOT RG 09 75</v>
      </c>
      <c r="P350" s="35">
        <f t="shared" si="107"/>
        <v>11.13</v>
      </c>
      <c r="Q350" s="20">
        <v>0</v>
      </c>
      <c r="R350" s="21">
        <f t="shared" si="108"/>
        <v>0</v>
      </c>
      <c r="S350" s="22">
        <f t="shared" si="109"/>
        <v>0</v>
      </c>
      <c r="T350" s="23">
        <v>0</v>
      </c>
      <c r="U350" s="21">
        <f t="shared" si="110"/>
        <v>0</v>
      </c>
      <c r="V350" s="24">
        <f t="shared" si="111"/>
        <v>0</v>
      </c>
    </row>
    <row r="351" spans="2:22" ht="16.5" x14ac:dyDescent="0.35">
      <c r="C351" t="s">
        <v>9</v>
      </c>
      <c r="D351" t="s">
        <v>10</v>
      </c>
      <c r="E351">
        <v>2010033</v>
      </c>
      <c r="F351">
        <v>1424454</v>
      </c>
      <c r="G351" t="s">
        <v>368</v>
      </c>
      <c r="H351">
        <v>5</v>
      </c>
      <c r="I351" t="s">
        <v>12</v>
      </c>
      <c r="J351">
        <v>65.650000000000006</v>
      </c>
      <c r="K351" t="s">
        <v>14</v>
      </c>
      <c r="M351" s="34">
        <f t="shared" si="104"/>
        <v>2010033</v>
      </c>
      <c r="N351" s="34">
        <f t="shared" si="105"/>
        <v>1424454</v>
      </c>
      <c r="O351" s="34" t="str">
        <f t="shared" si="106"/>
        <v>POMMARD RUGIENS JADOT 08 37.5CL</v>
      </c>
      <c r="P351" s="35">
        <f t="shared" si="107"/>
        <v>13.13</v>
      </c>
      <c r="Q351" s="20">
        <v>0</v>
      </c>
      <c r="R351" s="21">
        <f t="shared" si="108"/>
        <v>0</v>
      </c>
      <c r="S351" s="22">
        <f t="shared" si="109"/>
        <v>0</v>
      </c>
      <c r="T351" s="23">
        <v>0</v>
      </c>
      <c r="U351" s="21">
        <f t="shared" si="110"/>
        <v>0</v>
      </c>
      <c r="V351" s="24">
        <f t="shared" si="111"/>
        <v>0</v>
      </c>
    </row>
    <row r="352" spans="2:22" ht="16.5" x14ac:dyDescent="0.35">
      <c r="C352" t="s">
        <v>9</v>
      </c>
      <c r="D352" t="s">
        <v>10</v>
      </c>
      <c r="E352">
        <v>2010033</v>
      </c>
      <c r="F352">
        <v>1431697</v>
      </c>
      <c r="G352" t="s">
        <v>369</v>
      </c>
      <c r="H352">
        <v>1</v>
      </c>
      <c r="I352" t="s">
        <v>12</v>
      </c>
      <c r="J352">
        <v>58</v>
      </c>
      <c r="K352" t="s">
        <v>14</v>
      </c>
      <c r="M352" s="34">
        <f t="shared" si="104"/>
        <v>2010033</v>
      </c>
      <c r="N352" s="34">
        <f t="shared" si="105"/>
        <v>1431697</v>
      </c>
      <c r="O352" s="34" t="str">
        <f t="shared" si="106"/>
        <v>CLOS VOUGEOT FAIVELEY 09 75CL</v>
      </c>
      <c r="P352" s="35">
        <f t="shared" si="107"/>
        <v>58</v>
      </c>
      <c r="Q352" s="20">
        <v>0</v>
      </c>
      <c r="R352" s="21">
        <f t="shared" si="108"/>
        <v>0</v>
      </c>
      <c r="S352" s="22">
        <f t="shared" si="109"/>
        <v>0</v>
      </c>
      <c r="T352" s="23">
        <v>0</v>
      </c>
      <c r="U352" s="21">
        <f t="shared" si="110"/>
        <v>0</v>
      </c>
      <c r="V352" s="24">
        <f t="shared" si="111"/>
        <v>0</v>
      </c>
    </row>
    <row r="353" spans="3:22" ht="16.5" x14ac:dyDescent="0.35">
      <c r="C353" t="s">
        <v>9</v>
      </c>
      <c r="D353" t="s">
        <v>10</v>
      </c>
      <c r="E353">
        <v>2010033</v>
      </c>
      <c r="F353">
        <v>1453159</v>
      </c>
      <c r="G353" t="s">
        <v>370</v>
      </c>
      <c r="H353">
        <v>1</v>
      </c>
      <c r="I353" t="s">
        <v>12</v>
      </c>
      <c r="J353">
        <v>52.5</v>
      </c>
      <c r="K353" t="s">
        <v>14</v>
      </c>
      <c r="M353" s="34">
        <f t="shared" si="104"/>
        <v>2010033</v>
      </c>
      <c r="N353" s="34">
        <f t="shared" si="105"/>
        <v>1453159</v>
      </c>
      <c r="O353" s="34" t="str">
        <f t="shared" si="106"/>
        <v>ECHEZEAUX DUBAND 09 75CL</v>
      </c>
      <c r="P353" s="35">
        <f t="shared" si="107"/>
        <v>52.5</v>
      </c>
      <c r="Q353" s="20">
        <v>0</v>
      </c>
      <c r="R353" s="21">
        <f t="shared" si="108"/>
        <v>0</v>
      </c>
      <c r="S353" s="22">
        <f t="shared" si="109"/>
        <v>0</v>
      </c>
      <c r="T353" s="23">
        <v>0</v>
      </c>
      <c r="U353" s="21">
        <f t="shared" si="110"/>
        <v>0</v>
      </c>
      <c r="V353" s="24">
        <f t="shared" si="111"/>
        <v>0</v>
      </c>
    </row>
    <row r="354" spans="3:22" ht="16.5" x14ac:dyDescent="0.35">
      <c r="C354" t="s">
        <v>9</v>
      </c>
      <c r="D354" t="s">
        <v>10</v>
      </c>
      <c r="E354">
        <v>2010033</v>
      </c>
      <c r="F354">
        <v>2002460</v>
      </c>
      <c r="G354" t="s">
        <v>371</v>
      </c>
      <c r="H354">
        <v>5</v>
      </c>
      <c r="I354" t="s">
        <v>12</v>
      </c>
      <c r="J354">
        <v>145.77000000000001</v>
      </c>
      <c r="K354" t="s">
        <v>14</v>
      </c>
      <c r="M354" s="34">
        <f t="shared" si="104"/>
        <v>2010033</v>
      </c>
      <c r="N354" s="34">
        <f t="shared" si="105"/>
        <v>2002460</v>
      </c>
      <c r="O354" s="34" t="str">
        <f t="shared" si="106"/>
        <v>POMMARD JAROLLIERES BOILLOT 10 75CL</v>
      </c>
      <c r="P354" s="35">
        <f t="shared" si="107"/>
        <v>29.154000000000003</v>
      </c>
      <c r="Q354" s="20">
        <v>0</v>
      </c>
      <c r="R354" s="21">
        <f t="shared" si="108"/>
        <v>0</v>
      </c>
      <c r="S354" s="22">
        <f t="shared" si="109"/>
        <v>0</v>
      </c>
      <c r="T354" s="23">
        <v>0</v>
      </c>
      <c r="U354" s="21">
        <f t="shared" si="110"/>
        <v>0</v>
      </c>
      <c r="V354" s="24">
        <f t="shared" si="111"/>
        <v>0</v>
      </c>
    </row>
    <row r="355" spans="3:22" ht="16.5" x14ac:dyDescent="0.35">
      <c r="C355" t="s">
        <v>9</v>
      </c>
      <c r="D355" t="s">
        <v>10</v>
      </c>
      <c r="E355">
        <v>2010033</v>
      </c>
      <c r="F355">
        <v>2003749</v>
      </c>
      <c r="G355" t="s">
        <v>372</v>
      </c>
      <c r="H355">
        <v>2</v>
      </c>
      <c r="I355" t="s">
        <v>12</v>
      </c>
      <c r="J355">
        <v>66</v>
      </c>
      <c r="K355" t="s">
        <v>14</v>
      </c>
      <c r="M355" s="34">
        <f t="shared" si="104"/>
        <v>2010033</v>
      </c>
      <c r="N355" s="34">
        <f t="shared" si="105"/>
        <v>2003749</v>
      </c>
      <c r="O355" s="34" t="str">
        <f t="shared" si="106"/>
        <v>CHASSAGNE/MT MORGEOT JADOT 10 75CL</v>
      </c>
      <c r="P355" s="35">
        <f t="shared" si="107"/>
        <v>33</v>
      </c>
      <c r="Q355" s="20">
        <v>0</v>
      </c>
      <c r="R355" s="21">
        <f t="shared" si="108"/>
        <v>0</v>
      </c>
      <c r="S355" s="22">
        <f t="shared" si="109"/>
        <v>0</v>
      </c>
      <c r="T355" s="23">
        <v>0</v>
      </c>
      <c r="U355" s="21">
        <f t="shared" si="110"/>
        <v>0</v>
      </c>
      <c r="V355" s="24">
        <f t="shared" si="111"/>
        <v>0</v>
      </c>
    </row>
    <row r="356" spans="3:22" ht="16.5" x14ac:dyDescent="0.35">
      <c r="C356" t="s">
        <v>9</v>
      </c>
      <c r="D356" t="s">
        <v>10</v>
      </c>
      <c r="E356">
        <v>2010033</v>
      </c>
      <c r="F356">
        <v>2006373</v>
      </c>
      <c r="G356" t="s">
        <v>373</v>
      </c>
      <c r="H356">
        <v>24</v>
      </c>
      <c r="I356" t="s">
        <v>12</v>
      </c>
      <c r="J356">
        <v>415.2</v>
      </c>
      <c r="K356" t="s">
        <v>14</v>
      </c>
      <c r="M356" s="34">
        <f t="shared" si="104"/>
        <v>2010033</v>
      </c>
      <c r="N356" s="34">
        <f t="shared" si="105"/>
        <v>2006373</v>
      </c>
      <c r="O356" s="34" t="str">
        <f t="shared" si="106"/>
        <v>POMMARD RUGIENS JADOT 11 37.5CL</v>
      </c>
      <c r="P356" s="35">
        <f t="shared" si="107"/>
        <v>17.3</v>
      </c>
      <c r="Q356" s="20">
        <v>0</v>
      </c>
      <c r="R356" s="21">
        <f t="shared" si="108"/>
        <v>0</v>
      </c>
      <c r="S356" s="22">
        <f t="shared" si="109"/>
        <v>0</v>
      </c>
      <c r="T356" s="23">
        <v>0</v>
      </c>
      <c r="U356" s="21">
        <f t="shared" si="110"/>
        <v>0</v>
      </c>
      <c r="V356" s="24">
        <f t="shared" si="111"/>
        <v>0</v>
      </c>
    </row>
    <row r="357" spans="3:22" ht="16.5" x14ac:dyDescent="0.35">
      <c r="C357" t="s">
        <v>9</v>
      </c>
      <c r="D357" t="s">
        <v>10</v>
      </c>
      <c r="E357">
        <v>2010033</v>
      </c>
      <c r="F357">
        <v>2006385</v>
      </c>
      <c r="G357" t="s">
        <v>374</v>
      </c>
      <c r="H357">
        <v>5</v>
      </c>
      <c r="I357" t="s">
        <v>12</v>
      </c>
      <c r="J357">
        <v>785</v>
      </c>
      <c r="K357" t="s">
        <v>14</v>
      </c>
      <c r="M357" s="34">
        <f t="shared" si="104"/>
        <v>2010033</v>
      </c>
      <c r="N357" s="34">
        <f t="shared" si="105"/>
        <v>2006385</v>
      </c>
      <c r="O357" s="34" t="str">
        <f t="shared" si="106"/>
        <v>CHEVALIER/M DEMOISELLES JADOT 11 75CL</v>
      </c>
      <c r="P357" s="35">
        <f t="shared" si="107"/>
        <v>157</v>
      </c>
      <c r="Q357" s="20">
        <v>0</v>
      </c>
      <c r="R357" s="21">
        <f t="shared" si="108"/>
        <v>0</v>
      </c>
      <c r="S357" s="22">
        <f t="shared" si="109"/>
        <v>0</v>
      </c>
      <c r="T357" s="23">
        <v>0</v>
      </c>
      <c r="U357" s="21">
        <f t="shared" si="110"/>
        <v>0</v>
      </c>
      <c r="V357" s="24">
        <f t="shared" si="111"/>
        <v>0</v>
      </c>
    </row>
    <row r="358" spans="3:22" ht="16.5" x14ac:dyDescent="0.35">
      <c r="C358" t="s">
        <v>9</v>
      </c>
      <c r="D358" t="s">
        <v>10</v>
      </c>
      <c r="E358">
        <v>2010033</v>
      </c>
      <c r="F358">
        <v>2006525</v>
      </c>
      <c r="G358" t="s">
        <v>375</v>
      </c>
      <c r="H358">
        <v>4</v>
      </c>
      <c r="I358" t="s">
        <v>12</v>
      </c>
      <c r="J358">
        <v>24.84</v>
      </c>
      <c r="K358" t="s">
        <v>14</v>
      </c>
      <c r="M358" s="34">
        <f t="shared" si="104"/>
        <v>2010033</v>
      </c>
      <c r="N358" s="34">
        <f t="shared" si="105"/>
        <v>2006525</v>
      </c>
      <c r="O358" s="34" t="str">
        <f t="shared" si="106"/>
        <v>BOURGOGNE JADOT BLC 11 75CL X360</v>
      </c>
      <c r="P358" s="35">
        <f t="shared" si="107"/>
        <v>6.21</v>
      </c>
      <c r="Q358" s="20">
        <v>0</v>
      </c>
      <c r="R358" s="21">
        <f t="shared" si="108"/>
        <v>0</v>
      </c>
      <c r="S358" s="22">
        <f t="shared" si="109"/>
        <v>0</v>
      </c>
      <c r="T358" s="23">
        <v>0</v>
      </c>
      <c r="U358" s="21">
        <f t="shared" si="110"/>
        <v>0</v>
      </c>
      <c r="V358" s="24">
        <f t="shared" si="111"/>
        <v>0</v>
      </c>
    </row>
    <row r="359" spans="3:22" ht="16.5" x14ac:dyDescent="0.35">
      <c r="C359" t="s">
        <v>9</v>
      </c>
      <c r="D359" t="s">
        <v>10</v>
      </c>
      <c r="E359">
        <v>2010033</v>
      </c>
      <c r="F359">
        <v>2006732</v>
      </c>
      <c r="G359" t="s">
        <v>376</v>
      </c>
      <c r="H359">
        <v>10</v>
      </c>
      <c r="I359" t="s">
        <v>12</v>
      </c>
      <c r="J359">
        <v>59.12</v>
      </c>
      <c r="K359" t="s">
        <v>14</v>
      </c>
      <c r="M359" s="34">
        <f t="shared" si="104"/>
        <v>2010033</v>
      </c>
      <c r="N359" s="34">
        <f t="shared" si="105"/>
        <v>2006732</v>
      </c>
      <c r="O359" s="34" t="str">
        <f t="shared" si="106"/>
        <v>CHABLIS B.DEFAIX COTE/LECHET 11 37.5CL</v>
      </c>
      <c r="P359" s="35">
        <f t="shared" si="107"/>
        <v>5.9119999999999999</v>
      </c>
      <c r="Q359" s="20">
        <v>0</v>
      </c>
      <c r="R359" s="21">
        <f t="shared" si="108"/>
        <v>0</v>
      </c>
      <c r="S359" s="22">
        <f t="shared" si="109"/>
        <v>0</v>
      </c>
      <c r="T359" s="23">
        <v>0</v>
      </c>
      <c r="U359" s="21">
        <f t="shared" si="110"/>
        <v>0</v>
      </c>
      <c r="V359" s="24">
        <f t="shared" si="111"/>
        <v>0</v>
      </c>
    </row>
    <row r="360" spans="3:22" ht="16.5" x14ac:dyDescent="0.35">
      <c r="C360" t="s">
        <v>9</v>
      </c>
      <c r="D360" t="s">
        <v>10</v>
      </c>
      <c r="E360">
        <v>2010033</v>
      </c>
      <c r="F360">
        <v>2007070</v>
      </c>
      <c r="G360" t="s">
        <v>377</v>
      </c>
      <c r="H360">
        <v>1</v>
      </c>
      <c r="I360" t="s">
        <v>12</v>
      </c>
      <c r="J360">
        <v>33.409999999999997</v>
      </c>
      <c r="K360" t="s">
        <v>14</v>
      </c>
      <c r="M360" s="34">
        <f t="shared" si="104"/>
        <v>2010033</v>
      </c>
      <c r="N360" s="34">
        <f t="shared" si="105"/>
        <v>2007070</v>
      </c>
      <c r="O360" s="34" t="str">
        <f t="shared" si="106"/>
        <v>CHASSAGNE/MT ROUX 09 75CL CACHER</v>
      </c>
      <c r="P360" s="35">
        <f t="shared" si="107"/>
        <v>33.409999999999997</v>
      </c>
      <c r="Q360" s="20">
        <v>0</v>
      </c>
      <c r="R360" s="21">
        <f t="shared" si="108"/>
        <v>0</v>
      </c>
      <c r="S360" s="22">
        <f t="shared" si="109"/>
        <v>0</v>
      </c>
      <c r="T360" s="23">
        <v>0</v>
      </c>
      <c r="U360" s="21">
        <f t="shared" si="110"/>
        <v>0</v>
      </c>
      <c r="V360" s="24">
        <f t="shared" si="111"/>
        <v>0</v>
      </c>
    </row>
    <row r="361" spans="3:22" ht="16.5" x14ac:dyDescent="0.35">
      <c r="C361" t="s">
        <v>9</v>
      </c>
      <c r="D361" t="s">
        <v>10</v>
      </c>
      <c r="E361">
        <v>2010033</v>
      </c>
      <c r="F361">
        <v>2007131</v>
      </c>
      <c r="G361" t="s">
        <v>378</v>
      </c>
      <c r="H361">
        <v>4</v>
      </c>
      <c r="I361" t="s">
        <v>12</v>
      </c>
      <c r="J361">
        <v>53.86</v>
      </c>
      <c r="K361" t="s">
        <v>14</v>
      </c>
      <c r="M361" s="34">
        <f t="shared" si="104"/>
        <v>2010033</v>
      </c>
      <c r="N361" s="34">
        <f t="shared" si="105"/>
        <v>2007131</v>
      </c>
      <c r="O361" s="34" t="str">
        <f t="shared" si="106"/>
        <v>NUITS/GEORGES PROCES DUBAND 10 37,5CL</v>
      </c>
      <c r="P361" s="35">
        <f t="shared" si="107"/>
        <v>13.465</v>
      </c>
      <c r="Q361" s="20">
        <v>0</v>
      </c>
      <c r="R361" s="21">
        <f t="shared" si="108"/>
        <v>0</v>
      </c>
      <c r="S361" s="22">
        <f t="shared" si="109"/>
        <v>0</v>
      </c>
      <c r="T361" s="23">
        <v>0</v>
      </c>
      <c r="U361" s="21">
        <f t="shared" si="110"/>
        <v>0</v>
      </c>
      <c r="V361" s="24">
        <f t="shared" si="111"/>
        <v>0</v>
      </c>
    </row>
    <row r="362" spans="3:22" ht="16.5" x14ac:dyDescent="0.35">
      <c r="C362" t="s">
        <v>9</v>
      </c>
      <c r="D362" t="s">
        <v>10</v>
      </c>
      <c r="E362">
        <v>2010033</v>
      </c>
      <c r="F362">
        <v>2008404</v>
      </c>
      <c r="G362" t="s">
        <v>379</v>
      </c>
      <c r="H362">
        <v>32</v>
      </c>
      <c r="I362" t="s">
        <v>12</v>
      </c>
      <c r="J362">
        <v>400.32</v>
      </c>
      <c r="K362" t="s">
        <v>14</v>
      </c>
      <c r="M362" s="34">
        <f t="shared" si="104"/>
        <v>2010033</v>
      </c>
      <c r="N362" s="34">
        <f t="shared" si="105"/>
        <v>2008404</v>
      </c>
      <c r="O362" s="34" t="str">
        <f t="shared" si="106"/>
        <v>SAVIGNY/B C/GUETTOTTES C.ANDRE 11 75CL</v>
      </c>
      <c r="P362" s="35">
        <f t="shared" si="107"/>
        <v>12.51</v>
      </c>
      <c r="Q362" s="20">
        <v>0</v>
      </c>
      <c r="R362" s="21">
        <f t="shared" si="108"/>
        <v>0</v>
      </c>
      <c r="S362" s="22">
        <f t="shared" si="109"/>
        <v>0</v>
      </c>
      <c r="T362" s="23">
        <v>0</v>
      </c>
      <c r="U362" s="21">
        <f t="shared" si="110"/>
        <v>0</v>
      </c>
      <c r="V362" s="24">
        <f t="shared" si="111"/>
        <v>0</v>
      </c>
    </row>
    <row r="363" spans="3:22" ht="16.5" x14ac:dyDescent="0.35">
      <c r="C363" t="s">
        <v>9</v>
      </c>
      <c r="D363" t="s">
        <v>10</v>
      </c>
      <c r="E363">
        <v>2010033</v>
      </c>
      <c r="F363">
        <v>2010305</v>
      </c>
      <c r="G363" t="s">
        <v>380</v>
      </c>
      <c r="H363">
        <v>8</v>
      </c>
      <c r="I363" t="s">
        <v>12</v>
      </c>
      <c r="J363">
        <v>130.09</v>
      </c>
      <c r="K363" t="s">
        <v>14</v>
      </c>
      <c r="M363" s="34">
        <f t="shared" si="104"/>
        <v>2010033</v>
      </c>
      <c r="N363" s="34">
        <f t="shared" si="105"/>
        <v>2010305</v>
      </c>
      <c r="O363" s="34" t="str">
        <f t="shared" si="106"/>
        <v>VOLNAY BOILLOT 11 75CL</v>
      </c>
      <c r="P363" s="35">
        <f t="shared" si="107"/>
        <v>16.26125</v>
      </c>
      <c r="Q363" s="20">
        <v>0</v>
      </c>
      <c r="R363" s="21">
        <f t="shared" si="108"/>
        <v>0</v>
      </c>
      <c r="S363" s="22">
        <f t="shared" si="109"/>
        <v>0</v>
      </c>
      <c r="T363" s="23">
        <v>0</v>
      </c>
      <c r="U363" s="21">
        <f t="shared" si="110"/>
        <v>0</v>
      </c>
      <c r="V363" s="24">
        <f t="shared" si="111"/>
        <v>0</v>
      </c>
    </row>
    <row r="364" spans="3:22" ht="16.5" x14ac:dyDescent="0.35">
      <c r="C364" t="s">
        <v>9</v>
      </c>
      <c r="D364" t="s">
        <v>10</v>
      </c>
      <c r="E364">
        <v>2010033</v>
      </c>
      <c r="F364">
        <v>2010307</v>
      </c>
      <c r="G364" t="s">
        <v>381</v>
      </c>
      <c r="H364">
        <v>24</v>
      </c>
      <c r="I364" t="s">
        <v>12</v>
      </c>
      <c r="J364">
        <v>390.25</v>
      </c>
      <c r="K364" t="s">
        <v>14</v>
      </c>
      <c r="M364" s="34">
        <f t="shared" si="104"/>
        <v>2010033</v>
      </c>
      <c r="N364" s="34">
        <f t="shared" si="105"/>
        <v>2010307</v>
      </c>
      <c r="O364" s="34" t="str">
        <f t="shared" si="106"/>
        <v>POMMARD BOILLOT 11 75CL</v>
      </c>
      <c r="P364" s="35">
        <f t="shared" si="107"/>
        <v>16.260416666666668</v>
      </c>
      <c r="Q364" s="20">
        <v>0</v>
      </c>
      <c r="R364" s="21">
        <f t="shared" si="108"/>
        <v>0</v>
      </c>
      <c r="S364" s="22">
        <f t="shared" si="109"/>
        <v>0</v>
      </c>
      <c r="T364" s="23">
        <v>0</v>
      </c>
      <c r="U364" s="21">
        <f t="shared" si="110"/>
        <v>0</v>
      </c>
      <c r="V364" s="24">
        <f t="shared" si="111"/>
        <v>0</v>
      </c>
    </row>
    <row r="365" spans="3:22" ht="16.5" x14ac:dyDescent="0.35">
      <c r="C365" t="s">
        <v>9</v>
      </c>
      <c r="D365" t="s">
        <v>10</v>
      </c>
      <c r="E365">
        <v>2010033</v>
      </c>
      <c r="F365">
        <v>2010328</v>
      </c>
      <c r="G365" t="s">
        <v>382</v>
      </c>
      <c r="H365">
        <v>4</v>
      </c>
      <c r="I365" t="s">
        <v>12</v>
      </c>
      <c r="J365">
        <v>219.77</v>
      </c>
      <c r="K365" t="s">
        <v>14</v>
      </c>
      <c r="M365" s="34">
        <f t="shared" si="104"/>
        <v>2010033</v>
      </c>
      <c r="N365" s="34">
        <f t="shared" si="105"/>
        <v>2010328</v>
      </c>
      <c r="O365" s="34" t="str">
        <f t="shared" si="106"/>
        <v>ECHEZEAUX DUBAND 11 75CL</v>
      </c>
      <c r="P365" s="35">
        <f t="shared" si="107"/>
        <v>54.942500000000003</v>
      </c>
      <c r="Q365" s="20">
        <v>0</v>
      </c>
      <c r="R365" s="21">
        <f t="shared" si="108"/>
        <v>0</v>
      </c>
      <c r="S365" s="22">
        <f t="shared" si="109"/>
        <v>0</v>
      </c>
      <c r="T365" s="23">
        <v>0</v>
      </c>
      <c r="U365" s="21">
        <f t="shared" si="110"/>
        <v>0</v>
      </c>
      <c r="V365" s="24">
        <f t="shared" si="111"/>
        <v>0</v>
      </c>
    </row>
    <row r="366" spans="3:22" ht="16.5" x14ac:dyDescent="0.35">
      <c r="C366" t="s">
        <v>9</v>
      </c>
      <c r="D366" t="s">
        <v>10</v>
      </c>
      <c r="E366">
        <v>2010033</v>
      </c>
      <c r="F366">
        <v>2011963</v>
      </c>
      <c r="G366" t="s">
        <v>383</v>
      </c>
      <c r="H366">
        <v>1</v>
      </c>
      <c r="I366" t="s">
        <v>12</v>
      </c>
      <c r="J366">
        <v>78.7</v>
      </c>
      <c r="K366" t="s">
        <v>14</v>
      </c>
      <c r="M366" s="34">
        <f t="shared" si="104"/>
        <v>2010033</v>
      </c>
      <c r="N366" s="34">
        <f t="shared" si="105"/>
        <v>2011963</v>
      </c>
      <c r="O366" s="34" t="str">
        <f t="shared" si="106"/>
        <v>ECHEZEAUX DUJAC 11 75CL</v>
      </c>
      <c r="P366" s="35">
        <f t="shared" si="107"/>
        <v>78.7</v>
      </c>
      <c r="Q366" s="20">
        <v>0</v>
      </c>
      <c r="R366" s="21">
        <f t="shared" si="108"/>
        <v>0</v>
      </c>
      <c r="S366" s="22">
        <f t="shared" si="109"/>
        <v>0</v>
      </c>
      <c r="T366" s="23">
        <v>0</v>
      </c>
      <c r="U366" s="21">
        <f t="shared" si="110"/>
        <v>0</v>
      </c>
      <c r="V366" s="24">
        <f t="shared" si="111"/>
        <v>0</v>
      </c>
    </row>
    <row r="367" spans="3:22" ht="16.5" x14ac:dyDescent="0.35">
      <c r="C367" t="s">
        <v>9</v>
      </c>
      <c r="D367" t="s">
        <v>10</v>
      </c>
      <c r="E367">
        <v>2010033</v>
      </c>
      <c r="F367">
        <v>2011970</v>
      </c>
      <c r="G367" t="s">
        <v>384</v>
      </c>
      <c r="H367">
        <v>27</v>
      </c>
      <c r="I367" t="s">
        <v>12</v>
      </c>
      <c r="J367">
        <v>356.4</v>
      </c>
      <c r="K367" t="s">
        <v>14</v>
      </c>
      <c r="M367" s="34">
        <f t="shared" si="104"/>
        <v>2010033</v>
      </c>
      <c r="N367" s="34">
        <f t="shared" si="105"/>
        <v>2011970</v>
      </c>
      <c r="O367" s="34" t="str">
        <f t="shared" si="106"/>
        <v>SAVIGNY/B LAVIERES SEGUIN-M. 11 75CL</v>
      </c>
      <c r="P367" s="35">
        <f t="shared" si="107"/>
        <v>13.2</v>
      </c>
      <c r="Q367" s="20">
        <v>0</v>
      </c>
      <c r="R367" s="21">
        <f t="shared" si="108"/>
        <v>0</v>
      </c>
      <c r="S367" s="22">
        <f t="shared" si="109"/>
        <v>0</v>
      </c>
      <c r="T367" s="23">
        <v>0</v>
      </c>
      <c r="U367" s="21">
        <f t="shared" si="110"/>
        <v>0</v>
      </c>
      <c r="V367" s="24">
        <f t="shared" si="111"/>
        <v>0</v>
      </c>
    </row>
    <row r="368" spans="3:22" ht="16.5" x14ac:dyDescent="0.35">
      <c r="C368" t="s">
        <v>9</v>
      </c>
      <c r="D368" t="s">
        <v>10</v>
      </c>
      <c r="E368">
        <v>2010033</v>
      </c>
      <c r="F368">
        <v>2012923</v>
      </c>
      <c r="G368" t="s">
        <v>385</v>
      </c>
      <c r="H368">
        <v>1</v>
      </c>
      <c r="I368" t="s">
        <v>12</v>
      </c>
      <c r="J368">
        <v>20.92</v>
      </c>
      <c r="K368" t="s">
        <v>14</v>
      </c>
      <c r="M368" s="34">
        <f t="shared" si="104"/>
        <v>2010033</v>
      </c>
      <c r="N368" s="34">
        <f t="shared" si="105"/>
        <v>2012923</v>
      </c>
      <c r="O368" s="34" t="str">
        <f t="shared" si="106"/>
        <v>CHABLIS GRENOUILLES DROIN 12 75CL</v>
      </c>
      <c r="P368" s="35">
        <f t="shared" si="107"/>
        <v>20.92</v>
      </c>
      <c r="Q368" s="20">
        <v>0</v>
      </c>
      <c r="R368" s="21">
        <f t="shared" si="108"/>
        <v>0</v>
      </c>
      <c r="S368" s="22">
        <f t="shared" si="109"/>
        <v>0</v>
      </c>
      <c r="T368" s="23">
        <v>0</v>
      </c>
      <c r="U368" s="21">
        <f t="shared" si="110"/>
        <v>0</v>
      </c>
      <c r="V368" s="24">
        <f t="shared" si="111"/>
        <v>0</v>
      </c>
    </row>
    <row r="369" spans="3:22" ht="16.5" x14ac:dyDescent="0.35">
      <c r="C369" t="s">
        <v>9</v>
      </c>
      <c r="D369" t="s">
        <v>10</v>
      </c>
      <c r="E369">
        <v>2010033</v>
      </c>
      <c r="F369">
        <v>2013005</v>
      </c>
      <c r="G369" t="s">
        <v>386</v>
      </c>
      <c r="H369">
        <v>8</v>
      </c>
      <c r="I369" t="s">
        <v>12</v>
      </c>
      <c r="J369">
        <v>78.400000000000006</v>
      </c>
      <c r="K369" t="s">
        <v>14</v>
      </c>
      <c r="M369" s="34">
        <f t="shared" si="104"/>
        <v>2010033</v>
      </c>
      <c r="N369" s="34">
        <f t="shared" si="105"/>
        <v>2013005</v>
      </c>
      <c r="O369" s="34" t="str">
        <f t="shared" si="106"/>
        <v>MOULIN/VENT DU CHATEAU 11 75CL</v>
      </c>
      <c r="P369" s="35">
        <f t="shared" si="107"/>
        <v>9.8000000000000007</v>
      </c>
      <c r="Q369" s="20">
        <v>0</v>
      </c>
      <c r="R369" s="21">
        <f t="shared" si="108"/>
        <v>0</v>
      </c>
      <c r="S369" s="22">
        <f t="shared" si="109"/>
        <v>0</v>
      </c>
      <c r="T369" s="23">
        <v>0</v>
      </c>
      <c r="U369" s="21">
        <f t="shared" si="110"/>
        <v>0</v>
      </c>
      <c r="V369" s="24">
        <f t="shared" si="111"/>
        <v>0</v>
      </c>
    </row>
    <row r="370" spans="3:22" ht="16.5" x14ac:dyDescent="0.35">
      <c r="C370" t="s">
        <v>9</v>
      </c>
      <c r="D370" t="s">
        <v>10</v>
      </c>
      <c r="E370">
        <v>2010033</v>
      </c>
      <c r="F370">
        <v>2013047</v>
      </c>
      <c r="G370" t="s">
        <v>387</v>
      </c>
      <c r="H370">
        <v>2</v>
      </c>
      <c r="I370" t="s">
        <v>12</v>
      </c>
      <c r="J370">
        <v>80.239999999999995</v>
      </c>
      <c r="K370" t="s">
        <v>14</v>
      </c>
      <c r="M370" s="34">
        <f t="shared" si="104"/>
        <v>2010033</v>
      </c>
      <c r="N370" s="34">
        <f t="shared" si="105"/>
        <v>2013047</v>
      </c>
      <c r="O370" s="34" t="str">
        <f t="shared" si="106"/>
        <v>MEURSAULT CLOS/BARRE C.LAFON 10 75CL</v>
      </c>
      <c r="P370" s="35">
        <f t="shared" si="107"/>
        <v>40.119999999999997</v>
      </c>
      <c r="Q370" s="20">
        <v>0</v>
      </c>
      <c r="R370" s="21">
        <f t="shared" si="108"/>
        <v>0</v>
      </c>
      <c r="S370" s="22">
        <f t="shared" si="109"/>
        <v>0</v>
      </c>
      <c r="T370" s="23">
        <v>0</v>
      </c>
      <c r="U370" s="21">
        <f t="shared" si="110"/>
        <v>0</v>
      </c>
      <c r="V370" s="24">
        <f t="shared" si="111"/>
        <v>0</v>
      </c>
    </row>
    <row r="371" spans="3:22" ht="16.5" x14ac:dyDescent="0.35">
      <c r="C371" t="s">
        <v>9</v>
      </c>
      <c r="D371" t="s">
        <v>10</v>
      </c>
      <c r="E371">
        <v>2010033</v>
      </c>
      <c r="F371">
        <v>2013266</v>
      </c>
      <c r="G371" t="s">
        <v>388</v>
      </c>
      <c r="H371">
        <v>12</v>
      </c>
      <c r="I371" t="s">
        <v>12</v>
      </c>
      <c r="J371">
        <v>508.8</v>
      </c>
      <c r="K371" t="s">
        <v>14</v>
      </c>
      <c r="M371" s="34">
        <f t="shared" si="104"/>
        <v>2010033</v>
      </c>
      <c r="N371" s="34">
        <f t="shared" si="105"/>
        <v>2013266</v>
      </c>
      <c r="O371" s="34" t="str">
        <f t="shared" si="106"/>
        <v>PULIGNY/MT COMBETTES J.PRIEUR 11 75CL</v>
      </c>
      <c r="P371" s="35">
        <f t="shared" si="107"/>
        <v>42.4</v>
      </c>
      <c r="Q371" s="20">
        <v>0</v>
      </c>
      <c r="R371" s="21">
        <f t="shared" si="108"/>
        <v>0</v>
      </c>
      <c r="S371" s="22">
        <f t="shared" si="109"/>
        <v>0</v>
      </c>
      <c r="T371" s="23">
        <v>0</v>
      </c>
      <c r="U371" s="21">
        <f t="shared" si="110"/>
        <v>0</v>
      </c>
      <c r="V371" s="24">
        <f t="shared" si="111"/>
        <v>0</v>
      </c>
    </row>
    <row r="372" spans="3:22" ht="16.5" x14ac:dyDescent="0.35">
      <c r="C372" t="s">
        <v>9</v>
      </c>
      <c r="D372" t="s">
        <v>10</v>
      </c>
      <c r="E372">
        <v>2010033</v>
      </c>
      <c r="F372">
        <v>2013549</v>
      </c>
      <c r="G372" t="s">
        <v>389</v>
      </c>
      <c r="H372">
        <v>6</v>
      </c>
      <c r="I372" t="s">
        <v>12</v>
      </c>
      <c r="J372">
        <v>198</v>
      </c>
      <c r="K372" t="s">
        <v>14</v>
      </c>
      <c r="M372" s="34">
        <f t="shared" si="104"/>
        <v>2010033</v>
      </c>
      <c r="N372" s="34">
        <f t="shared" si="105"/>
        <v>2013549</v>
      </c>
      <c r="O372" s="34" t="str">
        <f t="shared" si="106"/>
        <v>NUITS/GEORGES DAMODES VOUGERAIE 11 75CL</v>
      </c>
      <c r="P372" s="35">
        <f t="shared" si="107"/>
        <v>33</v>
      </c>
      <c r="Q372" s="20">
        <v>0</v>
      </c>
      <c r="R372" s="21">
        <f t="shared" si="108"/>
        <v>0</v>
      </c>
      <c r="S372" s="22">
        <f t="shared" si="109"/>
        <v>0</v>
      </c>
      <c r="T372" s="23">
        <v>0</v>
      </c>
      <c r="U372" s="21">
        <f t="shared" si="110"/>
        <v>0</v>
      </c>
      <c r="V372" s="24">
        <f t="shared" si="111"/>
        <v>0</v>
      </c>
    </row>
    <row r="373" spans="3:22" ht="16.5" x14ac:dyDescent="0.35">
      <c r="C373" t="s">
        <v>9</v>
      </c>
      <c r="D373" t="s">
        <v>10</v>
      </c>
      <c r="E373">
        <v>2010033</v>
      </c>
      <c r="F373">
        <v>2013553</v>
      </c>
      <c r="G373" t="s">
        <v>390</v>
      </c>
      <c r="H373">
        <v>20</v>
      </c>
      <c r="I373" t="s">
        <v>12</v>
      </c>
      <c r="J373" t="s">
        <v>391</v>
      </c>
      <c r="K373" t="s">
        <v>14</v>
      </c>
      <c r="M373" s="34">
        <f t="shared" si="104"/>
        <v>2010033</v>
      </c>
      <c r="N373" s="34">
        <f t="shared" si="105"/>
        <v>2013553</v>
      </c>
      <c r="O373" s="34" t="str">
        <f t="shared" si="106"/>
        <v>CHARMES/CHBT MAZOYERES VOUGERAIE 11 75CL</v>
      </c>
      <c r="P373" s="35">
        <f t="shared" si="107"/>
        <v>56</v>
      </c>
      <c r="Q373" s="20">
        <v>0</v>
      </c>
      <c r="R373" s="21">
        <f t="shared" si="108"/>
        <v>0</v>
      </c>
      <c r="S373" s="22">
        <f t="shared" si="109"/>
        <v>0</v>
      </c>
      <c r="T373" s="23">
        <v>0</v>
      </c>
      <c r="U373" s="21">
        <f t="shared" si="110"/>
        <v>0</v>
      </c>
      <c r="V373" s="24">
        <f t="shared" si="111"/>
        <v>0</v>
      </c>
    </row>
    <row r="374" spans="3:22" ht="16.5" x14ac:dyDescent="0.35">
      <c r="C374" t="s">
        <v>9</v>
      </c>
      <c r="D374" t="s">
        <v>10</v>
      </c>
      <c r="E374">
        <v>2010033</v>
      </c>
      <c r="F374">
        <v>2013619</v>
      </c>
      <c r="G374" t="s">
        <v>392</v>
      </c>
      <c r="H374">
        <v>120</v>
      </c>
      <c r="I374" t="s">
        <v>12</v>
      </c>
      <c r="J374" t="s">
        <v>393</v>
      </c>
      <c r="K374" t="s">
        <v>14</v>
      </c>
      <c r="M374" s="34">
        <f t="shared" si="104"/>
        <v>2010033</v>
      </c>
      <c r="N374" s="34">
        <f t="shared" si="105"/>
        <v>2013619</v>
      </c>
      <c r="O374" s="34" t="str">
        <f t="shared" si="106"/>
        <v>CHABLIS BLANCHOTS LAROCHE 09 75CL 120+12</v>
      </c>
      <c r="P374" s="35">
        <f t="shared" si="107"/>
        <v>25.097583333333333</v>
      </c>
      <c r="Q374" s="20">
        <v>0</v>
      </c>
      <c r="R374" s="21">
        <f t="shared" si="108"/>
        <v>0</v>
      </c>
      <c r="S374" s="22">
        <f t="shared" si="109"/>
        <v>0</v>
      </c>
      <c r="T374" s="23">
        <v>0</v>
      </c>
      <c r="U374" s="21">
        <f t="shared" si="110"/>
        <v>0</v>
      </c>
      <c r="V374" s="24">
        <f t="shared" si="111"/>
        <v>0</v>
      </c>
    </row>
    <row r="375" spans="3:22" ht="16.5" x14ac:dyDescent="0.35">
      <c r="C375" t="s">
        <v>9</v>
      </c>
      <c r="D375" t="s">
        <v>10</v>
      </c>
      <c r="E375">
        <v>2010033</v>
      </c>
      <c r="F375">
        <v>2013762</v>
      </c>
      <c r="G375" t="s">
        <v>394</v>
      </c>
      <c r="H375">
        <v>12</v>
      </c>
      <c r="I375" t="s">
        <v>12</v>
      </c>
      <c r="J375">
        <v>278.05</v>
      </c>
      <c r="K375" t="s">
        <v>14</v>
      </c>
      <c r="M375" s="34">
        <f t="shared" si="104"/>
        <v>2010033</v>
      </c>
      <c r="N375" s="34">
        <f t="shared" si="105"/>
        <v>2013762</v>
      </c>
      <c r="O375" s="34" t="str">
        <f t="shared" si="106"/>
        <v>VOSNE/ROM. CAMUZET 05 37.5CL</v>
      </c>
      <c r="P375" s="35">
        <f t="shared" si="107"/>
        <v>23.170833333333334</v>
      </c>
      <c r="Q375" s="20">
        <v>0</v>
      </c>
      <c r="R375" s="21">
        <f t="shared" si="108"/>
        <v>0</v>
      </c>
      <c r="S375" s="22">
        <f t="shared" si="109"/>
        <v>0</v>
      </c>
      <c r="T375" s="23">
        <v>0</v>
      </c>
      <c r="U375" s="21">
        <f t="shared" si="110"/>
        <v>0</v>
      </c>
      <c r="V375" s="24">
        <f t="shared" si="111"/>
        <v>0</v>
      </c>
    </row>
    <row r="376" spans="3:22" ht="16.5" x14ac:dyDescent="0.35">
      <c r="C376" t="s">
        <v>9</v>
      </c>
      <c r="D376" t="s">
        <v>10</v>
      </c>
      <c r="E376">
        <v>2010033</v>
      </c>
      <c r="F376">
        <v>2013917</v>
      </c>
      <c r="G376" t="s">
        <v>395</v>
      </c>
      <c r="H376">
        <v>6</v>
      </c>
      <c r="I376" t="s">
        <v>12</v>
      </c>
      <c r="J376">
        <v>750.6</v>
      </c>
      <c r="K376" t="s">
        <v>14</v>
      </c>
      <c r="M376" s="34">
        <f t="shared" si="104"/>
        <v>2010033</v>
      </c>
      <c r="N376" s="34">
        <f t="shared" si="105"/>
        <v>2013917</v>
      </c>
      <c r="O376" s="34" t="str">
        <f t="shared" si="106"/>
        <v>CHEVALIER/M C/CHEVALIERS CHARTRON 12 75C</v>
      </c>
      <c r="P376" s="35">
        <f t="shared" si="107"/>
        <v>125.10000000000001</v>
      </c>
      <c r="Q376" s="20">
        <v>0</v>
      </c>
      <c r="R376" s="21">
        <f t="shared" si="108"/>
        <v>0</v>
      </c>
      <c r="S376" s="22">
        <f t="shared" si="109"/>
        <v>0</v>
      </c>
      <c r="T376" s="23">
        <v>0</v>
      </c>
      <c r="U376" s="21">
        <f t="shared" si="110"/>
        <v>0</v>
      </c>
      <c r="V376" s="24">
        <f t="shared" si="111"/>
        <v>0</v>
      </c>
    </row>
    <row r="377" spans="3:22" ht="16.5" x14ac:dyDescent="0.35">
      <c r="C377" t="s">
        <v>9</v>
      </c>
      <c r="D377" t="s">
        <v>10</v>
      </c>
      <c r="E377">
        <v>2010033</v>
      </c>
      <c r="F377">
        <v>2013919</v>
      </c>
      <c r="G377" t="s">
        <v>396</v>
      </c>
      <c r="H377">
        <v>5</v>
      </c>
      <c r="I377" t="s">
        <v>12</v>
      </c>
      <c r="J377">
        <v>169.65</v>
      </c>
      <c r="K377" t="s">
        <v>14</v>
      </c>
      <c r="M377" s="34">
        <f t="shared" si="104"/>
        <v>2010033</v>
      </c>
      <c r="N377" s="34">
        <f t="shared" si="105"/>
        <v>2013919</v>
      </c>
      <c r="O377" s="34" t="str">
        <f t="shared" si="106"/>
        <v>CHASSAGNE/MT CAILLERETS CHARTRON 12 75CL</v>
      </c>
      <c r="P377" s="35">
        <f t="shared" si="107"/>
        <v>33.93</v>
      </c>
      <c r="Q377" s="20">
        <v>0</v>
      </c>
      <c r="R377" s="21">
        <f t="shared" si="108"/>
        <v>0</v>
      </c>
      <c r="S377" s="22">
        <f t="shared" si="109"/>
        <v>0</v>
      </c>
      <c r="T377" s="23">
        <v>0</v>
      </c>
      <c r="U377" s="21">
        <f t="shared" si="110"/>
        <v>0</v>
      </c>
      <c r="V377" s="24">
        <f t="shared" si="111"/>
        <v>0</v>
      </c>
    </row>
    <row r="378" spans="3:22" ht="16.5" x14ac:dyDescent="0.35">
      <c r="C378" t="s">
        <v>9</v>
      </c>
      <c r="D378" t="s">
        <v>10</v>
      </c>
      <c r="E378">
        <v>2010033</v>
      </c>
      <c r="F378">
        <v>2014190</v>
      </c>
      <c r="G378" t="s">
        <v>397</v>
      </c>
      <c r="H378">
        <v>1</v>
      </c>
      <c r="I378" t="s">
        <v>12</v>
      </c>
      <c r="J378">
        <v>61</v>
      </c>
      <c r="K378" t="s">
        <v>14</v>
      </c>
      <c r="M378" s="34">
        <f t="shared" si="104"/>
        <v>2010033</v>
      </c>
      <c r="N378" s="34">
        <f t="shared" si="105"/>
        <v>2014190</v>
      </c>
      <c r="O378" s="34" t="str">
        <f t="shared" si="106"/>
        <v>PULIGNY/MT PUCELLES O.LEFLAIVE 10 75CL</v>
      </c>
      <c r="P378" s="35">
        <f t="shared" si="107"/>
        <v>61</v>
      </c>
      <c r="Q378" s="20">
        <v>0</v>
      </c>
      <c r="R378" s="21">
        <f t="shared" si="108"/>
        <v>0</v>
      </c>
      <c r="S378" s="22">
        <f t="shared" si="109"/>
        <v>0</v>
      </c>
      <c r="T378" s="23">
        <v>0</v>
      </c>
      <c r="U378" s="21">
        <f t="shared" si="110"/>
        <v>0</v>
      </c>
      <c r="V378" s="24">
        <f t="shared" si="111"/>
        <v>0</v>
      </c>
    </row>
    <row r="379" spans="3:22" ht="16.5" x14ac:dyDescent="0.35">
      <c r="C379" t="s">
        <v>9</v>
      </c>
      <c r="D379" t="s">
        <v>10</v>
      </c>
      <c r="E379">
        <v>2010033</v>
      </c>
      <c r="F379">
        <v>2015121</v>
      </c>
      <c r="G379" t="s">
        <v>398</v>
      </c>
      <c r="H379">
        <v>28</v>
      </c>
      <c r="I379" t="s">
        <v>12</v>
      </c>
      <c r="J379">
        <v>734.07</v>
      </c>
      <c r="K379" t="s">
        <v>14</v>
      </c>
      <c r="M379" s="34">
        <f t="shared" si="104"/>
        <v>2010033</v>
      </c>
      <c r="N379" s="34">
        <f t="shared" si="105"/>
        <v>2015121</v>
      </c>
      <c r="O379" s="34" t="str">
        <f t="shared" si="106"/>
        <v>CHABLIS FOURCHAUME LAROCHE 11 150CL 11+1</v>
      </c>
      <c r="P379" s="35">
        <f t="shared" si="107"/>
        <v>26.216785714285717</v>
      </c>
      <c r="Q379" s="20">
        <v>0</v>
      </c>
      <c r="R379" s="21">
        <f t="shared" si="108"/>
        <v>0</v>
      </c>
      <c r="S379" s="22">
        <f t="shared" si="109"/>
        <v>0</v>
      </c>
      <c r="T379" s="23">
        <v>0</v>
      </c>
      <c r="U379" s="21">
        <f t="shared" si="110"/>
        <v>0</v>
      </c>
      <c r="V379" s="24">
        <f t="shared" si="111"/>
        <v>0</v>
      </c>
    </row>
    <row r="380" spans="3:22" ht="16.5" x14ac:dyDescent="0.35">
      <c r="C380" t="s">
        <v>9</v>
      </c>
      <c r="D380" t="s">
        <v>10</v>
      </c>
      <c r="E380">
        <v>2010033</v>
      </c>
      <c r="F380">
        <v>2015370</v>
      </c>
      <c r="G380" t="s">
        <v>399</v>
      </c>
      <c r="H380">
        <v>400</v>
      </c>
      <c r="I380" t="s">
        <v>12</v>
      </c>
      <c r="J380" t="s">
        <v>400</v>
      </c>
      <c r="K380" t="s">
        <v>14</v>
      </c>
      <c r="M380" s="34">
        <f t="shared" si="104"/>
        <v>2010033</v>
      </c>
      <c r="N380" s="34">
        <f t="shared" si="105"/>
        <v>2015370</v>
      </c>
      <c r="O380" s="34" t="str">
        <f t="shared" si="106"/>
        <v>CHABLIS LA SEREINE CHABLISIENNE 11 75CL</v>
      </c>
      <c r="P380" s="35">
        <f t="shared" si="107"/>
        <v>6.15</v>
      </c>
      <c r="Q380" s="20">
        <v>0</v>
      </c>
      <c r="R380" s="21">
        <f t="shared" si="108"/>
        <v>0</v>
      </c>
      <c r="S380" s="22">
        <f t="shared" si="109"/>
        <v>0</v>
      </c>
      <c r="T380" s="23">
        <v>0</v>
      </c>
      <c r="U380" s="21">
        <f t="shared" si="110"/>
        <v>0</v>
      </c>
      <c r="V380" s="24">
        <f t="shared" si="111"/>
        <v>0</v>
      </c>
    </row>
    <row r="381" spans="3:22" ht="16.5" x14ac:dyDescent="0.35">
      <c r="C381" t="s">
        <v>9</v>
      </c>
      <c r="D381" t="s">
        <v>10</v>
      </c>
      <c r="E381">
        <v>2010033</v>
      </c>
      <c r="F381">
        <v>2015372</v>
      </c>
      <c r="G381" t="s">
        <v>401</v>
      </c>
      <c r="H381">
        <v>3</v>
      </c>
      <c r="I381" t="s">
        <v>12</v>
      </c>
      <c r="J381">
        <v>31.5</v>
      </c>
      <c r="K381" t="s">
        <v>14</v>
      </c>
      <c r="M381" s="34">
        <f t="shared" si="104"/>
        <v>2010033</v>
      </c>
      <c r="N381" s="34">
        <f t="shared" si="105"/>
        <v>2015372</v>
      </c>
      <c r="O381" s="34" t="str">
        <f t="shared" si="106"/>
        <v>CHABLIS M/TONNERRE 12 75CL CHABLISIENNE</v>
      </c>
      <c r="P381" s="35">
        <f t="shared" si="107"/>
        <v>10.5</v>
      </c>
      <c r="Q381" s="20">
        <v>0</v>
      </c>
      <c r="R381" s="21">
        <f t="shared" si="108"/>
        <v>0</v>
      </c>
      <c r="S381" s="22">
        <f t="shared" si="109"/>
        <v>0</v>
      </c>
      <c r="T381" s="23">
        <v>0</v>
      </c>
      <c r="U381" s="21">
        <f t="shared" si="110"/>
        <v>0</v>
      </c>
      <c r="V381" s="24">
        <f t="shared" si="111"/>
        <v>0</v>
      </c>
    </row>
    <row r="382" spans="3:22" ht="16.5" x14ac:dyDescent="0.35">
      <c r="C382" t="s">
        <v>9</v>
      </c>
      <c r="D382" t="s">
        <v>10</v>
      </c>
      <c r="E382">
        <v>2010033</v>
      </c>
      <c r="F382">
        <v>2015375</v>
      </c>
      <c r="G382" t="s">
        <v>402</v>
      </c>
      <c r="H382">
        <v>60</v>
      </c>
      <c r="I382" t="s">
        <v>12</v>
      </c>
      <c r="J382">
        <v>456</v>
      </c>
      <c r="K382" t="s">
        <v>14</v>
      </c>
      <c r="M382" s="34">
        <f t="shared" si="104"/>
        <v>2010033</v>
      </c>
      <c r="N382" s="34">
        <f t="shared" si="105"/>
        <v>2015375</v>
      </c>
      <c r="O382" s="34" t="str">
        <f t="shared" si="106"/>
        <v>CHABLIS V.V LES VENERABLES 11 75CL</v>
      </c>
      <c r="P382" s="35">
        <f t="shared" si="107"/>
        <v>7.6</v>
      </c>
      <c r="Q382" s="20">
        <v>0</v>
      </c>
      <c r="R382" s="21">
        <f t="shared" si="108"/>
        <v>0</v>
      </c>
      <c r="S382" s="22">
        <f t="shared" si="109"/>
        <v>0</v>
      </c>
      <c r="T382" s="23">
        <v>0</v>
      </c>
      <c r="U382" s="21">
        <f t="shared" si="110"/>
        <v>0</v>
      </c>
      <c r="V382" s="24">
        <f t="shared" si="111"/>
        <v>0</v>
      </c>
    </row>
    <row r="383" spans="3:22" ht="16.5" x14ac:dyDescent="0.35">
      <c r="C383" t="s">
        <v>9</v>
      </c>
      <c r="D383" t="s">
        <v>10</v>
      </c>
      <c r="E383">
        <v>2010033</v>
      </c>
      <c r="F383">
        <v>2015499</v>
      </c>
      <c r="G383" t="s">
        <v>403</v>
      </c>
      <c r="H383">
        <v>24</v>
      </c>
      <c r="I383" t="s">
        <v>12</v>
      </c>
      <c r="J383">
        <v>211.7</v>
      </c>
      <c r="K383" t="s">
        <v>14</v>
      </c>
      <c r="M383" s="34">
        <f t="shared" si="104"/>
        <v>2010033</v>
      </c>
      <c r="N383" s="34">
        <f t="shared" si="105"/>
        <v>2015499</v>
      </c>
      <c r="O383" s="34" t="str">
        <f t="shared" si="106"/>
        <v>SAINT VERAN VV CRECHES SAUMAIZE 12 75CL</v>
      </c>
      <c r="P383" s="35">
        <f t="shared" si="107"/>
        <v>8.8208333333333329</v>
      </c>
      <c r="Q383" s="20">
        <v>0</v>
      </c>
      <c r="R383" s="21">
        <f t="shared" si="108"/>
        <v>0</v>
      </c>
      <c r="S383" s="22">
        <f t="shared" si="109"/>
        <v>0</v>
      </c>
      <c r="T383" s="23">
        <v>0</v>
      </c>
      <c r="U383" s="21">
        <f t="shared" si="110"/>
        <v>0</v>
      </c>
      <c r="V383" s="24">
        <f t="shared" si="111"/>
        <v>0</v>
      </c>
    </row>
    <row r="384" spans="3:22" ht="16.5" x14ac:dyDescent="0.35">
      <c r="C384" t="s">
        <v>9</v>
      </c>
      <c r="D384" t="s">
        <v>10</v>
      </c>
      <c r="E384">
        <v>2010033</v>
      </c>
      <c r="F384">
        <v>2015507</v>
      </c>
      <c r="G384" t="s">
        <v>404</v>
      </c>
      <c r="H384">
        <v>4</v>
      </c>
      <c r="I384" t="s">
        <v>12</v>
      </c>
      <c r="J384">
        <v>84</v>
      </c>
      <c r="K384" t="s">
        <v>14</v>
      </c>
      <c r="M384" s="34">
        <f t="shared" si="104"/>
        <v>2010033</v>
      </c>
      <c r="N384" s="34">
        <f t="shared" si="105"/>
        <v>2015507</v>
      </c>
      <c r="O384" s="34" t="str">
        <f t="shared" si="106"/>
        <v>CHASSAGNE/MT VV AMIOT 12 75CL</v>
      </c>
      <c r="P384" s="35">
        <f t="shared" si="107"/>
        <v>21</v>
      </c>
      <c r="Q384" s="20">
        <v>0</v>
      </c>
      <c r="R384" s="21">
        <f t="shared" si="108"/>
        <v>0</v>
      </c>
      <c r="S384" s="22">
        <f t="shared" si="109"/>
        <v>0</v>
      </c>
      <c r="T384" s="23">
        <v>0</v>
      </c>
      <c r="U384" s="21">
        <f t="shared" si="110"/>
        <v>0</v>
      </c>
      <c r="V384" s="24">
        <f t="shared" si="111"/>
        <v>0</v>
      </c>
    </row>
    <row r="385" spans="3:22" ht="16.5" x14ac:dyDescent="0.35">
      <c r="C385" t="s">
        <v>9</v>
      </c>
      <c r="D385" t="s">
        <v>10</v>
      </c>
      <c r="E385">
        <v>2010033</v>
      </c>
      <c r="F385">
        <v>2016319</v>
      </c>
      <c r="G385" t="s">
        <v>405</v>
      </c>
      <c r="H385">
        <v>12</v>
      </c>
      <c r="I385" t="s">
        <v>12</v>
      </c>
      <c r="J385">
        <v>678</v>
      </c>
      <c r="K385" t="s">
        <v>14</v>
      </c>
      <c r="M385" s="34">
        <f t="shared" si="104"/>
        <v>2010033</v>
      </c>
      <c r="N385" s="34">
        <f t="shared" si="105"/>
        <v>2016319</v>
      </c>
      <c r="O385" s="34" t="str">
        <f t="shared" si="106"/>
        <v>C/CHARLEMAGNE 11 PICARD 75CL</v>
      </c>
      <c r="P385" s="35">
        <f t="shared" si="107"/>
        <v>56.5</v>
      </c>
      <c r="Q385" s="20">
        <v>0</v>
      </c>
      <c r="R385" s="21">
        <f t="shared" si="108"/>
        <v>0</v>
      </c>
      <c r="S385" s="22">
        <f t="shared" si="109"/>
        <v>0</v>
      </c>
      <c r="T385" s="23">
        <v>0</v>
      </c>
      <c r="U385" s="21">
        <f t="shared" si="110"/>
        <v>0</v>
      </c>
      <c r="V385" s="24">
        <f t="shared" si="111"/>
        <v>0</v>
      </c>
    </row>
    <row r="386" spans="3:22" ht="16.5" x14ac:dyDescent="0.35">
      <c r="C386" t="s">
        <v>9</v>
      </c>
      <c r="D386" t="s">
        <v>10</v>
      </c>
      <c r="E386">
        <v>2010033</v>
      </c>
      <c r="F386">
        <v>2016859</v>
      </c>
      <c r="G386" t="s">
        <v>406</v>
      </c>
      <c r="H386">
        <v>18</v>
      </c>
      <c r="I386" t="s">
        <v>12</v>
      </c>
      <c r="J386">
        <v>699.9</v>
      </c>
      <c r="K386" t="s">
        <v>14</v>
      </c>
      <c r="M386" s="34">
        <f t="shared" si="104"/>
        <v>2010033</v>
      </c>
      <c r="N386" s="34">
        <f t="shared" si="105"/>
        <v>2016859</v>
      </c>
      <c r="O386" s="34" t="str">
        <f t="shared" si="106"/>
        <v>MEURSAULT CHARMES BOUZEREAU 12 75CL</v>
      </c>
      <c r="P386" s="35">
        <f t="shared" si="107"/>
        <v>38.883333333333333</v>
      </c>
      <c r="Q386" s="20">
        <v>0</v>
      </c>
      <c r="R386" s="21">
        <f t="shared" si="108"/>
        <v>0</v>
      </c>
      <c r="S386" s="22">
        <f t="shared" si="109"/>
        <v>0</v>
      </c>
      <c r="T386" s="23">
        <v>0</v>
      </c>
      <c r="U386" s="21">
        <f t="shared" si="110"/>
        <v>0</v>
      </c>
      <c r="V386" s="24">
        <f t="shared" si="111"/>
        <v>0</v>
      </c>
    </row>
    <row r="387" spans="3:22" ht="16.5" x14ac:dyDescent="0.35">
      <c r="C387" t="s">
        <v>9</v>
      </c>
      <c r="D387" t="s">
        <v>10</v>
      </c>
      <c r="E387">
        <v>2010033</v>
      </c>
      <c r="F387">
        <v>2016889</v>
      </c>
      <c r="G387" t="s">
        <v>407</v>
      </c>
      <c r="H387">
        <v>6</v>
      </c>
      <c r="I387" t="s">
        <v>12</v>
      </c>
      <c r="J387">
        <v>116.08</v>
      </c>
      <c r="K387" t="s">
        <v>14</v>
      </c>
      <c r="M387" s="34">
        <f t="shared" si="104"/>
        <v>2010033</v>
      </c>
      <c r="N387" s="34">
        <f t="shared" si="105"/>
        <v>2016889</v>
      </c>
      <c r="O387" s="34" t="str">
        <f t="shared" si="106"/>
        <v>NUITS/GEORGES DUBAND 12 75CL</v>
      </c>
      <c r="P387" s="35">
        <f t="shared" si="107"/>
        <v>19.346666666666668</v>
      </c>
      <c r="Q387" s="20">
        <v>0</v>
      </c>
      <c r="R387" s="21">
        <f t="shared" si="108"/>
        <v>0</v>
      </c>
      <c r="S387" s="22">
        <f t="shared" si="109"/>
        <v>0</v>
      </c>
      <c r="T387" s="23">
        <v>0</v>
      </c>
      <c r="U387" s="21">
        <f t="shared" si="110"/>
        <v>0</v>
      </c>
      <c r="V387" s="24">
        <f t="shared" si="111"/>
        <v>0</v>
      </c>
    </row>
    <row r="388" spans="3:22" ht="16.5" x14ac:dyDescent="0.35">
      <c r="C388" t="s">
        <v>9</v>
      </c>
      <c r="D388" t="s">
        <v>10</v>
      </c>
      <c r="E388">
        <v>2010033</v>
      </c>
      <c r="F388">
        <v>2016893</v>
      </c>
      <c r="G388" t="s">
        <v>408</v>
      </c>
      <c r="H388">
        <v>9</v>
      </c>
      <c r="I388" t="s">
        <v>12</v>
      </c>
      <c r="J388">
        <v>572.76</v>
      </c>
      <c r="K388" t="s">
        <v>14</v>
      </c>
      <c r="M388" s="34">
        <f t="shared" ref="M388:M451" si="112">IF(D388&lt;&gt;"",E388,"")</f>
        <v>2010033</v>
      </c>
      <c r="N388" s="34">
        <f t="shared" ref="N388:N451" si="113">IF(M388&lt;&gt;"",F388,"")</f>
        <v>2016893</v>
      </c>
      <c r="O388" s="34" t="str">
        <f t="shared" ref="O388:O451" si="114">IF(M388&lt;&gt;"",G388,"")</f>
        <v>ECHEZEAUX DUBAND 12 75CL</v>
      </c>
      <c r="P388" s="35">
        <f t="shared" ref="P388:P451" si="115">IF(M388&lt;&gt;"",SUBSTITUTE(J388,",","")/VALUE(SUBSTITUTE(H388,",","")),"")</f>
        <v>63.64</v>
      </c>
      <c r="Q388" s="20">
        <v>0</v>
      </c>
      <c r="R388" s="21">
        <f t="shared" si="108"/>
        <v>0</v>
      </c>
      <c r="S388" s="22">
        <f t="shared" si="109"/>
        <v>0</v>
      </c>
      <c r="T388" s="23">
        <v>0</v>
      </c>
      <c r="U388" s="21">
        <f t="shared" si="110"/>
        <v>0</v>
      </c>
      <c r="V388" s="24">
        <f t="shared" si="111"/>
        <v>0</v>
      </c>
    </row>
    <row r="389" spans="3:22" ht="16.5" x14ac:dyDescent="0.35">
      <c r="C389" t="s">
        <v>9</v>
      </c>
      <c r="D389" t="s">
        <v>10</v>
      </c>
      <c r="E389">
        <v>2010033</v>
      </c>
      <c r="F389">
        <v>2017139</v>
      </c>
      <c r="G389" t="s">
        <v>409</v>
      </c>
      <c r="H389">
        <v>34</v>
      </c>
      <c r="I389" t="s">
        <v>12</v>
      </c>
      <c r="J389">
        <v>306</v>
      </c>
      <c r="K389" t="s">
        <v>14</v>
      </c>
      <c r="M389" s="34">
        <f t="shared" si="112"/>
        <v>2010033</v>
      </c>
      <c r="N389" s="34">
        <f t="shared" si="113"/>
        <v>2017139</v>
      </c>
      <c r="O389" s="34" t="str">
        <f t="shared" si="114"/>
        <v>ST VERAN TERROIR/DAVAYE VERGET 12 75CL</v>
      </c>
      <c r="P389" s="35">
        <f t="shared" si="115"/>
        <v>9</v>
      </c>
      <c r="Q389" s="20">
        <v>0</v>
      </c>
      <c r="R389" s="21">
        <f t="shared" si="108"/>
        <v>0</v>
      </c>
      <c r="S389" s="22">
        <f t="shared" si="109"/>
        <v>0</v>
      </c>
      <c r="T389" s="23">
        <v>0</v>
      </c>
      <c r="U389" s="21">
        <f t="shared" si="110"/>
        <v>0</v>
      </c>
      <c r="V389" s="24">
        <f t="shared" si="111"/>
        <v>0</v>
      </c>
    </row>
    <row r="390" spans="3:22" ht="16.5" x14ac:dyDescent="0.35">
      <c r="C390" t="s">
        <v>9</v>
      </c>
      <c r="D390" t="s">
        <v>10</v>
      </c>
      <c r="E390">
        <v>2010033</v>
      </c>
      <c r="F390">
        <v>2017165</v>
      </c>
      <c r="G390" t="s">
        <v>410</v>
      </c>
      <c r="H390">
        <v>138</v>
      </c>
      <c r="I390" t="s">
        <v>12</v>
      </c>
      <c r="J390">
        <v>661.5</v>
      </c>
      <c r="K390" t="s">
        <v>14</v>
      </c>
      <c r="M390" s="34">
        <f t="shared" si="112"/>
        <v>2010033</v>
      </c>
      <c r="N390" s="34">
        <f t="shared" si="113"/>
        <v>2017165</v>
      </c>
      <c r="O390" s="34" t="str">
        <f t="shared" si="114"/>
        <v>BOURGOGNE TETE/CUVEE LAROCHE BLC 13 75CL</v>
      </c>
      <c r="P390" s="35">
        <f t="shared" si="115"/>
        <v>4.7934782608695654</v>
      </c>
      <c r="Q390" s="20">
        <v>0</v>
      </c>
      <c r="R390" s="21">
        <f t="shared" si="108"/>
        <v>0</v>
      </c>
      <c r="S390" s="22">
        <f t="shared" si="109"/>
        <v>0</v>
      </c>
      <c r="T390" s="23">
        <v>0</v>
      </c>
      <c r="U390" s="21">
        <f t="shared" si="110"/>
        <v>0</v>
      </c>
      <c r="V390" s="24">
        <f t="shared" si="111"/>
        <v>0</v>
      </c>
    </row>
    <row r="391" spans="3:22" ht="16.5" x14ac:dyDescent="0.35">
      <c r="C391" t="s">
        <v>9</v>
      </c>
      <c r="D391" t="s">
        <v>10</v>
      </c>
      <c r="E391">
        <v>2010033</v>
      </c>
      <c r="F391">
        <v>2017296</v>
      </c>
      <c r="G391" t="s">
        <v>411</v>
      </c>
      <c r="H391">
        <v>5</v>
      </c>
      <c r="I391" t="s">
        <v>12</v>
      </c>
      <c r="J391">
        <v>123.94</v>
      </c>
      <c r="K391" t="s">
        <v>14</v>
      </c>
      <c r="M391" s="34">
        <f t="shared" si="112"/>
        <v>2010033</v>
      </c>
      <c r="N391" s="34">
        <f t="shared" si="113"/>
        <v>2017296</v>
      </c>
      <c r="O391" s="34" t="str">
        <f t="shared" si="114"/>
        <v>PULIGNY/MT TREMBLOTS LAMY 12 75CL</v>
      </c>
      <c r="P391" s="35">
        <f t="shared" si="115"/>
        <v>24.788</v>
      </c>
      <c r="Q391" s="20">
        <v>0</v>
      </c>
      <c r="R391" s="21">
        <f t="shared" si="108"/>
        <v>0</v>
      </c>
      <c r="S391" s="22">
        <f t="shared" si="109"/>
        <v>0</v>
      </c>
      <c r="T391" s="23">
        <v>0</v>
      </c>
      <c r="U391" s="21">
        <f t="shared" si="110"/>
        <v>0</v>
      </c>
      <c r="V391" s="24">
        <f t="shared" si="111"/>
        <v>0</v>
      </c>
    </row>
    <row r="392" spans="3:22" ht="16.5" x14ac:dyDescent="0.35">
      <c r="C392" t="s">
        <v>9</v>
      </c>
      <c r="D392" t="s">
        <v>10</v>
      </c>
      <c r="E392">
        <v>2010033</v>
      </c>
      <c r="F392">
        <v>2017340</v>
      </c>
      <c r="G392" t="s">
        <v>412</v>
      </c>
      <c r="H392">
        <v>71</v>
      </c>
      <c r="I392" t="s">
        <v>12</v>
      </c>
      <c r="J392">
        <v>408.25</v>
      </c>
      <c r="K392" t="s">
        <v>14</v>
      </c>
      <c r="M392" s="34">
        <f t="shared" si="112"/>
        <v>2010033</v>
      </c>
      <c r="N392" s="34">
        <f t="shared" si="113"/>
        <v>2017340</v>
      </c>
      <c r="O392" s="34" t="str">
        <f t="shared" si="114"/>
        <v>BOURGOGNE MURELLES ROUX BLC 13 75CL X240</v>
      </c>
      <c r="P392" s="35">
        <f t="shared" si="115"/>
        <v>5.75</v>
      </c>
      <c r="Q392" s="20">
        <v>0</v>
      </c>
      <c r="R392" s="21">
        <f t="shared" si="108"/>
        <v>0</v>
      </c>
      <c r="S392" s="22">
        <f t="shared" si="109"/>
        <v>0</v>
      </c>
      <c r="T392" s="23">
        <v>0</v>
      </c>
      <c r="U392" s="21">
        <f t="shared" si="110"/>
        <v>0</v>
      </c>
      <c r="V392" s="24">
        <f t="shared" si="111"/>
        <v>0</v>
      </c>
    </row>
    <row r="393" spans="3:22" ht="16.5" x14ac:dyDescent="0.35">
      <c r="C393" t="s">
        <v>9</v>
      </c>
      <c r="D393" t="s">
        <v>10</v>
      </c>
      <c r="E393">
        <v>2010033</v>
      </c>
      <c r="F393">
        <v>2017405</v>
      </c>
      <c r="G393" t="s">
        <v>413</v>
      </c>
      <c r="H393">
        <v>18</v>
      </c>
      <c r="I393" t="s">
        <v>12</v>
      </c>
      <c r="J393">
        <v>511.63</v>
      </c>
      <c r="K393" t="s">
        <v>14</v>
      </c>
      <c r="M393" s="34">
        <f t="shared" si="112"/>
        <v>2010033</v>
      </c>
      <c r="N393" s="34">
        <f t="shared" si="113"/>
        <v>2017405</v>
      </c>
      <c r="O393" s="34" t="str">
        <f t="shared" si="114"/>
        <v>CHAMBOLLE/MUS. CRAS RION 11 75CL</v>
      </c>
      <c r="P393" s="35">
        <f t="shared" si="115"/>
        <v>28.423888888888889</v>
      </c>
      <c r="Q393" s="20">
        <v>0</v>
      </c>
      <c r="R393" s="21">
        <f t="shared" si="108"/>
        <v>0</v>
      </c>
      <c r="S393" s="22">
        <f t="shared" si="109"/>
        <v>0</v>
      </c>
      <c r="T393" s="23">
        <v>0</v>
      </c>
      <c r="U393" s="21">
        <f t="shared" si="110"/>
        <v>0</v>
      </c>
      <c r="V393" s="24">
        <f t="shared" si="111"/>
        <v>0</v>
      </c>
    </row>
    <row r="394" spans="3:22" ht="16.5" x14ac:dyDescent="0.35">
      <c r="C394" t="s">
        <v>9</v>
      </c>
      <c r="D394" t="s">
        <v>10</v>
      </c>
      <c r="E394">
        <v>2010033</v>
      </c>
      <c r="F394">
        <v>2017411</v>
      </c>
      <c r="G394" t="s">
        <v>414</v>
      </c>
      <c r="H394">
        <v>8</v>
      </c>
      <c r="I394" t="s">
        <v>12</v>
      </c>
      <c r="J394">
        <v>223.2</v>
      </c>
      <c r="K394" t="s">
        <v>14</v>
      </c>
      <c r="M394" s="34">
        <f t="shared" si="112"/>
        <v>2010033</v>
      </c>
      <c r="N394" s="34">
        <f t="shared" si="113"/>
        <v>2017411</v>
      </c>
      <c r="O394" s="34" t="str">
        <f t="shared" si="114"/>
        <v>VOSNE ROMANEE CLOS FRANTIN 12 75 CL</v>
      </c>
      <c r="P394" s="35">
        <f t="shared" si="115"/>
        <v>27.9</v>
      </c>
      <c r="Q394" s="20">
        <v>0</v>
      </c>
      <c r="R394" s="21">
        <f t="shared" si="108"/>
        <v>0</v>
      </c>
      <c r="S394" s="22">
        <f t="shared" si="109"/>
        <v>0</v>
      </c>
      <c r="T394" s="23">
        <v>0</v>
      </c>
      <c r="U394" s="21">
        <f t="shared" si="110"/>
        <v>0</v>
      </c>
      <c r="V394" s="24">
        <f t="shared" si="111"/>
        <v>0</v>
      </c>
    </row>
    <row r="395" spans="3:22" ht="16.5" x14ac:dyDescent="0.35">
      <c r="C395" t="s">
        <v>9</v>
      </c>
      <c r="D395" t="s">
        <v>10</v>
      </c>
      <c r="E395">
        <v>2010033</v>
      </c>
      <c r="F395">
        <v>2017444</v>
      </c>
      <c r="G395" t="s">
        <v>415</v>
      </c>
      <c r="H395">
        <v>18</v>
      </c>
      <c r="I395" t="s">
        <v>12</v>
      </c>
      <c r="J395">
        <v>475.64</v>
      </c>
      <c r="K395" t="s">
        <v>14</v>
      </c>
      <c r="M395" s="34">
        <f t="shared" si="112"/>
        <v>2010033</v>
      </c>
      <c r="N395" s="34">
        <f t="shared" si="113"/>
        <v>2017444</v>
      </c>
      <c r="O395" s="34" t="str">
        <f t="shared" si="114"/>
        <v>CHAMBOLLE/MUS. VV GEANTET.P 12 75CL</v>
      </c>
      <c r="P395" s="35">
        <f t="shared" si="115"/>
        <v>26.424444444444443</v>
      </c>
      <c r="Q395" s="20">
        <v>0</v>
      </c>
      <c r="R395" s="21">
        <f t="shared" si="108"/>
        <v>0</v>
      </c>
      <c r="S395" s="22">
        <f t="shared" si="109"/>
        <v>0</v>
      </c>
      <c r="T395" s="23">
        <v>0</v>
      </c>
      <c r="U395" s="21">
        <f t="shared" si="110"/>
        <v>0</v>
      </c>
      <c r="V395" s="24">
        <f t="shared" si="111"/>
        <v>0</v>
      </c>
    </row>
    <row r="396" spans="3:22" ht="16.5" x14ac:dyDescent="0.35">
      <c r="C396" t="s">
        <v>9</v>
      </c>
      <c r="D396" t="s">
        <v>10</v>
      </c>
      <c r="E396">
        <v>2010033</v>
      </c>
      <c r="F396">
        <v>2017445</v>
      </c>
      <c r="G396" t="s">
        <v>416</v>
      </c>
      <c r="H396">
        <v>15</v>
      </c>
      <c r="I396" t="s">
        <v>12</v>
      </c>
      <c r="J396">
        <v>381.12</v>
      </c>
      <c r="K396" t="s">
        <v>14</v>
      </c>
      <c r="M396" s="34">
        <f t="shared" si="112"/>
        <v>2010033</v>
      </c>
      <c r="N396" s="34">
        <f t="shared" si="113"/>
        <v>2017445</v>
      </c>
      <c r="O396" s="34" t="str">
        <f t="shared" si="114"/>
        <v>GEVREY/CB VV GEANTET.P 12 75CL</v>
      </c>
      <c r="P396" s="35">
        <f t="shared" si="115"/>
        <v>25.408000000000001</v>
      </c>
      <c r="Q396" s="20">
        <v>0</v>
      </c>
      <c r="R396" s="21">
        <f t="shared" si="108"/>
        <v>0</v>
      </c>
      <c r="S396" s="22">
        <f t="shared" si="109"/>
        <v>0</v>
      </c>
      <c r="T396" s="23">
        <v>0</v>
      </c>
      <c r="U396" s="21">
        <f t="shared" si="110"/>
        <v>0</v>
      </c>
      <c r="V396" s="24">
        <f t="shared" si="111"/>
        <v>0</v>
      </c>
    </row>
    <row r="397" spans="3:22" ht="16.5" x14ac:dyDescent="0.35">
      <c r="C397" t="s">
        <v>9</v>
      </c>
      <c r="D397" t="s">
        <v>10</v>
      </c>
      <c r="E397">
        <v>2010033</v>
      </c>
      <c r="F397">
        <v>2017540</v>
      </c>
      <c r="G397" t="s">
        <v>417</v>
      </c>
      <c r="H397">
        <v>24</v>
      </c>
      <c r="I397" t="s">
        <v>12</v>
      </c>
      <c r="J397">
        <v>637.24</v>
      </c>
      <c r="K397" t="s">
        <v>14</v>
      </c>
      <c r="M397" s="34">
        <f t="shared" si="112"/>
        <v>2010033</v>
      </c>
      <c r="N397" s="34">
        <f t="shared" si="113"/>
        <v>2017540</v>
      </c>
      <c r="O397" s="34" t="str">
        <f t="shared" si="114"/>
        <v>MEURSAULT CHARMES B.GRUERE 12 75CL</v>
      </c>
      <c r="P397" s="35">
        <f t="shared" si="115"/>
        <v>26.551666666666666</v>
      </c>
      <c r="Q397" s="20">
        <v>0</v>
      </c>
      <c r="R397" s="21">
        <f t="shared" si="108"/>
        <v>0</v>
      </c>
      <c r="S397" s="22">
        <f t="shared" si="109"/>
        <v>0</v>
      </c>
      <c r="T397" s="23">
        <v>0</v>
      </c>
      <c r="U397" s="21">
        <f t="shared" si="110"/>
        <v>0</v>
      </c>
      <c r="V397" s="24">
        <f t="shared" si="111"/>
        <v>0</v>
      </c>
    </row>
    <row r="398" spans="3:22" ht="16.5" x14ac:dyDescent="0.35">
      <c r="C398" t="s">
        <v>9</v>
      </c>
      <c r="D398" t="s">
        <v>10</v>
      </c>
      <c r="E398">
        <v>2010033</v>
      </c>
      <c r="F398">
        <v>2017546</v>
      </c>
      <c r="G398" t="s">
        <v>418</v>
      </c>
      <c r="H398">
        <v>24</v>
      </c>
      <c r="I398" t="s">
        <v>12</v>
      </c>
      <c r="J398">
        <v>504.3</v>
      </c>
      <c r="K398" t="s">
        <v>14</v>
      </c>
      <c r="M398" s="34">
        <f t="shared" si="112"/>
        <v>2010033</v>
      </c>
      <c r="N398" s="34">
        <f t="shared" si="113"/>
        <v>2017546</v>
      </c>
      <c r="O398" s="34" t="str">
        <f t="shared" si="114"/>
        <v>CHASSAGNE/MT CHAUMEES B.GRUERE 09 75CL</v>
      </c>
      <c r="P398" s="35">
        <f t="shared" si="115"/>
        <v>21.012499999999999</v>
      </c>
      <c r="Q398" s="20">
        <v>0</v>
      </c>
      <c r="R398" s="21">
        <f t="shared" si="108"/>
        <v>0</v>
      </c>
      <c r="S398" s="22">
        <f t="shared" si="109"/>
        <v>0</v>
      </c>
      <c r="T398" s="23">
        <v>0</v>
      </c>
      <c r="U398" s="21">
        <f t="shared" si="110"/>
        <v>0</v>
      </c>
      <c r="V398" s="24">
        <f t="shared" si="111"/>
        <v>0</v>
      </c>
    </row>
    <row r="399" spans="3:22" ht="16.5" x14ac:dyDescent="0.35">
      <c r="C399" t="s">
        <v>9</v>
      </c>
      <c r="D399" t="s">
        <v>10</v>
      </c>
      <c r="E399">
        <v>2010033</v>
      </c>
      <c r="F399">
        <v>2017943</v>
      </c>
      <c r="G399" t="s">
        <v>419</v>
      </c>
      <c r="H399">
        <v>6</v>
      </c>
      <c r="I399" t="s">
        <v>12</v>
      </c>
      <c r="J399">
        <v>39.9</v>
      </c>
      <c r="K399" t="s">
        <v>14</v>
      </c>
      <c r="M399" s="34">
        <f t="shared" si="112"/>
        <v>2010033</v>
      </c>
      <c r="N399" s="34">
        <f t="shared" si="113"/>
        <v>2017943</v>
      </c>
      <c r="O399" s="34" t="str">
        <f t="shared" si="114"/>
        <v>CHABLIS B.DEFAIX COTE/LECHET 12 37.5CL</v>
      </c>
      <c r="P399" s="35">
        <f t="shared" si="115"/>
        <v>6.6499999999999995</v>
      </c>
      <c r="Q399" s="20">
        <v>0</v>
      </c>
      <c r="R399" s="21">
        <f t="shared" si="108"/>
        <v>0</v>
      </c>
      <c r="S399" s="22">
        <f t="shared" si="109"/>
        <v>0</v>
      </c>
      <c r="T399" s="23">
        <v>0</v>
      </c>
      <c r="U399" s="21">
        <f t="shared" si="110"/>
        <v>0</v>
      </c>
      <c r="V399" s="24">
        <f t="shared" si="111"/>
        <v>0</v>
      </c>
    </row>
    <row r="400" spans="3:22" ht="16.5" x14ac:dyDescent="0.35">
      <c r="C400" t="s">
        <v>9</v>
      </c>
      <c r="D400" t="s">
        <v>10</v>
      </c>
      <c r="E400">
        <v>2010033</v>
      </c>
      <c r="F400">
        <v>2017982</v>
      </c>
      <c r="G400" t="s">
        <v>420</v>
      </c>
      <c r="H400">
        <v>3</v>
      </c>
      <c r="I400" t="s">
        <v>12</v>
      </c>
      <c r="J400">
        <v>27.75</v>
      </c>
      <c r="K400" t="s">
        <v>14</v>
      </c>
      <c r="M400" s="34">
        <f t="shared" si="112"/>
        <v>2010033</v>
      </c>
      <c r="N400" s="34">
        <f t="shared" si="113"/>
        <v>2017982</v>
      </c>
      <c r="O400" s="34" t="str">
        <f t="shared" si="114"/>
        <v>MARSANNAY CLOS DE JEU COLLOTTE 12 75CL</v>
      </c>
      <c r="P400" s="35">
        <f t="shared" si="115"/>
        <v>9.25</v>
      </c>
      <c r="Q400" s="20">
        <v>0</v>
      </c>
      <c r="R400" s="21">
        <f t="shared" si="108"/>
        <v>0</v>
      </c>
      <c r="S400" s="22">
        <f t="shared" si="109"/>
        <v>0</v>
      </c>
      <c r="T400" s="23">
        <v>0</v>
      </c>
      <c r="U400" s="21">
        <f t="shared" si="110"/>
        <v>0</v>
      </c>
      <c r="V400" s="24">
        <f t="shared" si="111"/>
        <v>0</v>
      </c>
    </row>
    <row r="401" spans="3:22" ht="16.5" x14ac:dyDescent="0.35">
      <c r="C401" t="s">
        <v>9</v>
      </c>
      <c r="D401" t="s">
        <v>10</v>
      </c>
      <c r="E401">
        <v>2010033</v>
      </c>
      <c r="F401">
        <v>2018258</v>
      </c>
      <c r="G401" t="s">
        <v>421</v>
      </c>
      <c r="H401">
        <v>348</v>
      </c>
      <c r="I401" t="s">
        <v>12</v>
      </c>
      <c r="J401" t="s">
        <v>422</v>
      </c>
      <c r="K401" t="s">
        <v>14</v>
      </c>
      <c r="M401" s="34">
        <f t="shared" si="112"/>
        <v>2010033</v>
      </c>
      <c r="N401" s="34">
        <f t="shared" si="113"/>
        <v>2018258</v>
      </c>
      <c r="O401" s="34" t="str">
        <f t="shared" si="114"/>
        <v>BOURGOGNE CHARDONNAY SEGUIN-M 13 75CL</v>
      </c>
      <c r="P401" s="35">
        <f t="shared" si="115"/>
        <v>6.8472988505747132</v>
      </c>
      <c r="Q401" s="20">
        <v>0</v>
      </c>
      <c r="R401" s="21">
        <f t="shared" si="108"/>
        <v>0</v>
      </c>
      <c r="S401" s="22">
        <f t="shared" si="109"/>
        <v>0</v>
      </c>
      <c r="T401" s="23">
        <v>0</v>
      </c>
      <c r="U401" s="21">
        <f t="shared" si="110"/>
        <v>0</v>
      </c>
      <c r="V401" s="24">
        <f t="shared" si="111"/>
        <v>0</v>
      </c>
    </row>
    <row r="402" spans="3:22" ht="16.5" x14ac:dyDescent="0.35">
      <c r="C402" t="s">
        <v>9</v>
      </c>
      <c r="D402" t="s">
        <v>10</v>
      </c>
      <c r="E402">
        <v>2010033</v>
      </c>
      <c r="F402">
        <v>2018642</v>
      </c>
      <c r="G402" t="s">
        <v>423</v>
      </c>
      <c r="H402">
        <v>12</v>
      </c>
      <c r="I402" t="s">
        <v>12</v>
      </c>
      <c r="J402">
        <v>99</v>
      </c>
      <c r="K402" t="s">
        <v>14</v>
      </c>
      <c r="M402" s="34">
        <f t="shared" si="112"/>
        <v>2010033</v>
      </c>
      <c r="N402" s="34">
        <f t="shared" si="113"/>
        <v>2018642</v>
      </c>
      <c r="O402" s="34" t="str">
        <f t="shared" si="114"/>
        <v>SAVIGNY/B GUETTES JADOT 11 37,5CL</v>
      </c>
      <c r="P402" s="35">
        <f t="shared" si="115"/>
        <v>8.25</v>
      </c>
      <c r="Q402" s="20">
        <v>0</v>
      </c>
      <c r="R402" s="21">
        <f t="shared" si="108"/>
        <v>0</v>
      </c>
      <c r="S402" s="22">
        <f t="shared" si="109"/>
        <v>0</v>
      </c>
      <c r="T402" s="23">
        <v>0</v>
      </c>
      <c r="U402" s="21">
        <f t="shared" si="110"/>
        <v>0</v>
      </c>
      <c r="V402" s="24">
        <f t="shared" si="111"/>
        <v>0</v>
      </c>
    </row>
    <row r="403" spans="3:22" ht="16.5" x14ac:dyDescent="0.35">
      <c r="C403" t="s">
        <v>9</v>
      </c>
      <c r="D403" t="s">
        <v>10</v>
      </c>
      <c r="E403">
        <v>2010033</v>
      </c>
      <c r="F403">
        <v>2018682</v>
      </c>
      <c r="G403" t="s">
        <v>424</v>
      </c>
      <c r="H403">
        <v>24</v>
      </c>
      <c r="I403" t="s">
        <v>12</v>
      </c>
      <c r="J403">
        <v>852.48</v>
      </c>
      <c r="K403" t="s">
        <v>14</v>
      </c>
      <c r="M403" s="34">
        <f t="shared" si="112"/>
        <v>2010033</v>
      </c>
      <c r="N403" s="34">
        <f t="shared" si="113"/>
        <v>2018682</v>
      </c>
      <c r="O403" s="34" t="str">
        <f t="shared" si="114"/>
        <v>GEVREY/CHBT C/MOINES FAIVELEY 12 75CL</v>
      </c>
      <c r="P403" s="35">
        <f t="shared" si="115"/>
        <v>35.520000000000003</v>
      </c>
      <c r="Q403" s="20">
        <v>0</v>
      </c>
      <c r="R403" s="21">
        <f t="shared" si="108"/>
        <v>0</v>
      </c>
      <c r="S403" s="22">
        <f t="shared" si="109"/>
        <v>0</v>
      </c>
      <c r="T403" s="23">
        <v>0</v>
      </c>
      <c r="U403" s="21">
        <f t="shared" si="110"/>
        <v>0</v>
      </c>
      <c r="V403" s="24">
        <f t="shared" si="111"/>
        <v>0</v>
      </c>
    </row>
    <row r="404" spans="3:22" ht="16.5" x14ac:dyDescent="0.35">
      <c r="C404" t="s">
        <v>9</v>
      </c>
      <c r="D404" t="s">
        <v>10</v>
      </c>
      <c r="E404">
        <v>2010033</v>
      </c>
      <c r="F404">
        <v>2019777</v>
      </c>
      <c r="G404" t="s">
        <v>425</v>
      </c>
      <c r="H404">
        <v>12</v>
      </c>
      <c r="I404" t="s">
        <v>12</v>
      </c>
      <c r="J404">
        <v>283</v>
      </c>
      <c r="K404" t="s">
        <v>14</v>
      </c>
      <c r="M404" s="34">
        <f t="shared" si="112"/>
        <v>2010033</v>
      </c>
      <c r="N404" s="34">
        <f t="shared" si="113"/>
        <v>2019777</v>
      </c>
      <c r="O404" s="34" t="str">
        <f t="shared" si="114"/>
        <v>MOREY ST DENIS DUJAC 12 75CL</v>
      </c>
      <c r="P404" s="35">
        <f t="shared" si="115"/>
        <v>23.583333333333332</v>
      </c>
      <c r="Q404" s="20">
        <v>0</v>
      </c>
      <c r="R404" s="21">
        <f t="shared" si="108"/>
        <v>0</v>
      </c>
      <c r="S404" s="22">
        <f t="shared" si="109"/>
        <v>0</v>
      </c>
      <c r="T404" s="23">
        <v>0</v>
      </c>
      <c r="U404" s="21">
        <f t="shared" si="110"/>
        <v>0</v>
      </c>
      <c r="V404" s="24">
        <f t="shared" si="111"/>
        <v>0</v>
      </c>
    </row>
    <row r="405" spans="3:22" ht="16.5" x14ac:dyDescent="0.35">
      <c r="C405" t="s">
        <v>9</v>
      </c>
      <c r="D405" t="s">
        <v>10</v>
      </c>
      <c r="E405">
        <v>2010033</v>
      </c>
      <c r="F405">
        <v>2019803</v>
      </c>
      <c r="G405" t="s">
        <v>426</v>
      </c>
      <c r="H405">
        <v>18</v>
      </c>
      <c r="I405" t="s">
        <v>12</v>
      </c>
      <c r="J405">
        <v>369.14</v>
      </c>
      <c r="K405" t="s">
        <v>14</v>
      </c>
      <c r="M405" s="34">
        <f t="shared" si="112"/>
        <v>2010033</v>
      </c>
      <c r="N405" s="34">
        <f t="shared" si="113"/>
        <v>2019803</v>
      </c>
      <c r="O405" s="34" t="str">
        <f t="shared" si="114"/>
        <v>MOREY ST DENIS DUJAC F&amp;P 12 75CL</v>
      </c>
      <c r="P405" s="35">
        <f t="shared" si="115"/>
        <v>20.507777777777775</v>
      </c>
      <c r="Q405" s="20">
        <v>0</v>
      </c>
      <c r="R405" s="21">
        <f t="shared" si="108"/>
        <v>0</v>
      </c>
      <c r="S405" s="22">
        <f t="shared" si="109"/>
        <v>0</v>
      </c>
      <c r="T405" s="23">
        <v>0</v>
      </c>
      <c r="U405" s="21">
        <f t="shared" si="110"/>
        <v>0</v>
      </c>
      <c r="V405" s="24">
        <f t="shared" si="111"/>
        <v>0</v>
      </c>
    </row>
    <row r="406" spans="3:22" ht="16.5" x14ac:dyDescent="0.35">
      <c r="C406" t="s">
        <v>9</v>
      </c>
      <c r="D406" t="s">
        <v>10</v>
      </c>
      <c r="E406">
        <v>2010033</v>
      </c>
      <c r="F406">
        <v>2019837</v>
      </c>
      <c r="G406" t="s">
        <v>427</v>
      </c>
      <c r="H406">
        <v>18</v>
      </c>
      <c r="I406" t="s">
        <v>12</v>
      </c>
      <c r="J406">
        <v>113.4</v>
      </c>
      <c r="K406" t="s">
        <v>14</v>
      </c>
      <c r="M406" s="34">
        <f t="shared" si="112"/>
        <v>2010033</v>
      </c>
      <c r="N406" s="34">
        <f t="shared" si="113"/>
        <v>2019837</v>
      </c>
      <c r="O406" s="34" t="str">
        <f t="shared" si="114"/>
        <v>BOURGOGNE CHARDONNAY FAIVELEY 12 75CL</v>
      </c>
      <c r="P406" s="35">
        <f t="shared" si="115"/>
        <v>6.3000000000000007</v>
      </c>
      <c r="Q406" s="20">
        <v>0</v>
      </c>
      <c r="R406" s="21">
        <f t="shared" si="108"/>
        <v>0</v>
      </c>
      <c r="S406" s="22">
        <f t="shared" si="109"/>
        <v>0</v>
      </c>
      <c r="T406" s="23">
        <v>0</v>
      </c>
      <c r="U406" s="21">
        <f t="shared" si="110"/>
        <v>0</v>
      </c>
      <c r="V406" s="24">
        <f t="shared" si="111"/>
        <v>0</v>
      </c>
    </row>
    <row r="407" spans="3:22" ht="16.5" x14ac:dyDescent="0.35">
      <c r="C407" t="s">
        <v>9</v>
      </c>
      <c r="D407" t="s">
        <v>10</v>
      </c>
      <c r="E407">
        <v>2010033</v>
      </c>
      <c r="F407">
        <v>2019925</v>
      </c>
      <c r="G407" t="s">
        <v>428</v>
      </c>
      <c r="H407">
        <v>12</v>
      </c>
      <c r="I407" t="s">
        <v>12</v>
      </c>
      <c r="J407">
        <v>161.41999999999999</v>
      </c>
      <c r="K407" t="s">
        <v>14</v>
      </c>
      <c r="M407" s="34">
        <f t="shared" si="112"/>
        <v>2010033</v>
      </c>
      <c r="N407" s="34">
        <f t="shared" si="113"/>
        <v>2019925</v>
      </c>
      <c r="O407" s="34" t="str">
        <f t="shared" si="114"/>
        <v>PULIGNY/MT BOILLOT 12 37.5CL</v>
      </c>
      <c r="P407" s="35">
        <f t="shared" si="115"/>
        <v>13.451666666666666</v>
      </c>
      <c r="Q407" s="20">
        <v>0</v>
      </c>
      <c r="R407" s="21">
        <f t="shared" si="108"/>
        <v>0</v>
      </c>
      <c r="S407" s="22">
        <f t="shared" si="109"/>
        <v>0</v>
      </c>
      <c r="T407" s="23">
        <v>0</v>
      </c>
      <c r="U407" s="21">
        <f t="shared" si="110"/>
        <v>0</v>
      </c>
      <c r="V407" s="24">
        <f t="shared" si="111"/>
        <v>0</v>
      </c>
    </row>
    <row r="408" spans="3:22" ht="16.5" x14ac:dyDescent="0.35">
      <c r="C408" t="s">
        <v>9</v>
      </c>
      <c r="D408" t="s">
        <v>10</v>
      </c>
      <c r="E408">
        <v>2010033</v>
      </c>
      <c r="F408">
        <v>2021444</v>
      </c>
      <c r="G408" t="s">
        <v>429</v>
      </c>
      <c r="H408">
        <v>36</v>
      </c>
      <c r="I408" t="s">
        <v>12</v>
      </c>
      <c r="J408">
        <v>221.76</v>
      </c>
      <c r="K408" t="s">
        <v>14</v>
      </c>
      <c r="M408" s="34">
        <f t="shared" si="112"/>
        <v>2010033</v>
      </c>
      <c r="N408" s="34">
        <f t="shared" si="113"/>
        <v>2021444</v>
      </c>
      <c r="O408" s="34" t="str">
        <f t="shared" si="114"/>
        <v>BOURGOGNE C/JACOB JADOT BLC 13 75CL X240</v>
      </c>
      <c r="P408" s="35">
        <f t="shared" si="115"/>
        <v>6.16</v>
      </c>
      <c r="Q408" s="20">
        <v>0</v>
      </c>
      <c r="R408" s="21">
        <f t="shared" si="108"/>
        <v>0</v>
      </c>
      <c r="S408" s="22">
        <f t="shared" si="109"/>
        <v>0</v>
      </c>
      <c r="T408" s="23">
        <v>0</v>
      </c>
      <c r="U408" s="21">
        <f t="shared" si="110"/>
        <v>0</v>
      </c>
      <c r="V408" s="24">
        <f t="shared" si="111"/>
        <v>0</v>
      </c>
    </row>
    <row r="409" spans="3:22" ht="16.5" x14ac:dyDescent="0.35">
      <c r="C409" t="s">
        <v>9</v>
      </c>
      <c r="D409" t="s">
        <v>10</v>
      </c>
      <c r="E409">
        <v>2010033</v>
      </c>
      <c r="F409">
        <v>2021903</v>
      </c>
      <c r="G409" t="s">
        <v>430</v>
      </c>
      <c r="H409">
        <v>85</v>
      </c>
      <c r="I409" t="s">
        <v>12</v>
      </c>
      <c r="J409" t="s">
        <v>431</v>
      </c>
      <c r="K409" t="s">
        <v>14</v>
      </c>
      <c r="M409" s="34">
        <f t="shared" si="112"/>
        <v>2010033</v>
      </c>
      <c r="N409" s="34">
        <f t="shared" si="113"/>
        <v>2021903</v>
      </c>
      <c r="O409" s="34" t="str">
        <f t="shared" si="114"/>
        <v>POUILLY FUISSE TETE/CRU FUISSE 13 75CL</v>
      </c>
      <c r="P409" s="35">
        <f t="shared" si="115"/>
        <v>13.5</v>
      </c>
      <c r="Q409" s="20">
        <v>0</v>
      </c>
      <c r="R409" s="21">
        <f t="shared" si="108"/>
        <v>0</v>
      </c>
      <c r="S409" s="22">
        <f t="shared" si="109"/>
        <v>0</v>
      </c>
      <c r="T409" s="23">
        <v>0</v>
      </c>
      <c r="U409" s="21">
        <f t="shared" si="110"/>
        <v>0</v>
      </c>
      <c r="V409" s="24">
        <f t="shared" si="111"/>
        <v>0</v>
      </c>
    </row>
    <row r="410" spans="3:22" ht="16.5" x14ac:dyDescent="0.35">
      <c r="C410" t="s">
        <v>9</v>
      </c>
      <c r="D410" t="s">
        <v>10</v>
      </c>
      <c r="E410">
        <v>2010033</v>
      </c>
      <c r="F410">
        <v>2021935</v>
      </c>
      <c r="G410" t="s">
        <v>432</v>
      </c>
      <c r="H410">
        <v>24</v>
      </c>
      <c r="I410" t="s">
        <v>12</v>
      </c>
      <c r="J410">
        <v>423.6</v>
      </c>
      <c r="K410" t="s">
        <v>14</v>
      </c>
      <c r="M410" s="34">
        <f t="shared" si="112"/>
        <v>2010033</v>
      </c>
      <c r="N410" s="34">
        <f t="shared" si="113"/>
        <v>2021935</v>
      </c>
      <c r="O410" s="34" t="str">
        <f t="shared" si="114"/>
        <v>POUILLY FUISSE COMBES VV  VERGET 09 75CL</v>
      </c>
      <c r="P410" s="35">
        <f t="shared" si="115"/>
        <v>17.650000000000002</v>
      </c>
      <c r="Q410" s="20">
        <v>0</v>
      </c>
      <c r="R410" s="21">
        <f t="shared" si="108"/>
        <v>0</v>
      </c>
      <c r="S410" s="22">
        <f t="shared" si="109"/>
        <v>0</v>
      </c>
      <c r="T410" s="23">
        <v>0</v>
      </c>
      <c r="U410" s="21">
        <f t="shared" si="110"/>
        <v>0</v>
      </c>
      <c r="V410" s="24">
        <f t="shared" si="111"/>
        <v>0</v>
      </c>
    </row>
    <row r="411" spans="3:22" ht="16.5" x14ac:dyDescent="0.35">
      <c r="C411" t="s">
        <v>9</v>
      </c>
      <c r="D411" t="s">
        <v>10</v>
      </c>
      <c r="E411">
        <v>2010033</v>
      </c>
      <c r="F411">
        <v>2022127</v>
      </c>
      <c r="G411" t="s">
        <v>433</v>
      </c>
      <c r="H411">
        <v>114</v>
      </c>
      <c r="I411" t="s">
        <v>12</v>
      </c>
      <c r="J411">
        <v>473.1</v>
      </c>
      <c r="K411" t="s">
        <v>14</v>
      </c>
      <c r="M411" s="34">
        <f t="shared" si="112"/>
        <v>2010033</v>
      </c>
      <c r="N411" s="34">
        <f t="shared" si="113"/>
        <v>2022127</v>
      </c>
      <c r="O411" s="34" t="str">
        <f t="shared" si="114"/>
        <v>BOURGOGNE ALIGOTE 14 ROUX 75CL</v>
      </c>
      <c r="P411" s="35">
        <f t="shared" si="115"/>
        <v>4.1500000000000004</v>
      </c>
      <c r="Q411" s="20">
        <v>0</v>
      </c>
      <c r="R411" s="21">
        <f t="shared" si="108"/>
        <v>0</v>
      </c>
      <c r="S411" s="22">
        <f t="shared" si="109"/>
        <v>0</v>
      </c>
      <c r="T411" s="23">
        <v>0</v>
      </c>
      <c r="U411" s="21">
        <f t="shared" si="110"/>
        <v>0</v>
      </c>
      <c r="V411" s="24">
        <f t="shared" si="111"/>
        <v>0</v>
      </c>
    </row>
    <row r="412" spans="3:22" ht="16.5" x14ac:dyDescent="0.35">
      <c r="C412" t="s">
        <v>9</v>
      </c>
      <c r="D412" t="s">
        <v>10</v>
      </c>
      <c r="E412">
        <v>2010033</v>
      </c>
      <c r="F412">
        <v>2022910</v>
      </c>
      <c r="G412" t="s">
        <v>434</v>
      </c>
      <c r="H412">
        <v>132</v>
      </c>
      <c r="I412" t="s">
        <v>12</v>
      </c>
      <c r="J412" t="s">
        <v>435</v>
      </c>
      <c r="K412" t="s">
        <v>14</v>
      </c>
      <c r="M412" s="34">
        <f t="shared" si="112"/>
        <v>2010033</v>
      </c>
      <c r="N412" s="34">
        <f t="shared" si="113"/>
        <v>2022910</v>
      </c>
      <c r="O412" s="34" t="str">
        <f t="shared" si="114"/>
        <v>MEURSAULT DU CHATEAU 13 75CL</v>
      </c>
      <c r="P412" s="35">
        <f t="shared" si="115"/>
        <v>20.862045454545456</v>
      </c>
      <c r="Q412" s="20">
        <v>0</v>
      </c>
      <c r="R412" s="21">
        <f t="shared" ref="R412:R424" si="116">IFERROR(Q412/1.416,0)</f>
        <v>0</v>
      </c>
      <c r="S412" s="22">
        <f t="shared" ref="S412:S424" si="117">IFERROR(P412/R412,0)</f>
        <v>0</v>
      </c>
      <c r="T412" s="23">
        <v>0</v>
      </c>
      <c r="U412" s="21">
        <f t="shared" ref="U412:U424" si="118">IFERROR(T412/1.416,0)</f>
        <v>0</v>
      </c>
      <c r="V412" s="24">
        <f t="shared" ref="V412:V424" si="119">IFERROR(P412/U412,0)</f>
        <v>0</v>
      </c>
    </row>
    <row r="413" spans="3:22" ht="16.5" x14ac:dyDescent="0.35">
      <c r="C413" t="s">
        <v>9</v>
      </c>
      <c r="D413" t="s">
        <v>10</v>
      </c>
      <c r="E413">
        <v>2010033</v>
      </c>
      <c r="F413">
        <v>2023209</v>
      </c>
      <c r="G413" t="s">
        <v>436</v>
      </c>
      <c r="H413">
        <v>55</v>
      </c>
      <c r="I413" t="s">
        <v>12</v>
      </c>
      <c r="J413">
        <v>368.55</v>
      </c>
      <c r="K413" t="s">
        <v>14</v>
      </c>
      <c r="M413" s="34">
        <f t="shared" si="112"/>
        <v>2010033</v>
      </c>
      <c r="N413" s="34">
        <f t="shared" si="113"/>
        <v>2023209</v>
      </c>
      <c r="O413" s="34" t="str">
        <f t="shared" si="114"/>
        <v>CHABLIS FOURCHAUME LAROCHE 12 37.5C 11+1</v>
      </c>
      <c r="P413" s="35">
        <f t="shared" si="115"/>
        <v>6.7009090909090911</v>
      </c>
      <c r="Q413" s="20">
        <v>0</v>
      </c>
      <c r="R413" s="21">
        <f t="shared" si="116"/>
        <v>0</v>
      </c>
      <c r="S413" s="22">
        <f t="shared" si="117"/>
        <v>0</v>
      </c>
      <c r="T413" s="23">
        <v>0</v>
      </c>
      <c r="U413" s="21">
        <f t="shared" si="118"/>
        <v>0</v>
      </c>
      <c r="V413" s="24">
        <f t="shared" si="119"/>
        <v>0</v>
      </c>
    </row>
    <row r="414" spans="3:22" ht="16.5" x14ac:dyDescent="0.35">
      <c r="C414" t="s">
        <v>9</v>
      </c>
      <c r="D414" t="s">
        <v>10</v>
      </c>
      <c r="E414">
        <v>2010033</v>
      </c>
      <c r="F414">
        <v>2023240</v>
      </c>
      <c r="G414" t="s">
        <v>437</v>
      </c>
      <c r="H414">
        <v>141</v>
      </c>
      <c r="I414" t="s">
        <v>12</v>
      </c>
      <c r="J414" t="s">
        <v>438</v>
      </c>
      <c r="K414" t="s">
        <v>14</v>
      </c>
      <c r="M414" s="34">
        <f t="shared" si="112"/>
        <v>2010033</v>
      </c>
      <c r="N414" s="34">
        <f t="shared" si="113"/>
        <v>2023240</v>
      </c>
      <c r="O414" s="34" t="str">
        <f t="shared" si="114"/>
        <v>CHABLIS FOURCHAUME LAROCHE 12 75CL 11+1</v>
      </c>
      <c r="P414" s="35">
        <f t="shared" si="115"/>
        <v>12.631773049645389</v>
      </c>
      <c r="Q414" s="20">
        <v>0</v>
      </c>
      <c r="R414" s="21">
        <f t="shared" si="116"/>
        <v>0</v>
      </c>
      <c r="S414" s="22">
        <f t="shared" si="117"/>
        <v>0</v>
      </c>
      <c r="T414" s="23">
        <v>0</v>
      </c>
      <c r="U414" s="21">
        <f t="shared" si="118"/>
        <v>0</v>
      </c>
      <c r="V414" s="24">
        <f t="shared" si="119"/>
        <v>0</v>
      </c>
    </row>
    <row r="415" spans="3:22" ht="16.5" x14ac:dyDescent="0.35">
      <c r="C415" t="s">
        <v>9</v>
      </c>
      <c r="D415" t="s">
        <v>10</v>
      </c>
      <c r="E415">
        <v>2010033</v>
      </c>
      <c r="F415">
        <v>2023243</v>
      </c>
      <c r="G415" t="s">
        <v>439</v>
      </c>
      <c r="H415">
        <v>30</v>
      </c>
      <c r="I415" t="s">
        <v>12</v>
      </c>
      <c r="J415">
        <v>315</v>
      </c>
      <c r="K415" t="s">
        <v>14</v>
      </c>
      <c r="M415" s="34">
        <f t="shared" si="112"/>
        <v>2010033</v>
      </c>
      <c r="N415" s="34">
        <f t="shared" si="113"/>
        <v>2023243</v>
      </c>
      <c r="O415" s="34" t="str">
        <f t="shared" si="114"/>
        <v>CHABLIS M/TONNERRE 13 75CL CHABLISIENNE</v>
      </c>
      <c r="P415" s="35">
        <f t="shared" si="115"/>
        <v>10.5</v>
      </c>
      <c r="Q415" s="20">
        <v>0</v>
      </c>
      <c r="R415" s="21">
        <f t="shared" si="116"/>
        <v>0</v>
      </c>
      <c r="S415" s="22">
        <f t="shared" si="117"/>
        <v>0</v>
      </c>
      <c r="T415" s="23">
        <v>0</v>
      </c>
      <c r="U415" s="21">
        <f t="shared" si="118"/>
        <v>0</v>
      </c>
      <c r="V415" s="24">
        <f t="shared" si="119"/>
        <v>0</v>
      </c>
    </row>
    <row r="416" spans="3:22" ht="16.5" x14ac:dyDescent="0.35">
      <c r="C416" t="s">
        <v>9</v>
      </c>
      <c r="D416" t="s">
        <v>10</v>
      </c>
      <c r="E416">
        <v>2010033</v>
      </c>
      <c r="F416">
        <v>2023244</v>
      </c>
      <c r="G416" t="s">
        <v>440</v>
      </c>
      <c r="H416">
        <v>112</v>
      </c>
      <c r="I416" t="s">
        <v>12</v>
      </c>
      <c r="J416" t="s">
        <v>441</v>
      </c>
      <c r="K416" t="s">
        <v>14</v>
      </c>
      <c r="M416" s="34">
        <f t="shared" si="112"/>
        <v>2010033</v>
      </c>
      <c r="N416" s="34">
        <f t="shared" si="113"/>
        <v>2023244</v>
      </c>
      <c r="O416" s="34" t="str">
        <f t="shared" si="114"/>
        <v>CHABLIS B.DEFAIX COTE/LECHET 13 75CL BIO</v>
      </c>
      <c r="P416" s="35">
        <f t="shared" si="115"/>
        <v>12.090982142857143</v>
      </c>
      <c r="Q416" s="20">
        <v>0</v>
      </c>
      <c r="R416" s="21">
        <f t="shared" si="116"/>
        <v>0</v>
      </c>
      <c r="S416" s="22">
        <f t="shared" si="117"/>
        <v>0</v>
      </c>
      <c r="T416" s="23">
        <v>0</v>
      </c>
      <c r="U416" s="21">
        <f t="shared" si="118"/>
        <v>0</v>
      </c>
      <c r="V416" s="24">
        <f t="shared" si="119"/>
        <v>0</v>
      </c>
    </row>
    <row r="417" spans="2:22" ht="16.5" x14ac:dyDescent="0.35">
      <c r="C417" t="s">
        <v>9</v>
      </c>
      <c r="D417" t="s">
        <v>10</v>
      </c>
      <c r="E417">
        <v>2010033</v>
      </c>
      <c r="F417">
        <v>2023385</v>
      </c>
      <c r="G417" t="s">
        <v>442</v>
      </c>
      <c r="H417">
        <v>60</v>
      </c>
      <c r="I417" t="s">
        <v>12</v>
      </c>
      <c r="J417">
        <v>385.2</v>
      </c>
      <c r="K417" t="s">
        <v>14</v>
      </c>
      <c r="M417" s="34">
        <f t="shared" si="112"/>
        <v>2010033</v>
      </c>
      <c r="N417" s="34">
        <f t="shared" si="113"/>
        <v>2023385</v>
      </c>
      <c r="O417" s="34" t="str">
        <f t="shared" si="114"/>
        <v>BOURGOGNE C/JACOB JADOT BLC 14 75CL X240</v>
      </c>
      <c r="P417" s="35">
        <f t="shared" si="115"/>
        <v>6.42</v>
      </c>
      <c r="Q417" s="20">
        <v>0</v>
      </c>
      <c r="R417" s="21">
        <f t="shared" si="116"/>
        <v>0</v>
      </c>
      <c r="S417" s="22">
        <f t="shared" si="117"/>
        <v>0</v>
      </c>
      <c r="T417" s="23">
        <v>0</v>
      </c>
      <c r="U417" s="21">
        <f t="shared" si="118"/>
        <v>0</v>
      </c>
      <c r="V417" s="24">
        <f t="shared" si="119"/>
        <v>0</v>
      </c>
    </row>
    <row r="418" spans="2:22" ht="16.5" x14ac:dyDescent="0.35">
      <c r="C418" t="s">
        <v>9</v>
      </c>
      <c r="D418" t="s">
        <v>10</v>
      </c>
      <c r="E418">
        <v>2010033</v>
      </c>
      <c r="F418">
        <v>2023388</v>
      </c>
      <c r="G418" t="s">
        <v>443</v>
      </c>
      <c r="H418">
        <v>42</v>
      </c>
      <c r="I418" t="s">
        <v>12</v>
      </c>
      <c r="J418">
        <v>269.64</v>
      </c>
      <c r="K418" t="s">
        <v>14</v>
      </c>
      <c r="M418" s="34">
        <f t="shared" si="112"/>
        <v>2010033</v>
      </c>
      <c r="N418" s="34">
        <f t="shared" si="113"/>
        <v>2023388</v>
      </c>
      <c r="O418" s="34" t="str">
        <f t="shared" si="114"/>
        <v>BOURGOGNE PINOT NOIR JADOT RG 12 75CL</v>
      </c>
      <c r="P418" s="35">
        <f t="shared" si="115"/>
        <v>6.42</v>
      </c>
      <c r="Q418" s="20">
        <v>0</v>
      </c>
      <c r="R418" s="21">
        <f t="shared" si="116"/>
        <v>0</v>
      </c>
      <c r="S418" s="22">
        <f t="shared" si="117"/>
        <v>0</v>
      </c>
      <c r="T418" s="23">
        <v>0</v>
      </c>
      <c r="U418" s="21">
        <f t="shared" si="118"/>
        <v>0</v>
      </c>
      <c r="V418" s="24">
        <f t="shared" si="119"/>
        <v>0</v>
      </c>
    </row>
    <row r="419" spans="2:22" ht="16.5" x14ac:dyDescent="0.35">
      <c r="C419" t="s">
        <v>9</v>
      </c>
      <c r="D419" t="s">
        <v>10</v>
      </c>
      <c r="E419">
        <v>2010033</v>
      </c>
      <c r="F419">
        <v>2023845</v>
      </c>
      <c r="G419" t="s">
        <v>444</v>
      </c>
      <c r="H419">
        <v>24</v>
      </c>
      <c r="I419" t="s">
        <v>12</v>
      </c>
      <c r="J419">
        <v>528</v>
      </c>
      <c r="K419" t="s">
        <v>14</v>
      </c>
      <c r="M419" s="34">
        <f t="shared" si="112"/>
        <v>2010033</v>
      </c>
      <c r="N419" s="34">
        <f t="shared" si="113"/>
        <v>2023845</v>
      </c>
      <c r="O419" s="34" t="str">
        <f t="shared" si="114"/>
        <v>CHASSAGNE/MT VV AMIOT 13 75CL</v>
      </c>
      <c r="P419" s="35">
        <f t="shared" si="115"/>
        <v>22</v>
      </c>
      <c r="Q419" s="20">
        <v>0</v>
      </c>
      <c r="R419" s="21">
        <f t="shared" si="116"/>
        <v>0</v>
      </c>
      <c r="S419" s="22">
        <f t="shared" si="117"/>
        <v>0</v>
      </c>
      <c r="T419" s="23">
        <v>0</v>
      </c>
      <c r="U419" s="21">
        <f t="shared" si="118"/>
        <v>0</v>
      </c>
      <c r="V419" s="24">
        <f t="shared" si="119"/>
        <v>0</v>
      </c>
    </row>
    <row r="420" spans="2:22" ht="16.5" x14ac:dyDescent="0.35">
      <c r="C420" t="s">
        <v>9</v>
      </c>
      <c r="D420" t="s">
        <v>10</v>
      </c>
      <c r="E420">
        <v>2010033</v>
      </c>
      <c r="F420">
        <v>2023849</v>
      </c>
      <c r="G420" t="s">
        <v>445</v>
      </c>
      <c r="H420">
        <v>18</v>
      </c>
      <c r="I420" t="s">
        <v>12</v>
      </c>
      <c r="J420">
        <v>232.2</v>
      </c>
      <c r="K420" t="s">
        <v>14</v>
      </c>
      <c r="M420" s="34">
        <f t="shared" si="112"/>
        <v>2010033</v>
      </c>
      <c r="N420" s="34">
        <f t="shared" si="113"/>
        <v>2023849</v>
      </c>
      <c r="O420" s="34" t="str">
        <f t="shared" si="114"/>
        <v>ST-ROMAIN SOUS/VELLE BLC 13 BUISSON 75CL</v>
      </c>
      <c r="P420" s="35">
        <f t="shared" si="115"/>
        <v>12.899999999999999</v>
      </c>
      <c r="Q420" s="20">
        <v>0</v>
      </c>
      <c r="R420" s="21">
        <f t="shared" si="116"/>
        <v>0</v>
      </c>
      <c r="S420" s="22">
        <f t="shared" si="117"/>
        <v>0</v>
      </c>
      <c r="T420" s="23">
        <v>0</v>
      </c>
      <c r="U420" s="21">
        <f t="shared" si="118"/>
        <v>0</v>
      </c>
      <c r="V420" s="24">
        <f t="shared" si="119"/>
        <v>0</v>
      </c>
    </row>
    <row r="421" spans="2:22" ht="16.5" x14ac:dyDescent="0.35">
      <c r="C421" t="s">
        <v>9</v>
      </c>
      <c r="D421" t="s">
        <v>10</v>
      </c>
      <c r="E421">
        <v>2010033</v>
      </c>
      <c r="F421">
        <v>2023857</v>
      </c>
      <c r="G421" t="s">
        <v>446</v>
      </c>
      <c r="H421">
        <v>18</v>
      </c>
      <c r="I421" t="s">
        <v>12</v>
      </c>
      <c r="J421">
        <v>341.55</v>
      </c>
      <c r="K421" t="s">
        <v>14</v>
      </c>
      <c r="M421" s="34">
        <f t="shared" si="112"/>
        <v>2010033</v>
      </c>
      <c r="N421" s="34">
        <f t="shared" si="113"/>
        <v>2023857</v>
      </c>
      <c r="O421" s="34" t="str">
        <f t="shared" si="114"/>
        <v>VOLNAY PITURES GAGNARD 12 75CL</v>
      </c>
      <c r="P421" s="35">
        <f t="shared" si="115"/>
        <v>18.975000000000001</v>
      </c>
      <c r="Q421" s="20">
        <v>0</v>
      </c>
      <c r="R421" s="21">
        <f t="shared" si="116"/>
        <v>0</v>
      </c>
      <c r="S421" s="22">
        <f t="shared" si="117"/>
        <v>0</v>
      </c>
      <c r="T421" s="23">
        <v>0</v>
      </c>
      <c r="U421" s="21">
        <f t="shared" si="118"/>
        <v>0</v>
      </c>
      <c r="V421" s="24">
        <f t="shared" si="119"/>
        <v>0</v>
      </c>
    </row>
    <row r="422" spans="2:22" ht="16.5" x14ac:dyDescent="0.35">
      <c r="C422" t="s">
        <v>9</v>
      </c>
      <c r="D422" t="s">
        <v>10</v>
      </c>
      <c r="E422">
        <v>2010033</v>
      </c>
      <c r="F422">
        <v>2024119</v>
      </c>
      <c r="G422" t="s">
        <v>447</v>
      </c>
      <c r="H422">
        <v>42</v>
      </c>
      <c r="I422" t="s">
        <v>12</v>
      </c>
      <c r="J422">
        <v>564.9</v>
      </c>
      <c r="K422" t="s">
        <v>14</v>
      </c>
      <c r="M422" s="34">
        <f t="shared" si="112"/>
        <v>2010033</v>
      </c>
      <c r="N422" s="34">
        <f t="shared" si="113"/>
        <v>2024119</v>
      </c>
      <c r="O422" s="34" t="str">
        <f t="shared" si="114"/>
        <v>CHABLIS VAUCOPINS LONG-DEPAQUIT 12 75CL</v>
      </c>
      <c r="P422" s="35">
        <f t="shared" si="115"/>
        <v>13.45</v>
      </c>
      <c r="Q422" s="20">
        <v>0</v>
      </c>
      <c r="R422" s="21">
        <f t="shared" si="116"/>
        <v>0</v>
      </c>
      <c r="S422" s="22">
        <f t="shared" si="117"/>
        <v>0</v>
      </c>
      <c r="T422" s="23">
        <v>0</v>
      </c>
      <c r="U422" s="21">
        <f t="shared" si="118"/>
        <v>0</v>
      </c>
      <c r="V422" s="24">
        <f t="shared" si="119"/>
        <v>0</v>
      </c>
    </row>
    <row r="423" spans="2:22" ht="16.5" x14ac:dyDescent="0.35">
      <c r="C423" t="s">
        <v>9</v>
      </c>
      <c r="D423" t="s">
        <v>10</v>
      </c>
      <c r="E423">
        <v>2010033</v>
      </c>
      <c r="F423">
        <v>2024380</v>
      </c>
      <c r="G423" t="s">
        <v>448</v>
      </c>
      <c r="H423">
        <v>24</v>
      </c>
      <c r="I423" t="s">
        <v>12</v>
      </c>
      <c r="J423">
        <v>621.53</v>
      </c>
      <c r="K423" t="s">
        <v>14</v>
      </c>
      <c r="M423" s="34">
        <f t="shared" si="112"/>
        <v>2010033</v>
      </c>
      <c r="N423" s="34">
        <f t="shared" si="113"/>
        <v>2024380</v>
      </c>
      <c r="O423" s="34" t="str">
        <f t="shared" si="114"/>
        <v>PULIGNY/MT BOILLOT 13 75CL</v>
      </c>
      <c r="P423" s="35">
        <f t="shared" si="115"/>
        <v>25.897083333333331</v>
      </c>
      <c r="Q423" s="20">
        <v>0</v>
      </c>
      <c r="R423" s="21">
        <f t="shared" si="116"/>
        <v>0</v>
      </c>
      <c r="S423" s="22">
        <f t="shared" si="117"/>
        <v>0</v>
      </c>
      <c r="T423" s="23">
        <v>0</v>
      </c>
      <c r="U423" s="21">
        <f t="shared" si="118"/>
        <v>0</v>
      </c>
      <c r="V423" s="24">
        <f t="shared" si="119"/>
        <v>0</v>
      </c>
    </row>
    <row r="424" spans="2:22" ht="16.5" x14ac:dyDescent="0.35">
      <c r="C424" t="s">
        <v>9</v>
      </c>
      <c r="D424" t="s">
        <v>10</v>
      </c>
      <c r="E424">
        <v>2010033</v>
      </c>
      <c r="F424">
        <v>2024839</v>
      </c>
      <c r="G424" t="s">
        <v>449</v>
      </c>
      <c r="H424">
        <v>240</v>
      </c>
      <c r="I424" t="s">
        <v>12</v>
      </c>
      <c r="J424" t="s">
        <v>450</v>
      </c>
      <c r="K424" t="s">
        <v>14</v>
      </c>
      <c r="M424" s="36">
        <f t="shared" si="112"/>
        <v>2010033</v>
      </c>
      <c r="N424" s="36">
        <f t="shared" si="113"/>
        <v>2024839</v>
      </c>
      <c r="O424" s="36" t="str">
        <f t="shared" si="114"/>
        <v>BOURGOGNE TETE/CUVEE LAROCHE BLC 14 75CL</v>
      </c>
      <c r="P424" s="37">
        <f t="shared" si="115"/>
        <v>4.95</v>
      </c>
      <c r="Q424" s="25">
        <v>0</v>
      </c>
      <c r="R424" s="26">
        <f t="shared" si="116"/>
        <v>0</v>
      </c>
      <c r="S424" s="27">
        <f t="shared" si="117"/>
        <v>0</v>
      </c>
      <c r="T424" s="28">
        <v>0</v>
      </c>
      <c r="U424" s="26">
        <f t="shared" si="118"/>
        <v>0</v>
      </c>
      <c r="V424" s="29">
        <f t="shared" si="119"/>
        <v>0</v>
      </c>
    </row>
    <row r="425" spans="2:22" hidden="1" x14ac:dyDescent="0.25">
      <c r="M425" t="str">
        <f t="shared" si="112"/>
        <v/>
      </c>
      <c r="N425" t="str">
        <f t="shared" si="113"/>
        <v/>
      </c>
      <c r="O425" t="str">
        <f t="shared" si="114"/>
        <v/>
      </c>
      <c r="P425" s="1" t="str">
        <f t="shared" si="115"/>
        <v/>
      </c>
    </row>
    <row r="426" spans="2:22" hidden="1" x14ac:dyDescent="0.25">
      <c r="B426" t="s">
        <v>15</v>
      </c>
      <c r="E426">
        <v>2010033</v>
      </c>
      <c r="J426" t="s">
        <v>451</v>
      </c>
      <c r="K426" t="s">
        <v>14</v>
      </c>
      <c r="M426" t="str">
        <f t="shared" si="112"/>
        <v/>
      </c>
      <c r="N426" t="str">
        <f t="shared" si="113"/>
        <v/>
      </c>
      <c r="O426" t="str">
        <f t="shared" si="114"/>
        <v/>
      </c>
      <c r="P426" s="1" t="str">
        <f t="shared" si="115"/>
        <v/>
      </c>
    </row>
    <row r="427" spans="2:22" hidden="1" x14ac:dyDescent="0.25">
      <c r="M427" t="str">
        <f t="shared" si="112"/>
        <v/>
      </c>
      <c r="N427" t="str">
        <f t="shared" si="113"/>
        <v/>
      </c>
      <c r="O427" t="str">
        <f t="shared" si="114"/>
        <v/>
      </c>
      <c r="P427" s="1" t="str">
        <f t="shared" si="115"/>
        <v/>
      </c>
    </row>
    <row r="428" spans="2:22" ht="16.5" x14ac:dyDescent="0.35">
      <c r="C428" t="s">
        <v>9</v>
      </c>
      <c r="D428" t="s">
        <v>10</v>
      </c>
      <c r="E428">
        <v>2010034</v>
      </c>
      <c r="F428">
        <v>966788</v>
      </c>
      <c r="G428" t="s">
        <v>452</v>
      </c>
      <c r="H428">
        <v>27</v>
      </c>
      <c r="I428" t="s">
        <v>12</v>
      </c>
      <c r="J428">
        <v>70.67</v>
      </c>
      <c r="K428" t="s">
        <v>14</v>
      </c>
      <c r="M428" s="30">
        <f t="shared" si="112"/>
        <v>2010034</v>
      </c>
      <c r="N428" s="30">
        <f t="shared" si="113"/>
        <v>966788</v>
      </c>
      <c r="O428" s="30" t="str">
        <f t="shared" si="114"/>
        <v>CIDRE AOC PAYS D'AUGE P.HUET 75CL X120</v>
      </c>
      <c r="P428" s="31">
        <f t="shared" si="115"/>
        <v>2.6174074074074074</v>
      </c>
      <c r="Q428" s="6">
        <v>0</v>
      </c>
      <c r="R428" s="7">
        <f>IFERROR(Q428/1.416,0)</f>
        <v>0</v>
      </c>
      <c r="S428" s="8">
        <f>IFERROR(P428/R428,0)</f>
        <v>0</v>
      </c>
      <c r="T428" s="9">
        <v>0</v>
      </c>
      <c r="U428" s="7">
        <f>IFERROR(T428/1.416,0)</f>
        <v>0</v>
      </c>
      <c r="V428" s="10">
        <f>IFERROR(P428/U428,0)</f>
        <v>0</v>
      </c>
    </row>
    <row r="429" spans="2:22" hidden="1" x14ac:dyDescent="0.25">
      <c r="M429" t="str">
        <f t="shared" si="112"/>
        <v/>
      </c>
      <c r="N429" t="str">
        <f t="shared" si="113"/>
        <v/>
      </c>
      <c r="O429" t="str">
        <f t="shared" si="114"/>
        <v/>
      </c>
      <c r="P429" s="1" t="str">
        <f t="shared" si="115"/>
        <v/>
      </c>
    </row>
    <row r="430" spans="2:22" hidden="1" x14ac:dyDescent="0.25">
      <c r="B430" t="s">
        <v>15</v>
      </c>
      <c r="E430">
        <v>2010034</v>
      </c>
      <c r="J430">
        <v>70.67</v>
      </c>
      <c r="K430" t="s">
        <v>14</v>
      </c>
      <c r="M430" t="str">
        <f t="shared" si="112"/>
        <v/>
      </c>
      <c r="N430" t="str">
        <f t="shared" si="113"/>
        <v/>
      </c>
      <c r="O430" t="str">
        <f t="shared" si="114"/>
        <v/>
      </c>
      <c r="P430" s="1" t="str">
        <f t="shared" si="115"/>
        <v/>
      </c>
    </row>
    <row r="431" spans="2:22" hidden="1" x14ac:dyDescent="0.25">
      <c r="M431" t="str">
        <f t="shared" si="112"/>
        <v/>
      </c>
      <c r="N431" t="str">
        <f t="shared" si="113"/>
        <v/>
      </c>
      <c r="O431" t="str">
        <f t="shared" si="114"/>
        <v/>
      </c>
      <c r="P431" s="1" t="str">
        <f t="shared" si="115"/>
        <v/>
      </c>
    </row>
    <row r="432" spans="2:22" ht="16.5" x14ac:dyDescent="0.35">
      <c r="C432" t="s">
        <v>9</v>
      </c>
      <c r="D432" t="s">
        <v>10</v>
      </c>
      <c r="E432">
        <v>2010036</v>
      </c>
      <c r="F432">
        <v>2015589</v>
      </c>
      <c r="G432" t="s">
        <v>453</v>
      </c>
      <c r="H432">
        <v>26</v>
      </c>
      <c r="I432" t="s">
        <v>12</v>
      </c>
      <c r="J432">
        <v>369.2</v>
      </c>
      <c r="K432" t="s">
        <v>14</v>
      </c>
      <c r="M432" s="30">
        <f t="shared" si="112"/>
        <v>2010036</v>
      </c>
      <c r="N432" s="30">
        <f t="shared" si="113"/>
        <v>2015589</v>
      </c>
      <c r="O432" s="30" t="str">
        <f t="shared" si="114"/>
        <v>FIGARI C/CANARELLI BLC 13 TARABUCETTA 75</v>
      </c>
      <c r="P432" s="31">
        <f t="shared" si="115"/>
        <v>14.2</v>
      </c>
      <c r="Q432" s="6">
        <v>0</v>
      </c>
      <c r="R432" s="7">
        <f>IFERROR(Q432/1.416,0)</f>
        <v>0</v>
      </c>
      <c r="S432" s="8">
        <f>IFERROR(P432/R432,0)</f>
        <v>0</v>
      </c>
      <c r="T432" s="9">
        <v>0</v>
      </c>
      <c r="U432" s="7">
        <f>IFERROR(T432/1.416,0)</f>
        <v>0</v>
      </c>
      <c r="V432" s="10">
        <f>IFERROR(P432/U432,0)</f>
        <v>0</v>
      </c>
    </row>
    <row r="433" spans="2:22" hidden="1" x14ac:dyDescent="0.25">
      <c r="M433" t="str">
        <f t="shared" si="112"/>
        <v/>
      </c>
      <c r="N433" t="str">
        <f t="shared" si="113"/>
        <v/>
      </c>
      <c r="O433" t="str">
        <f t="shared" si="114"/>
        <v/>
      </c>
      <c r="P433" s="1" t="str">
        <f t="shared" si="115"/>
        <v/>
      </c>
    </row>
    <row r="434" spans="2:22" hidden="1" x14ac:dyDescent="0.25">
      <c r="B434" t="s">
        <v>15</v>
      </c>
      <c r="E434">
        <v>2010036</v>
      </c>
      <c r="J434">
        <v>369.2</v>
      </c>
      <c r="K434" t="s">
        <v>14</v>
      </c>
      <c r="M434" t="str">
        <f t="shared" si="112"/>
        <v/>
      </c>
      <c r="N434" t="str">
        <f t="shared" si="113"/>
        <v/>
      </c>
      <c r="O434" t="str">
        <f t="shared" si="114"/>
        <v/>
      </c>
      <c r="P434" s="1" t="str">
        <f t="shared" si="115"/>
        <v/>
      </c>
    </row>
    <row r="435" spans="2:22" hidden="1" x14ac:dyDescent="0.25">
      <c r="M435" t="str">
        <f t="shared" si="112"/>
        <v/>
      </c>
      <c r="N435" t="str">
        <f t="shared" si="113"/>
        <v/>
      </c>
      <c r="O435" t="str">
        <f t="shared" si="114"/>
        <v/>
      </c>
      <c r="P435" s="1" t="str">
        <f t="shared" si="115"/>
        <v/>
      </c>
    </row>
    <row r="436" spans="2:22" ht="16.5" x14ac:dyDescent="0.35">
      <c r="C436" t="s">
        <v>9</v>
      </c>
      <c r="D436" t="s">
        <v>10</v>
      </c>
      <c r="E436">
        <v>2010037</v>
      </c>
      <c r="F436">
        <v>2024484</v>
      </c>
      <c r="G436" t="s">
        <v>454</v>
      </c>
      <c r="H436">
        <v>12</v>
      </c>
      <c r="I436" t="s">
        <v>12</v>
      </c>
      <c r="J436">
        <v>109.8</v>
      </c>
      <c r="K436" t="s">
        <v>14</v>
      </c>
      <c r="M436" s="30">
        <f t="shared" si="112"/>
        <v>2010037</v>
      </c>
      <c r="N436" s="30">
        <f t="shared" si="113"/>
        <v>2024484</v>
      </c>
      <c r="O436" s="30" t="str">
        <f t="shared" si="114"/>
        <v>JURANCON CUVEE MARIE C.HOURS 13 75CL</v>
      </c>
      <c r="P436" s="31">
        <f t="shared" si="115"/>
        <v>9.15</v>
      </c>
      <c r="Q436" s="6">
        <v>0</v>
      </c>
      <c r="R436" s="7">
        <f>IFERROR(Q436/1.416,0)</f>
        <v>0</v>
      </c>
      <c r="S436" s="8">
        <f>IFERROR(P436/R436,0)</f>
        <v>0</v>
      </c>
      <c r="T436" s="9">
        <v>0</v>
      </c>
      <c r="U436" s="7">
        <f>IFERROR(T436/1.416,0)</f>
        <v>0</v>
      </c>
      <c r="V436" s="10">
        <f>IFERROR(P436/U436,0)</f>
        <v>0</v>
      </c>
    </row>
    <row r="437" spans="2:22" hidden="1" x14ac:dyDescent="0.25">
      <c r="M437" t="str">
        <f t="shared" si="112"/>
        <v/>
      </c>
      <c r="N437" t="str">
        <f t="shared" si="113"/>
        <v/>
      </c>
      <c r="O437" t="str">
        <f t="shared" si="114"/>
        <v/>
      </c>
      <c r="P437" s="1" t="str">
        <f t="shared" si="115"/>
        <v/>
      </c>
    </row>
    <row r="438" spans="2:22" hidden="1" x14ac:dyDescent="0.25">
      <c r="B438" t="s">
        <v>15</v>
      </c>
      <c r="E438">
        <v>2010037</v>
      </c>
      <c r="J438">
        <v>109.8</v>
      </c>
      <c r="K438" t="s">
        <v>14</v>
      </c>
      <c r="M438" t="str">
        <f t="shared" si="112"/>
        <v/>
      </c>
      <c r="N438" t="str">
        <f t="shared" si="113"/>
        <v/>
      </c>
      <c r="O438" t="str">
        <f t="shared" si="114"/>
        <v/>
      </c>
      <c r="P438" s="1" t="str">
        <f t="shared" si="115"/>
        <v/>
      </c>
    </row>
    <row r="439" spans="2:22" hidden="1" x14ac:dyDescent="0.25">
      <c r="M439" t="str">
        <f t="shared" si="112"/>
        <v/>
      </c>
      <c r="N439" t="str">
        <f t="shared" si="113"/>
        <v/>
      </c>
      <c r="O439" t="str">
        <f t="shared" si="114"/>
        <v/>
      </c>
      <c r="P439" s="1" t="str">
        <f t="shared" si="115"/>
        <v/>
      </c>
    </row>
    <row r="440" spans="2:22" ht="16.5" x14ac:dyDescent="0.35">
      <c r="C440" t="s">
        <v>9</v>
      </c>
      <c r="D440" t="s">
        <v>10</v>
      </c>
      <c r="E440">
        <v>2010038</v>
      </c>
      <c r="F440">
        <v>938429</v>
      </c>
      <c r="G440" t="s">
        <v>455</v>
      </c>
      <c r="H440">
        <v>93</v>
      </c>
      <c r="I440" t="s">
        <v>12</v>
      </c>
      <c r="J440">
        <v>614.5</v>
      </c>
      <c r="K440" t="s">
        <v>14</v>
      </c>
      <c r="M440" s="32">
        <f t="shared" si="112"/>
        <v>2010038</v>
      </c>
      <c r="N440" s="32">
        <f t="shared" si="113"/>
        <v>938429</v>
      </c>
      <c r="O440" s="32" t="str">
        <f t="shared" si="114"/>
        <v>PORTO GRAHAM'S TAWNY 75CL</v>
      </c>
      <c r="P440" s="33">
        <f t="shared" si="115"/>
        <v>6.60752688172043</v>
      </c>
      <c r="Q440" s="15">
        <v>0</v>
      </c>
      <c r="R440" s="16">
        <f t="shared" ref="R440:R503" si="120">IFERROR(Q440/1.416,0)</f>
        <v>0</v>
      </c>
      <c r="S440" s="17">
        <f t="shared" ref="S440:S503" si="121">IFERROR(P440/R440,0)</f>
        <v>0</v>
      </c>
      <c r="T440" s="18">
        <v>0</v>
      </c>
      <c r="U440" s="16">
        <f t="shared" ref="U440:U503" si="122">IFERROR(T440/1.416,0)</f>
        <v>0</v>
      </c>
      <c r="V440" s="19">
        <f t="shared" ref="V440:V503" si="123">IFERROR(P440/U440,0)</f>
        <v>0</v>
      </c>
    </row>
    <row r="441" spans="2:22" ht="16.5" x14ac:dyDescent="0.35">
      <c r="C441" t="s">
        <v>9</v>
      </c>
      <c r="D441" t="s">
        <v>10</v>
      </c>
      <c r="E441">
        <v>2010038</v>
      </c>
      <c r="F441">
        <v>938947</v>
      </c>
      <c r="G441" t="s">
        <v>456</v>
      </c>
      <c r="H441">
        <v>4</v>
      </c>
      <c r="I441" t="s">
        <v>12</v>
      </c>
      <c r="J441">
        <v>34.549999999999997</v>
      </c>
      <c r="K441" t="s">
        <v>14</v>
      </c>
      <c r="M441" s="34">
        <f t="shared" si="112"/>
        <v>2010038</v>
      </c>
      <c r="N441" s="34">
        <f t="shared" si="113"/>
        <v>938947</v>
      </c>
      <c r="O441" s="34" t="str">
        <f t="shared" si="114"/>
        <v>JEREZ FINO TRES SEC TIO PEPE 75CL</v>
      </c>
      <c r="P441" s="35">
        <f t="shared" si="115"/>
        <v>8.6374999999999993</v>
      </c>
      <c r="Q441" s="20">
        <v>0</v>
      </c>
      <c r="R441" s="21">
        <f t="shared" si="120"/>
        <v>0</v>
      </c>
      <c r="S441" s="22">
        <f t="shared" si="121"/>
        <v>0</v>
      </c>
      <c r="T441" s="23">
        <v>0</v>
      </c>
      <c r="U441" s="21">
        <f t="shared" si="122"/>
        <v>0</v>
      </c>
      <c r="V441" s="24">
        <f t="shared" si="123"/>
        <v>0</v>
      </c>
    </row>
    <row r="442" spans="2:22" ht="16.5" x14ac:dyDescent="0.35">
      <c r="C442" t="s">
        <v>9</v>
      </c>
      <c r="D442" t="s">
        <v>10</v>
      </c>
      <c r="E442">
        <v>2010038</v>
      </c>
      <c r="F442">
        <v>1013410</v>
      </c>
      <c r="G442" t="s">
        <v>457</v>
      </c>
      <c r="H442">
        <v>6</v>
      </c>
      <c r="I442" t="s">
        <v>12</v>
      </c>
      <c r="J442">
        <v>274.44</v>
      </c>
      <c r="K442" t="s">
        <v>14</v>
      </c>
      <c r="M442" s="34">
        <f t="shared" si="112"/>
        <v>2010038</v>
      </c>
      <c r="N442" s="34">
        <f t="shared" si="113"/>
        <v>1013410</v>
      </c>
      <c r="O442" s="34" t="str">
        <f t="shared" si="114"/>
        <v>PORTO VINTAGE 97 GRAHAM'S  75CL</v>
      </c>
      <c r="P442" s="35">
        <f t="shared" si="115"/>
        <v>45.74</v>
      </c>
      <c r="Q442" s="20">
        <v>0</v>
      </c>
      <c r="R442" s="21">
        <f t="shared" si="120"/>
        <v>0</v>
      </c>
      <c r="S442" s="22">
        <f t="shared" si="121"/>
        <v>0</v>
      </c>
      <c r="T442" s="23">
        <v>0</v>
      </c>
      <c r="U442" s="21">
        <f t="shared" si="122"/>
        <v>0</v>
      </c>
      <c r="V442" s="24">
        <f t="shared" si="123"/>
        <v>0</v>
      </c>
    </row>
    <row r="443" spans="2:22" ht="16.5" x14ac:dyDescent="0.35">
      <c r="C443" t="s">
        <v>9</v>
      </c>
      <c r="D443" t="s">
        <v>10</v>
      </c>
      <c r="E443">
        <v>2010038</v>
      </c>
      <c r="F443">
        <v>1022236</v>
      </c>
      <c r="G443" t="s">
        <v>458</v>
      </c>
      <c r="H443">
        <v>1</v>
      </c>
      <c r="I443" t="s">
        <v>12</v>
      </c>
      <c r="J443">
        <v>7.88</v>
      </c>
      <c r="K443" t="s">
        <v>14</v>
      </c>
      <c r="M443" s="34">
        <f t="shared" si="112"/>
        <v>2010038</v>
      </c>
      <c r="N443" s="34">
        <f t="shared" si="113"/>
        <v>1022236</v>
      </c>
      <c r="O443" s="34" t="str">
        <f t="shared" si="114"/>
        <v>PORTO TAWNY SUP. RAMOS PINTO 75CL X48</v>
      </c>
      <c r="P443" s="35">
        <f t="shared" si="115"/>
        <v>7.88</v>
      </c>
      <c r="Q443" s="20">
        <v>0</v>
      </c>
      <c r="R443" s="21">
        <f t="shared" si="120"/>
        <v>0</v>
      </c>
      <c r="S443" s="22">
        <f t="shared" si="121"/>
        <v>0</v>
      </c>
      <c r="T443" s="23">
        <v>0</v>
      </c>
      <c r="U443" s="21">
        <f t="shared" si="122"/>
        <v>0</v>
      </c>
      <c r="V443" s="24">
        <f t="shared" si="123"/>
        <v>0</v>
      </c>
    </row>
    <row r="444" spans="2:22" ht="16.5" x14ac:dyDescent="0.35">
      <c r="C444" t="s">
        <v>9</v>
      </c>
      <c r="D444" t="s">
        <v>10</v>
      </c>
      <c r="E444">
        <v>2010038</v>
      </c>
      <c r="F444">
        <v>1092744</v>
      </c>
      <c r="G444" t="s">
        <v>459</v>
      </c>
      <c r="H444">
        <v>12</v>
      </c>
      <c r="I444" t="s">
        <v>12</v>
      </c>
      <c r="J444">
        <v>81.84</v>
      </c>
      <c r="K444" t="s">
        <v>14</v>
      </c>
      <c r="M444" s="34">
        <f t="shared" si="112"/>
        <v>2010038</v>
      </c>
      <c r="N444" s="34">
        <f t="shared" si="113"/>
        <v>1092744</v>
      </c>
      <c r="O444" s="34" t="str">
        <f t="shared" si="114"/>
        <v>MANZANILLA AURORA JEREZ BODEGA ROMERO 75</v>
      </c>
      <c r="P444" s="35">
        <f t="shared" si="115"/>
        <v>6.82</v>
      </c>
      <c r="Q444" s="20">
        <v>0</v>
      </c>
      <c r="R444" s="21">
        <f t="shared" si="120"/>
        <v>0</v>
      </c>
      <c r="S444" s="22">
        <f t="shared" si="121"/>
        <v>0</v>
      </c>
      <c r="T444" s="23">
        <v>0</v>
      </c>
      <c r="U444" s="21">
        <f t="shared" si="122"/>
        <v>0</v>
      </c>
      <c r="V444" s="24">
        <f t="shared" si="123"/>
        <v>0</v>
      </c>
    </row>
    <row r="445" spans="2:22" ht="16.5" x14ac:dyDescent="0.35">
      <c r="C445" t="s">
        <v>9</v>
      </c>
      <c r="D445" t="s">
        <v>10</v>
      </c>
      <c r="E445">
        <v>2010038</v>
      </c>
      <c r="F445">
        <v>1101647</v>
      </c>
      <c r="G445" t="s">
        <v>460</v>
      </c>
      <c r="H445">
        <v>31</v>
      </c>
      <c r="I445" t="s">
        <v>12</v>
      </c>
      <c r="J445">
        <v>237.3</v>
      </c>
      <c r="K445" t="s">
        <v>14</v>
      </c>
      <c r="M445" s="34">
        <f t="shared" si="112"/>
        <v>2010038</v>
      </c>
      <c r="N445" s="34">
        <f t="shared" si="113"/>
        <v>1101647</v>
      </c>
      <c r="O445" s="34" t="str">
        <f t="shared" si="114"/>
        <v>PORTO GRAHAM'S FINE WHITE BLC 75CL</v>
      </c>
      <c r="P445" s="35">
        <f t="shared" si="115"/>
        <v>7.6548387096774198</v>
      </c>
      <c r="Q445" s="20">
        <v>0</v>
      </c>
      <c r="R445" s="21">
        <f t="shared" si="120"/>
        <v>0</v>
      </c>
      <c r="S445" s="22">
        <f t="shared" si="121"/>
        <v>0</v>
      </c>
      <c r="T445" s="23">
        <v>0</v>
      </c>
      <c r="U445" s="21">
        <f t="shared" si="122"/>
        <v>0</v>
      </c>
      <c r="V445" s="24">
        <f t="shared" si="123"/>
        <v>0</v>
      </c>
    </row>
    <row r="446" spans="2:22" ht="16.5" x14ac:dyDescent="0.35">
      <c r="C446" t="s">
        <v>9</v>
      </c>
      <c r="D446" t="s">
        <v>10</v>
      </c>
      <c r="E446">
        <v>2010038</v>
      </c>
      <c r="F446">
        <v>1383314</v>
      </c>
      <c r="G446" t="s">
        <v>461</v>
      </c>
      <c r="H446">
        <v>8</v>
      </c>
      <c r="I446" t="s">
        <v>12</v>
      </c>
      <c r="J446">
        <v>292.72000000000003</v>
      </c>
      <c r="K446" t="s">
        <v>14</v>
      </c>
      <c r="M446" s="34">
        <f t="shared" si="112"/>
        <v>2010038</v>
      </c>
      <c r="N446" s="34">
        <f t="shared" si="113"/>
        <v>1383314</v>
      </c>
      <c r="O446" s="34" t="str">
        <f t="shared" si="114"/>
        <v>TOKAJI ASZU 6 PUTTONYOS 05 SAROSPATAK 50</v>
      </c>
      <c r="P446" s="35">
        <f t="shared" si="115"/>
        <v>36.590000000000003</v>
      </c>
      <c r="Q446" s="20">
        <v>0</v>
      </c>
      <c r="R446" s="21">
        <f t="shared" si="120"/>
        <v>0</v>
      </c>
      <c r="S446" s="22">
        <f t="shared" si="121"/>
        <v>0</v>
      </c>
      <c r="T446" s="23">
        <v>0</v>
      </c>
      <c r="U446" s="21">
        <f t="shared" si="122"/>
        <v>0</v>
      </c>
      <c r="V446" s="24">
        <f t="shared" si="123"/>
        <v>0</v>
      </c>
    </row>
    <row r="447" spans="2:22" ht="16.5" x14ac:dyDescent="0.35">
      <c r="C447" t="s">
        <v>9</v>
      </c>
      <c r="D447" t="s">
        <v>10</v>
      </c>
      <c r="E447">
        <v>2010038</v>
      </c>
      <c r="F447">
        <v>1384667</v>
      </c>
      <c r="G447" t="s">
        <v>462</v>
      </c>
      <c r="H447">
        <v>22</v>
      </c>
      <c r="I447" t="s">
        <v>12</v>
      </c>
      <c r="J447">
        <v>356.25</v>
      </c>
      <c r="K447" t="s">
        <v>14</v>
      </c>
      <c r="M447" s="34">
        <f t="shared" si="112"/>
        <v>2010038</v>
      </c>
      <c r="N447" s="34">
        <f t="shared" si="113"/>
        <v>1384667</v>
      </c>
      <c r="O447" s="34" t="str">
        <f t="shared" si="114"/>
        <v>FRANCIACORTA CUV.PRESTIGE CA DEL BOSCO 7</v>
      </c>
      <c r="P447" s="35">
        <f t="shared" si="115"/>
        <v>16.193181818181817</v>
      </c>
      <c r="Q447" s="20">
        <v>0</v>
      </c>
      <c r="R447" s="21">
        <f t="shared" si="120"/>
        <v>0</v>
      </c>
      <c r="S447" s="22">
        <f t="shared" si="121"/>
        <v>0</v>
      </c>
      <c r="T447" s="23">
        <v>0</v>
      </c>
      <c r="U447" s="21">
        <f t="shared" si="122"/>
        <v>0</v>
      </c>
      <c r="V447" s="24">
        <f t="shared" si="123"/>
        <v>0</v>
      </c>
    </row>
    <row r="448" spans="2:22" ht="16.5" x14ac:dyDescent="0.35">
      <c r="C448" t="s">
        <v>9</v>
      </c>
      <c r="D448" t="s">
        <v>10</v>
      </c>
      <c r="E448">
        <v>2010038</v>
      </c>
      <c r="F448">
        <v>1385504</v>
      </c>
      <c r="G448" t="s">
        <v>463</v>
      </c>
      <c r="H448">
        <v>16</v>
      </c>
      <c r="I448" t="s">
        <v>12</v>
      </c>
      <c r="J448">
        <v>383.36</v>
      </c>
      <c r="K448" t="s">
        <v>14</v>
      </c>
      <c r="M448" s="34">
        <f t="shared" si="112"/>
        <v>2010038</v>
      </c>
      <c r="N448" s="34">
        <f t="shared" si="113"/>
        <v>1385504</v>
      </c>
      <c r="O448" s="34" t="str">
        <f t="shared" si="114"/>
        <v>FRANCIACORTA SATEN CA DEL BOSCO 05 75CL</v>
      </c>
      <c r="P448" s="35">
        <f t="shared" si="115"/>
        <v>23.96</v>
      </c>
      <c r="Q448" s="20">
        <v>0</v>
      </c>
      <c r="R448" s="21">
        <f t="shared" si="120"/>
        <v>0</v>
      </c>
      <c r="S448" s="22">
        <f t="shared" si="121"/>
        <v>0</v>
      </c>
      <c r="T448" s="23">
        <v>0</v>
      </c>
      <c r="U448" s="21">
        <f t="shared" si="122"/>
        <v>0</v>
      </c>
      <c r="V448" s="24">
        <f t="shared" si="123"/>
        <v>0</v>
      </c>
    </row>
    <row r="449" spans="3:22" ht="16.5" x14ac:dyDescent="0.35">
      <c r="C449" t="s">
        <v>9</v>
      </c>
      <c r="D449" t="s">
        <v>10</v>
      </c>
      <c r="E449">
        <v>2010038</v>
      </c>
      <c r="F449">
        <v>1406766</v>
      </c>
      <c r="G449" t="s">
        <v>464</v>
      </c>
      <c r="H449">
        <v>10</v>
      </c>
      <c r="I449" t="s">
        <v>12</v>
      </c>
      <c r="J449">
        <v>350</v>
      </c>
      <c r="K449" t="s">
        <v>14</v>
      </c>
      <c r="M449" s="34">
        <f t="shared" si="112"/>
        <v>2010038</v>
      </c>
      <c r="N449" s="34">
        <f t="shared" si="113"/>
        <v>1406766</v>
      </c>
      <c r="O449" s="34" t="str">
        <f t="shared" si="114"/>
        <v>BAROLO BRUNATE VV 06 MARENGO 75CL</v>
      </c>
      <c r="P449" s="35">
        <f t="shared" si="115"/>
        <v>35</v>
      </c>
      <c r="Q449" s="20">
        <v>0</v>
      </c>
      <c r="R449" s="21">
        <f t="shared" si="120"/>
        <v>0</v>
      </c>
      <c r="S449" s="22">
        <f t="shared" si="121"/>
        <v>0</v>
      </c>
      <c r="T449" s="23">
        <v>0</v>
      </c>
      <c r="U449" s="21">
        <f t="shared" si="122"/>
        <v>0</v>
      </c>
      <c r="V449" s="24">
        <f t="shared" si="123"/>
        <v>0</v>
      </c>
    </row>
    <row r="450" spans="3:22" ht="16.5" x14ac:dyDescent="0.35">
      <c r="C450" t="s">
        <v>9</v>
      </c>
      <c r="D450" t="s">
        <v>10</v>
      </c>
      <c r="E450">
        <v>2010038</v>
      </c>
      <c r="F450">
        <v>1413499</v>
      </c>
      <c r="G450" t="s">
        <v>465</v>
      </c>
      <c r="H450">
        <v>1</v>
      </c>
      <c r="I450" t="s">
        <v>12</v>
      </c>
      <c r="J450">
        <v>148.33000000000001</v>
      </c>
      <c r="K450" t="s">
        <v>14</v>
      </c>
      <c r="M450" s="34">
        <f t="shared" si="112"/>
        <v>2010038</v>
      </c>
      <c r="N450" s="34">
        <f t="shared" si="113"/>
        <v>1413499</v>
      </c>
      <c r="O450" s="34" t="str">
        <f t="shared" si="114"/>
        <v>SOLAIA MARCHESI ANTINORI 07 75CL</v>
      </c>
      <c r="P450" s="35">
        <f t="shared" si="115"/>
        <v>148.33000000000001</v>
      </c>
      <c r="Q450" s="20">
        <v>0</v>
      </c>
      <c r="R450" s="21">
        <f t="shared" si="120"/>
        <v>0</v>
      </c>
      <c r="S450" s="22">
        <f t="shared" si="121"/>
        <v>0</v>
      </c>
      <c r="T450" s="23">
        <v>0</v>
      </c>
      <c r="U450" s="21">
        <f t="shared" si="122"/>
        <v>0</v>
      </c>
      <c r="V450" s="24">
        <f t="shared" si="123"/>
        <v>0</v>
      </c>
    </row>
    <row r="451" spans="3:22" ht="16.5" x14ac:dyDescent="0.35">
      <c r="C451" t="s">
        <v>9</v>
      </c>
      <c r="D451" t="s">
        <v>10</v>
      </c>
      <c r="E451">
        <v>2010038</v>
      </c>
      <c r="F451">
        <v>1418126</v>
      </c>
      <c r="G451" t="s">
        <v>466</v>
      </c>
      <c r="H451">
        <v>1</v>
      </c>
      <c r="I451" t="s">
        <v>12</v>
      </c>
      <c r="J451">
        <v>36.229999999999997</v>
      </c>
      <c r="K451" t="s">
        <v>14</v>
      </c>
      <c r="M451" s="34">
        <f t="shared" si="112"/>
        <v>2010038</v>
      </c>
      <c r="N451" s="34">
        <f t="shared" si="113"/>
        <v>1418126</v>
      </c>
      <c r="O451" s="34" t="str">
        <f t="shared" si="114"/>
        <v>PORTO 20 ANS GRAHAM'S 75CL</v>
      </c>
      <c r="P451" s="35">
        <f t="shared" si="115"/>
        <v>36.229999999999997</v>
      </c>
      <c r="Q451" s="20">
        <v>0</v>
      </c>
      <c r="R451" s="21">
        <f t="shared" si="120"/>
        <v>0</v>
      </c>
      <c r="S451" s="22">
        <f t="shared" si="121"/>
        <v>0</v>
      </c>
      <c r="T451" s="23">
        <v>0</v>
      </c>
      <c r="U451" s="21">
        <f t="shared" si="122"/>
        <v>0</v>
      </c>
      <c r="V451" s="24">
        <f t="shared" si="123"/>
        <v>0</v>
      </c>
    </row>
    <row r="452" spans="3:22" ht="16.5" x14ac:dyDescent="0.35">
      <c r="C452" t="s">
        <v>9</v>
      </c>
      <c r="D452" t="s">
        <v>10</v>
      </c>
      <c r="E452">
        <v>2010038</v>
      </c>
      <c r="F452">
        <v>1430715</v>
      </c>
      <c r="G452" t="s">
        <v>467</v>
      </c>
      <c r="H452">
        <v>2</v>
      </c>
      <c r="I452" t="s">
        <v>12</v>
      </c>
      <c r="J452">
        <v>186.24</v>
      </c>
      <c r="K452" t="s">
        <v>14</v>
      </c>
      <c r="M452" s="34">
        <f t="shared" ref="M452:M515" si="124">IF(D452&lt;&gt;"",E452,"")</f>
        <v>2010038</v>
      </c>
      <c r="N452" s="34">
        <f t="shared" ref="N452:N515" si="125">IF(M452&lt;&gt;"",F452,"")</f>
        <v>1430715</v>
      </c>
      <c r="O452" s="34" t="str">
        <f t="shared" ref="O452:O515" si="126">IF(M452&lt;&gt;"",G452,"")</f>
        <v>ORNELLAIA BOLGHERI 07 TEN/ORNELLAIA 75CL</v>
      </c>
      <c r="P452" s="35">
        <f t="shared" ref="P452:P515" si="127">IF(M452&lt;&gt;"",SUBSTITUTE(J452,",","")/VALUE(SUBSTITUTE(H452,",","")),"")</f>
        <v>93.12</v>
      </c>
      <c r="Q452" s="20">
        <v>0</v>
      </c>
      <c r="R452" s="21">
        <f t="shared" si="120"/>
        <v>0</v>
      </c>
      <c r="S452" s="22">
        <f t="shared" si="121"/>
        <v>0</v>
      </c>
      <c r="T452" s="23">
        <v>0</v>
      </c>
      <c r="U452" s="21">
        <f t="shared" si="122"/>
        <v>0</v>
      </c>
      <c r="V452" s="24">
        <f t="shared" si="123"/>
        <v>0</v>
      </c>
    </row>
    <row r="453" spans="3:22" ht="16.5" x14ac:dyDescent="0.35">
      <c r="C453" t="s">
        <v>9</v>
      </c>
      <c r="D453" t="s">
        <v>10</v>
      </c>
      <c r="E453">
        <v>2010038</v>
      </c>
      <c r="F453">
        <v>1439066</v>
      </c>
      <c r="G453" t="s">
        <v>468</v>
      </c>
      <c r="H453">
        <v>7</v>
      </c>
      <c r="I453" t="s">
        <v>12</v>
      </c>
      <c r="J453">
        <v>268.10000000000002</v>
      </c>
      <c r="K453" t="s">
        <v>14</v>
      </c>
      <c r="M453" s="34">
        <f t="shared" si="124"/>
        <v>2010038</v>
      </c>
      <c r="N453" s="34">
        <f t="shared" si="125"/>
        <v>1439066</v>
      </c>
      <c r="O453" s="34" t="str">
        <f t="shared" si="126"/>
        <v>BAROLO VIGNA GRIS 07 FANTINO 75CL</v>
      </c>
      <c r="P453" s="35">
        <f t="shared" si="127"/>
        <v>38.300000000000004</v>
      </c>
      <c r="Q453" s="20">
        <v>0</v>
      </c>
      <c r="R453" s="21">
        <f t="shared" si="120"/>
        <v>0</v>
      </c>
      <c r="S453" s="22">
        <f t="shared" si="121"/>
        <v>0</v>
      </c>
      <c r="T453" s="23">
        <v>0</v>
      </c>
      <c r="U453" s="21">
        <f t="shared" si="122"/>
        <v>0</v>
      </c>
      <c r="V453" s="24">
        <f t="shared" si="123"/>
        <v>0</v>
      </c>
    </row>
    <row r="454" spans="3:22" ht="16.5" x14ac:dyDescent="0.35">
      <c r="C454" t="s">
        <v>9</v>
      </c>
      <c r="D454" t="s">
        <v>10</v>
      </c>
      <c r="E454">
        <v>2010038</v>
      </c>
      <c r="F454">
        <v>1447162</v>
      </c>
      <c r="G454" t="s">
        <v>469</v>
      </c>
      <c r="H454">
        <v>18</v>
      </c>
      <c r="I454" t="s">
        <v>12</v>
      </c>
      <c r="J454">
        <v>366.57</v>
      </c>
      <c r="K454" t="s">
        <v>14</v>
      </c>
      <c r="M454" s="34">
        <f t="shared" si="124"/>
        <v>2010038</v>
      </c>
      <c r="N454" s="34">
        <f t="shared" si="125"/>
        <v>1447162</v>
      </c>
      <c r="O454" s="34" t="str">
        <f t="shared" si="126"/>
        <v>TAURASI VIGNA 5 QUERCE 05 75CL</v>
      </c>
      <c r="P454" s="35">
        <f t="shared" si="127"/>
        <v>20.364999999999998</v>
      </c>
      <c r="Q454" s="20">
        <v>0</v>
      </c>
      <c r="R454" s="21">
        <f t="shared" si="120"/>
        <v>0</v>
      </c>
      <c r="S454" s="22">
        <f t="shared" si="121"/>
        <v>0</v>
      </c>
      <c r="T454" s="23">
        <v>0</v>
      </c>
      <c r="U454" s="21">
        <f t="shared" si="122"/>
        <v>0</v>
      </c>
      <c r="V454" s="24">
        <f t="shared" si="123"/>
        <v>0</v>
      </c>
    </row>
    <row r="455" spans="3:22" ht="16.5" x14ac:dyDescent="0.35">
      <c r="C455" t="s">
        <v>9</v>
      </c>
      <c r="D455" t="s">
        <v>10</v>
      </c>
      <c r="E455">
        <v>2010038</v>
      </c>
      <c r="F455">
        <v>1457635</v>
      </c>
      <c r="G455" t="s">
        <v>470</v>
      </c>
      <c r="H455">
        <v>1</v>
      </c>
      <c r="I455" t="s">
        <v>12</v>
      </c>
      <c r="J455">
        <v>13.84</v>
      </c>
      <c r="K455" t="s">
        <v>14</v>
      </c>
      <c r="M455" s="34">
        <f t="shared" si="124"/>
        <v>2010038</v>
      </c>
      <c r="N455" s="34">
        <f t="shared" si="125"/>
        <v>1457635</v>
      </c>
      <c r="O455" s="34" t="str">
        <f t="shared" si="126"/>
        <v>PORTO LBV 04 TAYLOR'S 75CL  (22+2)</v>
      </c>
      <c r="P455" s="35">
        <f t="shared" si="127"/>
        <v>13.84</v>
      </c>
      <c r="Q455" s="20">
        <v>0</v>
      </c>
      <c r="R455" s="21">
        <f t="shared" si="120"/>
        <v>0</v>
      </c>
      <c r="S455" s="22">
        <f t="shared" si="121"/>
        <v>0</v>
      </c>
      <c r="T455" s="23">
        <v>0</v>
      </c>
      <c r="U455" s="21">
        <f t="shared" si="122"/>
        <v>0</v>
      </c>
      <c r="V455" s="24">
        <f t="shared" si="123"/>
        <v>0</v>
      </c>
    </row>
    <row r="456" spans="3:22" ht="16.5" x14ac:dyDescent="0.35">
      <c r="C456" t="s">
        <v>9</v>
      </c>
      <c r="D456" t="s">
        <v>10</v>
      </c>
      <c r="E456">
        <v>2010038</v>
      </c>
      <c r="F456">
        <v>1487404</v>
      </c>
      <c r="G456" t="s">
        <v>471</v>
      </c>
      <c r="H456">
        <v>16</v>
      </c>
      <c r="I456" t="s">
        <v>12</v>
      </c>
      <c r="J456">
        <v>115.59</v>
      </c>
      <c r="K456" t="s">
        <v>14</v>
      </c>
      <c r="M456" s="34">
        <f t="shared" si="124"/>
        <v>2010038</v>
      </c>
      <c r="N456" s="34">
        <f t="shared" si="125"/>
        <v>1487404</v>
      </c>
      <c r="O456" s="34" t="str">
        <f t="shared" si="126"/>
        <v>LANGHE NEBBIOLO BOGLIETTI 11 75CL</v>
      </c>
      <c r="P456" s="35">
        <f t="shared" si="127"/>
        <v>7.2243750000000002</v>
      </c>
      <c r="Q456" s="20">
        <v>0</v>
      </c>
      <c r="R456" s="21">
        <f t="shared" si="120"/>
        <v>0</v>
      </c>
      <c r="S456" s="22">
        <f t="shared" si="121"/>
        <v>0</v>
      </c>
      <c r="T456" s="23">
        <v>0</v>
      </c>
      <c r="U456" s="21">
        <f t="shared" si="122"/>
        <v>0</v>
      </c>
      <c r="V456" s="24">
        <f t="shared" si="123"/>
        <v>0</v>
      </c>
    </row>
    <row r="457" spans="3:22" ht="16.5" x14ac:dyDescent="0.35">
      <c r="C457" t="s">
        <v>9</v>
      </c>
      <c r="D457" t="s">
        <v>10</v>
      </c>
      <c r="E457">
        <v>2010038</v>
      </c>
      <c r="F457">
        <v>1487762</v>
      </c>
      <c r="G457" t="s">
        <v>472</v>
      </c>
      <c r="H457">
        <v>2</v>
      </c>
      <c r="I457" t="s">
        <v>12</v>
      </c>
      <c r="J457">
        <v>339</v>
      </c>
      <c r="K457" t="s">
        <v>14</v>
      </c>
      <c r="M457" s="34">
        <f t="shared" si="124"/>
        <v>2010038</v>
      </c>
      <c r="N457" s="34">
        <f t="shared" si="125"/>
        <v>1487762</v>
      </c>
      <c r="O457" s="34" t="str">
        <f t="shared" si="126"/>
        <v>SASSICAIA TENUTA S/GUIDO 09 BOLGHERI 150</v>
      </c>
      <c r="P457" s="35">
        <f t="shared" si="127"/>
        <v>169.5</v>
      </c>
      <c r="Q457" s="20">
        <v>0</v>
      </c>
      <c r="R457" s="21">
        <f t="shared" si="120"/>
        <v>0</v>
      </c>
      <c r="S457" s="22">
        <f t="shared" si="121"/>
        <v>0</v>
      </c>
      <c r="T457" s="23">
        <v>0</v>
      </c>
      <c r="U457" s="21">
        <f t="shared" si="122"/>
        <v>0</v>
      </c>
      <c r="V457" s="24">
        <f t="shared" si="123"/>
        <v>0</v>
      </c>
    </row>
    <row r="458" spans="3:22" ht="16.5" x14ac:dyDescent="0.35">
      <c r="C458" t="s">
        <v>9</v>
      </c>
      <c r="D458" t="s">
        <v>10</v>
      </c>
      <c r="E458">
        <v>2010038</v>
      </c>
      <c r="F458">
        <v>1489021</v>
      </c>
      <c r="G458" t="s">
        <v>473</v>
      </c>
      <c r="H458">
        <v>12</v>
      </c>
      <c r="I458" t="s">
        <v>12</v>
      </c>
      <c r="J458">
        <v>432</v>
      </c>
      <c r="K458" t="s">
        <v>14</v>
      </c>
      <c r="M458" s="34">
        <f t="shared" si="124"/>
        <v>2010038</v>
      </c>
      <c r="N458" s="34">
        <f t="shared" si="125"/>
        <v>1489021</v>
      </c>
      <c r="O458" s="34" t="str">
        <f t="shared" si="126"/>
        <v>BAROLO BRUNATE VECCHIA VIGNA 08 75CL MAR</v>
      </c>
      <c r="P458" s="35">
        <f t="shared" si="127"/>
        <v>36</v>
      </c>
      <c r="Q458" s="20">
        <v>0</v>
      </c>
      <c r="R458" s="21">
        <f t="shared" si="120"/>
        <v>0</v>
      </c>
      <c r="S458" s="22">
        <f t="shared" si="121"/>
        <v>0</v>
      </c>
      <c r="T458" s="23">
        <v>0</v>
      </c>
      <c r="U458" s="21">
        <f t="shared" si="122"/>
        <v>0</v>
      </c>
      <c r="V458" s="24">
        <f t="shared" si="123"/>
        <v>0</v>
      </c>
    </row>
    <row r="459" spans="3:22" ht="16.5" x14ac:dyDescent="0.35">
      <c r="C459" t="s">
        <v>9</v>
      </c>
      <c r="D459" t="s">
        <v>10</v>
      </c>
      <c r="E459">
        <v>2010038</v>
      </c>
      <c r="F459">
        <v>1490232</v>
      </c>
      <c r="G459" t="s">
        <v>474</v>
      </c>
      <c r="H459">
        <v>2</v>
      </c>
      <c r="I459" t="s">
        <v>12</v>
      </c>
      <c r="J459">
        <v>11.8</v>
      </c>
      <c r="K459" t="s">
        <v>14</v>
      </c>
      <c r="M459" s="34">
        <f t="shared" si="124"/>
        <v>2010038</v>
      </c>
      <c r="N459" s="34">
        <f t="shared" si="125"/>
        <v>1490232</v>
      </c>
      <c r="O459" s="34" t="str">
        <f t="shared" si="126"/>
        <v>MORELLINO/SCANSANO HEBA 10 FATTORIA/MAGL</v>
      </c>
      <c r="P459" s="35">
        <f t="shared" si="127"/>
        <v>5.9</v>
      </c>
      <c r="Q459" s="20">
        <v>0</v>
      </c>
      <c r="R459" s="21">
        <f t="shared" si="120"/>
        <v>0</v>
      </c>
      <c r="S459" s="22">
        <f t="shared" si="121"/>
        <v>0</v>
      </c>
      <c r="T459" s="23">
        <v>0</v>
      </c>
      <c r="U459" s="21">
        <f t="shared" si="122"/>
        <v>0</v>
      </c>
      <c r="V459" s="24">
        <f t="shared" si="123"/>
        <v>0</v>
      </c>
    </row>
    <row r="460" spans="3:22" ht="16.5" x14ac:dyDescent="0.35">
      <c r="C460" t="s">
        <v>9</v>
      </c>
      <c r="D460" t="s">
        <v>10</v>
      </c>
      <c r="E460">
        <v>2010038</v>
      </c>
      <c r="F460">
        <v>1492385</v>
      </c>
      <c r="G460" t="s">
        <v>475</v>
      </c>
      <c r="H460">
        <v>2</v>
      </c>
      <c r="I460" t="s">
        <v>12</v>
      </c>
      <c r="J460">
        <v>38.22</v>
      </c>
      <c r="K460" t="s">
        <v>14</v>
      </c>
      <c r="M460" s="34">
        <f t="shared" si="124"/>
        <v>2010038</v>
      </c>
      <c r="N460" s="34">
        <f t="shared" si="125"/>
        <v>1492385</v>
      </c>
      <c r="O460" s="34" t="str">
        <f t="shared" si="126"/>
        <v>ETNA MUSMECI 08 75CL TENUTA DI FESSINA</v>
      </c>
      <c r="P460" s="35">
        <f t="shared" si="127"/>
        <v>19.11</v>
      </c>
      <c r="Q460" s="20">
        <v>0</v>
      </c>
      <c r="R460" s="21">
        <f t="shared" si="120"/>
        <v>0</v>
      </c>
      <c r="S460" s="22">
        <f t="shared" si="121"/>
        <v>0</v>
      </c>
      <c r="T460" s="23">
        <v>0</v>
      </c>
      <c r="U460" s="21">
        <f t="shared" si="122"/>
        <v>0</v>
      </c>
      <c r="V460" s="24">
        <f t="shared" si="123"/>
        <v>0</v>
      </c>
    </row>
    <row r="461" spans="3:22" ht="16.5" x14ac:dyDescent="0.35">
      <c r="C461" t="s">
        <v>9</v>
      </c>
      <c r="D461" t="s">
        <v>10</v>
      </c>
      <c r="E461">
        <v>2010038</v>
      </c>
      <c r="F461">
        <v>2003441</v>
      </c>
      <c r="G461" t="s">
        <v>476</v>
      </c>
      <c r="H461">
        <v>4</v>
      </c>
      <c r="I461" t="s">
        <v>12</v>
      </c>
      <c r="J461">
        <v>192</v>
      </c>
      <c r="K461" t="s">
        <v>14</v>
      </c>
      <c r="M461" s="34">
        <f t="shared" si="124"/>
        <v>2010038</v>
      </c>
      <c r="N461" s="34">
        <f t="shared" si="125"/>
        <v>2003441</v>
      </c>
      <c r="O461" s="34" t="str">
        <f t="shared" si="126"/>
        <v>BAROLO LE VIGNE 08 SANDRONE 75CL</v>
      </c>
      <c r="P461" s="35">
        <f t="shared" si="127"/>
        <v>48</v>
      </c>
      <c r="Q461" s="20">
        <v>0</v>
      </c>
      <c r="R461" s="21">
        <f t="shared" si="120"/>
        <v>0</v>
      </c>
      <c r="S461" s="22">
        <f t="shared" si="121"/>
        <v>0</v>
      </c>
      <c r="T461" s="23">
        <v>0</v>
      </c>
      <c r="U461" s="21">
        <f t="shared" si="122"/>
        <v>0</v>
      </c>
      <c r="V461" s="24">
        <f t="shared" si="123"/>
        <v>0</v>
      </c>
    </row>
    <row r="462" spans="3:22" ht="16.5" x14ac:dyDescent="0.35">
      <c r="C462" t="s">
        <v>9</v>
      </c>
      <c r="D462" t="s">
        <v>10</v>
      </c>
      <c r="E462">
        <v>2010038</v>
      </c>
      <c r="F462">
        <v>2004631</v>
      </c>
      <c r="G462" t="s">
        <v>477</v>
      </c>
      <c r="H462">
        <v>5</v>
      </c>
      <c r="I462" t="s">
        <v>12</v>
      </c>
      <c r="J462">
        <v>675</v>
      </c>
      <c r="K462" t="s">
        <v>14</v>
      </c>
      <c r="M462" s="34">
        <f t="shared" si="124"/>
        <v>2010038</v>
      </c>
      <c r="N462" s="34">
        <f t="shared" si="125"/>
        <v>2004631</v>
      </c>
      <c r="O462" s="34" t="str">
        <f t="shared" si="126"/>
        <v>SOLAIA MARCHESI ANTINORI 09 75CL</v>
      </c>
      <c r="P462" s="35">
        <f t="shared" si="127"/>
        <v>135</v>
      </c>
      <c r="Q462" s="20">
        <v>0</v>
      </c>
      <c r="R462" s="21">
        <f t="shared" si="120"/>
        <v>0</v>
      </c>
      <c r="S462" s="22">
        <f t="shared" si="121"/>
        <v>0</v>
      </c>
      <c r="T462" s="23">
        <v>0</v>
      </c>
      <c r="U462" s="21">
        <f t="shared" si="122"/>
        <v>0</v>
      </c>
      <c r="V462" s="24">
        <f t="shared" si="123"/>
        <v>0</v>
      </c>
    </row>
    <row r="463" spans="3:22" ht="16.5" x14ac:dyDescent="0.35">
      <c r="C463" t="s">
        <v>9</v>
      </c>
      <c r="D463" t="s">
        <v>10</v>
      </c>
      <c r="E463">
        <v>2010038</v>
      </c>
      <c r="F463">
        <v>2005851</v>
      </c>
      <c r="G463" t="s">
        <v>478</v>
      </c>
      <c r="H463">
        <v>6</v>
      </c>
      <c r="I463" t="s">
        <v>12</v>
      </c>
      <c r="J463">
        <v>64.319999999999993</v>
      </c>
      <c r="K463" t="s">
        <v>14</v>
      </c>
      <c r="M463" s="34">
        <f t="shared" si="124"/>
        <v>2010038</v>
      </c>
      <c r="N463" s="34">
        <f t="shared" si="125"/>
        <v>2005851</v>
      </c>
      <c r="O463" s="34" t="str">
        <f t="shared" si="126"/>
        <v>FORTETO PIAN DEI SOGNI RG 08 37.5CL 24+6</v>
      </c>
      <c r="P463" s="35">
        <f t="shared" si="127"/>
        <v>10.719999999999999</v>
      </c>
      <c r="Q463" s="20">
        <v>0</v>
      </c>
      <c r="R463" s="21">
        <f t="shared" si="120"/>
        <v>0</v>
      </c>
      <c r="S463" s="22">
        <f t="shared" si="121"/>
        <v>0</v>
      </c>
      <c r="T463" s="23">
        <v>0</v>
      </c>
      <c r="U463" s="21">
        <f t="shared" si="122"/>
        <v>0</v>
      </c>
      <c r="V463" s="24">
        <f t="shared" si="123"/>
        <v>0</v>
      </c>
    </row>
    <row r="464" spans="3:22" ht="16.5" x14ac:dyDescent="0.35">
      <c r="C464" t="s">
        <v>9</v>
      </c>
      <c r="D464" t="s">
        <v>10</v>
      </c>
      <c r="E464">
        <v>2010038</v>
      </c>
      <c r="F464">
        <v>2006680</v>
      </c>
      <c r="G464" t="s">
        <v>479</v>
      </c>
      <c r="H464">
        <v>10</v>
      </c>
      <c r="I464" t="s">
        <v>12</v>
      </c>
      <c r="J464">
        <v>82.5</v>
      </c>
      <c r="K464" t="s">
        <v>14</v>
      </c>
      <c r="M464" s="34">
        <f t="shared" si="124"/>
        <v>2010038</v>
      </c>
      <c r="N464" s="34">
        <f t="shared" si="125"/>
        <v>2006680</v>
      </c>
      <c r="O464" s="34" t="str">
        <f t="shared" si="126"/>
        <v>MADERE CRUZ 17° 75CL</v>
      </c>
      <c r="P464" s="35">
        <f t="shared" si="127"/>
        <v>8.25</v>
      </c>
      <c r="Q464" s="20">
        <v>0</v>
      </c>
      <c r="R464" s="21">
        <f t="shared" si="120"/>
        <v>0</v>
      </c>
      <c r="S464" s="22">
        <f t="shared" si="121"/>
        <v>0</v>
      </c>
      <c r="T464" s="23">
        <v>0</v>
      </c>
      <c r="U464" s="21">
        <f t="shared" si="122"/>
        <v>0</v>
      </c>
      <c r="V464" s="24">
        <f t="shared" si="123"/>
        <v>0</v>
      </c>
    </row>
    <row r="465" spans="3:22" ht="16.5" x14ac:dyDescent="0.35">
      <c r="C465" t="s">
        <v>9</v>
      </c>
      <c r="D465" t="s">
        <v>10</v>
      </c>
      <c r="E465">
        <v>2010038</v>
      </c>
      <c r="F465">
        <v>2006779</v>
      </c>
      <c r="G465" t="s">
        <v>480</v>
      </c>
      <c r="H465">
        <v>15</v>
      </c>
      <c r="I465" t="s">
        <v>12</v>
      </c>
      <c r="J465">
        <v>300</v>
      </c>
      <c r="K465" t="s">
        <v>14</v>
      </c>
      <c r="M465" s="34">
        <f t="shared" si="124"/>
        <v>2010038</v>
      </c>
      <c r="N465" s="34">
        <f t="shared" si="125"/>
        <v>2006779</v>
      </c>
      <c r="O465" s="34" t="str">
        <f t="shared" si="126"/>
        <v>CHIANTI VIGNA/SORBO FONTODI 09 75CL BIO</v>
      </c>
      <c r="P465" s="35">
        <f t="shared" si="127"/>
        <v>20</v>
      </c>
      <c r="Q465" s="20">
        <v>0</v>
      </c>
      <c r="R465" s="21">
        <f t="shared" si="120"/>
        <v>0</v>
      </c>
      <c r="S465" s="22">
        <f t="shared" si="121"/>
        <v>0</v>
      </c>
      <c r="T465" s="23">
        <v>0</v>
      </c>
      <c r="U465" s="21">
        <f t="shared" si="122"/>
        <v>0</v>
      </c>
      <c r="V465" s="24">
        <f t="shared" si="123"/>
        <v>0</v>
      </c>
    </row>
    <row r="466" spans="3:22" ht="16.5" x14ac:dyDescent="0.35">
      <c r="C466" t="s">
        <v>9</v>
      </c>
      <c r="D466" t="s">
        <v>10</v>
      </c>
      <c r="E466">
        <v>2010038</v>
      </c>
      <c r="F466">
        <v>2007889</v>
      </c>
      <c r="G466" t="s">
        <v>481</v>
      </c>
      <c r="H466">
        <v>14</v>
      </c>
      <c r="I466" t="s">
        <v>12</v>
      </c>
      <c r="J466">
        <v>251.99</v>
      </c>
      <c r="K466" t="s">
        <v>14</v>
      </c>
      <c r="M466" s="34">
        <f t="shared" si="124"/>
        <v>2010038</v>
      </c>
      <c r="N466" s="34">
        <f t="shared" si="125"/>
        <v>2007889</v>
      </c>
      <c r="O466" s="34" t="str">
        <f t="shared" si="126"/>
        <v>VIN SANTO RISERVA LAVACCHIO 07 50CL</v>
      </c>
      <c r="P466" s="35">
        <f t="shared" si="127"/>
        <v>17.999285714285715</v>
      </c>
      <c r="Q466" s="20">
        <v>0</v>
      </c>
      <c r="R466" s="21">
        <f t="shared" si="120"/>
        <v>0</v>
      </c>
      <c r="S466" s="22">
        <f t="shared" si="121"/>
        <v>0</v>
      </c>
      <c r="T466" s="23">
        <v>0</v>
      </c>
      <c r="U466" s="21">
        <f t="shared" si="122"/>
        <v>0</v>
      </c>
      <c r="V466" s="24">
        <f t="shared" si="123"/>
        <v>0</v>
      </c>
    </row>
    <row r="467" spans="3:22" ht="16.5" x14ac:dyDescent="0.35">
      <c r="C467" t="s">
        <v>9</v>
      </c>
      <c r="D467" t="s">
        <v>10</v>
      </c>
      <c r="E467">
        <v>2010038</v>
      </c>
      <c r="F467">
        <v>2007893</v>
      </c>
      <c r="G467" t="s">
        <v>482</v>
      </c>
      <c r="H467">
        <v>9</v>
      </c>
      <c r="I467" t="s">
        <v>12</v>
      </c>
      <c r="J467">
        <v>126</v>
      </c>
      <c r="K467" t="s">
        <v>14</v>
      </c>
      <c r="M467" s="34">
        <f t="shared" si="124"/>
        <v>2010038</v>
      </c>
      <c r="N467" s="34">
        <f t="shared" si="125"/>
        <v>2007893</v>
      </c>
      <c r="O467" s="34" t="str">
        <f t="shared" si="126"/>
        <v>FONTEGALLI LAVACCHIO RG 07 75CL TOSCANE</v>
      </c>
      <c r="P467" s="35">
        <f t="shared" si="127"/>
        <v>14</v>
      </c>
      <c r="Q467" s="20">
        <v>0</v>
      </c>
      <c r="R467" s="21">
        <f t="shared" si="120"/>
        <v>0</v>
      </c>
      <c r="S467" s="22">
        <f t="shared" si="121"/>
        <v>0</v>
      </c>
      <c r="T467" s="23">
        <v>0</v>
      </c>
      <c r="U467" s="21">
        <f t="shared" si="122"/>
        <v>0</v>
      </c>
      <c r="V467" s="24">
        <f t="shared" si="123"/>
        <v>0</v>
      </c>
    </row>
    <row r="468" spans="3:22" ht="16.5" x14ac:dyDescent="0.35">
      <c r="C468" t="s">
        <v>9</v>
      </c>
      <c r="D468" t="s">
        <v>10</v>
      </c>
      <c r="E468">
        <v>2010038</v>
      </c>
      <c r="F468">
        <v>2007895</v>
      </c>
      <c r="G468" t="s">
        <v>483</v>
      </c>
      <c r="H468">
        <v>10</v>
      </c>
      <c r="I468" t="s">
        <v>12</v>
      </c>
      <c r="J468">
        <v>105</v>
      </c>
      <c r="K468" t="s">
        <v>14</v>
      </c>
      <c r="M468" s="34">
        <f t="shared" si="124"/>
        <v>2010038</v>
      </c>
      <c r="N468" s="34">
        <f t="shared" si="125"/>
        <v>2007895</v>
      </c>
      <c r="O468" s="34" t="str">
        <f t="shared" si="126"/>
        <v>CEDRO RISERVA LAVACCHIO RG 08 75CL</v>
      </c>
      <c r="P468" s="35">
        <f t="shared" si="127"/>
        <v>10.5</v>
      </c>
      <c r="Q468" s="20">
        <v>0</v>
      </c>
      <c r="R468" s="21">
        <f t="shared" si="120"/>
        <v>0</v>
      </c>
      <c r="S468" s="22">
        <f t="shared" si="121"/>
        <v>0</v>
      </c>
      <c r="T468" s="23">
        <v>0</v>
      </c>
      <c r="U468" s="21">
        <f t="shared" si="122"/>
        <v>0</v>
      </c>
      <c r="V468" s="24">
        <f t="shared" si="123"/>
        <v>0</v>
      </c>
    </row>
    <row r="469" spans="3:22" ht="16.5" x14ac:dyDescent="0.35">
      <c r="C469" t="s">
        <v>9</v>
      </c>
      <c r="D469" t="s">
        <v>10</v>
      </c>
      <c r="E469">
        <v>2010038</v>
      </c>
      <c r="F469">
        <v>2008124</v>
      </c>
      <c r="G469" t="s">
        <v>484</v>
      </c>
      <c r="H469">
        <v>1</v>
      </c>
      <c r="I469" t="s">
        <v>12</v>
      </c>
      <c r="J469">
        <v>11.69</v>
      </c>
      <c r="K469" t="s">
        <v>14</v>
      </c>
      <c r="M469" s="34">
        <f t="shared" si="124"/>
        <v>2010038</v>
      </c>
      <c r="N469" s="34">
        <f t="shared" si="125"/>
        <v>2008124</v>
      </c>
      <c r="O469" s="34" t="str">
        <f t="shared" si="126"/>
        <v>MALVASIA DIS CUMIERIS VIE/ROMANS 11 75CL</v>
      </c>
      <c r="P469" s="35">
        <f t="shared" si="127"/>
        <v>11.69</v>
      </c>
      <c r="Q469" s="20">
        <v>0</v>
      </c>
      <c r="R469" s="21">
        <f t="shared" si="120"/>
        <v>0</v>
      </c>
      <c r="S469" s="22">
        <f t="shared" si="121"/>
        <v>0</v>
      </c>
      <c r="T469" s="23">
        <v>0</v>
      </c>
      <c r="U469" s="21">
        <f t="shared" si="122"/>
        <v>0</v>
      </c>
      <c r="V469" s="24">
        <f t="shared" si="123"/>
        <v>0</v>
      </c>
    </row>
    <row r="470" spans="3:22" ht="16.5" x14ac:dyDescent="0.35">
      <c r="C470" t="s">
        <v>9</v>
      </c>
      <c r="D470" t="s">
        <v>10</v>
      </c>
      <c r="E470">
        <v>2010038</v>
      </c>
      <c r="F470">
        <v>2008788</v>
      </c>
      <c r="G470" t="s">
        <v>485</v>
      </c>
      <c r="H470">
        <v>14</v>
      </c>
      <c r="I470" t="s">
        <v>12</v>
      </c>
      <c r="J470">
        <v>124.6</v>
      </c>
      <c r="K470" t="s">
        <v>14</v>
      </c>
      <c r="M470" s="34">
        <f t="shared" si="124"/>
        <v>2010038</v>
      </c>
      <c r="N470" s="34">
        <f t="shared" si="125"/>
        <v>2008788</v>
      </c>
      <c r="O470" s="34" t="str">
        <f t="shared" si="126"/>
        <v>DOGLIANI DOCG PAPA CELSO ABBONA 11 75CL</v>
      </c>
      <c r="P470" s="35">
        <f t="shared" si="127"/>
        <v>8.9</v>
      </c>
      <c r="Q470" s="20">
        <v>0</v>
      </c>
      <c r="R470" s="21">
        <f t="shared" si="120"/>
        <v>0</v>
      </c>
      <c r="S470" s="22">
        <f t="shared" si="121"/>
        <v>0</v>
      </c>
      <c r="T470" s="23">
        <v>0</v>
      </c>
      <c r="U470" s="21">
        <f t="shared" si="122"/>
        <v>0</v>
      </c>
      <c r="V470" s="24">
        <f t="shared" si="123"/>
        <v>0</v>
      </c>
    </row>
    <row r="471" spans="3:22" ht="16.5" x14ac:dyDescent="0.35">
      <c r="C471" t="s">
        <v>9</v>
      </c>
      <c r="D471" t="s">
        <v>10</v>
      </c>
      <c r="E471">
        <v>2010038</v>
      </c>
      <c r="F471">
        <v>2009536</v>
      </c>
      <c r="G471" t="s">
        <v>486</v>
      </c>
      <c r="H471">
        <v>6</v>
      </c>
      <c r="I471" t="s">
        <v>12</v>
      </c>
      <c r="J471">
        <v>150</v>
      </c>
      <c r="K471" t="s">
        <v>14</v>
      </c>
      <c r="M471" s="34">
        <f t="shared" si="124"/>
        <v>2010038</v>
      </c>
      <c r="N471" s="34">
        <f t="shared" si="125"/>
        <v>2009536</v>
      </c>
      <c r="O471" s="34" t="str">
        <f t="shared" si="126"/>
        <v>GUIDALBERTO 11 TENUTA SAN GUIDO 75CL</v>
      </c>
      <c r="P471" s="35">
        <f t="shared" si="127"/>
        <v>25</v>
      </c>
      <c r="Q471" s="20">
        <v>0</v>
      </c>
      <c r="R471" s="21">
        <f t="shared" si="120"/>
        <v>0</v>
      </c>
      <c r="S471" s="22">
        <f t="shared" si="121"/>
        <v>0</v>
      </c>
      <c r="T471" s="23">
        <v>0</v>
      </c>
      <c r="U471" s="21">
        <f t="shared" si="122"/>
        <v>0</v>
      </c>
      <c r="V471" s="24">
        <f t="shared" si="123"/>
        <v>0</v>
      </c>
    </row>
    <row r="472" spans="3:22" ht="16.5" x14ac:dyDescent="0.35">
      <c r="C472" t="s">
        <v>9</v>
      </c>
      <c r="D472" t="s">
        <v>10</v>
      </c>
      <c r="E472">
        <v>2010038</v>
      </c>
      <c r="F472">
        <v>2009640</v>
      </c>
      <c r="G472" t="s">
        <v>487</v>
      </c>
      <c r="H472">
        <v>12</v>
      </c>
      <c r="I472" t="s">
        <v>12</v>
      </c>
      <c r="J472">
        <v>377.4</v>
      </c>
      <c r="K472" t="s">
        <v>14</v>
      </c>
      <c r="M472" s="34">
        <f t="shared" si="124"/>
        <v>2010038</v>
      </c>
      <c r="N472" s="34">
        <f t="shared" si="125"/>
        <v>2009640</v>
      </c>
      <c r="O472" s="34" t="str">
        <f t="shared" si="126"/>
        <v>BAROLO ARIONE BOGLIETTI 09 75CL</v>
      </c>
      <c r="P472" s="35">
        <f t="shared" si="127"/>
        <v>31.45</v>
      </c>
      <c r="Q472" s="20">
        <v>0</v>
      </c>
      <c r="R472" s="21">
        <f t="shared" si="120"/>
        <v>0</v>
      </c>
      <c r="S472" s="22">
        <f t="shared" si="121"/>
        <v>0</v>
      </c>
      <c r="T472" s="23">
        <v>0</v>
      </c>
      <c r="U472" s="21">
        <f t="shared" si="122"/>
        <v>0</v>
      </c>
      <c r="V472" s="24">
        <f t="shared" si="123"/>
        <v>0</v>
      </c>
    </row>
    <row r="473" spans="3:22" ht="16.5" x14ac:dyDescent="0.35">
      <c r="C473" t="s">
        <v>9</v>
      </c>
      <c r="D473" t="s">
        <v>10</v>
      </c>
      <c r="E473">
        <v>2010038</v>
      </c>
      <c r="F473">
        <v>2009709</v>
      </c>
      <c r="G473" t="s">
        <v>488</v>
      </c>
      <c r="H473">
        <v>4</v>
      </c>
      <c r="I473" t="s">
        <v>12</v>
      </c>
      <c r="J473">
        <v>136.08000000000001</v>
      </c>
      <c r="K473" t="s">
        <v>14</v>
      </c>
      <c r="M473" s="34">
        <f t="shared" si="124"/>
        <v>2010038</v>
      </c>
      <c r="N473" s="34">
        <f t="shared" si="125"/>
        <v>2009709</v>
      </c>
      <c r="O473" s="34" t="str">
        <f t="shared" si="126"/>
        <v>BAROLO BRICCO DELLE VIOLE VAJRA 08 75CL</v>
      </c>
      <c r="P473" s="35">
        <f t="shared" si="127"/>
        <v>34.020000000000003</v>
      </c>
      <c r="Q473" s="20">
        <v>0</v>
      </c>
      <c r="R473" s="21">
        <f t="shared" si="120"/>
        <v>0</v>
      </c>
      <c r="S473" s="22">
        <f t="shared" si="121"/>
        <v>0</v>
      </c>
      <c r="T473" s="23">
        <v>0</v>
      </c>
      <c r="U473" s="21">
        <f t="shared" si="122"/>
        <v>0</v>
      </c>
      <c r="V473" s="24">
        <f t="shared" si="123"/>
        <v>0</v>
      </c>
    </row>
    <row r="474" spans="3:22" ht="16.5" x14ac:dyDescent="0.35">
      <c r="C474" t="s">
        <v>9</v>
      </c>
      <c r="D474" t="s">
        <v>10</v>
      </c>
      <c r="E474">
        <v>2010038</v>
      </c>
      <c r="F474">
        <v>2009924</v>
      </c>
      <c r="G474" t="s">
        <v>489</v>
      </c>
      <c r="H474">
        <v>32</v>
      </c>
      <c r="I474" t="s">
        <v>12</v>
      </c>
      <c r="J474">
        <v>229.76</v>
      </c>
      <c r="K474" t="s">
        <v>14</v>
      </c>
      <c r="M474" s="34">
        <f t="shared" si="124"/>
        <v>2010038</v>
      </c>
      <c r="N474" s="34">
        <f t="shared" si="125"/>
        <v>2009924</v>
      </c>
      <c r="O474" s="34" t="str">
        <f t="shared" si="126"/>
        <v>MORELLINO/SCANSANO BELLAMARSILIA 12 75CL</v>
      </c>
      <c r="P474" s="35">
        <f t="shared" si="127"/>
        <v>7.18</v>
      </c>
      <c r="Q474" s="20">
        <v>0</v>
      </c>
      <c r="R474" s="21">
        <f t="shared" si="120"/>
        <v>0</v>
      </c>
      <c r="S474" s="22">
        <f t="shared" si="121"/>
        <v>0</v>
      </c>
      <c r="T474" s="23">
        <v>0</v>
      </c>
      <c r="U474" s="21">
        <f t="shared" si="122"/>
        <v>0</v>
      </c>
      <c r="V474" s="24">
        <f t="shared" si="123"/>
        <v>0</v>
      </c>
    </row>
    <row r="475" spans="3:22" ht="16.5" x14ac:dyDescent="0.35">
      <c r="C475" t="s">
        <v>9</v>
      </c>
      <c r="D475" t="s">
        <v>10</v>
      </c>
      <c r="E475">
        <v>2010038</v>
      </c>
      <c r="F475">
        <v>2009982</v>
      </c>
      <c r="G475" t="s">
        <v>490</v>
      </c>
      <c r="H475">
        <v>6</v>
      </c>
      <c r="I475" t="s">
        <v>12</v>
      </c>
      <c r="J475">
        <v>37.229999999999997</v>
      </c>
      <c r="K475" t="s">
        <v>14</v>
      </c>
      <c r="M475" s="34">
        <f t="shared" si="124"/>
        <v>2010038</v>
      </c>
      <c r="N475" s="34">
        <f t="shared" si="125"/>
        <v>2009982</v>
      </c>
      <c r="O475" s="34" t="str">
        <f t="shared" si="126"/>
        <v>RUCHE LA TRADIZIONE MONTALBERA 11 75CL</v>
      </c>
      <c r="P475" s="35">
        <f t="shared" si="127"/>
        <v>6.2049999999999992</v>
      </c>
      <c r="Q475" s="20">
        <v>0</v>
      </c>
      <c r="R475" s="21">
        <f t="shared" si="120"/>
        <v>0</v>
      </c>
      <c r="S475" s="22">
        <f t="shared" si="121"/>
        <v>0</v>
      </c>
      <c r="T475" s="23">
        <v>0</v>
      </c>
      <c r="U475" s="21">
        <f t="shared" si="122"/>
        <v>0</v>
      </c>
      <c r="V475" s="24">
        <f t="shared" si="123"/>
        <v>0</v>
      </c>
    </row>
    <row r="476" spans="3:22" ht="16.5" x14ac:dyDescent="0.35">
      <c r="C476" t="s">
        <v>9</v>
      </c>
      <c r="D476" t="s">
        <v>10</v>
      </c>
      <c r="E476">
        <v>2010038</v>
      </c>
      <c r="F476">
        <v>2012212</v>
      </c>
      <c r="G476" t="s">
        <v>491</v>
      </c>
      <c r="H476">
        <v>3</v>
      </c>
      <c r="I476" t="s">
        <v>12</v>
      </c>
      <c r="J476">
        <v>102</v>
      </c>
      <c r="K476" t="s">
        <v>14</v>
      </c>
      <c r="M476" s="34">
        <f t="shared" si="124"/>
        <v>2010038</v>
      </c>
      <c r="N476" s="34">
        <f t="shared" si="125"/>
        <v>2012212</v>
      </c>
      <c r="O476" s="34" t="str">
        <f t="shared" si="126"/>
        <v>BARBARESCO NUBIOLA 09 PELISSERO 75CL</v>
      </c>
      <c r="P476" s="35">
        <f t="shared" si="127"/>
        <v>34</v>
      </c>
      <c r="Q476" s="20">
        <v>0</v>
      </c>
      <c r="R476" s="21">
        <f t="shared" si="120"/>
        <v>0</v>
      </c>
      <c r="S476" s="22">
        <f t="shared" si="121"/>
        <v>0</v>
      </c>
      <c r="T476" s="23">
        <v>0</v>
      </c>
      <c r="U476" s="21">
        <f t="shared" si="122"/>
        <v>0</v>
      </c>
      <c r="V476" s="24">
        <f t="shared" si="123"/>
        <v>0</v>
      </c>
    </row>
    <row r="477" spans="3:22" ht="16.5" x14ac:dyDescent="0.35">
      <c r="C477" t="s">
        <v>9</v>
      </c>
      <c r="D477" t="s">
        <v>10</v>
      </c>
      <c r="E477">
        <v>2010038</v>
      </c>
      <c r="F477">
        <v>2012216</v>
      </c>
      <c r="G477" t="s">
        <v>492</v>
      </c>
      <c r="H477">
        <v>1</v>
      </c>
      <c r="I477" t="s">
        <v>12</v>
      </c>
      <c r="J477">
        <v>48</v>
      </c>
      <c r="K477" t="s">
        <v>14</v>
      </c>
      <c r="M477" s="34">
        <f t="shared" si="124"/>
        <v>2010038</v>
      </c>
      <c r="N477" s="34">
        <f t="shared" si="125"/>
        <v>2012216</v>
      </c>
      <c r="O477" s="34" t="str">
        <f t="shared" si="126"/>
        <v>BAROLO LE VIGNE 09 SANDRONE 75CL</v>
      </c>
      <c r="P477" s="35">
        <f t="shared" si="127"/>
        <v>48</v>
      </c>
      <c r="Q477" s="20">
        <v>0</v>
      </c>
      <c r="R477" s="21">
        <f t="shared" si="120"/>
        <v>0</v>
      </c>
      <c r="S477" s="22">
        <f t="shared" si="121"/>
        <v>0</v>
      </c>
      <c r="T477" s="23">
        <v>0</v>
      </c>
      <c r="U477" s="21">
        <f t="shared" si="122"/>
        <v>0</v>
      </c>
      <c r="V477" s="24">
        <f t="shared" si="123"/>
        <v>0</v>
      </c>
    </row>
    <row r="478" spans="3:22" ht="16.5" x14ac:dyDescent="0.35">
      <c r="C478" t="s">
        <v>9</v>
      </c>
      <c r="D478" t="s">
        <v>10</v>
      </c>
      <c r="E478">
        <v>2010038</v>
      </c>
      <c r="F478">
        <v>2012314</v>
      </c>
      <c r="G478" t="s">
        <v>493</v>
      </c>
      <c r="H478">
        <v>13</v>
      </c>
      <c r="I478" t="s">
        <v>12</v>
      </c>
      <c r="J478">
        <v>373.75</v>
      </c>
      <c r="K478" t="s">
        <v>14</v>
      </c>
      <c r="M478" s="34">
        <f t="shared" si="124"/>
        <v>2010038</v>
      </c>
      <c r="N478" s="34">
        <f t="shared" si="125"/>
        <v>2012314</v>
      </c>
      <c r="O478" s="34" t="str">
        <f t="shared" si="126"/>
        <v>BOLGHERI ARGENTIERA SUPERIORE 10 75CL</v>
      </c>
      <c r="P478" s="35">
        <f t="shared" si="127"/>
        <v>28.75</v>
      </c>
      <c r="Q478" s="20">
        <v>0</v>
      </c>
      <c r="R478" s="21">
        <f t="shared" si="120"/>
        <v>0</v>
      </c>
      <c r="S478" s="22">
        <f t="shared" si="121"/>
        <v>0</v>
      </c>
      <c r="T478" s="23">
        <v>0</v>
      </c>
      <c r="U478" s="21">
        <f t="shared" si="122"/>
        <v>0</v>
      </c>
      <c r="V478" s="24">
        <f t="shared" si="123"/>
        <v>0</v>
      </c>
    </row>
    <row r="479" spans="3:22" ht="16.5" x14ac:dyDescent="0.35">
      <c r="C479" t="s">
        <v>9</v>
      </c>
      <c r="D479" t="s">
        <v>10</v>
      </c>
      <c r="E479">
        <v>2010038</v>
      </c>
      <c r="F479">
        <v>2012360</v>
      </c>
      <c r="G479" t="s">
        <v>494</v>
      </c>
      <c r="H479">
        <v>6</v>
      </c>
      <c r="I479" t="s">
        <v>12</v>
      </c>
      <c r="J479">
        <v>150</v>
      </c>
      <c r="K479" t="s">
        <v>14</v>
      </c>
      <c r="M479" s="34">
        <f t="shared" si="124"/>
        <v>2010038</v>
      </c>
      <c r="N479" s="34">
        <f t="shared" si="125"/>
        <v>2012360</v>
      </c>
      <c r="O479" s="34" t="str">
        <f t="shared" si="126"/>
        <v>LANGHE CHARDONNAY ROSSJ-BASS 12 GAJA 75C</v>
      </c>
      <c r="P479" s="35">
        <f t="shared" si="127"/>
        <v>25</v>
      </c>
      <c r="Q479" s="20">
        <v>0</v>
      </c>
      <c r="R479" s="21">
        <f t="shared" si="120"/>
        <v>0</v>
      </c>
      <c r="S479" s="22">
        <f t="shared" si="121"/>
        <v>0</v>
      </c>
      <c r="T479" s="23">
        <v>0</v>
      </c>
      <c r="U479" s="21">
        <f t="shared" si="122"/>
        <v>0</v>
      </c>
      <c r="V479" s="24">
        <f t="shared" si="123"/>
        <v>0</v>
      </c>
    </row>
    <row r="480" spans="3:22" ht="16.5" x14ac:dyDescent="0.35">
      <c r="C480" t="s">
        <v>9</v>
      </c>
      <c r="D480" t="s">
        <v>10</v>
      </c>
      <c r="E480">
        <v>2010038</v>
      </c>
      <c r="F480">
        <v>2012362</v>
      </c>
      <c r="G480" t="s">
        <v>495</v>
      </c>
      <c r="H480">
        <v>2</v>
      </c>
      <c r="I480" t="s">
        <v>12</v>
      </c>
      <c r="J480">
        <v>76</v>
      </c>
      <c r="K480" t="s">
        <v>14</v>
      </c>
      <c r="M480" s="34">
        <f t="shared" si="124"/>
        <v>2010038</v>
      </c>
      <c r="N480" s="34">
        <f t="shared" si="125"/>
        <v>2012362</v>
      </c>
      <c r="O480" s="34" t="str">
        <f t="shared" si="126"/>
        <v>LANGHE SAUVIGNON ALTENI/BRASSICA 11 75CL</v>
      </c>
      <c r="P480" s="35">
        <f t="shared" si="127"/>
        <v>38</v>
      </c>
      <c r="Q480" s="20">
        <v>0</v>
      </c>
      <c r="R480" s="21">
        <f t="shared" si="120"/>
        <v>0</v>
      </c>
      <c r="S480" s="22">
        <f t="shared" si="121"/>
        <v>0</v>
      </c>
      <c r="T480" s="23">
        <v>0</v>
      </c>
      <c r="U480" s="21">
        <f t="shared" si="122"/>
        <v>0</v>
      </c>
      <c r="V480" s="24">
        <f t="shared" si="123"/>
        <v>0</v>
      </c>
    </row>
    <row r="481" spans="3:22" ht="16.5" x14ac:dyDescent="0.35">
      <c r="C481" t="s">
        <v>9</v>
      </c>
      <c r="D481" t="s">
        <v>10</v>
      </c>
      <c r="E481">
        <v>2010038</v>
      </c>
      <c r="F481">
        <v>2014312</v>
      </c>
      <c r="G481" t="s">
        <v>496</v>
      </c>
      <c r="H481">
        <v>48</v>
      </c>
      <c r="I481" t="s">
        <v>12</v>
      </c>
      <c r="J481">
        <v>504</v>
      </c>
      <c r="K481" t="s">
        <v>14</v>
      </c>
      <c r="M481" s="34">
        <f t="shared" si="124"/>
        <v>2010038</v>
      </c>
      <c r="N481" s="34">
        <f t="shared" si="125"/>
        <v>2014312</v>
      </c>
      <c r="O481" s="34" t="str">
        <f t="shared" si="126"/>
        <v>PINOT GRIGIO BLC SAN ROCCO 10 75CL</v>
      </c>
      <c r="P481" s="35">
        <f t="shared" si="127"/>
        <v>10.5</v>
      </c>
      <c r="Q481" s="20">
        <v>0</v>
      </c>
      <c r="R481" s="21">
        <f t="shared" si="120"/>
        <v>0</v>
      </c>
      <c r="S481" s="22">
        <f t="shared" si="121"/>
        <v>0</v>
      </c>
      <c r="T481" s="23">
        <v>0</v>
      </c>
      <c r="U481" s="21">
        <f t="shared" si="122"/>
        <v>0</v>
      </c>
      <c r="V481" s="24">
        <f t="shared" si="123"/>
        <v>0</v>
      </c>
    </row>
    <row r="482" spans="3:22" ht="16.5" x14ac:dyDescent="0.35">
      <c r="C482" t="s">
        <v>9</v>
      </c>
      <c r="D482" t="s">
        <v>10</v>
      </c>
      <c r="E482">
        <v>2010038</v>
      </c>
      <c r="F482">
        <v>2015282</v>
      </c>
      <c r="G482" t="s">
        <v>497</v>
      </c>
      <c r="H482">
        <v>9</v>
      </c>
      <c r="I482" t="s">
        <v>12</v>
      </c>
      <c r="J482">
        <v>81.900000000000006</v>
      </c>
      <c r="K482" t="s">
        <v>14</v>
      </c>
      <c r="M482" s="34">
        <f t="shared" si="124"/>
        <v>2010038</v>
      </c>
      <c r="N482" s="34">
        <f t="shared" si="125"/>
        <v>2015282</v>
      </c>
      <c r="O482" s="34" t="str">
        <f t="shared" si="126"/>
        <v>BARBERA D'ALBA DOC RINALDI ABBONA 12 75C</v>
      </c>
      <c r="P482" s="35">
        <f t="shared" si="127"/>
        <v>9.1000000000000014</v>
      </c>
      <c r="Q482" s="20">
        <v>0</v>
      </c>
      <c r="R482" s="21">
        <f t="shared" si="120"/>
        <v>0</v>
      </c>
      <c r="S482" s="22">
        <f t="shared" si="121"/>
        <v>0</v>
      </c>
      <c r="T482" s="23">
        <v>0</v>
      </c>
      <c r="U482" s="21">
        <f t="shared" si="122"/>
        <v>0</v>
      </c>
      <c r="V482" s="24">
        <f t="shared" si="123"/>
        <v>0</v>
      </c>
    </row>
    <row r="483" spans="3:22" ht="16.5" x14ac:dyDescent="0.35">
      <c r="C483" t="s">
        <v>9</v>
      </c>
      <c r="D483" t="s">
        <v>10</v>
      </c>
      <c r="E483">
        <v>2010038</v>
      </c>
      <c r="F483">
        <v>2015287</v>
      </c>
      <c r="G483" t="s">
        <v>498</v>
      </c>
      <c r="H483">
        <v>15</v>
      </c>
      <c r="I483" t="s">
        <v>12</v>
      </c>
      <c r="J483">
        <v>497.25</v>
      </c>
      <c r="K483" t="s">
        <v>14</v>
      </c>
      <c r="M483" s="34">
        <f t="shared" si="124"/>
        <v>2010038</v>
      </c>
      <c r="N483" s="34">
        <f t="shared" si="125"/>
        <v>2015287</v>
      </c>
      <c r="O483" s="34" t="str">
        <f t="shared" si="126"/>
        <v>BAROLO CASE NERE BOGLIETTI 10 75CL</v>
      </c>
      <c r="P483" s="35">
        <f t="shared" si="127"/>
        <v>33.15</v>
      </c>
      <c r="Q483" s="20">
        <v>0</v>
      </c>
      <c r="R483" s="21">
        <f t="shared" si="120"/>
        <v>0</v>
      </c>
      <c r="S483" s="22">
        <f t="shared" si="121"/>
        <v>0</v>
      </c>
      <c r="T483" s="23">
        <v>0</v>
      </c>
      <c r="U483" s="21">
        <f t="shared" si="122"/>
        <v>0</v>
      </c>
      <c r="V483" s="24">
        <f t="shared" si="123"/>
        <v>0</v>
      </c>
    </row>
    <row r="484" spans="3:22" ht="16.5" x14ac:dyDescent="0.35">
      <c r="C484" t="s">
        <v>9</v>
      </c>
      <c r="D484" t="s">
        <v>10</v>
      </c>
      <c r="E484">
        <v>2010038</v>
      </c>
      <c r="F484">
        <v>2015288</v>
      </c>
      <c r="G484" t="s">
        <v>499</v>
      </c>
      <c r="H484">
        <v>2</v>
      </c>
      <c r="I484" t="s">
        <v>12</v>
      </c>
      <c r="J484">
        <v>50</v>
      </c>
      <c r="K484" t="s">
        <v>14</v>
      </c>
      <c r="M484" s="34">
        <f t="shared" si="124"/>
        <v>2010038</v>
      </c>
      <c r="N484" s="34">
        <f t="shared" si="125"/>
        <v>2015288</v>
      </c>
      <c r="O484" s="34" t="str">
        <f t="shared" si="126"/>
        <v>BARBARESCO SERRABOELLA CIGLIUTI 10 75CL</v>
      </c>
      <c r="P484" s="35">
        <f t="shared" si="127"/>
        <v>25</v>
      </c>
      <c r="Q484" s="20">
        <v>0</v>
      </c>
      <c r="R484" s="21">
        <f t="shared" si="120"/>
        <v>0</v>
      </c>
      <c r="S484" s="22">
        <f t="shared" si="121"/>
        <v>0</v>
      </c>
      <c r="T484" s="23">
        <v>0</v>
      </c>
      <c r="U484" s="21">
        <f t="shared" si="122"/>
        <v>0</v>
      </c>
      <c r="V484" s="24">
        <f t="shared" si="123"/>
        <v>0</v>
      </c>
    </row>
    <row r="485" spans="3:22" ht="16.5" x14ac:dyDescent="0.35">
      <c r="C485" t="s">
        <v>9</v>
      </c>
      <c r="D485" t="s">
        <v>10</v>
      </c>
      <c r="E485">
        <v>2010038</v>
      </c>
      <c r="F485">
        <v>2015289</v>
      </c>
      <c r="G485" t="s">
        <v>500</v>
      </c>
      <c r="H485">
        <v>17</v>
      </c>
      <c r="I485" t="s">
        <v>12</v>
      </c>
      <c r="J485">
        <v>306</v>
      </c>
      <c r="K485" t="s">
        <v>14</v>
      </c>
      <c r="M485" s="34">
        <f t="shared" si="124"/>
        <v>2010038</v>
      </c>
      <c r="N485" s="34">
        <f t="shared" si="125"/>
        <v>2015289</v>
      </c>
      <c r="O485" s="34" t="str">
        <f t="shared" si="126"/>
        <v>BARBARESCO VIE ERTE CIGLIUTI 10 75CL</v>
      </c>
      <c r="P485" s="35">
        <f t="shared" si="127"/>
        <v>18</v>
      </c>
      <c r="Q485" s="20">
        <v>0</v>
      </c>
      <c r="R485" s="21">
        <f t="shared" si="120"/>
        <v>0</v>
      </c>
      <c r="S485" s="22">
        <f t="shared" si="121"/>
        <v>0</v>
      </c>
      <c r="T485" s="23">
        <v>0</v>
      </c>
      <c r="U485" s="21">
        <f t="shared" si="122"/>
        <v>0</v>
      </c>
      <c r="V485" s="24">
        <f t="shared" si="123"/>
        <v>0</v>
      </c>
    </row>
    <row r="486" spans="3:22" ht="16.5" x14ac:dyDescent="0.35">
      <c r="C486" t="s">
        <v>9</v>
      </c>
      <c r="D486" t="s">
        <v>10</v>
      </c>
      <c r="E486">
        <v>2010038</v>
      </c>
      <c r="F486">
        <v>2015293</v>
      </c>
      <c r="G486" t="s">
        <v>501</v>
      </c>
      <c r="H486">
        <v>47</v>
      </c>
      <c r="I486" t="s">
        <v>12</v>
      </c>
      <c r="J486">
        <v>648.6</v>
      </c>
      <c r="K486" t="s">
        <v>14</v>
      </c>
      <c r="M486" s="34">
        <f t="shared" si="124"/>
        <v>2010038</v>
      </c>
      <c r="N486" s="34">
        <f t="shared" si="125"/>
        <v>2015293</v>
      </c>
      <c r="O486" s="34" t="str">
        <f t="shared" si="126"/>
        <v>APOGEO PIGATO BLC 13 75CL LIGURIE</v>
      </c>
      <c r="P486" s="35">
        <f t="shared" si="127"/>
        <v>13.8</v>
      </c>
      <c r="Q486" s="20">
        <v>0</v>
      </c>
      <c r="R486" s="21">
        <f t="shared" si="120"/>
        <v>0</v>
      </c>
      <c r="S486" s="22">
        <f t="shared" si="121"/>
        <v>0</v>
      </c>
      <c r="T486" s="23">
        <v>0</v>
      </c>
      <c r="U486" s="21">
        <f t="shared" si="122"/>
        <v>0</v>
      </c>
      <c r="V486" s="24">
        <f t="shared" si="123"/>
        <v>0</v>
      </c>
    </row>
    <row r="487" spans="3:22" ht="16.5" x14ac:dyDescent="0.35">
      <c r="C487" t="s">
        <v>9</v>
      </c>
      <c r="D487" t="s">
        <v>10</v>
      </c>
      <c r="E487">
        <v>2010038</v>
      </c>
      <c r="F487">
        <v>2015294</v>
      </c>
      <c r="G487" t="s">
        <v>502</v>
      </c>
      <c r="H487">
        <v>34</v>
      </c>
      <c r="I487" t="s">
        <v>12</v>
      </c>
      <c r="J487">
        <v>350.2</v>
      </c>
      <c r="K487" t="s">
        <v>14</v>
      </c>
      <c r="M487" s="34">
        <f t="shared" si="124"/>
        <v>2010038</v>
      </c>
      <c r="N487" s="34">
        <f t="shared" si="125"/>
        <v>2015294</v>
      </c>
      <c r="O487" s="34" t="str">
        <f t="shared" si="126"/>
        <v>VERMENTINO DOC BLC 13 75CL LIGURIE</v>
      </c>
      <c r="P487" s="35">
        <f t="shared" si="127"/>
        <v>10.299999999999999</v>
      </c>
      <c r="Q487" s="20">
        <v>0</v>
      </c>
      <c r="R487" s="21">
        <f t="shared" si="120"/>
        <v>0</v>
      </c>
      <c r="S487" s="22">
        <f t="shared" si="121"/>
        <v>0</v>
      </c>
      <c r="T487" s="23">
        <v>0</v>
      </c>
      <c r="U487" s="21">
        <f t="shared" si="122"/>
        <v>0</v>
      </c>
      <c r="V487" s="24">
        <f t="shared" si="123"/>
        <v>0</v>
      </c>
    </row>
    <row r="488" spans="3:22" ht="16.5" x14ac:dyDescent="0.35">
      <c r="C488" t="s">
        <v>9</v>
      </c>
      <c r="D488" t="s">
        <v>10</v>
      </c>
      <c r="E488">
        <v>2010038</v>
      </c>
      <c r="F488">
        <v>2015295</v>
      </c>
      <c r="G488" t="s">
        <v>503</v>
      </c>
      <c r="H488">
        <v>38</v>
      </c>
      <c r="I488" t="s">
        <v>12</v>
      </c>
      <c r="J488">
        <v>380</v>
      </c>
      <c r="K488" t="s">
        <v>14</v>
      </c>
      <c r="M488" s="34">
        <f t="shared" si="124"/>
        <v>2010038</v>
      </c>
      <c r="N488" s="34">
        <f t="shared" si="125"/>
        <v>2015295</v>
      </c>
      <c r="O488" s="34" t="str">
        <f t="shared" si="126"/>
        <v>CHIANTI CLASSICO FONTODI 10 75CL BIO</v>
      </c>
      <c r="P488" s="35">
        <f t="shared" si="127"/>
        <v>10</v>
      </c>
      <c r="Q488" s="20">
        <v>0</v>
      </c>
      <c r="R488" s="21">
        <f t="shared" si="120"/>
        <v>0</v>
      </c>
      <c r="S488" s="22">
        <f t="shared" si="121"/>
        <v>0</v>
      </c>
      <c r="T488" s="23">
        <v>0</v>
      </c>
      <c r="U488" s="21">
        <f t="shared" si="122"/>
        <v>0</v>
      </c>
      <c r="V488" s="24">
        <f t="shared" si="123"/>
        <v>0</v>
      </c>
    </row>
    <row r="489" spans="3:22" ht="16.5" x14ac:dyDescent="0.35">
      <c r="C489" t="s">
        <v>9</v>
      </c>
      <c r="D489" t="s">
        <v>10</v>
      </c>
      <c r="E489">
        <v>2010038</v>
      </c>
      <c r="F489">
        <v>2015298</v>
      </c>
      <c r="G489" t="s">
        <v>504</v>
      </c>
      <c r="H489">
        <v>6</v>
      </c>
      <c r="I489" t="s">
        <v>12</v>
      </c>
      <c r="J489">
        <v>168</v>
      </c>
      <c r="K489" t="s">
        <v>14</v>
      </c>
      <c r="M489" s="34">
        <f t="shared" si="124"/>
        <v>2010038</v>
      </c>
      <c r="N489" s="34">
        <f t="shared" si="125"/>
        <v>2015298</v>
      </c>
      <c r="O489" s="34" t="str">
        <f t="shared" si="126"/>
        <v>BAROLO DAGROMIS GAJA 09 75 CL PIEMONT</v>
      </c>
      <c r="P489" s="35">
        <f t="shared" si="127"/>
        <v>28</v>
      </c>
      <c r="Q489" s="20">
        <v>0</v>
      </c>
      <c r="R489" s="21">
        <f t="shared" si="120"/>
        <v>0</v>
      </c>
      <c r="S489" s="22">
        <f t="shared" si="121"/>
        <v>0</v>
      </c>
      <c r="T489" s="23">
        <v>0</v>
      </c>
      <c r="U489" s="21">
        <f t="shared" si="122"/>
        <v>0</v>
      </c>
      <c r="V489" s="24">
        <f t="shared" si="123"/>
        <v>0</v>
      </c>
    </row>
    <row r="490" spans="3:22" ht="16.5" x14ac:dyDescent="0.35">
      <c r="C490" t="s">
        <v>9</v>
      </c>
      <c r="D490" t="s">
        <v>10</v>
      </c>
      <c r="E490">
        <v>2010038</v>
      </c>
      <c r="F490">
        <v>2015312</v>
      </c>
      <c r="G490" t="s">
        <v>505</v>
      </c>
      <c r="H490">
        <v>15</v>
      </c>
      <c r="I490" t="s">
        <v>12</v>
      </c>
      <c r="J490">
        <v>105</v>
      </c>
      <c r="K490" t="s">
        <v>14</v>
      </c>
      <c r="M490" s="34">
        <f t="shared" si="124"/>
        <v>2010038</v>
      </c>
      <c r="N490" s="34">
        <f t="shared" si="125"/>
        <v>2015312</v>
      </c>
      <c r="O490" s="34" t="str">
        <f t="shared" si="126"/>
        <v>CEDRO LAVACCHIO RG 10 75CL TOSCANE</v>
      </c>
      <c r="P490" s="35">
        <f t="shared" si="127"/>
        <v>7</v>
      </c>
      <c r="Q490" s="20">
        <v>0</v>
      </c>
      <c r="R490" s="21">
        <f t="shared" si="120"/>
        <v>0</v>
      </c>
      <c r="S490" s="22">
        <f t="shared" si="121"/>
        <v>0</v>
      </c>
      <c r="T490" s="23">
        <v>0</v>
      </c>
      <c r="U490" s="21">
        <f t="shared" si="122"/>
        <v>0</v>
      </c>
      <c r="V490" s="24">
        <f t="shared" si="123"/>
        <v>0</v>
      </c>
    </row>
    <row r="491" spans="3:22" ht="16.5" x14ac:dyDescent="0.35">
      <c r="C491" t="s">
        <v>9</v>
      </c>
      <c r="D491" t="s">
        <v>10</v>
      </c>
      <c r="E491">
        <v>2010038</v>
      </c>
      <c r="F491">
        <v>2015315</v>
      </c>
      <c r="G491" t="s">
        <v>506</v>
      </c>
      <c r="H491">
        <v>3</v>
      </c>
      <c r="I491" t="s">
        <v>12</v>
      </c>
      <c r="J491">
        <v>75</v>
      </c>
      <c r="K491" t="s">
        <v>14</v>
      </c>
      <c r="M491" s="34">
        <f t="shared" si="124"/>
        <v>2010038</v>
      </c>
      <c r="N491" s="34">
        <f t="shared" si="125"/>
        <v>2015315</v>
      </c>
      <c r="O491" s="34" t="str">
        <f t="shared" si="126"/>
        <v>BAROLO BRUNATE DOCG 10 75CL MARENGO</v>
      </c>
      <c r="P491" s="35">
        <f t="shared" si="127"/>
        <v>25</v>
      </c>
      <c r="Q491" s="20">
        <v>0</v>
      </c>
      <c r="R491" s="21">
        <f t="shared" si="120"/>
        <v>0</v>
      </c>
      <c r="S491" s="22">
        <f t="shared" si="121"/>
        <v>0</v>
      </c>
      <c r="T491" s="23">
        <v>0</v>
      </c>
      <c r="U491" s="21">
        <f t="shared" si="122"/>
        <v>0</v>
      </c>
      <c r="V491" s="24">
        <f t="shared" si="123"/>
        <v>0</v>
      </c>
    </row>
    <row r="492" spans="3:22" ht="16.5" x14ac:dyDescent="0.35">
      <c r="C492" t="s">
        <v>9</v>
      </c>
      <c r="D492" t="s">
        <v>10</v>
      </c>
      <c r="E492">
        <v>2010038</v>
      </c>
      <c r="F492">
        <v>2015320</v>
      </c>
      <c r="G492" t="s">
        <v>507</v>
      </c>
      <c r="H492">
        <v>9</v>
      </c>
      <c r="I492" t="s">
        <v>12</v>
      </c>
      <c r="J492">
        <v>85.5</v>
      </c>
      <c r="K492" t="s">
        <v>14</v>
      </c>
      <c r="M492" s="34">
        <f t="shared" si="124"/>
        <v>2010038</v>
      </c>
      <c r="N492" s="34">
        <f t="shared" si="125"/>
        <v>2015320</v>
      </c>
      <c r="O492" s="34" t="str">
        <f t="shared" si="126"/>
        <v>FIANO DI AVELLINO DOCG PIETRACUPA 12 75C</v>
      </c>
      <c r="P492" s="35">
        <f t="shared" si="127"/>
        <v>9.5</v>
      </c>
      <c r="Q492" s="20">
        <v>0</v>
      </c>
      <c r="R492" s="21">
        <f t="shared" si="120"/>
        <v>0</v>
      </c>
      <c r="S492" s="22">
        <f t="shared" si="121"/>
        <v>0</v>
      </c>
      <c r="T492" s="23">
        <v>0</v>
      </c>
      <c r="U492" s="21">
        <f t="shared" si="122"/>
        <v>0</v>
      </c>
      <c r="V492" s="24">
        <f t="shared" si="123"/>
        <v>0</v>
      </c>
    </row>
    <row r="493" spans="3:22" ht="16.5" x14ac:dyDescent="0.35">
      <c r="C493" t="s">
        <v>9</v>
      </c>
      <c r="D493" t="s">
        <v>10</v>
      </c>
      <c r="E493">
        <v>2010038</v>
      </c>
      <c r="F493">
        <v>2015321</v>
      </c>
      <c r="G493" t="s">
        <v>508</v>
      </c>
      <c r="H493">
        <v>14</v>
      </c>
      <c r="I493" t="s">
        <v>12</v>
      </c>
      <c r="J493">
        <v>133</v>
      </c>
      <c r="K493" t="s">
        <v>14</v>
      </c>
      <c r="M493" s="34">
        <f t="shared" si="124"/>
        <v>2010038</v>
      </c>
      <c r="N493" s="34">
        <f t="shared" si="125"/>
        <v>2015321</v>
      </c>
      <c r="O493" s="34" t="str">
        <f t="shared" si="126"/>
        <v>GRECO DI TUFO DOCG PIETRACUPA 12 75CL</v>
      </c>
      <c r="P493" s="35">
        <f t="shared" si="127"/>
        <v>9.5</v>
      </c>
      <c r="Q493" s="20">
        <v>0</v>
      </c>
      <c r="R493" s="21">
        <f t="shared" si="120"/>
        <v>0</v>
      </c>
      <c r="S493" s="22">
        <f t="shared" si="121"/>
        <v>0</v>
      </c>
      <c r="T493" s="23">
        <v>0</v>
      </c>
      <c r="U493" s="21">
        <f t="shared" si="122"/>
        <v>0</v>
      </c>
      <c r="V493" s="24">
        <f t="shared" si="123"/>
        <v>0</v>
      </c>
    </row>
    <row r="494" spans="3:22" ht="16.5" x14ac:dyDescent="0.35">
      <c r="C494" t="s">
        <v>9</v>
      </c>
      <c r="D494" t="s">
        <v>10</v>
      </c>
      <c r="E494">
        <v>2010038</v>
      </c>
      <c r="F494">
        <v>2015322</v>
      </c>
      <c r="G494" t="s">
        <v>509</v>
      </c>
      <c r="H494">
        <v>3</v>
      </c>
      <c r="I494" t="s">
        <v>12</v>
      </c>
      <c r="J494">
        <v>49.5</v>
      </c>
      <c r="K494" t="s">
        <v>14</v>
      </c>
      <c r="M494" s="34">
        <f t="shared" si="124"/>
        <v>2010038</v>
      </c>
      <c r="N494" s="34">
        <f t="shared" si="125"/>
        <v>2015322</v>
      </c>
      <c r="O494" s="34" t="str">
        <f t="shared" si="126"/>
        <v>MAREMMA IGT SESA ROSSO 07 POGGIOFOCO 75C</v>
      </c>
      <c r="P494" s="35">
        <f t="shared" si="127"/>
        <v>16.5</v>
      </c>
      <c r="Q494" s="20">
        <v>0</v>
      </c>
      <c r="R494" s="21">
        <f t="shared" si="120"/>
        <v>0</v>
      </c>
      <c r="S494" s="22">
        <f t="shared" si="121"/>
        <v>0</v>
      </c>
      <c r="T494" s="23">
        <v>0</v>
      </c>
      <c r="U494" s="21">
        <f t="shared" si="122"/>
        <v>0</v>
      </c>
      <c r="V494" s="24">
        <f t="shared" si="123"/>
        <v>0</v>
      </c>
    </row>
    <row r="495" spans="3:22" ht="16.5" x14ac:dyDescent="0.35">
      <c r="C495" t="s">
        <v>9</v>
      </c>
      <c r="D495" t="s">
        <v>10</v>
      </c>
      <c r="E495">
        <v>2010038</v>
      </c>
      <c r="F495">
        <v>2015324</v>
      </c>
      <c r="G495" t="s">
        <v>510</v>
      </c>
      <c r="H495">
        <v>56</v>
      </c>
      <c r="I495" t="s">
        <v>12</v>
      </c>
      <c r="J495">
        <v>767.2</v>
      </c>
      <c r="K495" t="s">
        <v>14</v>
      </c>
      <c r="M495" s="34">
        <f t="shared" si="124"/>
        <v>2010038</v>
      </c>
      <c r="N495" s="34">
        <f t="shared" si="125"/>
        <v>2015324</v>
      </c>
      <c r="O495" s="34" t="str">
        <f t="shared" si="126"/>
        <v>SAUVIGNON VIERIS VIE/ROMANS 12 75CL</v>
      </c>
      <c r="P495" s="35">
        <f t="shared" si="127"/>
        <v>13.700000000000001</v>
      </c>
      <c r="Q495" s="20">
        <v>0</v>
      </c>
      <c r="R495" s="21">
        <f t="shared" si="120"/>
        <v>0</v>
      </c>
      <c r="S495" s="22">
        <f t="shared" si="121"/>
        <v>0</v>
      </c>
      <c r="T495" s="23">
        <v>0</v>
      </c>
      <c r="U495" s="21">
        <f t="shared" si="122"/>
        <v>0</v>
      </c>
      <c r="V495" s="24">
        <f t="shared" si="123"/>
        <v>0</v>
      </c>
    </row>
    <row r="496" spans="3:22" ht="16.5" x14ac:dyDescent="0.35">
      <c r="C496" t="s">
        <v>9</v>
      </c>
      <c r="D496" t="s">
        <v>10</v>
      </c>
      <c r="E496">
        <v>2010038</v>
      </c>
      <c r="F496">
        <v>2015327</v>
      </c>
      <c r="G496" t="s">
        <v>511</v>
      </c>
      <c r="H496">
        <v>6</v>
      </c>
      <c r="I496" t="s">
        <v>12</v>
      </c>
      <c r="J496">
        <v>111.69</v>
      </c>
      <c r="K496" t="s">
        <v>14</v>
      </c>
      <c r="M496" s="34">
        <f t="shared" si="124"/>
        <v>2010038</v>
      </c>
      <c r="N496" s="34">
        <f t="shared" si="125"/>
        <v>2015327</v>
      </c>
      <c r="O496" s="34" t="str">
        <f t="shared" si="126"/>
        <v>LANGHE BIANCO PETRACINE VAJRA 12 75CL</v>
      </c>
      <c r="P496" s="35">
        <f t="shared" si="127"/>
        <v>18.614999999999998</v>
      </c>
      <c r="Q496" s="20">
        <v>0</v>
      </c>
      <c r="R496" s="21">
        <f t="shared" si="120"/>
        <v>0</v>
      </c>
      <c r="S496" s="22">
        <f t="shared" si="121"/>
        <v>0</v>
      </c>
      <c r="T496" s="23">
        <v>0</v>
      </c>
      <c r="U496" s="21">
        <f t="shared" si="122"/>
        <v>0</v>
      </c>
      <c r="V496" s="24">
        <f t="shared" si="123"/>
        <v>0</v>
      </c>
    </row>
    <row r="497" spans="3:22" ht="16.5" x14ac:dyDescent="0.35">
      <c r="C497" t="s">
        <v>9</v>
      </c>
      <c r="D497" t="s">
        <v>10</v>
      </c>
      <c r="E497">
        <v>2010038</v>
      </c>
      <c r="F497">
        <v>2015333</v>
      </c>
      <c r="G497" t="s">
        <v>512</v>
      </c>
      <c r="H497">
        <v>14</v>
      </c>
      <c r="I497" t="s">
        <v>12</v>
      </c>
      <c r="J497">
        <v>113.05</v>
      </c>
      <c r="K497" t="s">
        <v>14</v>
      </c>
      <c r="M497" s="34">
        <f t="shared" si="124"/>
        <v>2010038</v>
      </c>
      <c r="N497" s="34">
        <f t="shared" si="125"/>
        <v>2015333</v>
      </c>
      <c r="O497" s="34" t="str">
        <f t="shared" si="126"/>
        <v>PASSITO DI SICILIA COLOSI 10 50CL</v>
      </c>
      <c r="P497" s="35">
        <f t="shared" si="127"/>
        <v>8.0749999999999993</v>
      </c>
      <c r="Q497" s="20">
        <v>0</v>
      </c>
      <c r="R497" s="21">
        <f t="shared" si="120"/>
        <v>0</v>
      </c>
      <c r="S497" s="22">
        <f t="shared" si="121"/>
        <v>0</v>
      </c>
      <c r="T497" s="23">
        <v>0</v>
      </c>
      <c r="U497" s="21">
        <f t="shared" si="122"/>
        <v>0</v>
      </c>
      <c r="V497" s="24">
        <f t="shared" si="123"/>
        <v>0</v>
      </c>
    </row>
    <row r="498" spans="3:22" ht="16.5" x14ac:dyDescent="0.35">
      <c r="C498" t="s">
        <v>9</v>
      </c>
      <c r="D498" t="s">
        <v>10</v>
      </c>
      <c r="E498">
        <v>2010038</v>
      </c>
      <c r="F498">
        <v>2015334</v>
      </c>
      <c r="G498" t="s">
        <v>513</v>
      </c>
      <c r="H498">
        <v>15</v>
      </c>
      <c r="I498" t="s">
        <v>12</v>
      </c>
      <c r="J498">
        <v>113.47</v>
      </c>
      <c r="K498" t="s">
        <v>14</v>
      </c>
      <c r="M498" s="34">
        <f t="shared" si="124"/>
        <v>2010038</v>
      </c>
      <c r="N498" s="34">
        <f t="shared" si="125"/>
        <v>2015334</v>
      </c>
      <c r="O498" s="34" t="str">
        <f t="shared" si="126"/>
        <v>ETNA AZIENDA AGRICOLA GRACI 11 75CL</v>
      </c>
      <c r="P498" s="35">
        <f t="shared" si="127"/>
        <v>7.5646666666666667</v>
      </c>
      <c r="Q498" s="20">
        <v>0</v>
      </c>
      <c r="R498" s="21">
        <f t="shared" si="120"/>
        <v>0</v>
      </c>
      <c r="S498" s="22">
        <f t="shared" si="121"/>
        <v>0</v>
      </c>
      <c r="T498" s="23">
        <v>0</v>
      </c>
      <c r="U498" s="21">
        <f t="shared" si="122"/>
        <v>0</v>
      </c>
      <c r="V498" s="24">
        <f t="shared" si="123"/>
        <v>0</v>
      </c>
    </row>
    <row r="499" spans="3:22" ht="16.5" x14ac:dyDescent="0.35">
      <c r="C499" t="s">
        <v>9</v>
      </c>
      <c r="D499" t="s">
        <v>10</v>
      </c>
      <c r="E499">
        <v>2010038</v>
      </c>
      <c r="F499">
        <v>2015785</v>
      </c>
      <c r="G499" t="s">
        <v>514</v>
      </c>
      <c r="H499">
        <v>1</v>
      </c>
      <c r="I499" t="s">
        <v>12</v>
      </c>
      <c r="J499">
        <v>8.09</v>
      </c>
      <c r="K499" t="s">
        <v>14</v>
      </c>
      <c r="M499" s="34">
        <f t="shared" si="124"/>
        <v>2010038</v>
      </c>
      <c r="N499" s="34">
        <f t="shared" si="125"/>
        <v>2015785</v>
      </c>
      <c r="O499" s="34" t="str">
        <f t="shared" si="126"/>
        <v>GAVI DI GAVI VILLA SPARINA 13 75CL</v>
      </c>
      <c r="P499" s="35">
        <f t="shared" si="127"/>
        <v>8.09</v>
      </c>
      <c r="Q499" s="20">
        <v>0</v>
      </c>
      <c r="R499" s="21">
        <f t="shared" si="120"/>
        <v>0</v>
      </c>
      <c r="S499" s="22">
        <f t="shared" si="121"/>
        <v>0</v>
      </c>
      <c r="T499" s="23">
        <v>0</v>
      </c>
      <c r="U499" s="21">
        <f t="shared" si="122"/>
        <v>0</v>
      </c>
      <c r="V499" s="24">
        <f t="shared" si="123"/>
        <v>0</v>
      </c>
    </row>
    <row r="500" spans="3:22" ht="16.5" x14ac:dyDescent="0.35">
      <c r="C500" t="s">
        <v>9</v>
      </c>
      <c r="D500" t="s">
        <v>10</v>
      </c>
      <c r="E500">
        <v>2010038</v>
      </c>
      <c r="F500">
        <v>2015865</v>
      </c>
      <c r="G500" t="s">
        <v>515</v>
      </c>
      <c r="H500">
        <v>11</v>
      </c>
      <c r="I500" t="s">
        <v>12</v>
      </c>
      <c r="J500">
        <v>984.5</v>
      </c>
      <c r="K500" t="s">
        <v>14</v>
      </c>
      <c r="M500" s="34">
        <f t="shared" si="124"/>
        <v>2010038</v>
      </c>
      <c r="N500" s="34">
        <f t="shared" si="125"/>
        <v>2015865</v>
      </c>
      <c r="O500" s="34" t="str">
        <f t="shared" si="126"/>
        <v>SASSICAIA TENUTA S/GUIDO 11 BOLGHERI 75C</v>
      </c>
      <c r="P500" s="35">
        <f t="shared" si="127"/>
        <v>89.5</v>
      </c>
      <c r="Q500" s="20">
        <v>0</v>
      </c>
      <c r="R500" s="21">
        <f t="shared" si="120"/>
        <v>0</v>
      </c>
      <c r="S500" s="22">
        <f t="shared" si="121"/>
        <v>0</v>
      </c>
      <c r="T500" s="23">
        <v>0</v>
      </c>
      <c r="U500" s="21">
        <f t="shared" si="122"/>
        <v>0</v>
      </c>
      <c r="V500" s="24">
        <f t="shared" si="123"/>
        <v>0</v>
      </c>
    </row>
    <row r="501" spans="3:22" ht="16.5" x14ac:dyDescent="0.35">
      <c r="C501" t="s">
        <v>9</v>
      </c>
      <c r="D501" t="s">
        <v>10</v>
      </c>
      <c r="E501">
        <v>2010038</v>
      </c>
      <c r="F501">
        <v>2015868</v>
      </c>
      <c r="G501" t="s">
        <v>516</v>
      </c>
      <c r="H501">
        <v>7</v>
      </c>
      <c r="I501" t="s">
        <v>12</v>
      </c>
      <c r="J501">
        <v>41.3</v>
      </c>
      <c r="K501" t="s">
        <v>14</v>
      </c>
      <c r="M501" s="34">
        <f t="shared" si="124"/>
        <v>2010038</v>
      </c>
      <c r="N501" s="34">
        <f t="shared" si="125"/>
        <v>2015868</v>
      </c>
      <c r="O501" s="34" t="str">
        <f t="shared" si="126"/>
        <v>INSOLIA 13 CUSUMANO 75CL</v>
      </c>
      <c r="P501" s="35">
        <f t="shared" si="127"/>
        <v>5.8999999999999995</v>
      </c>
      <c r="Q501" s="20">
        <v>0</v>
      </c>
      <c r="R501" s="21">
        <f t="shared" si="120"/>
        <v>0</v>
      </c>
      <c r="S501" s="22">
        <f t="shared" si="121"/>
        <v>0</v>
      </c>
      <c r="T501" s="23">
        <v>0</v>
      </c>
      <c r="U501" s="21">
        <f t="shared" si="122"/>
        <v>0</v>
      </c>
      <c r="V501" s="24">
        <f t="shared" si="123"/>
        <v>0</v>
      </c>
    </row>
    <row r="502" spans="3:22" ht="16.5" x14ac:dyDescent="0.35">
      <c r="C502" t="s">
        <v>9</v>
      </c>
      <c r="D502" t="s">
        <v>10</v>
      </c>
      <c r="E502">
        <v>2010038</v>
      </c>
      <c r="F502">
        <v>2015873</v>
      </c>
      <c r="G502" t="s">
        <v>517</v>
      </c>
      <c r="H502">
        <v>16</v>
      </c>
      <c r="I502" t="s">
        <v>12</v>
      </c>
      <c r="J502">
        <v>620.79999999999995</v>
      </c>
      <c r="K502" t="s">
        <v>14</v>
      </c>
      <c r="M502" s="34">
        <f t="shared" si="124"/>
        <v>2010038</v>
      </c>
      <c r="N502" s="34">
        <f t="shared" si="125"/>
        <v>2015873</v>
      </c>
      <c r="O502" s="34" t="str">
        <f t="shared" si="126"/>
        <v>ISOLA/NURAGHI TURRIGA 09 ARGIOLAS 75CL</v>
      </c>
      <c r="P502" s="35">
        <f t="shared" si="127"/>
        <v>38.799999999999997</v>
      </c>
      <c r="Q502" s="20">
        <v>0</v>
      </c>
      <c r="R502" s="21">
        <f t="shared" si="120"/>
        <v>0</v>
      </c>
      <c r="S502" s="22">
        <f t="shared" si="121"/>
        <v>0</v>
      </c>
      <c r="T502" s="23">
        <v>0</v>
      </c>
      <c r="U502" s="21">
        <f t="shared" si="122"/>
        <v>0</v>
      </c>
      <c r="V502" s="24">
        <f t="shared" si="123"/>
        <v>0</v>
      </c>
    </row>
    <row r="503" spans="3:22" ht="16.5" x14ac:dyDescent="0.35">
      <c r="C503" t="s">
        <v>9</v>
      </c>
      <c r="D503" t="s">
        <v>10</v>
      </c>
      <c r="E503">
        <v>2010038</v>
      </c>
      <c r="F503">
        <v>2016262</v>
      </c>
      <c r="G503" t="s">
        <v>518</v>
      </c>
      <c r="H503">
        <v>8</v>
      </c>
      <c r="I503" t="s">
        <v>12</v>
      </c>
      <c r="J503">
        <v>53.04</v>
      </c>
      <c r="K503" t="s">
        <v>14</v>
      </c>
      <c r="M503" s="34">
        <f t="shared" si="124"/>
        <v>2010038</v>
      </c>
      <c r="N503" s="34">
        <f t="shared" si="125"/>
        <v>2016262</v>
      </c>
      <c r="O503" s="34" t="str">
        <f t="shared" si="126"/>
        <v>CA DEI FRATI ROSATO 13 75CL</v>
      </c>
      <c r="P503" s="35">
        <f t="shared" si="127"/>
        <v>6.63</v>
      </c>
      <c r="Q503" s="20">
        <v>0</v>
      </c>
      <c r="R503" s="21">
        <f t="shared" si="120"/>
        <v>0</v>
      </c>
      <c r="S503" s="22">
        <f t="shared" si="121"/>
        <v>0</v>
      </c>
      <c r="T503" s="23">
        <v>0</v>
      </c>
      <c r="U503" s="21">
        <f t="shared" si="122"/>
        <v>0</v>
      </c>
      <c r="V503" s="24">
        <f t="shared" si="123"/>
        <v>0</v>
      </c>
    </row>
    <row r="504" spans="3:22" ht="16.5" x14ac:dyDescent="0.35">
      <c r="C504" t="s">
        <v>9</v>
      </c>
      <c r="D504" t="s">
        <v>10</v>
      </c>
      <c r="E504">
        <v>2010038</v>
      </c>
      <c r="F504">
        <v>2017115</v>
      </c>
      <c r="G504" t="s">
        <v>519</v>
      </c>
      <c r="H504">
        <v>9</v>
      </c>
      <c r="I504" t="s">
        <v>12</v>
      </c>
      <c r="J504">
        <v>298.35000000000002</v>
      </c>
      <c r="K504" t="s">
        <v>14</v>
      </c>
      <c r="M504" s="34">
        <f t="shared" si="124"/>
        <v>2010038</v>
      </c>
      <c r="N504" s="34">
        <f t="shared" si="125"/>
        <v>2017115</v>
      </c>
      <c r="O504" s="34" t="str">
        <f t="shared" si="126"/>
        <v>BAROLO BRUNATE BOGLIETTI 10 75CL</v>
      </c>
      <c r="P504" s="35">
        <f t="shared" si="127"/>
        <v>33.150000000000006</v>
      </c>
      <c r="Q504" s="20">
        <v>0</v>
      </c>
      <c r="R504" s="21">
        <f t="shared" ref="R504:R550" si="128">IFERROR(Q504/1.416,0)</f>
        <v>0</v>
      </c>
      <c r="S504" s="22">
        <f t="shared" ref="S504:S550" si="129">IFERROR(P504/R504,0)</f>
        <v>0</v>
      </c>
      <c r="T504" s="23">
        <v>0</v>
      </c>
      <c r="U504" s="21">
        <f t="shared" ref="U504:U550" si="130">IFERROR(T504/1.416,0)</f>
        <v>0</v>
      </c>
      <c r="V504" s="24">
        <f t="shared" ref="V504:V550" si="131">IFERROR(P504/U504,0)</f>
        <v>0</v>
      </c>
    </row>
    <row r="505" spans="3:22" ht="16.5" x14ac:dyDescent="0.35">
      <c r="C505" t="s">
        <v>9</v>
      </c>
      <c r="D505" t="s">
        <v>10</v>
      </c>
      <c r="E505">
        <v>2010038</v>
      </c>
      <c r="F505">
        <v>2017146</v>
      </c>
      <c r="G505" t="s">
        <v>520</v>
      </c>
      <c r="H505">
        <v>13</v>
      </c>
      <c r="I505" t="s">
        <v>12</v>
      </c>
      <c r="J505">
        <v>195</v>
      </c>
      <c r="K505" t="s">
        <v>14</v>
      </c>
      <c r="M505" s="34">
        <f t="shared" si="124"/>
        <v>2010038</v>
      </c>
      <c r="N505" s="34">
        <f t="shared" si="125"/>
        <v>2017146</v>
      </c>
      <c r="O505" s="34" t="str">
        <f t="shared" si="126"/>
        <v>ETNA A PUDDARA 12 75CL TENUTA DI FESSINA</v>
      </c>
      <c r="P505" s="35">
        <f t="shared" si="127"/>
        <v>15</v>
      </c>
      <c r="Q505" s="20">
        <v>0</v>
      </c>
      <c r="R505" s="21">
        <f t="shared" si="128"/>
        <v>0</v>
      </c>
      <c r="S505" s="22">
        <f t="shared" si="129"/>
        <v>0</v>
      </c>
      <c r="T505" s="23">
        <v>0</v>
      </c>
      <c r="U505" s="21">
        <f t="shared" si="130"/>
        <v>0</v>
      </c>
      <c r="V505" s="24">
        <f t="shared" si="131"/>
        <v>0</v>
      </c>
    </row>
    <row r="506" spans="3:22" ht="16.5" x14ac:dyDescent="0.35">
      <c r="C506" t="s">
        <v>9</v>
      </c>
      <c r="D506" t="s">
        <v>10</v>
      </c>
      <c r="E506">
        <v>2010038</v>
      </c>
      <c r="F506">
        <v>2017353</v>
      </c>
      <c r="G506" t="s">
        <v>521</v>
      </c>
      <c r="H506">
        <v>19</v>
      </c>
      <c r="I506" t="s">
        <v>12</v>
      </c>
      <c r="J506">
        <v>142.21</v>
      </c>
      <c r="K506" t="s">
        <v>14</v>
      </c>
      <c r="M506" s="34">
        <f t="shared" si="124"/>
        <v>2010038</v>
      </c>
      <c r="N506" s="34">
        <f t="shared" si="125"/>
        <v>2017353</v>
      </c>
      <c r="O506" s="34" t="str">
        <f t="shared" si="126"/>
        <v>CELESTE 11 RIBERA/DUERO 75CL CASTILLE</v>
      </c>
      <c r="P506" s="35">
        <f t="shared" si="127"/>
        <v>7.4847368421052636</v>
      </c>
      <c r="Q506" s="20">
        <v>0</v>
      </c>
      <c r="R506" s="21">
        <f t="shared" si="128"/>
        <v>0</v>
      </c>
      <c r="S506" s="22">
        <f t="shared" si="129"/>
        <v>0</v>
      </c>
      <c r="T506" s="23">
        <v>0</v>
      </c>
      <c r="U506" s="21">
        <f t="shared" si="130"/>
        <v>0</v>
      </c>
      <c r="V506" s="24">
        <f t="shared" si="131"/>
        <v>0</v>
      </c>
    </row>
    <row r="507" spans="3:22" ht="16.5" x14ac:dyDescent="0.35">
      <c r="C507" t="s">
        <v>9</v>
      </c>
      <c r="D507" t="s">
        <v>10</v>
      </c>
      <c r="E507">
        <v>2010038</v>
      </c>
      <c r="F507">
        <v>2017434</v>
      </c>
      <c r="G507" t="s">
        <v>522</v>
      </c>
      <c r="H507">
        <v>4</v>
      </c>
      <c r="I507" t="s">
        <v>12</v>
      </c>
      <c r="J507">
        <v>28.8</v>
      </c>
      <c r="K507" t="s">
        <v>14</v>
      </c>
      <c r="M507" s="34">
        <f t="shared" si="124"/>
        <v>2010038</v>
      </c>
      <c r="N507" s="34">
        <f t="shared" si="125"/>
        <v>2017434</v>
      </c>
      <c r="O507" s="34" t="str">
        <f t="shared" si="126"/>
        <v>VALPOLICELLA CLASSICO SPERI 13 75CL</v>
      </c>
      <c r="P507" s="35">
        <f t="shared" si="127"/>
        <v>7.2</v>
      </c>
      <c r="Q507" s="20">
        <v>0</v>
      </c>
      <c r="R507" s="21">
        <f t="shared" si="128"/>
        <v>0</v>
      </c>
      <c r="S507" s="22">
        <f t="shared" si="129"/>
        <v>0</v>
      </c>
      <c r="T507" s="23">
        <v>0</v>
      </c>
      <c r="U507" s="21">
        <f t="shared" si="130"/>
        <v>0</v>
      </c>
      <c r="V507" s="24">
        <f t="shared" si="131"/>
        <v>0</v>
      </c>
    </row>
    <row r="508" spans="3:22" ht="16.5" x14ac:dyDescent="0.35">
      <c r="C508" t="s">
        <v>9</v>
      </c>
      <c r="D508" t="s">
        <v>10</v>
      </c>
      <c r="E508">
        <v>2010038</v>
      </c>
      <c r="F508">
        <v>2017484</v>
      </c>
      <c r="G508" t="s">
        <v>523</v>
      </c>
      <c r="H508">
        <v>12</v>
      </c>
      <c r="I508" t="s">
        <v>12</v>
      </c>
      <c r="J508">
        <v>79.8</v>
      </c>
      <c r="K508" t="s">
        <v>14</v>
      </c>
      <c r="M508" s="34">
        <f t="shared" si="124"/>
        <v>2010038</v>
      </c>
      <c r="N508" s="34">
        <f t="shared" si="125"/>
        <v>2017484</v>
      </c>
      <c r="O508" s="34" t="str">
        <f t="shared" si="126"/>
        <v>CHIANTI CLASSICO FONTI 11 75CL</v>
      </c>
      <c r="P508" s="35">
        <f t="shared" si="127"/>
        <v>6.6499999999999995</v>
      </c>
      <c r="Q508" s="20">
        <v>0</v>
      </c>
      <c r="R508" s="21">
        <f t="shared" si="128"/>
        <v>0</v>
      </c>
      <c r="S508" s="22">
        <f t="shared" si="129"/>
        <v>0</v>
      </c>
      <c r="T508" s="23">
        <v>0</v>
      </c>
      <c r="U508" s="21">
        <f t="shared" si="130"/>
        <v>0</v>
      </c>
      <c r="V508" s="24">
        <f t="shared" si="131"/>
        <v>0</v>
      </c>
    </row>
    <row r="509" spans="3:22" ht="16.5" x14ac:dyDescent="0.35">
      <c r="C509" t="s">
        <v>9</v>
      </c>
      <c r="D509" t="s">
        <v>10</v>
      </c>
      <c r="E509">
        <v>2010038</v>
      </c>
      <c r="F509">
        <v>2018199</v>
      </c>
      <c r="G509" t="s">
        <v>524</v>
      </c>
      <c r="H509">
        <v>7</v>
      </c>
      <c r="I509" t="s">
        <v>12</v>
      </c>
      <c r="J509">
        <v>212.77</v>
      </c>
      <c r="K509" t="s">
        <v>14</v>
      </c>
      <c r="M509" s="34">
        <f t="shared" si="124"/>
        <v>2010038</v>
      </c>
      <c r="N509" s="34">
        <f t="shared" si="125"/>
        <v>2018199</v>
      </c>
      <c r="O509" s="34" t="str">
        <f t="shared" si="126"/>
        <v>VINTAGE TUNINA JERMANN BLC 12 75CL</v>
      </c>
      <c r="P509" s="35">
        <f t="shared" si="127"/>
        <v>30.395714285714288</v>
      </c>
      <c r="Q509" s="20">
        <v>0</v>
      </c>
      <c r="R509" s="21">
        <f t="shared" si="128"/>
        <v>0</v>
      </c>
      <c r="S509" s="22">
        <f t="shared" si="129"/>
        <v>0</v>
      </c>
      <c r="T509" s="23">
        <v>0</v>
      </c>
      <c r="U509" s="21">
        <f t="shared" si="130"/>
        <v>0</v>
      </c>
      <c r="V509" s="24">
        <f t="shared" si="131"/>
        <v>0</v>
      </c>
    </row>
    <row r="510" spans="3:22" ht="16.5" x14ac:dyDescent="0.35">
      <c r="C510" t="s">
        <v>9</v>
      </c>
      <c r="D510" t="s">
        <v>10</v>
      </c>
      <c r="E510">
        <v>2010038</v>
      </c>
      <c r="F510">
        <v>2018257</v>
      </c>
      <c r="G510" t="s">
        <v>525</v>
      </c>
      <c r="H510">
        <v>13</v>
      </c>
      <c r="I510" t="s">
        <v>12</v>
      </c>
      <c r="J510">
        <v>137.02000000000001</v>
      </c>
      <c r="K510" t="s">
        <v>14</v>
      </c>
      <c r="M510" s="34">
        <f t="shared" si="124"/>
        <v>2010038</v>
      </c>
      <c r="N510" s="34">
        <f t="shared" si="125"/>
        <v>2018257</v>
      </c>
      <c r="O510" s="34" t="str">
        <f t="shared" si="126"/>
        <v>BARBERA D'ALBA SUPERIORE VAJRA 11 75CL</v>
      </c>
      <c r="P510" s="35">
        <f t="shared" si="127"/>
        <v>10.540000000000001</v>
      </c>
      <c r="Q510" s="20">
        <v>0</v>
      </c>
      <c r="R510" s="21">
        <f t="shared" si="128"/>
        <v>0</v>
      </c>
      <c r="S510" s="22">
        <f t="shared" si="129"/>
        <v>0</v>
      </c>
      <c r="T510" s="23">
        <v>0</v>
      </c>
      <c r="U510" s="21">
        <f t="shared" si="130"/>
        <v>0</v>
      </c>
      <c r="V510" s="24">
        <f t="shared" si="131"/>
        <v>0</v>
      </c>
    </row>
    <row r="511" spans="3:22" ht="16.5" x14ac:dyDescent="0.35">
      <c r="C511" t="s">
        <v>9</v>
      </c>
      <c r="D511" t="s">
        <v>10</v>
      </c>
      <c r="E511">
        <v>2010038</v>
      </c>
      <c r="F511">
        <v>2018305</v>
      </c>
      <c r="G511" t="s">
        <v>526</v>
      </c>
      <c r="H511">
        <v>3</v>
      </c>
      <c r="I511" t="s">
        <v>12</v>
      </c>
      <c r="J511">
        <v>127.5</v>
      </c>
      <c r="K511" t="s">
        <v>14</v>
      </c>
      <c r="M511" s="34">
        <f t="shared" si="124"/>
        <v>2010038</v>
      </c>
      <c r="N511" s="34">
        <f t="shared" si="125"/>
        <v>2018305</v>
      </c>
      <c r="O511" s="34" t="str">
        <f t="shared" si="126"/>
        <v>IGT TOSCANE TIGNANELLO 11 ANTINORI 75CL</v>
      </c>
      <c r="P511" s="35">
        <f t="shared" si="127"/>
        <v>42.5</v>
      </c>
      <c r="Q511" s="20">
        <v>0</v>
      </c>
      <c r="R511" s="21">
        <f t="shared" si="128"/>
        <v>0</v>
      </c>
      <c r="S511" s="22">
        <f t="shared" si="129"/>
        <v>0</v>
      </c>
      <c r="T511" s="23">
        <v>0</v>
      </c>
      <c r="U511" s="21">
        <f t="shared" si="130"/>
        <v>0</v>
      </c>
      <c r="V511" s="24">
        <f t="shared" si="131"/>
        <v>0</v>
      </c>
    </row>
    <row r="512" spans="3:22" ht="16.5" x14ac:dyDescent="0.35">
      <c r="C512" t="s">
        <v>9</v>
      </c>
      <c r="D512" t="s">
        <v>10</v>
      </c>
      <c r="E512">
        <v>2010038</v>
      </c>
      <c r="F512">
        <v>2018466</v>
      </c>
      <c r="G512" t="s">
        <v>527</v>
      </c>
      <c r="H512">
        <v>30</v>
      </c>
      <c r="I512" t="s">
        <v>12</v>
      </c>
      <c r="J512">
        <v>166.5</v>
      </c>
      <c r="K512" t="s">
        <v>14</v>
      </c>
      <c r="M512" s="34">
        <f t="shared" si="124"/>
        <v>2010038</v>
      </c>
      <c r="N512" s="34">
        <f t="shared" si="125"/>
        <v>2018466</v>
      </c>
      <c r="O512" s="34" t="str">
        <f t="shared" si="126"/>
        <v>AIME PECORINO DOC BLC 13 75CL</v>
      </c>
      <c r="P512" s="35">
        <f t="shared" si="127"/>
        <v>5.55</v>
      </c>
      <c r="Q512" s="20">
        <v>0</v>
      </c>
      <c r="R512" s="21">
        <f t="shared" si="128"/>
        <v>0</v>
      </c>
      <c r="S512" s="22">
        <f t="shared" si="129"/>
        <v>0</v>
      </c>
      <c r="T512" s="23">
        <v>0</v>
      </c>
      <c r="U512" s="21">
        <f t="shared" si="130"/>
        <v>0</v>
      </c>
      <c r="V512" s="24">
        <f t="shared" si="131"/>
        <v>0</v>
      </c>
    </row>
    <row r="513" spans="3:22" ht="16.5" x14ac:dyDescent="0.35">
      <c r="C513" t="s">
        <v>9</v>
      </c>
      <c r="D513" t="s">
        <v>10</v>
      </c>
      <c r="E513">
        <v>2010038</v>
      </c>
      <c r="F513">
        <v>2018469</v>
      </c>
      <c r="G513" t="s">
        <v>528</v>
      </c>
      <c r="H513">
        <v>1</v>
      </c>
      <c r="I513" t="s">
        <v>12</v>
      </c>
      <c r="J513">
        <v>24.76</v>
      </c>
      <c r="K513" t="s">
        <v>14</v>
      </c>
      <c r="M513" s="34">
        <f t="shared" si="124"/>
        <v>2010038</v>
      </c>
      <c r="N513" s="34">
        <f t="shared" si="125"/>
        <v>2018469</v>
      </c>
      <c r="O513" s="34" t="str">
        <f t="shared" si="126"/>
        <v>CERVARO/SALA 11 ANTINORI 75CL UMBRIA</v>
      </c>
      <c r="P513" s="35">
        <f t="shared" si="127"/>
        <v>24.76</v>
      </c>
      <c r="Q513" s="20">
        <v>0</v>
      </c>
      <c r="R513" s="21">
        <f t="shared" si="128"/>
        <v>0</v>
      </c>
      <c r="S513" s="22">
        <f t="shared" si="129"/>
        <v>0</v>
      </c>
      <c r="T513" s="23">
        <v>0</v>
      </c>
      <c r="U513" s="21">
        <f t="shared" si="130"/>
        <v>0</v>
      </c>
      <c r="V513" s="24">
        <f t="shared" si="131"/>
        <v>0</v>
      </c>
    </row>
    <row r="514" spans="3:22" ht="16.5" x14ac:dyDescent="0.35">
      <c r="C514" t="s">
        <v>9</v>
      </c>
      <c r="D514" t="s">
        <v>10</v>
      </c>
      <c r="E514">
        <v>2010038</v>
      </c>
      <c r="F514">
        <v>2018515</v>
      </c>
      <c r="G514" t="s">
        <v>529</v>
      </c>
      <c r="H514">
        <v>18</v>
      </c>
      <c r="I514" t="s">
        <v>12</v>
      </c>
      <c r="J514">
        <v>261</v>
      </c>
      <c r="K514" t="s">
        <v>14</v>
      </c>
      <c r="M514" s="34">
        <f t="shared" si="124"/>
        <v>2010038</v>
      </c>
      <c r="N514" s="34">
        <f t="shared" si="125"/>
        <v>2018515</v>
      </c>
      <c r="O514" s="34" t="str">
        <f t="shared" si="126"/>
        <v>MONTEPULCIIANO/ABRUZZO VALENTINA 10 75CL</v>
      </c>
      <c r="P514" s="35">
        <f t="shared" si="127"/>
        <v>14.5</v>
      </c>
      <c r="Q514" s="20">
        <v>0</v>
      </c>
      <c r="R514" s="21">
        <f t="shared" si="128"/>
        <v>0</v>
      </c>
      <c r="S514" s="22">
        <f t="shared" si="129"/>
        <v>0</v>
      </c>
      <c r="T514" s="23">
        <v>0</v>
      </c>
      <c r="U514" s="21">
        <f t="shared" si="130"/>
        <v>0</v>
      </c>
      <c r="V514" s="24">
        <f t="shared" si="131"/>
        <v>0</v>
      </c>
    </row>
    <row r="515" spans="3:22" ht="16.5" x14ac:dyDescent="0.35">
      <c r="C515" t="s">
        <v>9</v>
      </c>
      <c r="D515" t="s">
        <v>10</v>
      </c>
      <c r="E515">
        <v>2010038</v>
      </c>
      <c r="F515">
        <v>2018516</v>
      </c>
      <c r="G515" t="s">
        <v>530</v>
      </c>
      <c r="H515">
        <v>27</v>
      </c>
      <c r="I515" t="s">
        <v>12</v>
      </c>
      <c r="J515">
        <v>137.69999999999999</v>
      </c>
      <c r="K515" t="s">
        <v>14</v>
      </c>
      <c r="M515" s="34">
        <f t="shared" si="124"/>
        <v>2010038</v>
      </c>
      <c r="N515" s="34">
        <f t="shared" si="125"/>
        <v>2018516</v>
      </c>
      <c r="O515" s="34" t="str">
        <f t="shared" si="126"/>
        <v>NERO D'AVOLA CANTINE COLOSI 13 75CL</v>
      </c>
      <c r="P515" s="35">
        <f t="shared" si="127"/>
        <v>5.0999999999999996</v>
      </c>
      <c r="Q515" s="20">
        <v>0</v>
      </c>
      <c r="R515" s="21">
        <f t="shared" si="128"/>
        <v>0</v>
      </c>
      <c r="S515" s="22">
        <f t="shared" si="129"/>
        <v>0</v>
      </c>
      <c r="T515" s="23">
        <v>0</v>
      </c>
      <c r="U515" s="21">
        <f t="shared" si="130"/>
        <v>0</v>
      </c>
      <c r="V515" s="24">
        <f t="shared" si="131"/>
        <v>0</v>
      </c>
    </row>
    <row r="516" spans="3:22" ht="16.5" x14ac:dyDescent="0.35">
      <c r="C516" t="s">
        <v>9</v>
      </c>
      <c r="D516" t="s">
        <v>10</v>
      </c>
      <c r="E516">
        <v>2010038</v>
      </c>
      <c r="F516">
        <v>2019665</v>
      </c>
      <c r="G516" t="s">
        <v>531</v>
      </c>
      <c r="H516">
        <v>90</v>
      </c>
      <c r="I516" t="s">
        <v>12</v>
      </c>
      <c r="J516">
        <v>513.05999999999995</v>
      </c>
      <c r="K516" t="s">
        <v>14</v>
      </c>
      <c r="M516" s="34">
        <f t="shared" ref="M516:M579" si="132">IF(D516&lt;&gt;"",E516,"")</f>
        <v>2010038</v>
      </c>
      <c r="N516" s="34">
        <f t="shared" ref="N516:N579" si="133">IF(M516&lt;&gt;"",F516,"")</f>
        <v>2019665</v>
      </c>
      <c r="O516" s="34" t="str">
        <f t="shared" ref="O516:O579" si="134">IF(M516&lt;&gt;"",G516,"")</f>
        <v>QUINTAS DUAS RAMOS PINTO BLC 13 75CL</v>
      </c>
      <c r="P516" s="35">
        <f t="shared" ref="P516:P579" si="135">IF(M516&lt;&gt;"",SUBSTITUTE(J516,",","")/VALUE(SUBSTITUTE(H516,",","")),"")</f>
        <v>5.7006666666666659</v>
      </c>
      <c r="Q516" s="20">
        <v>0</v>
      </c>
      <c r="R516" s="21">
        <f t="shared" si="128"/>
        <v>0</v>
      </c>
      <c r="S516" s="22">
        <f t="shared" si="129"/>
        <v>0</v>
      </c>
      <c r="T516" s="23">
        <v>0</v>
      </c>
      <c r="U516" s="21">
        <f t="shared" si="130"/>
        <v>0</v>
      </c>
      <c r="V516" s="24">
        <f t="shared" si="131"/>
        <v>0</v>
      </c>
    </row>
    <row r="517" spans="3:22" ht="16.5" x14ac:dyDescent="0.35">
      <c r="C517" t="s">
        <v>9</v>
      </c>
      <c r="D517" t="s">
        <v>10</v>
      </c>
      <c r="E517">
        <v>2010038</v>
      </c>
      <c r="F517">
        <v>2020002</v>
      </c>
      <c r="G517" t="s">
        <v>532</v>
      </c>
      <c r="H517">
        <v>13</v>
      </c>
      <c r="I517" t="s">
        <v>12</v>
      </c>
      <c r="J517">
        <v>208</v>
      </c>
      <c r="K517" t="s">
        <v>14</v>
      </c>
      <c r="M517" s="34">
        <f t="shared" si="132"/>
        <v>2010038</v>
      </c>
      <c r="N517" s="34">
        <f t="shared" si="133"/>
        <v>2020002</v>
      </c>
      <c r="O517" s="34" t="str">
        <f t="shared" si="134"/>
        <v>BAROLO DOCG MONVIGLIERO BELCOLLE 08 75CL</v>
      </c>
      <c r="P517" s="35">
        <f t="shared" si="135"/>
        <v>16</v>
      </c>
      <c r="Q517" s="20">
        <v>0</v>
      </c>
      <c r="R517" s="21">
        <f t="shared" si="128"/>
        <v>0</v>
      </c>
      <c r="S517" s="22">
        <f t="shared" si="129"/>
        <v>0</v>
      </c>
      <c r="T517" s="23">
        <v>0</v>
      </c>
      <c r="U517" s="21">
        <f t="shared" si="130"/>
        <v>0</v>
      </c>
      <c r="V517" s="24">
        <f t="shared" si="131"/>
        <v>0</v>
      </c>
    </row>
    <row r="518" spans="3:22" ht="16.5" x14ac:dyDescent="0.35">
      <c r="C518" t="s">
        <v>9</v>
      </c>
      <c r="D518" t="s">
        <v>10</v>
      </c>
      <c r="E518">
        <v>2010038</v>
      </c>
      <c r="F518">
        <v>2020003</v>
      </c>
      <c r="G518" t="s">
        <v>533</v>
      </c>
      <c r="H518">
        <v>16</v>
      </c>
      <c r="I518" t="s">
        <v>12</v>
      </c>
      <c r="J518">
        <v>320</v>
      </c>
      <c r="K518" t="s">
        <v>14</v>
      </c>
      <c r="M518" s="34">
        <f t="shared" si="132"/>
        <v>2010038</v>
      </c>
      <c r="N518" s="34">
        <f t="shared" si="133"/>
        <v>2020003</v>
      </c>
      <c r="O518" s="34" t="str">
        <f t="shared" si="134"/>
        <v>BAROLO DOCG MONVIGLIERO RISERVA O4 75CL</v>
      </c>
      <c r="P518" s="35">
        <f t="shared" si="135"/>
        <v>20</v>
      </c>
      <c r="Q518" s="20">
        <v>0</v>
      </c>
      <c r="R518" s="21">
        <f t="shared" si="128"/>
        <v>0</v>
      </c>
      <c r="S518" s="22">
        <f t="shared" si="129"/>
        <v>0</v>
      </c>
      <c r="T518" s="23">
        <v>0</v>
      </c>
      <c r="U518" s="21">
        <f t="shared" si="130"/>
        <v>0</v>
      </c>
      <c r="V518" s="24">
        <f t="shared" si="131"/>
        <v>0</v>
      </c>
    </row>
    <row r="519" spans="3:22" ht="16.5" x14ac:dyDescent="0.35">
      <c r="C519" t="s">
        <v>9</v>
      </c>
      <c r="D519" t="s">
        <v>10</v>
      </c>
      <c r="E519">
        <v>2010038</v>
      </c>
      <c r="F519">
        <v>2020004</v>
      </c>
      <c r="G519" t="s">
        <v>534</v>
      </c>
      <c r="H519">
        <v>12</v>
      </c>
      <c r="I519" t="s">
        <v>12</v>
      </c>
      <c r="J519">
        <v>74.400000000000006</v>
      </c>
      <c r="K519" t="s">
        <v>14</v>
      </c>
      <c r="M519" s="34">
        <f t="shared" si="132"/>
        <v>2010038</v>
      </c>
      <c r="N519" s="34">
        <f t="shared" si="133"/>
        <v>2020004</v>
      </c>
      <c r="O519" s="34" t="str">
        <f t="shared" si="134"/>
        <v>VERDUNO DOCG PELAVERGA BELCOLLE 13 75CL</v>
      </c>
      <c r="P519" s="35">
        <f t="shared" si="135"/>
        <v>6.2</v>
      </c>
      <c r="Q519" s="20">
        <v>0</v>
      </c>
      <c r="R519" s="21">
        <f t="shared" si="128"/>
        <v>0</v>
      </c>
      <c r="S519" s="22">
        <f t="shared" si="129"/>
        <v>0</v>
      </c>
      <c r="T519" s="23">
        <v>0</v>
      </c>
      <c r="U519" s="21">
        <f t="shared" si="130"/>
        <v>0</v>
      </c>
      <c r="V519" s="24">
        <f t="shared" si="131"/>
        <v>0</v>
      </c>
    </row>
    <row r="520" spans="3:22" ht="16.5" x14ac:dyDescent="0.35">
      <c r="C520" t="s">
        <v>9</v>
      </c>
      <c r="D520" t="s">
        <v>10</v>
      </c>
      <c r="E520">
        <v>2010038</v>
      </c>
      <c r="F520">
        <v>2020027</v>
      </c>
      <c r="G520" t="s">
        <v>535</v>
      </c>
      <c r="H520">
        <v>6</v>
      </c>
      <c r="I520" t="s">
        <v>12</v>
      </c>
      <c r="J520">
        <v>288</v>
      </c>
      <c r="K520" t="s">
        <v>14</v>
      </c>
      <c r="M520" s="34">
        <f t="shared" si="132"/>
        <v>2010038</v>
      </c>
      <c r="N520" s="34">
        <f t="shared" si="133"/>
        <v>2020027</v>
      </c>
      <c r="O520" s="34" t="str">
        <f t="shared" si="134"/>
        <v>BAROLO LE VIGNE 10 SANDRONE 75CL</v>
      </c>
      <c r="P520" s="35">
        <f t="shared" si="135"/>
        <v>48</v>
      </c>
      <c r="Q520" s="20">
        <v>0</v>
      </c>
      <c r="R520" s="21">
        <f t="shared" si="128"/>
        <v>0</v>
      </c>
      <c r="S520" s="22">
        <f t="shared" si="129"/>
        <v>0</v>
      </c>
      <c r="T520" s="23">
        <v>0</v>
      </c>
      <c r="U520" s="21">
        <f t="shared" si="130"/>
        <v>0</v>
      </c>
      <c r="V520" s="24">
        <f t="shared" si="131"/>
        <v>0</v>
      </c>
    </row>
    <row r="521" spans="3:22" ht="16.5" x14ac:dyDescent="0.35">
      <c r="C521" t="s">
        <v>9</v>
      </c>
      <c r="D521" t="s">
        <v>10</v>
      </c>
      <c r="E521">
        <v>2010038</v>
      </c>
      <c r="F521">
        <v>2020701</v>
      </c>
      <c r="G521" t="s">
        <v>536</v>
      </c>
      <c r="H521">
        <v>6</v>
      </c>
      <c r="I521" t="s">
        <v>12</v>
      </c>
      <c r="J521">
        <v>99</v>
      </c>
      <c r="K521" t="s">
        <v>14</v>
      </c>
      <c r="M521" s="34">
        <f t="shared" si="132"/>
        <v>2010038</v>
      </c>
      <c r="N521" s="34">
        <f t="shared" si="133"/>
        <v>2020701</v>
      </c>
      <c r="O521" s="34" t="str">
        <f t="shared" si="134"/>
        <v>NEBBIOLO/ALBA VALMAGGIORE SANDRONE 12 75</v>
      </c>
      <c r="P521" s="35">
        <f t="shared" si="135"/>
        <v>16.5</v>
      </c>
      <c r="Q521" s="20">
        <v>0</v>
      </c>
      <c r="R521" s="21">
        <f t="shared" si="128"/>
        <v>0</v>
      </c>
      <c r="S521" s="22">
        <f t="shared" si="129"/>
        <v>0</v>
      </c>
      <c r="T521" s="23">
        <v>0</v>
      </c>
      <c r="U521" s="21">
        <f t="shared" si="130"/>
        <v>0</v>
      </c>
      <c r="V521" s="24">
        <f t="shared" si="131"/>
        <v>0</v>
      </c>
    </row>
    <row r="522" spans="3:22" ht="16.5" x14ac:dyDescent="0.35">
      <c r="C522" t="s">
        <v>9</v>
      </c>
      <c r="D522" t="s">
        <v>10</v>
      </c>
      <c r="E522">
        <v>2010038</v>
      </c>
      <c r="F522">
        <v>2022088</v>
      </c>
      <c r="G522" t="s">
        <v>537</v>
      </c>
      <c r="H522">
        <v>36</v>
      </c>
      <c r="I522" t="s">
        <v>12</v>
      </c>
      <c r="J522">
        <v>417.6</v>
      </c>
      <c r="K522" t="s">
        <v>14</v>
      </c>
      <c r="M522" s="34">
        <f t="shared" si="132"/>
        <v>2010038</v>
      </c>
      <c r="N522" s="34">
        <f t="shared" si="133"/>
        <v>2022088</v>
      </c>
      <c r="O522" s="34" t="str">
        <f t="shared" si="134"/>
        <v>TOKAJI ASZU 3 PUTTONYOS 08 SAROSPATAK 50</v>
      </c>
      <c r="P522" s="35">
        <f t="shared" si="135"/>
        <v>11.600000000000001</v>
      </c>
      <c r="Q522" s="20">
        <v>0</v>
      </c>
      <c r="R522" s="21">
        <f t="shared" si="128"/>
        <v>0</v>
      </c>
      <c r="S522" s="22">
        <f t="shared" si="129"/>
        <v>0</v>
      </c>
      <c r="T522" s="23">
        <v>0</v>
      </c>
      <c r="U522" s="21">
        <f t="shared" si="130"/>
        <v>0</v>
      </c>
      <c r="V522" s="24">
        <f t="shared" si="131"/>
        <v>0</v>
      </c>
    </row>
    <row r="523" spans="3:22" ht="16.5" x14ac:dyDescent="0.35">
      <c r="C523" t="s">
        <v>9</v>
      </c>
      <c r="D523" t="s">
        <v>10</v>
      </c>
      <c r="E523">
        <v>2010038</v>
      </c>
      <c r="F523">
        <v>2022138</v>
      </c>
      <c r="G523" t="s">
        <v>538</v>
      </c>
      <c r="H523">
        <v>44</v>
      </c>
      <c r="I523" t="s">
        <v>12</v>
      </c>
      <c r="J523">
        <v>676.53</v>
      </c>
      <c r="K523" t="s">
        <v>14</v>
      </c>
      <c r="M523" s="34">
        <f t="shared" si="132"/>
        <v>2010038</v>
      </c>
      <c r="N523" s="34">
        <f t="shared" si="133"/>
        <v>2022138</v>
      </c>
      <c r="O523" s="34" t="str">
        <f t="shared" si="134"/>
        <v>ALTROVINO IGP 12 DUEMANI 75CL TOSCANE</v>
      </c>
      <c r="P523" s="35">
        <f t="shared" si="135"/>
        <v>15.375681818181818</v>
      </c>
      <c r="Q523" s="20">
        <v>0</v>
      </c>
      <c r="R523" s="21">
        <f t="shared" si="128"/>
        <v>0</v>
      </c>
      <c r="S523" s="22">
        <f t="shared" si="129"/>
        <v>0</v>
      </c>
      <c r="T523" s="23">
        <v>0</v>
      </c>
      <c r="U523" s="21">
        <f t="shared" si="130"/>
        <v>0</v>
      </c>
      <c r="V523" s="24">
        <f t="shared" si="131"/>
        <v>0</v>
      </c>
    </row>
    <row r="524" spans="3:22" ht="16.5" x14ac:dyDescent="0.35">
      <c r="C524" t="s">
        <v>9</v>
      </c>
      <c r="D524" t="s">
        <v>10</v>
      </c>
      <c r="E524">
        <v>2010038</v>
      </c>
      <c r="F524">
        <v>2022373</v>
      </c>
      <c r="G524" t="s">
        <v>539</v>
      </c>
      <c r="H524">
        <v>19</v>
      </c>
      <c r="I524" t="s">
        <v>12</v>
      </c>
      <c r="J524">
        <v>111.43</v>
      </c>
      <c r="K524" t="s">
        <v>14</v>
      </c>
      <c r="M524" s="34">
        <f t="shared" si="132"/>
        <v>2010038</v>
      </c>
      <c r="N524" s="34">
        <f t="shared" si="133"/>
        <v>2022373</v>
      </c>
      <c r="O524" s="34" t="str">
        <f t="shared" si="134"/>
        <v>ALICE PROSECCO DI CONEGLIANO BLC 14 75CL</v>
      </c>
      <c r="P524" s="35">
        <f t="shared" si="135"/>
        <v>5.8647368421052635</v>
      </c>
      <c r="Q524" s="20">
        <v>0</v>
      </c>
      <c r="R524" s="21">
        <f t="shared" si="128"/>
        <v>0</v>
      </c>
      <c r="S524" s="22">
        <f t="shared" si="129"/>
        <v>0</v>
      </c>
      <c r="T524" s="23">
        <v>0</v>
      </c>
      <c r="U524" s="21">
        <f t="shared" si="130"/>
        <v>0</v>
      </c>
      <c r="V524" s="24">
        <f t="shared" si="131"/>
        <v>0</v>
      </c>
    </row>
    <row r="525" spans="3:22" ht="16.5" x14ac:dyDescent="0.35">
      <c r="C525" t="s">
        <v>9</v>
      </c>
      <c r="D525" t="s">
        <v>10</v>
      </c>
      <c r="E525">
        <v>2010038</v>
      </c>
      <c r="F525">
        <v>2022474</v>
      </c>
      <c r="G525" t="s">
        <v>540</v>
      </c>
      <c r="H525">
        <v>50</v>
      </c>
      <c r="I525" t="s">
        <v>12</v>
      </c>
      <c r="J525">
        <v>587.37</v>
      </c>
      <c r="K525" t="s">
        <v>14</v>
      </c>
      <c r="M525" s="34">
        <f t="shared" si="132"/>
        <v>2010038</v>
      </c>
      <c r="N525" s="34">
        <f t="shared" si="133"/>
        <v>2022474</v>
      </c>
      <c r="O525" s="34" t="str">
        <f t="shared" si="134"/>
        <v>ROSSO/MONTALCINO PACENTI 13 75CL</v>
      </c>
      <c r="P525" s="35">
        <f t="shared" si="135"/>
        <v>11.747400000000001</v>
      </c>
      <c r="Q525" s="20">
        <v>0</v>
      </c>
      <c r="R525" s="21">
        <f t="shared" si="128"/>
        <v>0</v>
      </c>
      <c r="S525" s="22">
        <f t="shared" si="129"/>
        <v>0</v>
      </c>
      <c r="T525" s="23">
        <v>0</v>
      </c>
      <c r="U525" s="21">
        <f t="shared" si="130"/>
        <v>0</v>
      </c>
      <c r="V525" s="24">
        <f t="shared" si="131"/>
        <v>0</v>
      </c>
    </row>
    <row r="526" spans="3:22" ht="16.5" x14ac:dyDescent="0.35">
      <c r="C526" t="s">
        <v>9</v>
      </c>
      <c r="D526" t="s">
        <v>10</v>
      </c>
      <c r="E526">
        <v>2010038</v>
      </c>
      <c r="F526">
        <v>2022475</v>
      </c>
      <c r="G526" t="s">
        <v>541</v>
      </c>
      <c r="H526">
        <v>8</v>
      </c>
      <c r="I526" t="s">
        <v>12</v>
      </c>
      <c r="J526">
        <v>273.39</v>
      </c>
      <c r="K526" t="s">
        <v>14</v>
      </c>
      <c r="M526" s="34">
        <f t="shared" si="132"/>
        <v>2010038</v>
      </c>
      <c r="N526" s="34">
        <f t="shared" si="133"/>
        <v>2022475</v>
      </c>
      <c r="O526" s="34" t="str">
        <f t="shared" si="134"/>
        <v>BRUNELLO/MONTALCINO PACENTI 10 75CL</v>
      </c>
      <c r="P526" s="35">
        <f t="shared" si="135"/>
        <v>34.173749999999998</v>
      </c>
      <c r="Q526" s="20">
        <v>0</v>
      </c>
      <c r="R526" s="21">
        <f t="shared" si="128"/>
        <v>0</v>
      </c>
      <c r="S526" s="22">
        <f t="shared" si="129"/>
        <v>0</v>
      </c>
      <c r="T526" s="23">
        <v>0</v>
      </c>
      <c r="U526" s="21">
        <f t="shared" si="130"/>
        <v>0</v>
      </c>
      <c r="V526" s="24">
        <f t="shared" si="131"/>
        <v>0</v>
      </c>
    </row>
    <row r="527" spans="3:22" ht="16.5" x14ac:dyDescent="0.35">
      <c r="C527" t="s">
        <v>9</v>
      </c>
      <c r="D527" t="s">
        <v>10</v>
      </c>
      <c r="E527">
        <v>2010038</v>
      </c>
      <c r="F527">
        <v>2022621</v>
      </c>
      <c r="G527" t="s">
        <v>542</v>
      </c>
      <c r="H527">
        <v>6</v>
      </c>
      <c r="I527" t="s">
        <v>12</v>
      </c>
      <c r="J527">
        <v>178.5</v>
      </c>
      <c r="K527" t="s">
        <v>14</v>
      </c>
      <c r="M527" s="34">
        <f t="shared" si="132"/>
        <v>2010038</v>
      </c>
      <c r="N527" s="34">
        <f t="shared" si="133"/>
        <v>2022621</v>
      </c>
      <c r="O527" s="34" t="str">
        <f t="shared" si="134"/>
        <v>GIUSTO/NOTRI ANNIVERSARY 12 TUA RITA 75C</v>
      </c>
      <c r="P527" s="35">
        <f t="shared" si="135"/>
        <v>29.75</v>
      </c>
      <c r="Q527" s="20">
        <v>0</v>
      </c>
      <c r="R527" s="21">
        <f t="shared" si="128"/>
        <v>0</v>
      </c>
      <c r="S527" s="22">
        <f t="shared" si="129"/>
        <v>0</v>
      </c>
      <c r="T527" s="23">
        <v>0</v>
      </c>
      <c r="U527" s="21">
        <f t="shared" si="130"/>
        <v>0</v>
      </c>
      <c r="V527" s="24">
        <f t="shared" si="131"/>
        <v>0</v>
      </c>
    </row>
    <row r="528" spans="3:22" ht="16.5" x14ac:dyDescent="0.35">
      <c r="C528" t="s">
        <v>9</v>
      </c>
      <c r="D528" t="s">
        <v>10</v>
      </c>
      <c r="E528">
        <v>2010038</v>
      </c>
      <c r="F528">
        <v>2022704</v>
      </c>
      <c r="G528" t="s">
        <v>543</v>
      </c>
      <c r="H528">
        <v>24</v>
      </c>
      <c r="I528" t="s">
        <v>12</v>
      </c>
      <c r="J528">
        <v>689.52</v>
      </c>
      <c r="K528" t="s">
        <v>14</v>
      </c>
      <c r="M528" s="34">
        <f t="shared" si="132"/>
        <v>2010038</v>
      </c>
      <c r="N528" s="34">
        <f t="shared" si="133"/>
        <v>2022704</v>
      </c>
      <c r="O528" s="34" t="str">
        <f t="shared" si="134"/>
        <v>VINTAGE TUNINA JERMANN BLC 13 75CL</v>
      </c>
      <c r="P528" s="35">
        <f t="shared" si="135"/>
        <v>28.73</v>
      </c>
      <c r="Q528" s="20">
        <v>0</v>
      </c>
      <c r="R528" s="21">
        <f t="shared" si="128"/>
        <v>0</v>
      </c>
      <c r="S528" s="22">
        <f t="shared" si="129"/>
        <v>0</v>
      </c>
      <c r="T528" s="23">
        <v>0</v>
      </c>
      <c r="U528" s="21">
        <f t="shared" si="130"/>
        <v>0</v>
      </c>
      <c r="V528" s="24">
        <f t="shared" si="131"/>
        <v>0</v>
      </c>
    </row>
    <row r="529" spans="3:22" ht="16.5" x14ac:dyDescent="0.35">
      <c r="C529" t="s">
        <v>9</v>
      </c>
      <c r="D529" t="s">
        <v>10</v>
      </c>
      <c r="E529">
        <v>2010038</v>
      </c>
      <c r="F529">
        <v>2023139</v>
      </c>
      <c r="G529" t="s">
        <v>544</v>
      </c>
      <c r="H529">
        <v>9</v>
      </c>
      <c r="I529" t="s">
        <v>12</v>
      </c>
      <c r="J529">
        <v>97.25</v>
      </c>
      <c r="K529" t="s">
        <v>14</v>
      </c>
      <c r="M529" s="34">
        <f t="shared" si="132"/>
        <v>2010038</v>
      </c>
      <c r="N529" s="34">
        <f t="shared" si="133"/>
        <v>2023139</v>
      </c>
      <c r="O529" s="34" t="str">
        <f t="shared" si="134"/>
        <v>NOBILE MONTEPULCIANO AVIGNONESI 12 75CL</v>
      </c>
      <c r="P529" s="35">
        <f t="shared" si="135"/>
        <v>10.805555555555555</v>
      </c>
      <c r="Q529" s="20">
        <v>0</v>
      </c>
      <c r="R529" s="21">
        <f t="shared" si="128"/>
        <v>0</v>
      </c>
      <c r="S529" s="22">
        <f t="shared" si="129"/>
        <v>0</v>
      </c>
      <c r="T529" s="23">
        <v>0</v>
      </c>
      <c r="U529" s="21">
        <f t="shared" si="130"/>
        <v>0</v>
      </c>
      <c r="V529" s="24">
        <f t="shared" si="131"/>
        <v>0</v>
      </c>
    </row>
    <row r="530" spans="3:22" ht="16.5" x14ac:dyDescent="0.35">
      <c r="C530" t="s">
        <v>9</v>
      </c>
      <c r="D530" t="s">
        <v>10</v>
      </c>
      <c r="E530">
        <v>2010038</v>
      </c>
      <c r="F530">
        <v>2023173</v>
      </c>
      <c r="G530" t="s">
        <v>545</v>
      </c>
      <c r="H530">
        <v>6</v>
      </c>
      <c r="I530" t="s">
        <v>12</v>
      </c>
      <c r="J530">
        <v>51.25</v>
      </c>
      <c r="K530" t="s">
        <v>14</v>
      </c>
      <c r="M530" s="34">
        <f t="shared" si="132"/>
        <v>2010038</v>
      </c>
      <c r="N530" s="34">
        <f t="shared" si="133"/>
        <v>2023173</v>
      </c>
      <c r="O530" s="34" t="str">
        <f t="shared" si="134"/>
        <v>VERDICCHIO JESI RINCROCCA 12 STAFFA 75CL</v>
      </c>
      <c r="P530" s="35">
        <f t="shared" si="135"/>
        <v>8.5416666666666661</v>
      </c>
      <c r="Q530" s="20">
        <v>0</v>
      </c>
      <c r="R530" s="21">
        <f t="shared" si="128"/>
        <v>0</v>
      </c>
      <c r="S530" s="22">
        <f t="shared" si="129"/>
        <v>0</v>
      </c>
      <c r="T530" s="23">
        <v>0</v>
      </c>
      <c r="U530" s="21">
        <f t="shared" si="130"/>
        <v>0</v>
      </c>
      <c r="V530" s="24">
        <f t="shared" si="131"/>
        <v>0</v>
      </c>
    </row>
    <row r="531" spans="3:22" ht="16.5" x14ac:dyDescent="0.35">
      <c r="C531" t="s">
        <v>9</v>
      </c>
      <c r="D531" t="s">
        <v>10</v>
      </c>
      <c r="E531">
        <v>2010038</v>
      </c>
      <c r="F531">
        <v>2023177</v>
      </c>
      <c r="G531" t="s">
        <v>546</v>
      </c>
      <c r="H531">
        <v>12</v>
      </c>
      <c r="I531" t="s">
        <v>12</v>
      </c>
      <c r="J531">
        <v>346.8</v>
      </c>
      <c r="K531" t="s">
        <v>14</v>
      </c>
      <c r="M531" s="34">
        <f t="shared" si="132"/>
        <v>2010038</v>
      </c>
      <c r="N531" s="34">
        <f t="shared" si="133"/>
        <v>2023177</v>
      </c>
      <c r="O531" s="34" t="str">
        <f t="shared" si="134"/>
        <v>BRUNELLO/MONTALCINO PIAN/VIGNE 08 75CL</v>
      </c>
      <c r="P531" s="35">
        <f t="shared" si="135"/>
        <v>28.900000000000002</v>
      </c>
      <c r="Q531" s="20">
        <v>0</v>
      </c>
      <c r="R531" s="21">
        <f t="shared" si="128"/>
        <v>0</v>
      </c>
      <c r="S531" s="22">
        <f t="shared" si="129"/>
        <v>0</v>
      </c>
      <c r="T531" s="23">
        <v>0</v>
      </c>
      <c r="U531" s="21">
        <f t="shared" si="130"/>
        <v>0</v>
      </c>
      <c r="V531" s="24">
        <f t="shared" si="131"/>
        <v>0</v>
      </c>
    </row>
    <row r="532" spans="3:22" ht="16.5" x14ac:dyDescent="0.35">
      <c r="C532" t="s">
        <v>9</v>
      </c>
      <c r="D532" t="s">
        <v>10</v>
      </c>
      <c r="E532">
        <v>2010038</v>
      </c>
      <c r="F532">
        <v>2023322</v>
      </c>
      <c r="G532" t="s">
        <v>547</v>
      </c>
      <c r="H532">
        <v>3</v>
      </c>
      <c r="I532" t="s">
        <v>12</v>
      </c>
      <c r="J532">
        <v>0</v>
      </c>
      <c r="K532" t="s">
        <v>14</v>
      </c>
      <c r="M532" s="34">
        <f t="shared" si="132"/>
        <v>2010038</v>
      </c>
      <c r="N532" s="34">
        <f t="shared" si="133"/>
        <v>2023322</v>
      </c>
      <c r="O532" s="34" t="str">
        <f t="shared" si="134"/>
        <v>PINOT GRIGIO BLC SAN ROCCO 11 75CL</v>
      </c>
      <c r="P532" s="35">
        <f t="shared" si="135"/>
        <v>0</v>
      </c>
      <c r="Q532" s="20">
        <v>0</v>
      </c>
      <c r="R532" s="21">
        <f t="shared" si="128"/>
        <v>0</v>
      </c>
      <c r="S532" s="22">
        <f t="shared" si="129"/>
        <v>0</v>
      </c>
      <c r="T532" s="23">
        <v>0</v>
      </c>
      <c r="U532" s="21">
        <f t="shared" si="130"/>
        <v>0</v>
      </c>
      <c r="V532" s="24">
        <f t="shared" si="131"/>
        <v>0</v>
      </c>
    </row>
    <row r="533" spans="3:22" ht="16.5" x14ac:dyDescent="0.35">
      <c r="C533" t="s">
        <v>9</v>
      </c>
      <c r="D533" t="s">
        <v>10</v>
      </c>
      <c r="E533">
        <v>2010038</v>
      </c>
      <c r="F533">
        <v>2023395</v>
      </c>
      <c r="G533" t="s">
        <v>548</v>
      </c>
      <c r="H533">
        <v>14</v>
      </c>
      <c r="I533" t="s">
        <v>12</v>
      </c>
      <c r="J533">
        <v>91.7</v>
      </c>
      <c r="K533" t="s">
        <v>14</v>
      </c>
      <c r="M533" s="34">
        <f t="shared" si="132"/>
        <v>2010038</v>
      </c>
      <c r="N533" s="34">
        <f t="shared" si="133"/>
        <v>2023395</v>
      </c>
      <c r="O533" s="34" t="str">
        <f t="shared" si="134"/>
        <v>CA DEI FRATI LUGANA 14 75CL</v>
      </c>
      <c r="P533" s="35">
        <f t="shared" si="135"/>
        <v>6.55</v>
      </c>
      <c r="Q533" s="20">
        <v>0</v>
      </c>
      <c r="R533" s="21">
        <f t="shared" si="128"/>
        <v>0</v>
      </c>
      <c r="S533" s="22">
        <f t="shared" si="129"/>
        <v>0</v>
      </c>
      <c r="T533" s="23">
        <v>0</v>
      </c>
      <c r="U533" s="21">
        <f t="shared" si="130"/>
        <v>0</v>
      </c>
      <c r="V533" s="24">
        <f t="shared" si="131"/>
        <v>0</v>
      </c>
    </row>
    <row r="534" spans="3:22" ht="16.5" x14ac:dyDescent="0.35">
      <c r="C534" t="s">
        <v>9</v>
      </c>
      <c r="D534" t="s">
        <v>10</v>
      </c>
      <c r="E534">
        <v>2010038</v>
      </c>
      <c r="F534">
        <v>2023448</v>
      </c>
      <c r="G534" t="s">
        <v>549</v>
      </c>
      <c r="H534">
        <v>12</v>
      </c>
      <c r="I534" t="s">
        <v>12</v>
      </c>
      <c r="J534">
        <v>297.12</v>
      </c>
      <c r="K534" t="s">
        <v>14</v>
      </c>
      <c r="M534" s="34">
        <f t="shared" si="132"/>
        <v>2010038</v>
      </c>
      <c r="N534" s="34">
        <f t="shared" si="133"/>
        <v>2023448</v>
      </c>
      <c r="O534" s="34" t="str">
        <f t="shared" si="134"/>
        <v>CERVARO/SALA 12 ANTINORI 75CL UMBRIA</v>
      </c>
      <c r="P534" s="35">
        <f t="shared" si="135"/>
        <v>24.76</v>
      </c>
      <c r="Q534" s="20">
        <v>0</v>
      </c>
      <c r="R534" s="21">
        <f t="shared" si="128"/>
        <v>0</v>
      </c>
      <c r="S534" s="22">
        <f t="shared" si="129"/>
        <v>0</v>
      </c>
      <c r="T534" s="23">
        <v>0</v>
      </c>
      <c r="U534" s="21">
        <f t="shared" si="130"/>
        <v>0</v>
      </c>
      <c r="V534" s="24">
        <f t="shared" si="131"/>
        <v>0</v>
      </c>
    </row>
    <row r="535" spans="3:22" ht="16.5" x14ac:dyDescent="0.35">
      <c r="C535" t="s">
        <v>9</v>
      </c>
      <c r="D535" t="s">
        <v>10</v>
      </c>
      <c r="E535">
        <v>2010038</v>
      </c>
      <c r="F535">
        <v>2024124</v>
      </c>
      <c r="G535" t="s">
        <v>550</v>
      </c>
      <c r="H535">
        <v>12</v>
      </c>
      <c r="I535" t="s">
        <v>12</v>
      </c>
      <c r="J535">
        <v>360</v>
      </c>
      <c r="K535" t="s">
        <v>14</v>
      </c>
      <c r="M535" s="34">
        <f t="shared" si="132"/>
        <v>2010038</v>
      </c>
      <c r="N535" s="34">
        <f t="shared" si="133"/>
        <v>2024124</v>
      </c>
      <c r="O535" s="34" t="str">
        <f t="shared" si="134"/>
        <v>BARBARESCO PAJE ROAGNA 09 75CL</v>
      </c>
      <c r="P535" s="35">
        <f t="shared" si="135"/>
        <v>30</v>
      </c>
      <c r="Q535" s="20">
        <v>0</v>
      </c>
      <c r="R535" s="21">
        <f t="shared" si="128"/>
        <v>0</v>
      </c>
      <c r="S535" s="22">
        <f t="shared" si="129"/>
        <v>0</v>
      </c>
      <c r="T535" s="23">
        <v>0</v>
      </c>
      <c r="U535" s="21">
        <f t="shared" si="130"/>
        <v>0</v>
      </c>
      <c r="V535" s="24">
        <f t="shared" si="131"/>
        <v>0</v>
      </c>
    </row>
    <row r="536" spans="3:22" ht="16.5" x14ac:dyDescent="0.35">
      <c r="C536" t="s">
        <v>9</v>
      </c>
      <c r="D536" t="s">
        <v>10</v>
      </c>
      <c r="E536">
        <v>2010038</v>
      </c>
      <c r="F536">
        <v>2024126</v>
      </c>
      <c r="G536" t="s">
        <v>551</v>
      </c>
      <c r="H536">
        <v>12</v>
      </c>
      <c r="I536" t="s">
        <v>12</v>
      </c>
      <c r="J536">
        <v>360</v>
      </c>
      <c r="K536" t="s">
        <v>14</v>
      </c>
      <c r="M536" s="34">
        <f t="shared" si="132"/>
        <v>2010038</v>
      </c>
      <c r="N536" s="34">
        <f t="shared" si="133"/>
        <v>2024126</v>
      </c>
      <c r="O536" s="34" t="str">
        <f t="shared" si="134"/>
        <v>BAROLO PIRA ROAGNA 09 75CL</v>
      </c>
      <c r="P536" s="35">
        <f t="shared" si="135"/>
        <v>30</v>
      </c>
      <c r="Q536" s="20">
        <v>0</v>
      </c>
      <c r="R536" s="21">
        <f t="shared" si="128"/>
        <v>0</v>
      </c>
      <c r="S536" s="22">
        <f t="shared" si="129"/>
        <v>0</v>
      </c>
      <c r="T536" s="23">
        <v>0</v>
      </c>
      <c r="U536" s="21">
        <f t="shared" si="130"/>
        <v>0</v>
      </c>
      <c r="V536" s="24">
        <f t="shared" si="131"/>
        <v>0</v>
      </c>
    </row>
    <row r="537" spans="3:22" ht="16.5" x14ac:dyDescent="0.35">
      <c r="C537" t="s">
        <v>9</v>
      </c>
      <c r="D537" t="s">
        <v>10</v>
      </c>
      <c r="E537">
        <v>2010038</v>
      </c>
      <c r="F537">
        <v>2024222</v>
      </c>
      <c r="G537" t="s">
        <v>552</v>
      </c>
      <c r="H537">
        <v>41</v>
      </c>
      <c r="I537" t="s">
        <v>12</v>
      </c>
      <c r="J537">
        <v>380.74</v>
      </c>
      <c r="K537" t="s">
        <v>14</v>
      </c>
      <c r="M537" s="34">
        <f t="shared" si="132"/>
        <v>2010038</v>
      </c>
      <c r="N537" s="34">
        <f t="shared" si="133"/>
        <v>2024222</v>
      </c>
      <c r="O537" s="34" t="str">
        <f t="shared" si="134"/>
        <v>LA FROSCA SOAVE CLASSICO BLC GINI 13 75C</v>
      </c>
      <c r="P537" s="35">
        <f t="shared" si="135"/>
        <v>9.2863414634146348</v>
      </c>
      <c r="Q537" s="20">
        <v>0</v>
      </c>
      <c r="R537" s="21">
        <f t="shared" si="128"/>
        <v>0</v>
      </c>
      <c r="S537" s="22">
        <f t="shared" si="129"/>
        <v>0</v>
      </c>
      <c r="T537" s="23">
        <v>0</v>
      </c>
      <c r="U537" s="21">
        <f t="shared" si="130"/>
        <v>0</v>
      </c>
      <c r="V537" s="24">
        <f t="shared" si="131"/>
        <v>0</v>
      </c>
    </row>
    <row r="538" spans="3:22" ht="16.5" x14ac:dyDescent="0.35">
      <c r="C538" t="s">
        <v>9</v>
      </c>
      <c r="D538" t="s">
        <v>10</v>
      </c>
      <c r="E538">
        <v>2010038</v>
      </c>
      <c r="F538">
        <v>2024223</v>
      </c>
      <c r="G538" t="s">
        <v>553</v>
      </c>
      <c r="H538">
        <v>18</v>
      </c>
      <c r="I538" t="s">
        <v>12</v>
      </c>
      <c r="J538">
        <v>225.94</v>
      </c>
      <c r="K538" t="s">
        <v>14</v>
      </c>
      <c r="M538" s="34">
        <f t="shared" si="132"/>
        <v>2010038</v>
      </c>
      <c r="N538" s="34">
        <f t="shared" si="133"/>
        <v>2024223</v>
      </c>
      <c r="O538" s="34" t="str">
        <f t="shared" si="134"/>
        <v>SOAVE CONTRADA SALVARENZA GINI BLC 12 75</v>
      </c>
      <c r="P538" s="35">
        <f t="shared" si="135"/>
        <v>12.552222222222222</v>
      </c>
      <c r="Q538" s="20">
        <v>0</v>
      </c>
      <c r="R538" s="21">
        <f t="shared" si="128"/>
        <v>0</v>
      </c>
      <c r="S538" s="22">
        <f t="shared" si="129"/>
        <v>0</v>
      </c>
      <c r="T538" s="23">
        <v>0</v>
      </c>
      <c r="U538" s="21">
        <f t="shared" si="130"/>
        <v>0</v>
      </c>
      <c r="V538" s="24">
        <f t="shared" si="131"/>
        <v>0</v>
      </c>
    </row>
    <row r="539" spans="3:22" ht="16.5" x14ac:dyDescent="0.35">
      <c r="C539" t="s">
        <v>9</v>
      </c>
      <c r="D539" t="s">
        <v>10</v>
      </c>
      <c r="E539">
        <v>2010038</v>
      </c>
      <c r="F539">
        <v>2024498</v>
      </c>
      <c r="G539" t="s">
        <v>554</v>
      </c>
      <c r="H539">
        <v>13</v>
      </c>
      <c r="I539" t="s">
        <v>12</v>
      </c>
      <c r="J539">
        <v>282.45</v>
      </c>
      <c r="K539" t="s">
        <v>14</v>
      </c>
      <c r="M539" s="34">
        <f t="shared" si="132"/>
        <v>2010038</v>
      </c>
      <c r="N539" s="34">
        <f t="shared" si="133"/>
        <v>2024498</v>
      </c>
      <c r="O539" s="34" t="str">
        <f t="shared" si="134"/>
        <v>SAUVIGNON QUARZ SELEZIONI 13 75CL TERLAN</v>
      </c>
      <c r="P539" s="35">
        <f t="shared" si="135"/>
        <v>21.726923076923075</v>
      </c>
      <c r="Q539" s="20">
        <v>0</v>
      </c>
      <c r="R539" s="21">
        <f t="shared" si="128"/>
        <v>0</v>
      </c>
      <c r="S539" s="22">
        <f t="shared" si="129"/>
        <v>0</v>
      </c>
      <c r="T539" s="23">
        <v>0</v>
      </c>
      <c r="U539" s="21">
        <f t="shared" si="130"/>
        <v>0</v>
      </c>
      <c r="V539" s="24">
        <f t="shared" si="131"/>
        <v>0</v>
      </c>
    </row>
    <row r="540" spans="3:22" ht="16.5" x14ac:dyDescent="0.35">
      <c r="C540" t="s">
        <v>9</v>
      </c>
      <c r="D540" t="s">
        <v>10</v>
      </c>
      <c r="E540">
        <v>2010038</v>
      </c>
      <c r="F540">
        <v>2024499</v>
      </c>
      <c r="G540" t="s">
        <v>555</v>
      </c>
      <c r="H540">
        <v>18</v>
      </c>
      <c r="I540" t="s">
        <v>12</v>
      </c>
      <c r="J540">
        <v>391.09</v>
      </c>
      <c r="K540" t="s">
        <v>14</v>
      </c>
      <c r="M540" s="34">
        <f t="shared" si="132"/>
        <v>2010038</v>
      </c>
      <c r="N540" s="34">
        <f t="shared" si="133"/>
        <v>2024499</v>
      </c>
      <c r="O540" s="34" t="str">
        <f t="shared" si="134"/>
        <v>NOVA DOMUS TERLANER SELEZIONI 12 75CL</v>
      </c>
      <c r="P540" s="35">
        <f t="shared" si="135"/>
        <v>21.72722222222222</v>
      </c>
      <c r="Q540" s="20">
        <v>0</v>
      </c>
      <c r="R540" s="21">
        <f t="shared" si="128"/>
        <v>0</v>
      </c>
      <c r="S540" s="22">
        <f t="shared" si="129"/>
        <v>0</v>
      </c>
      <c r="T540" s="23">
        <v>0</v>
      </c>
      <c r="U540" s="21">
        <f t="shared" si="130"/>
        <v>0</v>
      </c>
      <c r="V540" s="24">
        <f t="shared" si="131"/>
        <v>0</v>
      </c>
    </row>
    <row r="541" spans="3:22" ht="16.5" x14ac:dyDescent="0.35">
      <c r="C541" t="s">
        <v>9</v>
      </c>
      <c r="D541" t="s">
        <v>10</v>
      </c>
      <c r="E541">
        <v>2010038</v>
      </c>
      <c r="F541">
        <v>2024501</v>
      </c>
      <c r="G541" t="s">
        <v>556</v>
      </c>
      <c r="H541">
        <v>6</v>
      </c>
      <c r="I541" t="s">
        <v>12</v>
      </c>
      <c r="J541">
        <v>170.4</v>
      </c>
      <c r="K541" t="s">
        <v>14</v>
      </c>
      <c r="M541" s="34">
        <f t="shared" si="132"/>
        <v>2010038</v>
      </c>
      <c r="N541" s="34">
        <f t="shared" si="133"/>
        <v>2024501</v>
      </c>
      <c r="O541" s="34" t="str">
        <f t="shared" si="134"/>
        <v>SAUVIGNON QUARZ COLLEZIONE 08 75C TERLAN</v>
      </c>
      <c r="P541" s="35">
        <f t="shared" si="135"/>
        <v>28.400000000000002</v>
      </c>
      <c r="Q541" s="20">
        <v>0</v>
      </c>
      <c r="R541" s="21">
        <f t="shared" si="128"/>
        <v>0</v>
      </c>
      <c r="S541" s="22">
        <f t="shared" si="129"/>
        <v>0</v>
      </c>
      <c r="T541" s="23">
        <v>0</v>
      </c>
      <c r="U541" s="21">
        <f t="shared" si="130"/>
        <v>0</v>
      </c>
      <c r="V541" s="24">
        <f t="shared" si="131"/>
        <v>0</v>
      </c>
    </row>
    <row r="542" spans="3:22" ht="16.5" x14ac:dyDescent="0.35">
      <c r="C542" t="s">
        <v>9</v>
      </c>
      <c r="D542" t="s">
        <v>10</v>
      </c>
      <c r="E542">
        <v>2010038</v>
      </c>
      <c r="F542">
        <v>2024562</v>
      </c>
      <c r="G542" t="s">
        <v>557</v>
      </c>
      <c r="H542">
        <v>13</v>
      </c>
      <c r="I542" t="s">
        <v>12</v>
      </c>
      <c r="J542">
        <v>738.4</v>
      </c>
      <c r="K542" t="s">
        <v>14</v>
      </c>
      <c r="M542" s="34">
        <f t="shared" si="132"/>
        <v>2010038</v>
      </c>
      <c r="N542" s="34">
        <f t="shared" si="133"/>
        <v>2024562</v>
      </c>
      <c r="O542" s="34" t="str">
        <f t="shared" si="134"/>
        <v>AMARONE VALPOLICELLA ALLEGRINI 09 75CL</v>
      </c>
      <c r="P542" s="35">
        <f t="shared" si="135"/>
        <v>56.8</v>
      </c>
      <c r="Q542" s="20">
        <v>0</v>
      </c>
      <c r="R542" s="21">
        <f t="shared" si="128"/>
        <v>0</v>
      </c>
      <c r="S542" s="22">
        <f t="shared" si="129"/>
        <v>0</v>
      </c>
      <c r="T542" s="23">
        <v>0</v>
      </c>
      <c r="U542" s="21">
        <f t="shared" si="130"/>
        <v>0</v>
      </c>
      <c r="V542" s="24">
        <f t="shared" si="131"/>
        <v>0</v>
      </c>
    </row>
    <row r="543" spans="3:22" ht="16.5" x14ac:dyDescent="0.35">
      <c r="C543" t="s">
        <v>9</v>
      </c>
      <c r="D543" t="s">
        <v>10</v>
      </c>
      <c r="E543">
        <v>2010038</v>
      </c>
      <c r="F543">
        <v>2024722</v>
      </c>
      <c r="G543" t="s">
        <v>558</v>
      </c>
      <c r="H543">
        <v>16</v>
      </c>
      <c r="I543" t="s">
        <v>12</v>
      </c>
      <c r="J543">
        <v>400</v>
      </c>
      <c r="K543" t="s">
        <v>14</v>
      </c>
      <c r="M543" s="34">
        <f t="shared" si="132"/>
        <v>2010038</v>
      </c>
      <c r="N543" s="34">
        <f t="shared" si="133"/>
        <v>2024722</v>
      </c>
      <c r="O543" s="34" t="str">
        <f t="shared" si="134"/>
        <v>BAROLO BRUNATE DOCG 11 75CL MARENGO</v>
      </c>
      <c r="P543" s="35">
        <f t="shared" si="135"/>
        <v>25</v>
      </c>
      <c r="Q543" s="20">
        <v>0</v>
      </c>
      <c r="R543" s="21">
        <f t="shared" si="128"/>
        <v>0</v>
      </c>
      <c r="S543" s="22">
        <f t="shared" si="129"/>
        <v>0</v>
      </c>
      <c r="T543" s="23">
        <v>0</v>
      </c>
      <c r="U543" s="21">
        <f t="shared" si="130"/>
        <v>0</v>
      </c>
      <c r="V543" s="24">
        <f t="shared" si="131"/>
        <v>0</v>
      </c>
    </row>
    <row r="544" spans="3:22" ht="16.5" x14ac:dyDescent="0.35">
      <c r="C544" t="s">
        <v>9</v>
      </c>
      <c r="D544" t="s">
        <v>10</v>
      </c>
      <c r="E544">
        <v>2010038</v>
      </c>
      <c r="F544">
        <v>2024724</v>
      </c>
      <c r="G544" t="s">
        <v>559</v>
      </c>
      <c r="H544">
        <v>48</v>
      </c>
      <c r="I544" t="s">
        <v>12</v>
      </c>
      <c r="J544">
        <v>744</v>
      </c>
      <c r="K544" t="s">
        <v>14</v>
      </c>
      <c r="M544" s="34">
        <f t="shared" si="132"/>
        <v>2010038</v>
      </c>
      <c r="N544" s="34">
        <f t="shared" si="133"/>
        <v>2024724</v>
      </c>
      <c r="O544" s="34" t="str">
        <f t="shared" si="134"/>
        <v>BAROLO DOCG 11 75CL MARENGO</v>
      </c>
      <c r="P544" s="35">
        <f t="shared" si="135"/>
        <v>15.5</v>
      </c>
      <c r="Q544" s="20">
        <v>0</v>
      </c>
      <c r="R544" s="21">
        <f t="shared" si="128"/>
        <v>0</v>
      </c>
      <c r="S544" s="22">
        <f t="shared" si="129"/>
        <v>0</v>
      </c>
      <c r="T544" s="23">
        <v>0</v>
      </c>
      <c r="U544" s="21">
        <f t="shared" si="130"/>
        <v>0</v>
      </c>
      <c r="V544" s="24">
        <f t="shared" si="131"/>
        <v>0</v>
      </c>
    </row>
    <row r="545" spans="2:22" ht="16.5" x14ac:dyDescent="0.35">
      <c r="C545" t="s">
        <v>9</v>
      </c>
      <c r="D545" t="s">
        <v>10</v>
      </c>
      <c r="E545">
        <v>2010038</v>
      </c>
      <c r="F545">
        <v>2024725</v>
      </c>
      <c r="G545" t="s">
        <v>560</v>
      </c>
      <c r="H545">
        <v>42</v>
      </c>
      <c r="I545" t="s">
        <v>12</v>
      </c>
      <c r="J545">
        <v>357</v>
      </c>
      <c r="K545" t="s">
        <v>14</v>
      </c>
      <c r="M545" s="34">
        <f t="shared" si="132"/>
        <v>2010038</v>
      </c>
      <c r="N545" s="34">
        <f t="shared" si="133"/>
        <v>2024725</v>
      </c>
      <c r="O545" s="34" t="str">
        <f t="shared" si="134"/>
        <v>NEBBIOLO/ALBA VALMAGGIORE 13 75C MARENGO</v>
      </c>
      <c r="P545" s="35">
        <f t="shared" si="135"/>
        <v>8.5</v>
      </c>
      <c r="Q545" s="20">
        <v>0</v>
      </c>
      <c r="R545" s="21">
        <f t="shared" si="128"/>
        <v>0</v>
      </c>
      <c r="S545" s="22">
        <f t="shared" si="129"/>
        <v>0</v>
      </c>
      <c r="T545" s="23">
        <v>0</v>
      </c>
      <c r="U545" s="21">
        <f t="shared" si="130"/>
        <v>0</v>
      </c>
      <c r="V545" s="24">
        <f t="shared" si="131"/>
        <v>0</v>
      </c>
    </row>
    <row r="546" spans="2:22" ht="16.5" x14ac:dyDescent="0.35">
      <c r="C546" t="s">
        <v>9</v>
      </c>
      <c r="D546" t="s">
        <v>10</v>
      </c>
      <c r="E546">
        <v>2010038</v>
      </c>
      <c r="F546">
        <v>2024834</v>
      </c>
      <c r="G546" t="s">
        <v>561</v>
      </c>
      <c r="H546">
        <v>36</v>
      </c>
      <c r="I546" t="s">
        <v>12</v>
      </c>
      <c r="J546">
        <v>370.8</v>
      </c>
      <c r="K546" t="s">
        <v>14</v>
      </c>
      <c r="M546" s="34">
        <f t="shared" si="132"/>
        <v>2010038</v>
      </c>
      <c r="N546" s="34">
        <f t="shared" si="133"/>
        <v>2024834</v>
      </c>
      <c r="O546" s="34" t="str">
        <f t="shared" si="134"/>
        <v>PIGATO BLC 14 75CL LIGURIE</v>
      </c>
      <c r="P546" s="35">
        <f t="shared" si="135"/>
        <v>10.3</v>
      </c>
      <c r="Q546" s="20">
        <v>0</v>
      </c>
      <c r="R546" s="21">
        <f t="shared" si="128"/>
        <v>0</v>
      </c>
      <c r="S546" s="22">
        <f t="shared" si="129"/>
        <v>0</v>
      </c>
      <c r="T546" s="23">
        <v>0</v>
      </c>
      <c r="U546" s="21">
        <f t="shared" si="130"/>
        <v>0</v>
      </c>
      <c r="V546" s="24">
        <f t="shared" si="131"/>
        <v>0</v>
      </c>
    </row>
    <row r="547" spans="2:22" ht="16.5" x14ac:dyDescent="0.35">
      <c r="C547" t="s">
        <v>9</v>
      </c>
      <c r="D547" t="s">
        <v>10</v>
      </c>
      <c r="E547">
        <v>2010038</v>
      </c>
      <c r="F547">
        <v>2024836</v>
      </c>
      <c r="G547" t="s">
        <v>562</v>
      </c>
      <c r="H547">
        <v>40</v>
      </c>
      <c r="I547" t="s">
        <v>12</v>
      </c>
      <c r="J547" t="s">
        <v>563</v>
      </c>
      <c r="K547" t="s">
        <v>14</v>
      </c>
      <c r="M547" s="34">
        <f t="shared" si="132"/>
        <v>2010038</v>
      </c>
      <c r="N547" s="34">
        <f t="shared" si="133"/>
        <v>2024836</v>
      </c>
      <c r="O547" s="34" t="str">
        <f t="shared" si="134"/>
        <v>BARBARESCO SERRABOELLA CIGLIUTI 11 75CL</v>
      </c>
      <c r="P547" s="35">
        <f t="shared" si="135"/>
        <v>25</v>
      </c>
      <c r="Q547" s="20">
        <v>0</v>
      </c>
      <c r="R547" s="21">
        <f t="shared" si="128"/>
        <v>0</v>
      </c>
      <c r="S547" s="22">
        <f t="shared" si="129"/>
        <v>0</v>
      </c>
      <c r="T547" s="23">
        <v>0</v>
      </c>
      <c r="U547" s="21">
        <f t="shared" si="130"/>
        <v>0</v>
      </c>
      <c r="V547" s="24">
        <f t="shared" si="131"/>
        <v>0</v>
      </c>
    </row>
    <row r="548" spans="2:22" ht="16.5" x14ac:dyDescent="0.35">
      <c r="C548" t="s">
        <v>9</v>
      </c>
      <c r="D548" t="s">
        <v>10</v>
      </c>
      <c r="E548">
        <v>2010038</v>
      </c>
      <c r="F548">
        <v>2024881</v>
      </c>
      <c r="G548" t="s">
        <v>564</v>
      </c>
      <c r="H548">
        <v>53</v>
      </c>
      <c r="I548" t="s">
        <v>12</v>
      </c>
      <c r="J548">
        <v>429.3</v>
      </c>
      <c r="K548" t="s">
        <v>14</v>
      </c>
      <c r="M548" s="34">
        <f t="shared" si="132"/>
        <v>2010038</v>
      </c>
      <c r="N548" s="34">
        <f t="shared" si="133"/>
        <v>2024881</v>
      </c>
      <c r="O548" s="34" t="str">
        <f t="shared" si="134"/>
        <v>LUGANA MOLIN 14 CA MAJOL 75CL</v>
      </c>
      <c r="P548" s="35">
        <f t="shared" si="135"/>
        <v>8.1</v>
      </c>
      <c r="Q548" s="20">
        <v>0</v>
      </c>
      <c r="R548" s="21">
        <f t="shared" si="128"/>
        <v>0</v>
      </c>
      <c r="S548" s="22">
        <f t="shared" si="129"/>
        <v>0</v>
      </c>
      <c r="T548" s="23">
        <v>0</v>
      </c>
      <c r="U548" s="21">
        <f t="shared" si="130"/>
        <v>0</v>
      </c>
      <c r="V548" s="24">
        <f t="shared" si="131"/>
        <v>0</v>
      </c>
    </row>
    <row r="549" spans="2:22" ht="16.5" x14ac:dyDescent="0.35">
      <c r="C549" t="s">
        <v>9</v>
      </c>
      <c r="D549" t="s">
        <v>10</v>
      </c>
      <c r="E549">
        <v>2010038</v>
      </c>
      <c r="F549">
        <v>2025034</v>
      </c>
      <c r="G549" t="s">
        <v>565</v>
      </c>
      <c r="H549">
        <v>60</v>
      </c>
      <c r="I549" t="s">
        <v>12</v>
      </c>
      <c r="J549">
        <v>813</v>
      </c>
      <c r="K549" t="s">
        <v>14</v>
      </c>
      <c r="M549" s="34">
        <f t="shared" si="132"/>
        <v>2010038</v>
      </c>
      <c r="N549" s="34">
        <f t="shared" si="133"/>
        <v>2025034</v>
      </c>
      <c r="O549" s="34" t="str">
        <f t="shared" si="134"/>
        <v>CHARDONNAY VIE/ROMANS 13 75CL FRIOUL</v>
      </c>
      <c r="P549" s="35">
        <f t="shared" si="135"/>
        <v>13.55</v>
      </c>
      <c r="Q549" s="20">
        <v>0</v>
      </c>
      <c r="R549" s="21">
        <f t="shared" si="128"/>
        <v>0</v>
      </c>
      <c r="S549" s="22">
        <f t="shared" si="129"/>
        <v>0</v>
      </c>
      <c r="T549" s="23">
        <v>0</v>
      </c>
      <c r="U549" s="21">
        <f t="shared" si="130"/>
        <v>0</v>
      </c>
      <c r="V549" s="24">
        <f t="shared" si="131"/>
        <v>0</v>
      </c>
    </row>
    <row r="550" spans="2:22" ht="16.5" x14ac:dyDescent="0.35">
      <c r="C550" t="s">
        <v>9</v>
      </c>
      <c r="D550" t="s">
        <v>10</v>
      </c>
      <c r="E550">
        <v>2010038</v>
      </c>
      <c r="F550">
        <v>2025036</v>
      </c>
      <c r="G550" t="s">
        <v>566</v>
      </c>
      <c r="H550">
        <v>36</v>
      </c>
      <c r="I550" t="s">
        <v>12</v>
      </c>
      <c r="J550">
        <v>493.2</v>
      </c>
      <c r="K550" t="s">
        <v>14</v>
      </c>
      <c r="M550" s="36">
        <f t="shared" si="132"/>
        <v>2010038</v>
      </c>
      <c r="N550" s="36">
        <f t="shared" si="133"/>
        <v>2025036</v>
      </c>
      <c r="O550" s="36" t="str">
        <f t="shared" si="134"/>
        <v>SAUVIGNON VIERIS VIE/ROMANS 13 75CL</v>
      </c>
      <c r="P550" s="37">
        <f t="shared" si="135"/>
        <v>13.7</v>
      </c>
      <c r="Q550" s="25">
        <v>0</v>
      </c>
      <c r="R550" s="26">
        <f t="shared" si="128"/>
        <v>0</v>
      </c>
      <c r="S550" s="27">
        <f t="shared" si="129"/>
        <v>0</v>
      </c>
      <c r="T550" s="28">
        <v>0</v>
      </c>
      <c r="U550" s="26">
        <f t="shared" si="130"/>
        <v>0</v>
      </c>
      <c r="V550" s="29">
        <f t="shared" si="131"/>
        <v>0</v>
      </c>
    </row>
    <row r="551" spans="2:22" hidden="1" x14ac:dyDescent="0.25">
      <c r="M551" t="str">
        <f t="shared" si="132"/>
        <v/>
      </c>
      <c r="N551" t="str">
        <f t="shared" si="133"/>
        <v/>
      </c>
      <c r="O551" t="str">
        <f t="shared" si="134"/>
        <v/>
      </c>
      <c r="P551" s="1" t="str">
        <f t="shared" si="135"/>
        <v/>
      </c>
    </row>
    <row r="552" spans="2:22" hidden="1" x14ac:dyDescent="0.25">
      <c r="B552" t="s">
        <v>15</v>
      </c>
      <c r="E552">
        <v>2010038</v>
      </c>
      <c r="J552" t="s">
        <v>567</v>
      </c>
      <c r="K552" t="s">
        <v>14</v>
      </c>
      <c r="M552" t="str">
        <f t="shared" si="132"/>
        <v/>
      </c>
      <c r="N552" t="str">
        <f t="shared" si="133"/>
        <v/>
      </c>
      <c r="O552" t="str">
        <f t="shared" si="134"/>
        <v/>
      </c>
      <c r="P552" s="1" t="str">
        <f t="shared" si="135"/>
        <v/>
      </c>
    </row>
    <row r="553" spans="2:22" hidden="1" x14ac:dyDescent="0.25">
      <c r="M553" t="str">
        <f t="shared" si="132"/>
        <v/>
      </c>
      <c r="N553" t="str">
        <f t="shared" si="133"/>
        <v/>
      </c>
      <c r="O553" t="str">
        <f t="shared" si="134"/>
        <v/>
      </c>
      <c r="P553" s="1" t="str">
        <f t="shared" si="135"/>
        <v/>
      </c>
    </row>
    <row r="554" spans="2:22" ht="16.5" x14ac:dyDescent="0.35">
      <c r="C554" t="s">
        <v>9</v>
      </c>
      <c r="D554" t="s">
        <v>10</v>
      </c>
      <c r="E554">
        <v>2010039</v>
      </c>
      <c r="F554">
        <v>1392587</v>
      </c>
      <c r="G554" t="s">
        <v>568</v>
      </c>
      <c r="H554">
        <v>109</v>
      </c>
      <c r="I554" t="s">
        <v>12</v>
      </c>
      <c r="J554">
        <v>545</v>
      </c>
      <c r="K554" t="s">
        <v>14</v>
      </c>
      <c r="M554" s="32">
        <f t="shared" si="132"/>
        <v>2010039</v>
      </c>
      <c r="N554" s="32">
        <f t="shared" si="133"/>
        <v>1392587</v>
      </c>
      <c r="O554" s="32" t="str">
        <f t="shared" si="134"/>
        <v>UMESHU B.A. VIN DE PRUNE 10° 75CL TAKARA</v>
      </c>
      <c r="P554" s="33">
        <f t="shared" si="135"/>
        <v>5</v>
      </c>
      <c r="Q554" s="15">
        <v>0</v>
      </c>
      <c r="R554" s="16">
        <f t="shared" ref="R554:R567" si="136">IFERROR(Q554/1.416,0)</f>
        <v>0</v>
      </c>
      <c r="S554" s="17">
        <f t="shared" ref="S554:S567" si="137">IFERROR(P554/R554,0)</f>
        <v>0</v>
      </c>
      <c r="T554" s="18">
        <v>0</v>
      </c>
      <c r="U554" s="16">
        <f t="shared" ref="U554:U567" si="138">IFERROR(T554/1.416,0)</f>
        <v>0</v>
      </c>
      <c r="V554" s="19">
        <f t="shared" ref="V554:V567" si="139">IFERROR(P554/U554,0)</f>
        <v>0</v>
      </c>
    </row>
    <row r="555" spans="2:22" ht="16.5" x14ac:dyDescent="0.35">
      <c r="C555" t="s">
        <v>9</v>
      </c>
      <c r="D555" t="s">
        <v>10</v>
      </c>
      <c r="E555">
        <v>2010039</v>
      </c>
      <c r="F555">
        <v>1460261</v>
      </c>
      <c r="G555" t="s">
        <v>569</v>
      </c>
      <c r="H555">
        <v>20</v>
      </c>
      <c r="I555" t="s">
        <v>12</v>
      </c>
      <c r="J555">
        <v>412.6</v>
      </c>
      <c r="K555" t="s">
        <v>14</v>
      </c>
      <c r="M555" s="34">
        <f t="shared" si="132"/>
        <v>2010039</v>
      </c>
      <c r="N555" s="34">
        <f t="shared" si="133"/>
        <v>1460261</v>
      </c>
      <c r="O555" s="34" t="str">
        <f t="shared" si="134"/>
        <v>RECANATI SPECIAL RESERVE RGE  06 75CL</v>
      </c>
      <c r="P555" s="35">
        <f t="shared" si="135"/>
        <v>20.630000000000003</v>
      </c>
      <c r="Q555" s="20">
        <v>0</v>
      </c>
      <c r="R555" s="21">
        <f t="shared" si="136"/>
        <v>0</v>
      </c>
      <c r="S555" s="22">
        <f t="shared" si="137"/>
        <v>0</v>
      </c>
      <c r="T555" s="23">
        <v>0</v>
      </c>
      <c r="U555" s="21">
        <f t="shared" si="138"/>
        <v>0</v>
      </c>
      <c r="V555" s="24">
        <f t="shared" si="139"/>
        <v>0</v>
      </c>
    </row>
    <row r="556" spans="2:22" ht="16.5" x14ac:dyDescent="0.35">
      <c r="C556" t="s">
        <v>9</v>
      </c>
      <c r="D556" t="s">
        <v>10</v>
      </c>
      <c r="E556">
        <v>2010039</v>
      </c>
      <c r="F556">
        <v>1478153</v>
      </c>
      <c r="G556" t="s">
        <v>570</v>
      </c>
      <c r="H556">
        <v>164</v>
      </c>
      <c r="I556" t="s">
        <v>12</v>
      </c>
      <c r="J556" t="s">
        <v>571</v>
      </c>
      <c r="K556" t="s">
        <v>14</v>
      </c>
      <c r="M556" s="34">
        <f t="shared" si="132"/>
        <v>2010039</v>
      </c>
      <c r="N556" s="34">
        <f t="shared" si="133"/>
        <v>1478153</v>
      </c>
      <c r="O556" s="34" t="str">
        <f t="shared" si="134"/>
        <v>MERLOT CHALBERT ARM. PRINCIERES 05 75CL</v>
      </c>
      <c r="P556" s="35">
        <f t="shared" si="135"/>
        <v>21.597012195121952</v>
      </c>
      <c r="Q556" s="20">
        <v>0</v>
      </c>
      <c r="R556" s="21">
        <f t="shared" si="136"/>
        <v>0</v>
      </c>
      <c r="S556" s="22">
        <f t="shared" si="137"/>
        <v>0</v>
      </c>
      <c r="T556" s="23">
        <v>0</v>
      </c>
      <c r="U556" s="21">
        <f t="shared" si="138"/>
        <v>0</v>
      </c>
      <c r="V556" s="24">
        <f t="shared" si="139"/>
        <v>0</v>
      </c>
    </row>
    <row r="557" spans="2:22" ht="16.5" x14ac:dyDescent="0.35">
      <c r="C557" t="s">
        <v>9</v>
      </c>
      <c r="D557" t="s">
        <v>10</v>
      </c>
      <c r="E557">
        <v>2010039</v>
      </c>
      <c r="F557">
        <v>2004632</v>
      </c>
      <c r="G557" t="s">
        <v>572</v>
      </c>
      <c r="H557">
        <v>6</v>
      </c>
      <c r="I557" t="s">
        <v>12</v>
      </c>
      <c r="J557">
        <v>360</v>
      </c>
      <c r="K557" t="s">
        <v>14</v>
      </c>
      <c r="M557" s="34">
        <f t="shared" si="132"/>
        <v>2010039</v>
      </c>
      <c r="N557" s="34">
        <f t="shared" si="133"/>
        <v>2004632</v>
      </c>
      <c r="O557" s="34" t="str">
        <f t="shared" si="134"/>
        <v>ALMAVIVA 10 CONCHA ROTHSCHILD 75CL</v>
      </c>
      <c r="P557" s="35">
        <f t="shared" si="135"/>
        <v>60</v>
      </c>
      <c r="Q557" s="20">
        <v>0</v>
      </c>
      <c r="R557" s="21">
        <f t="shared" si="136"/>
        <v>0</v>
      </c>
      <c r="S557" s="22">
        <f t="shared" si="137"/>
        <v>0</v>
      </c>
      <c r="T557" s="23">
        <v>0</v>
      </c>
      <c r="U557" s="21">
        <f t="shared" si="138"/>
        <v>0</v>
      </c>
      <c r="V557" s="24">
        <f t="shared" si="139"/>
        <v>0</v>
      </c>
    </row>
    <row r="558" spans="2:22" ht="16.5" x14ac:dyDescent="0.35">
      <c r="C558" t="s">
        <v>9</v>
      </c>
      <c r="D558" t="s">
        <v>10</v>
      </c>
      <c r="E558">
        <v>2010039</v>
      </c>
      <c r="F558">
        <v>2007839</v>
      </c>
      <c r="G558" t="s">
        <v>573</v>
      </c>
      <c r="H558">
        <v>1</v>
      </c>
      <c r="I558" t="s">
        <v>12</v>
      </c>
      <c r="J558">
        <v>32.5</v>
      </c>
      <c r="K558" t="s">
        <v>14</v>
      </c>
      <c r="M558" s="34">
        <f t="shared" si="132"/>
        <v>2010039</v>
      </c>
      <c r="N558" s="34">
        <f t="shared" si="133"/>
        <v>2007839</v>
      </c>
      <c r="O558" s="34" t="str">
        <f t="shared" si="134"/>
        <v>SYRAH YARDEN AVITAL 07 75CL ISRAEL</v>
      </c>
      <c r="P558" s="35">
        <f t="shared" si="135"/>
        <v>32.5</v>
      </c>
      <c r="Q558" s="20">
        <v>0</v>
      </c>
      <c r="R558" s="21">
        <f t="shared" si="136"/>
        <v>0</v>
      </c>
      <c r="S558" s="22">
        <f t="shared" si="137"/>
        <v>0</v>
      </c>
      <c r="T558" s="23">
        <v>0</v>
      </c>
      <c r="U558" s="21">
        <f t="shared" si="138"/>
        <v>0</v>
      </c>
      <c r="V558" s="24">
        <f t="shared" si="139"/>
        <v>0</v>
      </c>
    </row>
    <row r="559" spans="2:22" ht="16.5" x14ac:dyDescent="0.35">
      <c r="C559" t="s">
        <v>9</v>
      </c>
      <c r="D559" t="s">
        <v>10</v>
      </c>
      <c r="E559">
        <v>2010039</v>
      </c>
      <c r="F559">
        <v>2012976</v>
      </c>
      <c r="G559" t="s">
        <v>574</v>
      </c>
      <c r="H559">
        <v>1</v>
      </c>
      <c r="I559" t="s">
        <v>12</v>
      </c>
      <c r="J559">
        <v>152</v>
      </c>
      <c r="K559" t="s">
        <v>14</v>
      </c>
      <c r="M559" s="34">
        <f t="shared" si="132"/>
        <v>2010039</v>
      </c>
      <c r="N559" s="34">
        <f t="shared" si="133"/>
        <v>2012976</v>
      </c>
      <c r="O559" s="34" t="str">
        <f t="shared" si="134"/>
        <v>OPUS ONE 10 MONDAVI ROTHSCHILD 75CL</v>
      </c>
      <c r="P559" s="35">
        <f t="shared" si="135"/>
        <v>152</v>
      </c>
      <c r="Q559" s="20">
        <v>0</v>
      </c>
      <c r="R559" s="21">
        <f t="shared" si="136"/>
        <v>0</v>
      </c>
      <c r="S559" s="22">
        <f t="shared" si="137"/>
        <v>0</v>
      </c>
      <c r="T559" s="23">
        <v>0</v>
      </c>
      <c r="U559" s="21">
        <f t="shared" si="138"/>
        <v>0</v>
      </c>
      <c r="V559" s="24">
        <f t="shared" si="139"/>
        <v>0</v>
      </c>
    </row>
    <row r="560" spans="2:22" ht="16.5" x14ac:dyDescent="0.35">
      <c r="C560" t="s">
        <v>9</v>
      </c>
      <c r="D560" t="s">
        <v>10</v>
      </c>
      <c r="E560">
        <v>2010039</v>
      </c>
      <c r="F560">
        <v>2014644</v>
      </c>
      <c r="G560" t="s">
        <v>575</v>
      </c>
      <c r="H560">
        <v>5</v>
      </c>
      <c r="I560" t="s">
        <v>12</v>
      </c>
      <c r="J560">
        <v>84.95</v>
      </c>
      <c r="K560" t="s">
        <v>14</v>
      </c>
      <c r="M560" s="34">
        <f t="shared" si="132"/>
        <v>2010039</v>
      </c>
      <c r="N560" s="34">
        <f t="shared" si="133"/>
        <v>2014644</v>
      </c>
      <c r="O560" s="34" t="str">
        <f t="shared" si="134"/>
        <v>CHARDONNAY BELLVALE 09 75CL AUSTRALIE</v>
      </c>
      <c r="P560" s="35">
        <f t="shared" si="135"/>
        <v>16.990000000000002</v>
      </c>
      <c r="Q560" s="20">
        <v>0</v>
      </c>
      <c r="R560" s="21">
        <f t="shared" si="136"/>
        <v>0</v>
      </c>
      <c r="S560" s="22">
        <f t="shared" si="137"/>
        <v>0</v>
      </c>
      <c r="T560" s="23">
        <v>0</v>
      </c>
      <c r="U560" s="21">
        <f t="shared" si="138"/>
        <v>0</v>
      </c>
      <c r="V560" s="24">
        <f t="shared" si="139"/>
        <v>0</v>
      </c>
    </row>
    <row r="561" spans="2:22" ht="16.5" x14ac:dyDescent="0.35">
      <c r="C561" t="s">
        <v>9</v>
      </c>
      <c r="D561" t="s">
        <v>10</v>
      </c>
      <c r="E561">
        <v>2010039</v>
      </c>
      <c r="F561">
        <v>2015292</v>
      </c>
      <c r="G561" t="s">
        <v>576</v>
      </c>
      <c r="H561">
        <v>25</v>
      </c>
      <c r="I561" t="s">
        <v>12</v>
      </c>
      <c r="J561">
        <v>375</v>
      </c>
      <c r="K561" t="s">
        <v>14</v>
      </c>
      <c r="M561" s="34">
        <f t="shared" si="132"/>
        <v>2010039</v>
      </c>
      <c r="N561" s="34">
        <f t="shared" si="133"/>
        <v>2015292</v>
      </c>
      <c r="O561" s="34" t="str">
        <f t="shared" si="134"/>
        <v>PINOT NERO NOTTURNO CALANCHI 11 75CL</v>
      </c>
      <c r="P561" s="35">
        <f t="shared" si="135"/>
        <v>15</v>
      </c>
      <c r="Q561" s="20">
        <v>0</v>
      </c>
      <c r="R561" s="21">
        <f t="shared" si="136"/>
        <v>0</v>
      </c>
      <c r="S561" s="22">
        <f t="shared" si="137"/>
        <v>0</v>
      </c>
      <c r="T561" s="23">
        <v>0</v>
      </c>
      <c r="U561" s="21">
        <f t="shared" si="138"/>
        <v>0</v>
      </c>
      <c r="V561" s="24">
        <f t="shared" si="139"/>
        <v>0</v>
      </c>
    </row>
    <row r="562" spans="2:22" ht="16.5" x14ac:dyDescent="0.35">
      <c r="C562" t="s">
        <v>9</v>
      </c>
      <c r="D562" t="s">
        <v>10</v>
      </c>
      <c r="E562">
        <v>2010039</v>
      </c>
      <c r="F562">
        <v>2015536</v>
      </c>
      <c r="G562" t="s">
        <v>577</v>
      </c>
      <c r="H562">
        <v>41</v>
      </c>
      <c r="I562" t="s">
        <v>12</v>
      </c>
      <c r="J562">
        <v>496.51</v>
      </c>
      <c r="K562" t="s">
        <v>14</v>
      </c>
      <c r="M562" s="34">
        <f t="shared" si="132"/>
        <v>2010039</v>
      </c>
      <c r="N562" s="34">
        <f t="shared" si="133"/>
        <v>2015536</v>
      </c>
      <c r="O562" s="34" t="str">
        <f t="shared" si="134"/>
        <v>SAUVIGNON CLOS HENRI BOURGEOIS 12 75CL</v>
      </c>
      <c r="P562" s="35">
        <f t="shared" si="135"/>
        <v>12.11</v>
      </c>
      <c r="Q562" s="20">
        <v>0</v>
      </c>
      <c r="R562" s="21">
        <f t="shared" si="136"/>
        <v>0</v>
      </c>
      <c r="S562" s="22">
        <f t="shared" si="137"/>
        <v>0</v>
      </c>
      <c r="T562" s="23">
        <v>0</v>
      </c>
      <c r="U562" s="21">
        <f t="shared" si="138"/>
        <v>0</v>
      </c>
      <c r="V562" s="24">
        <f t="shared" si="139"/>
        <v>0</v>
      </c>
    </row>
    <row r="563" spans="2:22" ht="16.5" x14ac:dyDescent="0.35">
      <c r="C563" t="s">
        <v>9</v>
      </c>
      <c r="D563" t="s">
        <v>10</v>
      </c>
      <c r="E563">
        <v>2010039</v>
      </c>
      <c r="F563">
        <v>2018683</v>
      </c>
      <c r="G563" t="s">
        <v>578</v>
      </c>
      <c r="H563">
        <v>2</v>
      </c>
      <c r="I563" t="s">
        <v>12</v>
      </c>
      <c r="J563">
        <v>25</v>
      </c>
      <c r="K563" t="s">
        <v>14</v>
      </c>
      <c r="M563" s="34">
        <f t="shared" si="132"/>
        <v>2010039</v>
      </c>
      <c r="N563" s="34">
        <f t="shared" si="133"/>
        <v>2018683</v>
      </c>
      <c r="O563" s="34" t="str">
        <f t="shared" si="134"/>
        <v>SAUVIGNON METIS KLEIN/JOLIVET 13 75CL</v>
      </c>
      <c r="P563" s="35">
        <f t="shared" si="135"/>
        <v>12.5</v>
      </c>
      <c r="Q563" s="20">
        <v>0</v>
      </c>
      <c r="R563" s="21">
        <f t="shared" si="136"/>
        <v>0</v>
      </c>
      <c r="S563" s="22">
        <f t="shared" si="137"/>
        <v>0</v>
      </c>
      <c r="T563" s="23">
        <v>0</v>
      </c>
      <c r="U563" s="21">
        <f t="shared" si="138"/>
        <v>0</v>
      </c>
      <c r="V563" s="24">
        <f t="shared" si="139"/>
        <v>0</v>
      </c>
    </row>
    <row r="564" spans="2:22" ht="16.5" x14ac:dyDescent="0.35">
      <c r="C564" t="s">
        <v>9</v>
      </c>
      <c r="D564" t="s">
        <v>10</v>
      </c>
      <c r="E564">
        <v>2010039</v>
      </c>
      <c r="F564">
        <v>2019666</v>
      </c>
      <c r="G564" t="s">
        <v>579</v>
      </c>
      <c r="H564">
        <v>141</v>
      </c>
      <c r="I564" t="s">
        <v>12</v>
      </c>
      <c r="J564">
        <v>671.97</v>
      </c>
      <c r="K564" t="s">
        <v>14</v>
      </c>
      <c r="M564" s="34">
        <f t="shared" si="132"/>
        <v>2010039</v>
      </c>
      <c r="N564" s="34">
        <f t="shared" si="133"/>
        <v>2019666</v>
      </c>
      <c r="O564" s="34" t="str">
        <f t="shared" si="134"/>
        <v>SAUVIGNON ANDERRA BLC 13 75CL CHILI</v>
      </c>
      <c r="P564" s="35">
        <f t="shared" si="135"/>
        <v>4.7657446808510642</v>
      </c>
      <c r="Q564" s="20">
        <v>0</v>
      </c>
      <c r="R564" s="21">
        <f t="shared" si="136"/>
        <v>0</v>
      </c>
      <c r="S564" s="22">
        <f t="shared" si="137"/>
        <v>0</v>
      </c>
      <c r="T564" s="23">
        <v>0</v>
      </c>
      <c r="U564" s="21">
        <f t="shared" si="138"/>
        <v>0</v>
      </c>
      <c r="V564" s="24">
        <f t="shared" si="139"/>
        <v>0</v>
      </c>
    </row>
    <row r="565" spans="2:22" ht="16.5" x14ac:dyDescent="0.35">
      <c r="C565" t="s">
        <v>9</v>
      </c>
      <c r="D565" t="s">
        <v>10</v>
      </c>
      <c r="E565">
        <v>2010039</v>
      </c>
      <c r="F565">
        <v>2020831</v>
      </c>
      <c r="G565" t="s">
        <v>580</v>
      </c>
      <c r="H565">
        <v>99</v>
      </c>
      <c r="I565" t="s">
        <v>12</v>
      </c>
      <c r="J565">
        <v>700.92</v>
      </c>
      <c r="K565" t="s">
        <v>14</v>
      </c>
      <c r="M565" s="34">
        <f t="shared" si="132"/>
        <v>2010039</v>
      </c>
      <c r="N565" s="34">
        <f t="shared" si="133"/>
        <v>2020831</v>
      </c>
      <c r="O565" s="34" t="str">
        <f t="shared" si="134"/>
        <v>CLOS DE LOS SIETE 12 75 CL ARGENTINE</v>
      </c>
      <c r="P565" s="35">
        <f t="shared" si="135"/>
        <v>7.0799999999999992</v>
      </c>
      <c r="Q565" s="20">
        <v>0</v>
      </c>
      <c r="R565" s="21">
        <f t="shared" si="136"/>
        <v>0</v>
      </c>
      <c r="S565" s="22">
        <f t="shared" si="137"/>
        <v>0</v>
      </c>
      <c r="T565" s="23">
        <v>0</v>
      </c>
      <c r="U565" s="21">
        <f t="shared" si="138"/>
        <v>0</v>
      </c>
      <c r="V565" s="24">
        <f t="shared" si="139"/>
        <v>0</v>
      </c>
    </row>
    <row r="566" spans="2:22" ht="16.5" x14ac:dyDescent="0.35">
      <c r="C566" t="s">
        <v>9</v>
      </c>
      <c r="D566" t="s">
        <v>10</v>
      </c>
      <c r="E566">
        <v>2010039</v>
      </c>
      <c r="F566">
        <v>2020865</v>
      </c>
      <c r="G566" t="s">
        <v>581</v>
      </c>
      <c r="H566">
        <v>93</v>
      </c>
      <c r="I566" t="s">
        <v>12</v>
      </c>
      <c r="J566">
        <v>808.17</v>
      </c>
      <c r="K566" t="s">
        <v>14</v>
      </c>
      <c r="M566" s="34">
        <f t="shared" si="132"/>
        <v>2010039</v>
      </c>
      <c r="N566" s="34">
        <f t="shared" si="133"/>
        <v>2020865</v>
      </c>
      <c r="O566" s="34" t="str">
        <f t="shared" si="134"/>
        <v>CHARDONNAY OLIVE GROVE 12 ARENBERG 75CL</v>
      </c>
      <c r="P566" s="35">
        <f t="shared" si="135"/>
        <v>8.69</v>
      </c>
      <c r="Q566" s="20">
        <v>0</v>
      </c>
      <c r="R566" s="21">
        <f t="shared" si="136"/>
        <v>0</v>
      </c>
      <c r="S566" s="22">
        <f t="shared" si="137"/>
        <v>0</v>
      </c>
      <c r="T566" s="23">
        <v>0</v>
      </c>
      <c r="U566" s="21">
        <f t="shared" si="138"/>
        <v>0</v>
      </c>
      <c r="V566" s="24">
        <f t="shared" si="139"/>
        <v>0</v>
      </c>
    </row>
    <row r="567" spans="2:22" ht="16.5" x14ac:dyDescent="0.35">
      <c r="C567" t="s">
        <v>9</v>
      </c>
      <c r="D567" t="s">
        <v>10</v>
      </c>
      <c r="E567">
        <v>2010039</v>
      </c>
      <c r="F567">
        <v>2023184</v>
      </c>
      <c r="G567" t="s">
        <v>582</v>
      </c>
      <c r="H567">
        <v>84</v>
      </c>
      <c r="I567" t="s">
        <v>12</v>
      </c>
      <c r="J567">
        <v>981.12</v>
      </c>
      <c r="K567" t="s">
        <v>14</v>
      </c>
      <c r="M567" s="36">
        <f t="shared" si="132"/>
        <v>2010039</v>
      </c>
      <c r="N567" s="36">
        <f t="shared" si="133"/>
        <v>2023184</v>
      </c>
      <c r="O567" s="36" t="str">
        <f t="shared" si="134"/>
        <v>SAUVIGNON SLIDING HILL 14 N/ZELANDE 75CL</v>
      </c>
      <c r="P567" s="37">
        <f t="shared" si="135"/>
        <v>11.68</v>
      </c>
      <c r="Q567" s="25">
        <v>0</v>
      </c>
      <c r="R567" s="26">
        <f t="shared" si="136"/>
        <v>0</v>
      </c>
      <c r="S567" s="27">
        <f t="shared" si="137"/>
        <v>0</v>
      </c>
      <c r="T567" s="28">
        <v>0</v>
      </c>
      <c r="U567" s="26">
        <f t="shared" si="138"/>
        <v>0</v>
      </c>
      <c r="V567" s="29">
        <f t="shared" si="139"/>
        <v>0</v>
      </c>
    </row>
    <row r="568" spans="2:22" hidden="1" x14ac:dyDescent="0.25">
      <c r="M568" t="str">
        <f t="shared" si="132"/>
        <v/>
      </c>
      <c r="N568" t="str">
        <f t="shared" si="133"/>
        <v/>
      </c>
      <c r="O568" t="str">
        <f t="shared" si="134"/>
        <v/>
      </c>
      <c r="P568" s="1" t="str">
        <f t="shared" si="135"/>
        <v/>
      </c>
    </row>
    <row r="569" spans="2:22" hidden="1" x14ac:dyDescent="0.25">
      <c r="B569" t="s">
        <v>15</v>
      </c>
      <c r="E569">
        <v>2010039</v>
      </c>
      <c r="J569" t="s">
        <v>583</v>
      </c>
      <c r="K569" t="s">
        <v>14</v>
      </c>
      <c r="M569" t="str">
        <f t="shared" si="132"/>
        <v/>
      </c>
      <c r="N569" t="str">
        <f t="shared" si="133"/>
        <v/>
      </c>
      <c r="O569" t="str">
        <f t="shared" si="134"/>
        <v/>
      </c>
      <c r="P569" s="1" t="str">
        <f t="shared" si="135"/>
        <v/>
      </c>
    </row>
    <row r="570" spans="2:22" hidden="1" x14ac:dyDescent="0.25">
      <c r="M570" t="str">
        <f t="shared" si="132"/>
        <v/>
      </c>
      <c r="N570" t="str">
        <f t="shared" si="133"/>
        <v/>
      </c>
      <c r="O570" t="str">
        <f t="shared" si="134"/>
        <v/>
      </c>
      <c r="P570" s="1" t="str">
        <f t="shared" si="135"/>
        <v/>
      </c>
    </row>
    <row r="571" spans="2:22" ht="16.5" x14ac:dyDescent="0.35">
      <c r="C571" t="s">
        <v>9</v>
      </c>
      <c r="D571" t="s">
        <v>10</v>
      </c>
      <c r="E571">
        <v>2010040</v>
      </c>
      <c r="F571">
        <v>2001481</v>
      </c>
      <c r="G571" t="s">
        <v>584</v>
      </c>
      <c r="H571">
        <v>4</v>
      </c>
      <c r="I571" t="s">
        <v>12</v>
      </c>
      <c r="J571">
        <v>34.64</v>
      </c>
      <c r="K571" t="s">
        <v>14</v>
      </c>
      <c r="M571" s="30">
        <f t="shared" si="132"/>
        <v>2010040</v>
      </c>
      <c r="N571" s="30">
        <f t="shared" si="133"/>
        <v>2001481</v>
      </c>
      <c r="O571" s="30" t="str">
        <f t="shared" si="134"/>
        <v>ARBOIS TISSOT SAVAGNIN BLC 07 75CL</v>
      </c>
      <c r="P571" s="31">
        <f t="shared" si="135"/>
        <v>8.66</v>
      </c>
      <c r="Q571" s="6">
        <v>0</v>
      </c>
      <c r="R571" s="7">
        <f>IFERROR(Q571/1.416,0)</f>
        <v>0</v>
      </c>
      <c r="S571" s="8">
        <f>IFERROR(P571/R571,0)</f>
        <v>0</v>
      </c>
      <c r="T571" s="9">
        <v>0</v>
      </c>
      <c r="U571" s="7">
        <f>IFERROR(T571/1.416,0)</f>
        <v>0</v>
      </c>
      <c r="V571" s="10">
        <f>IFERROR(P571/U571,0)</f>
        <v>0</v>
      </c>
    </row>
    <row r="572" spans="2:22" hidden="1" x14ac:dyDescent="0.25">
      <c r="M572" t="str">
        <f t="shared" si="132"/>
        <v/>
      </c>
      <c r="N572" t="str">
        <f t="shared" si="133"/>
        <v/>
      </c>
      <c r="O572" t="str">
        <f t="shared" si="134"/>
        <v/>
      </c>
      <c r="P572" s="1" t="str">
        <f t="shared" si="135"/>
        <v/>
      </c>
    </row>
    <row r="573" spans="2:22" hidden="1" x14ac:dyDescent="0.25">
      <c r="B573" t="s">
        <v>15</v>
      </c>
      <c r="E573">
        <v>2010040</v>
      </c>
      <c r="J573">
        <v>34.64</v>
      </c>
      <c r="K573" t="s">
        <v>14</v>
      </c>
      <c r="M573" t="str">
        <f t="shared" si="132"/>
        <v/>
      </c>
      <c r="N573" t="str">
        <f t="shared" si="133"/>
        <v/>
      </c>
      <c r="O573" t="str">
        <f t="shared" si="134"/>
        <v/>
      </c>
      <c r="P573" s="1" t="str">
        <f t="shared" si="135"/>
        <v/>
      </c>
    </row>
    <row r="574" spans="2:22" hidden="1" x14ac:dyDescent="0.25">
      <c r="M574" t="str">
        <f t="shared" si="132"/>
        <v/>
      </c>
      <c r="N574" t="str">
        <f t="shared" si="133"/>
        <v/>
      </c>
      <c r="O574" t="str">
        <f t="shared" si="134"/>
        <v/>
      </c>
      <c r="P574" s="1" t="str">
        <f t="shared" si="135"/>
        <v/>
      </c>
    </row>
    <row r="575" spans="2:22" ht="16.5" x14ac:dyDescent="0.35">
      <c r="C575" t="s">
        <v>9</v>
      </c>
      <c r="D575" t="s">
        <v>10</v>
      </c>
      <c r="E575">
        <v>2010041</v>
      </c>
      <c r="F575">
        <v>1085430</v>
      </c>
      <c r="G575" t="s">
        <v>585</v>
      </c>
      <c r="H575">
        <v>78</v>
      </c>
      <c r="I575" t="s">
        <v>12</v>
      </c>
      <c r="J575">
        <v>401.69</v>
      </c>
      <c r="K575" t="s">
        <v>14</v>
      </c>
      <c r="M575" s="32">
        <f t="shared" si="132"/>
        <v>2010041</v>
      </c>
      <c r="N575" s="32">
        <f t="shared" si="133"/>
        <v>1085430</v>
      </c>
      <c r="O575" s="32" t="str">
        <f t="shared" si="134"/>
        <v>MUSCAT DE RIVESALTES ST AURIOL BLC 75CL</v>
      </c>
      <c r="P575" s="33">
        <f t="shared" si="135"/>
        <v>5.1498717948717951</v>
      </c>
      <c r="Q575" s="15">
        <v>0</v>
      </c>
      <c r="R575" s="16">
        <f t="shared" ref="R575:R587" si="140">IFERROR(Q575/1.416,0)</f>
        <v>0</v>
      </c>
      <c r="S575" s="17">
        <f t="shared" ref="S575:S587" si="141">IFERROR(P575/R575,0)</f>
        <v>0</v>
      </c>
      <c r="T575" s="18">
        <v>0</v>
      </c>
      <c r="U575" s="16">
        <f t="shared" ref="U575:U587" si="142">IFERROR(T575/1.416,0)</f>
        <v>0</v>
      </c>
      <c r="V575" s="19">
        <f t="shared" ref="V575:V587" si="143">IFERROR(P575/U575,0)</f>
        <v>0</v>
      </c>
    </row>
    <row r="576" spans="2:22" ht="16.5" x14ac:dyDescent="0.35">
      <c r="C576" t="s">
        <v>9</v>
      </c>
      <c r="D576" t="s">
        <v>10</v>
      </c>
      <c r="E576">
        <v>2010041</v>
      </c>
      <c r="F576">
        <v>1493206</v>
      </c>
      <c r="G576" t="s">
        <v>586</v>
      </c>
      <c r="H576">
        <v>18</v>
      </c>
      <c r="I576" t="s">
        <v>12</v>
      </c>
      <c r="J576">
        <v>126.36</v>
      </c>
      <c r="K576" t="s">
        <v>14</v>
      </c>
      <c r="M576" s="34">
        <f t="shared" si="132"/>
        <v>2010041</v>
      </c>
      <c r="N576" s="34">
        <f t="shared" si="133"/>
        <v>1493206</v>
      </c>
      <c r="O576" s="34" t="str">
        <f t="shared" si="134"/>
        <v>FAUGERES NOS RACINES 11 75CL LA LIQUIERE</v>
      </c>
      <c r="P576" s="35">
        <f t="shared" si="135"/>
        <v>7.02</v>
      </c>
      <c r="Q576" s="20">
        <v>0</v>
      </c>
      <c r="R576" s="21">
        <f t="shared" si="140"/>
        <v>0</v>
      </c>
      <c r="S576" s="22">
        <f t="shared" si="141"/>
        <v>0</v>
      </c>
      <c r="T576" s="23">
        <v>0</v>
      </c>
      <c r="U576" s="21">
        <f t="shared" si="142"/>
        <v>0</v>
      </c>
      <c r="V576" s="24">
        <f t="shared" si="143"/>
        <v>0</v>
      </c>
    </row>
    <row r="577" spans="2:22" ht="16.5" x14ac:dyDescent="0.35">
      <c r="C577" t="s">
        <v>9</v>
      </c>
      <c r="D577" t="s">
        <v>10</v>
      </c>
      <c r="E577">
        <v>2010041</v>
      </c>
      <c r="F577">
        <v>2003496</v>
      </c>
      <c r="G577" t="s">
        <v>587</v>
      </c>
      <c r="H577">
        <v>8</v>
      </c>
      <c r="I577" t="s">
        <v>12</v>
      </c>
      <c r="J577">
        <v>101.98</v>
      </c>
      <c r="K577" t="s">
        <v>14</v>
      </c>
      <c r="M577" s="34">
        <f t="shared" si="132"/>
        <v>2010041</v>
      </c>
      <c r="N577" s="34">
        <f t="shared" si="133"/>
        <v>2003496</v>
      </c>
      <c r="O577" s="34" t="str">
        <f t="shared" si="134"/>
        <v>MAURY VINTAGE RESERVE 08 MAS AMIEL 75CL</v>
      </c>
      <c r="P577" s="35">
        <f t="shared" si="135"/>
        <v>12.7475</v>
      </c>
      <c r="Q577" s="20">
        <v>0</v>
      </c>
      <c r="R577" s="21">
        <f t="shared" si="140"/>
        <v>0</v>
      </c>
      <c r="S577" s="22">
        <f t="shared" si="141"/>
        <v>0</v>
      </c>
      <c r="T577" s="23">
        <v>0</v>
      </c>
      <c r="U577" s="21">
        <f t="shared" si="142"/>
        <v>0</v>
      </c>
      <c r="V577" s="24">
        <f t="shared" si="143"/>
        <v>0</v>
      </c>
    </row>
    <row r="578" spans="2:22" ht="16.5" x14ac:dyDescent="0.35">
      <c r="C578" t="s">
        <v>9</v>
      </c>
      <c r="D578" t="s">
        <v>10</v>
      </c>
      <c r="E578">
        <v>2010041</v>
      </c>
      <c r="F578">
        <v>2008234</v>
      </c>
      <c r="G578" t="s">
        <v>588</v>
      </c>
      <c r="H578">
        <v>9</v>
      </c>
      <c r="I578" t="s">
        <v>12</v>
      </c>
      <c r="J578">
        <v>114.48</v>
      </c>
      <c r="K578" t="s">
        <v>14</v>
      </c>
      <c r="M578" s="34">
        <f t="shared" si="132"/>
        <v>2010041</v>
      </c>
      <c r="N578" s="34">
        <f t="shared" si="133"/>
        <v>2008234</v>
      </c>
      <c r="O578" s="34" t="str">
        <f t="shared" si="134"/>
        <v>MAURY VINTAGE RESERVE 09 MAS AMIEL 75CL</v>
      </c>
      <c r="P578" s="35">
        <f t="shared" si="135"/>
        <v>12.72</v>
      </c>
      <c r="Q578" s="20">
        <v>0</v>
      </c>
      <c r="R578" s="21">
        <f t="shared" si="140"/>
        <v>0</v>
      </c>
      <c r="S578" s="22">
        <f t="shared" si="141"/>
        <v>0</v>
      </c>
      <c r="T578" s="23">
        <v>0</v>
      </c>
      <c r="U578" s="21">
        <f t="shared" si="142"/>
        <v>0</v>
      </c>
      <c r="V578" s="24">
        <f t="shared" si="143"/>
        <v>0</v>
      </c>
    </row>
    <row r="579" spans="2:22" ht="16.5" x14ac:dyDescent="0.35">
      <c r="C579" t="s">
        <v>9</v>
      </c>
      <c r="D579" t="s">
        <v>10</v>
      </c>
      <c r="E579">
        <v>2010041</v>
      </c>
      <c r="F579">
        <v>2017225</v>
      </c>
      <c r="G579" t="s">
        <v>589</v>
      </c>
      <c r="H579">
        <v>26</v>
      </c>
      <c r="I579" t="s">
        <v>12</v>
      </c>
      <c r="J579">
        <v>208.86</v>
      </c>
      <c r="K579" t="s">
        <v>14</v>
      </c>
      <c r="M579" s="34">
        <f t="shared" si="132"/>
        <v>2010041</v>
      </c>
      <c r="N579" s="34">
        <f t="shared" si="133"/>
        <v>2017225</v>
      </c>
      <c r="O579" s="34" t="str">
        <f t="shared" si="134"/>
        <v>MAURY GRANDE RESERVE 6 ANS POUDEROUX 75C</v>
      </c>
      <c r="P579" s="35">
        <f t="shared" si="135"/>
        <v>8.0330769230769228</v>
      </c>
      <c r="Q579" s="20">
        <v>0</v>
      </c>
      <c r="R579" s="21">
        <f t="shared" si="140"/>
        <v>0</v>
      </c>
      <c r="S579" s="22">
        <f t="shared" si="141"/>
        <v>0</v>
      </c>
      <c r="T579" s="23">
        <v>0</v>
      </c>
      <c r="U579" s="21">
        <f t="shared" si="142"/>
        <v>0</v>
      </c>
      <c r="V579" s="24">
        <f t="shared" si="143"/>
        <v>0</v>
      </c>
    </row>
    <row r="580" spans="2:22" ht="16.5" x14ac:dyDescent="0.35">
      <c r="C580" t="s">
        <v>9</v>
      </c>
      <c r="D580" t="s">
        <v>10</v>
      </c>
      <c r="E580">
        <v>2010041</v>
      </c>
      <c r="F580">
        <v>2017417</v>
      </c>
      <c r="G580" t="s">
        <v>590</v>
      </c>
      <c r="H580">
        <v>13</v>
      </c>
      <c r="I580" t="s">
        <v>12</v>
      </c>
      <c r="J580">
        <v>104.17</v>
      </c>
      <c r="K580" t="s">
        <v>14</v>
      </c>
      <c r="M580" s="34">
        <f t="shared" ref="M580:M643" si="144">IF(D580&lt;&gt;"",E580,"")</f>
        <v>2010041</v>
      </c>
      <c r="N580" s="34">
        <f t="shared" ref="N580:N643" si="145">IF(M580&lt;&gt;"",F580,"")</f>
        <v>2017417</v>
      </c>
      <c r="O580" s="34" t="str">
        <f t="shared" ref="O580:O643" si="146">IF(M580&lt;&gt;"",G580,"")</f>
        <v>MUSCAT DE RIVESALTES CASENOVE 11 75CL</v>
      </c>
      <c r="P580" s="35">
        <f t="shared" ref="P580:P643" si="147">IF(M580&lt;&gt;"",SUBSTITUTE(J580,",","")/VALUE(SUBSTITUTE(H580,",","")),"")</f>
        <v>8.0130769230769232</v>
      </c>
      <c r="Q580" s="20">
        <v>0</v>
      </c>
      <c r="R580" s="21">
        <f t="shared" si="140"/>
        <v>0</v>
      </c>
      <c r="S580" s="22">
        <f t="shared" si="141"/>
        <v>0</v>
      </c>
      <c r="T580" s="23">
        <v>0</v>
      </c>
      <c r="U580" s="21">
        <f t="shared" si="142"/>
        <v>0</v>
      </c>
      <c r="V580" s="24">
        <f t="shared" si="143"/>
        <v>0</v>
      </c>
    </row>
    <row r="581" spans="2:22" ht="16.5" x14ac:dyDescent="0.35">
      <c r="C581" t="s">
        <v>9</v>
      </c>
      <c r="D581" t="s">
        <v>10</v>
      </c>
      <c r="E581">
        <v>2010041</v>
      </c>
      <c r="F581">
        <v>2017418</v>
      </c>
      <c r="G581" t="s">
        <v>591</v>
      </c>
      <c r="H581">
        <v>12</v>
      </c>
      <c r="I581" t="s">
        <v>12</v>
      </c>
      <c r="J581">
        <v>162.19999999999999</v>
      </c>
      <c r="K581" t="s">
        <v>14</v>
      </c>
      <c r="M581" s="34">
        <f t="shared" si="144"/>
        <v>2010041</v>
      </c>
      <c r="N581" s="34">
        <f t="shared" si="145"/>
        <v>2017418</v>
      </c>
      <c r="O581" s="34" t="str">
        <f t="shared" si="146"/>
        <v>RIVESALTES AMBRE 15-10 CASENOVE 02 75CL</v>
      </c>
      <c r="P581" s="35">
        <f t="shared" si="147"/>
        <v>13.516666666666666</v>
      </c>
      <c r="Q581" s="20">
        <v>0</v>
      </c>
      <c r="R581" s="21">
        <f t="shared" si="140"/>
        <v>0</v>
      </c>
      <c r="S581" s="22">
        <f t="shared" si="141"/>
        <v>0</v>
      </c>
      <c r="T581" s="23">
        <v>0</v>
      </c>
      <c r="U581" s="21">
        <f t="shared" si="142"/>
        <v>0</v>
      </c>
      <c r="V581" s="24">
        <f t="shared" si="143"/>
        <v>0</v>
      </c>
    </row>
    <row r="582" spans="2:22" ht="16.5" x14ac:dyDescent="0.35">
      <c r="C582" t="s">
        <v>9</v>
      </c>
      <c r="D582" t="s">
        <v>10</v>
      </c>
      <c r="E582">
        <v>2010041</v>
      </c>
      <c r="F582">
        <v>2018231</v>
      </c>
      <c r="G582" t="s">
        <v>592</v>
      </c>
      <c r="H582">
        <v>12</v>
      </c>
      <c r="I582" t="s">
        <v>12</v>
      </c>
      <c r="J582">
        <v>131.53</v>
      </c>
      <c r="K582" t="s">
        <v>14</v>
      </c>
      <c r="M582" s="34">
        <f t="shared" si="144"/>
        <v>2010041</v>
      </c>
      <c r="N582" s="34">
        <f t="shared" si="145"/>
        <v>2018231</v>
      </c>
      <c r="O582" s="34" t="str">
        <f t="shared" si="146"/>
        <v>CHASSE FILOU MILLE VIGNES 13 75CL</v>
      </c>
      <c r="P582" s="35">
        <f t="shared" si="147"/>
        <v>10.960833333333333</v>
      </c>
      <c r="Q582" s="20">
        <v>0</v>
      </c>
      <c r="R582" s="21">
        <f t="shared" si="140"/>
        <v>0</v>
      </c>
      <c r="S582" s="22">
        <f t="shared" si="141"/>
        <v>0</v>
      </c>
      <c r="T582" s="23">
        <v>0</v>
      </c>
      <c r="U582" s="21">
        <f t="shared" si="142"/>
        <v>0</v>
      </c>
      <c r="V582" s="24">
        <f t="shared" si="143"/>
        <v>0</v>
      </c>
    </row>
    <row r="583" spans="2:22" ht="16.5" x14ac:dyDescent="0.35">
      <c r="C583" t="s">
        <v>9</v>
      </c>
      <c r="D583" t="s">
        <v>10</v>
      </c>
      <c r="E583">
        <v>2010041</v>
      </c>
      <c r="F583">
        <v>2022063</v>
      </c>
      <c r="G583" t="s">
        <v>593</v>
      </c>
      <c r="H583">
        <v>4</v>
      </c>
      <c r="I583" t="s">
        <v>12</v>
      </c>
      <c r="J583">
        <v>72</v>
      </c>
      <c r="K583" t="s">
        <v>14</v>
      </c>
      <c r="M583" s="34">
        <f t="shared" si="144"/>
        <v>2010041</v>
      </c>
      <c r="N583" s="34">
        <f t="shared" si="145"/>
        <v>2022063</v>
      </c>
      <c r="O583" s="34" t="str">
        <f t="shared" si="146"/>
        <v>MAS DE DAUMAS GASSAC RG 12 75CL</v>
      </c>
      <c r="P583" s="35">
        <f t="shared" si="147"/>
        <v>18</v>
      </c>
      <c r="Q583" s="20">
        <v>0</v>
      </c>
      <c r="R583" s="21">
        <f t="shared" si="140"/>
        <v>0</v>
      </c>
      <c r="S583" s="22">
        <f t="shared" si="141"/>
        <v>0</v>
      </c>
      <c r="T583" s="23">
        <v>0</v>
      </c>
      <c r="U583" s="21">
        <f t="shared" si="142"/>
        <v>0</v>
      </c>
      <c r="V583" s="24">
        <f t="shared" si="143"/>
        <v>0</v>
      </c>
    </row>
    <row r="584" spans="2:22" ht="16.5" x14ac:dyDescent="0.35">
      <c r="C584" t="s">
        <v>9</v>
      </c>
      <c r="D584" t="s">
        <v>10</v>
      </c>
      <c r="E584">
        <v>2010041</v>
      </c>
      <c r="F584">
        <v>2022163</v>
      </c>
      <c r="G584" t="s">
        <v>594</v>
      </c>
      <c r="H584">
        <v>12</v>
      </c>
      <c r="I584" t="s">
        <v>12</v>
      </c>
      <c r="J584">
        <v>151.13999999999999</v>
      </c>
      <c r="K584" t="s">
        <v>14</v>
      </c>
      <c r="M584" s="34">
        <f t="shared" si="144"/>
        <v>2010041</v>
      </c>
      <c r="N584" s="34">
        <f t="shared" si="145"/>
        <v>2022163</v>
      </c>
      <c r="O584" s="34" t="str">
        <f t="shared" si="146"/>
        <v>SOLEN AOC PEZENAS AURELLES 10 75CL</v>
      </c>
      <c r="P584" s="35">
        <f t="shared" si="147"/>
        <v>12.594999999999999</v>
      </c>
      <c r="Q584" s="20">
        <v>0</v>
      </c>
      <c r="R584" s="21">
        <f t="shared" si="140"/>
        <v>0</v>
      </c>
      <c r="S584" s="22">
        <f t="shared" si="141"/>
        <v>0</v>
      </c>
      <c r="T584" s="23">
        <v>0</v>
      </c>
      <c r="U584" s="21">
        <f t="shared" si="142"/>
        <v>0</v>
      </c>
      <c r="V584" s="24">
        <f t="shared" si="143"/>
        <v>0</v>
      </c>
    </row>
    <row r="585" spans="2:22" ht="16.5" x14ac:dyDescent="0.35">
      <c r="C585" t="s">
        <v>9</v>
      </c>
      <c r="D585" t="s">
        <v>10</v>
      </c>
      <c r="E585">
        <v>2010041</v>
      </c>
      <c r="F585">
        <v>2022828</v>
      </c>
      <c r="G585" t="s">
        <v>595</v>
      </c>
      <c r="H585">
        <v>18</v>
      </c>
      <c r="I585" t="s">
        <v>12</v>
      </c>
      <c r="J585">
        <v>157.04</v>
      </c>
      <c r="K585" t="s">
        <v>14</v>
      </c>
      <c r="M585" s="34">
        <f t="shared" si="144"/>
        <v>2010041</v>
      </c>
      <c r="N585" s="34">
        <f t="shared" si="145"/>
        <v>2022828</v>
      </c>
      <c r="O585" s="34" t="str">
        <f t="shared" si="146"/>
        <v>MINERVOIS MARIE CLAUDE T/BOISEE 13 75CL</v>
      </c>
      <c r="P585" s="35">
        <f t="shared" si="147"/>
        <v>8.724444444444444</v>
      </c>
      <c r="Q585" s="20">
        <v>0</v>
      </c>
      <c r="R585" s="21">
        <f t="shared" si="140"/>
        <v>0</v>
      </c>
      <c r="S585" s="22">
        <f t="shared" si="141"/>
        <v>0</v>
      </c>
      <c r="T585" s="23">
        <v>0</v>
      </c>
      <c r="U585" s="21">
        <f t="shared" si="142"/>
        <v>0</v>
      </c>
      <c r="V585" s="24">
        <f t="shared" si="143"/>
        <v>0</v>
      </c>
    </row>
    <row r="586" spans="2:22" ht="16.5" x14ac:dyDescent="0.35">
      <c r="C586" t="s">
        <v>9</v>
      </c>
      <c r="D586" t="s">
        <v>10</v>
      </c>
      <c r="E586">
        <v>2010041</v>
      </c>
      <c r="F586">
        <v>2022894</v>
      </c>
      <c r="G586" t="s">
        <v>596</v>
      </c>
      <c r="H586">
        <v>570</v>
      </c>
      <c r="I586" t="s">
        <v>12</v>
      </c>
      <c r="J586" t="s">
        <v>597</v>
      </c>
      <c r="K586" t="s">
        <v>14</v>
      </c>
      <c r="M586" s="34">
        <f t="shared" si="144"/>
        <v>2010041</v>
      </c>
      <c r="N586" s="34">
        <f t="shared" si="145"/>
        <v>2022894</v>
      </c>
      <c r="O586" s="34" t="str">
        <f t="shared" si="146"/>
        <v>IGP D'OC BLC VIS 14 RESERVE AURIOL 75CL</v>
      </c>
      <c r="P586" s="35">
        <f t="shared" si="147"/>
        <v>1.85</v>
      </c>
      <c r="Q586" s="20">
        <v>0</v>
      </c>
      <c r="R586" s="21">
        <f t="shared" si="140"/>
        <v>0</v>
      </c>
      <c r="S586" s="22">
        <f t="shared" si="141"/>
        <v>0</v>
      </c>
      <c r="T586" s="23">
        <v>0</v>
      </c>
      <c r="U586" s="21">
        <f t="shared" si="142"/>
        <v>0</v>
      </c>
      <c r="V586" s="24">
        <f t="shared" si="143"/>
        <v>0</v>
      </c>
    </row>
    <row r="587" spans="2:22" ht="16.5" x14ac:dyDescent="0.35">
      <c r="C587" t="s">
        <v>9</v>
      </c>
      <c r="D587" t="s">
        <v>10</v>
      </c>
      <c r="E587">
        <v>2010041</v>
      </c>
      <c r="F587">
        <v>2023304</v>
      </c>
      <c r="G587" t="s">
        <v>598</v>
      </c>
      <c r="H587">
        <v>282</v>
      </c>
      <c r="I587" t="s">
        <v>12</v>
      </c>
      <c r="J587">
        <v>521.70000000000005</v>
      </c>
      <c r="K587" t="s">
        <v>14</v>
      </c>
      <c r="M587" s="36">
        <f t="shared" si="144"/>
        <v>2010041</v>
      </c>
      <c r="N587" s="36">
        <f t="shared" si="145"/>
        <v>2023304</v>
      </c>
      <c r="O587" s="36" t="str">
        <f t="shared" si="146"/>
        <v>IGP D'OC RG VIS 14 RESERVE AURIOL 75CL</v>
      </c>
      <c r="P587" s="37">
        <f t="shared" si="147"/>
        <v>1.85</v>
      </c>
      <c r="Q587" s="25">
        <v>0</v>
      </c>
      <c r="R587" s="26">
        <f t="shared" si="140"/>
        <v>0</v>
      </c>
      <c r="S587" s="27">
        <f t="shared" si="141"/>
        <v>0</v>
      </c>
      <c r="T587" s="28">
        <v>0</v>
      </c>
      <c r="U587" s="26">
        <f t="shared" si="142"/>
        <v>0</v>
      </c>
      <c r="V587" s="29">
        <f t="shared" si="143"/>
        <v>0</v>
      </c>
    </row>
    <row r="588" spans="2:22" hidden="1" x14ac:dyDescent="0.25">
      <c r="M588" t="str">
        <f t="shared" si="144"/>
        <v/>
      </c>
      <c r="N588" t="str">
        <f t="shared" si="145"/>
        <v/>
      </c>
      <c r="O588" t="str">
        <f t="shared" si="146"/>
        <v/>
      </c>
      <c r="P588" s="1" t="str">
        <f t="shared" si="147"/>
        <v/>
      </c>
    </row>
    <row r="589" spans="2:22" hidden="1" x14ac:dyDescent="0.25">
      <c r="B589" t="s">
        <v>15</v>
      </c>
      <c r="E589">
        <v>2010041</v>
      </c>
      <c r="J589" t="s">
        <v>599</v>
      </c>
      <c r="K589" t="s">
        <v>14</v>
      </c>
      <c r="M589" t="str">
        <f t="shared" si="144"/>
        <v/>
      </c>
      <c r="N589" t="str">
        <f t="shared" si="145"/>
        <v/>
      </c>
      <c r="O589" t="str">
        <f t="shared" si="146"/>
        <v/>
      </c>
      <c r="P589" s="1" t="str">
        <f t="shared" si="147"/>
        <v/>
      </c>
    </row>
    <row r="590" spans="2:22" hidden="1" x14ac:dyDescent="0.25">
      <c r="M590" t="str">
        <f t="shared" si="144"/>
        <v/>
      </c>
      <c r="N590" t="str">
        <f t="shared" si="145"/>
        <v/>
      </c>
      <c r="O590" t="str">
        <f t="shared" si="146"/>
        <v/>
      </c>
      <c r="P590" s="1" t="str">
        <f t="shared" si="147"/>
        <v/>
      </c>
    </row>
    <row r="591" spans="2:22" ht="16.5" x14ac:dyDescent="0.35">
      <c r="C591" t="s">
        <v>9</v>
      </c>
      <c r="D591" t="s">
        <v>10</v>
      </c>
      <c r="E591">
        <v>2010042</v>
      </c>
      <c r="F591">
        <v>1460236</v>
      </c>
      <c r="G591" t="s">
        <v>600</v>
      </c>
      <c r="H591">
        <v>6</v>
      </c>
      <c r="I591" t="s">
        <v>12</v>
      </c>
      <c r="J591">
        <v>59.7</v>
      </c>
      <c r="K591" t="s">
        <v>14</v>
      </c>
      <c r="M591" s="32">
        <f t="shared" si="144"/>
        <v>2010042</v>
      </c>
      <c r="N591" s="32">
        <f t="shared" si="145"/>
        <v>1460236</v>
      </c>
      <c r="O591" s="32" t="str">
        <f t="shared" si="146"/>
        <v>POUILLY FUME 07 JOSEPH MELLOT  75CL CAC</v>
      </c>
      <c r="P591" s="33">
        <f t="shared" si="147"/>
        <v>9.9500000000000011</v>
      </c>
      <c r="Q591" s="15">
        <v>0</v>
      </c>
      <c r="R591" s="16">
        <f t="shared" ref="R591:R617" si="148">IFERROR(Q591/1.416,0)</f>
        <v>0</v>
      </c>
      <c r="S591" s="17">
        <f t="shared" ref="S591:S617" si="149">IFERROR(P591/R591,0)</f>
        <v>0</v>
      </c>
      <c r="T591" s="18">
        <v>0</v>
      </c>
      <c r="U591" s="16">
        <f t="shared" ref="U591:U617" si="150">IFERROR(T591/1.416,0)</f>
        <v>0</v>
      </c>
      <c r="V591" s="19">
        <f t="shared" ref="V591:V617" si="151">IFERROR(P591/U591,0)</f>
        <v>0</v>
      </c>
    </row>
    <row r="592" spans="2:22" ht="16.5" x14ac:dyDescent="0.35">
      <c r="C592" t="s">
        <v>9</v>
      </c>
      <c r="D592" t="s">
        <v>10</v>
      </c>
      <c r="E592">
        <v>2010042</v>
      </c>
      <c r="F592">
        <v>2004987</v>
      </c>
      <c r="G592" t="s">
        <v>601</v>
      </c>
      <c r="H592">
        <v>6</v>
      </c>
      <c r="I592" t="s">
        <v>12</v>
      </c>
      <c r="J592">
        <v>59.46</v>
      </c>
      <c r="K592" t="s">
        <v>14</v>
      </c>
      <c r="M592" s="34">
        <f t="shared" si="144"/>
        <v>2010042</v>
      </c>
      <c r="N592" s="34">
        <f t="shared" si="145"/>
        <v>2004987</v>
      </c>
      <c r="O592" s="34" t="str">
        <f t="shared" si="146"/>
        <v>SAUMUR BLANC INSOLITE 11 GERMAIN 75CL</v>
      </c>
      <c r="P592" s="35">
        <f t="shared" si="147"/>
        <v>9.91</v>
      </c>
      <c r="Q592" s="20">
        <v>0</v>
      </c>
      <c r="R592" s="21">
        <f t="shared" si="148"/>
        <v>0</v>
      </c>
      <c r="S592" s="22">
        <f t="shared" si="149"/>
        <v>0</v>
      </c>
      <c r="T592" s="23">
        <v>0</v>
      </c>
      <c r="U592" s="21">
        <f t="shared" si="150"/>
        <v>0</v>
      </c>
      <c r="V592" s="24">
        <f t="shared" si="151"/>
        <v>0</v>
      </c>
    </row>
    <row r="593" spans="3:22" ht="16.5" x14ac:dyDescent="0.35">
      <c r="C593" t="s">
        <v>9</v>
      </c>
      <c r="D593" t="s">
        <v>10</v>
      </c>
      <c r="E593">
        <v>2010042</v>
      </c>
      <c r="F593">
        <v>2006898</v>
      </c>
      <c r="G593" t="s">
        <v>602</v>
      </c>
      <c r="H593">
        <v>15</v>
      </c>
      <c r="I593" t="s">
        <v>12</v>
      </c>
      <c r="J593">
        <v>76.92</v>
      </c>
      <c r="K593" t="s">
        <v>14</v>
      </c>
      <c r="M593" s="34">
        <f t="shared" si="144"/>
        <v>2010042</v>
      </c>
      <c r="N593" s="34">
        <f t="shared" si="145"/>
        <v>2006898</v>
      </c>
      <c r="O593" s="34" t="str">
        <f t="shared" si="146"/>
        <v>POUILLY FUME TRACY 12 37.5CL</v>
      </c>
      <c r="P593" s="35">
        <f t="shared" si="147"/>
        <v>5.1280000000000001</v>
      </c>
      <c r="Q593" s="20">
        <v>0</v>
      </c>
      <c r="R593" s="21">
        <f t="shared" si="148"/>
        <v>0</v>
      </c>
      <c r="S593" s="22">
        <f t="shared" si="149"/>
        <v>0</v>
      </c>
      <c r="T593" s="23">
        <v>0</v>
      </c>
      <c r="U593" s="21">
        <f t="shared" si="150"/>
        <v>0</v>
      </c>
      <c r="V593" s="24">
        <f t="shared" si="151"/>
        <v>0</v>
      </c>
    </row>
    <row r="594" spans="3:22" ht="16.5" x14ac:dyDescent="0.35">
      <c r="C594" t="s">
        <v>9</v>
      </c>
      <c r="D594" t="s">
        <v>10</v>
      </c>
      <c r="E594">
        <v>2010042</v>
      </c>
      <c r="F594">
        <v>2009958</v>
      </c>
      <c r="G594" t="s">
        <v>603</v>
      </c>
      <c r="H594">
        <v>1</v>
      </c>
      <c r="I594" t="s">
        <v>12</v>
      </c>
      <c r="J594">
        <v>6.87</v>
      </c>
      <c r="K594" t="s">
        <v>14</v>
      </c>
      <c r="M594" s="34">
        <f t="shared" si="144"/>
        <v>2010042</v>
      </c>
      <c r="N594" s="34">
        <f t="shared" si="145"/>
        <v>2009958</v>
      </c>
      <c r="O594" s="34" t="str">
        <f t="shared" si="146"/>
        <v>SANCERRE VIGNE BLANCHE 12 BOURGEOIS 75CL</v>
      </c>
      <c r="P594" s="35">
        <f t="shared" si="147"/>
        <v>6.87</v>
      </c>
      <c r="Q594" s="20">
        <v>0</v>
      </c>
      <c r="R594" s="21">
        <f t="shared" si="148"/>
        <v>0</v>
      </c>
      <c r="S594" s="22">
        <f t="shared" si="149"/>
        <v>0</v>
      </c>
      <c r="T594" s="23">
        <v>0</v>
      </c>
      <c r="U594" s="21">
        <f t="shared" si="150"/>
        <v>0</v>
      </c>
      <c r="V594" s="24">
        <f t="shared" si="151"/>
        <v>0</v>
      </c>
    </row>
    <row r="595" spans="3:22" ht="16.5" x14ac:dyDescent="0.35">
      <c r="C595" t="s">
        <v>9</v>
      </c>
      <c r="D595" t="s">
        <v>10</v>
      </c>
      <c r="E595">
        <v>2010042</v>
      </c>
      <c r="F595">
        <v>2011636</v>
      </c>
      <c r="G595" t="s">
        <v>604</v>
      </c>
      <c r="H595">
        <v>5</v>
      </c>
      <c r="I595" t="s">
        <v>12</v>
      </c>
      <c r="J595">
        <v>96.75</v>
      </c>
      <c r="K595" t="s">
        <v>14</v>
      </c>
      <c r="M595" s="34">
        <f t="shared" si="144"/>
        <v>2010042</v>
      </c>
      <c r="N595" s="34">
        <f t="shared" si="145"/>
        <v>2011636</v>
      </c>
      <c r="O595" s="34" t="str">
        <f t="shared" si="146"/>
        <v>POUILLY FUME TRACY 12 150CL COMT ASAY</v>
      </c>
      <c r="P595" s="35">
        <f t="shared" si="147"/>
        <v>19.350000000000001</v>
      </c>
      <c r="Q595" s="20">
        <v>0</v>
      </c>
      <c r="R595" s="21">
        <f t="shared" si="148"/>
        <v>0</v>
      </c>
      <c r="S595" s="22">
        <f t="shared" si="149"/>
        <v>0</v>
      </c>
      <c r="T595" s="23">
        <v>0</v>
      </c>
      <c r="U595" s="21">
        <f t="shared" si="150"/>
        <v>0</v>
      </c>
      <c r="V595" s="24">
        <f t="shared" si="151"/>
        <v>0</v>
      </c>
    </row>
    <row r="596" spans="3:22" ht="16.5" x14ac:dyDescent="0.35">
      <c r="C596" t="s">
        <v>9</v>
      </c>
      <c r="D596" t="s">
        <v>10</v>
      </c>
      <c r="E596">
        <v>2010042</v>
      </c>
      <c r="F596">
        <v>2012893</v>
      </c>
      <c r="G596" t="s">
        <v>605</v>
      </c>
      <c r="H596">
        <v>9</v>
      </c>
      <c r="I596" t="s">
        <v>12</v>
      </c>
      <c r="J596">
        <v>528.29999999999995</v>
      </c>
      <c r="K596" t="s">
        <v>14</v>
      </c>
      <c r="M596" s="34">
        <f t="shared" si="144"/>
        <v>2010042</v>
      </c>
      <c r="N596" s="34">
        <f t="shared" si="145"/>
        <v>2012893</v>
      </c>
      <c r="O596" s="34" t="str">
        <f t="shared" si="146"/>
        <v>POUILLY FUME BARON DE L 09 150CL</v>
      </c>
      <c r="P596" s="35">
        <f t="shared" si="147"/>
        <v>58.699999999999996</v>
      </c>
      <c r="Q596" s="20">
        <v>0</v>
      </c>
      <c r="R596" s="21">
        <f t="shared" si="148"/>
        <v>0</v>
      </c>
      <c r="S596" s="22">
        <f t="shared" si="149"/>
        <v>0</v>
      </c>
      <c r="T596" s="23">
        <v>0</v>
      </c>
      <c r="U596" s="21">
        <f t="shared" si="150"/>
        <v>0</v>
      </c>
      <c r="V596" s="24">
        <f t="shared" si="151"/>
        <v>0</v>
      </c>
    </row>
    <row r="597" spans="3:22" ht="16.5" x14ac:dyDescent="0.35">
      <c r="C597" t="s">
        <v>9</v>
      </c>
      <c r="D597" t="s">
        <v>10</v>
      </c>
      <c r="E597">
        <v>2010042</v>
      </c>
      <c r="F597">
        <v>2012894</v>
      </c>
      <c r="G597" t="s">
        <v>606</v>
      </c>
      <c r="H597">
        <v>119</v>
      </c>
      <c r="I597" t="s">
        <v>12</v>
      </c>
      <c r="J597" t="s">
        <v>607</v>
      </c>
      <c r="K597" t="s">
        <v>14</v>
      </c>
      <c r="M597" s="34">
        <f t="shared" si="144"/>
        <v>2010042</v>
      </c>
      <c r="N597" s="34">
        <f t="shared" si="145"/>
        <v>2012894</v>
      </c>
      <c r="O597" s="34" t="str">
        <f t="shared" si="146"/>
        <v>POUILLY FUME BARON DE L 09 75CL</v>
      </c>
      <c r="P597" s="35">
        <f t="shared" si="147"/>
        <v>28.752521008403363</v>
      </c>
      <c r="Q597" s="20">
        <v>0</v>
      </c>
      <c r="R597" s="21">
        <f t="shared" si="148"/>
        <v>0</v>
      </c>
      <c r="S597" s="22">
        <f t="shared" si="149"/>
        <v>0</v>
      </c>
      <c r="T597" s="23">
        <v>0</v>
      </c>
      <c r="U597" s="21">
        <f t="shared" si="150"/>
        <v>0</v>
      </c>
      <c r="V597" s="24">
        <f t="shared" si="151"/>
        <v>0</v>
      </c>
    </row>
    <row r="598" spans="3:22" ht="16.5" x14ac:dyDescent="0.35">
      <c r="C598" t="s">
        <v>9</v>
      </c>
      <c r="D598" t="s">
        <v>10</v>
      </c>
      <c r="E598">
        <v>2010042</v>
      </c>
      <c r="F598">
        <v>2013630</v>
      </c>
      <c r="G598" t="s">
        <v>608</v>
      </c>
      <c r="H598">
        <v>7</v>
      </c>
      <c r="I598" t="s">
        <v>12</v>
      </c>
      <c r="J598">
        <v>116.65</v>
      </c>
      <c r="K598" t="s">
        <v>14</v>
      </c>
      <c r="M598" s="34">
        <f t="shared" si="144"/>
        <v>2010042</v>
      </c>
      <c r="N598" s="34">
        <f t="shared" si="145"/>
        <v>2013630</v>
      </c>
      <c r="O598" s="34" t="str">
        <f t="shared" si="146"/>
        <v>POUILLY FUME INDIGENE 12 75CL JOLIVET</v>
      </c>
      <c r="P598" s="35">
        <f t="shared" si="147"/>
        <v>16.664285714285715</v>
      </c>
      <c r="Q598" s="20">
        <v>0</v>
      </c>
      <c r="R598" s="21">
        <f t="shared" si="148"/>
        <v>0</v>
      </c>
      <c r="S598" s="22">
        <f t="shared" si="149"/>
        <v>0</v>
      </c>
      <c r="T598" s="23">
        <v>0</v>
      </c>
      <c r="U598" s="21">
        <f t="shared" si="150"/>
        <v>0</v>
      </c>
      <c r="V598" s="24">
        <f t="shared" si="151"/>
        <v>0</v>
      </c>
    </row>
    <row r="599" spans="3:22" ht="16.5" x14ac:dyDescent="0.35">
      <c r="C599" t="s">
        <v>9</v>
      </c>
      <c r="D599" t="s">
        <v>10</v>
      </c>
      <c r="E599">
        <v>2010042</v>
      </c>
      <c r="F599">
        <v>2015019</v>
      </c>
      <c r="G599" t="s">
        <v>609</v>
      </c>
      <c r="H599">
        <v>6</v>
      </c>
      <c r="I599" t="s">
        <v>12</v>
      </c>
      <c r="J599">
        <v>150</v>
      </c>
      <c r="K599" t="s">
        <v>14</v>
      </c>
      <c r="M599" s="34">
        <f t="shared" si="144"/>
        <v>2010042</v>
      </c>
      <c r="N599" s="34">
        <f t="shared" si="145"/>
        <v>2015019</v>
      </c>
      <c r="O599" s="34" t="str">
        <f t="shared" si="146"/>
        <v>POUILLY FUME MAJORUM 11 REDDE 75CL</v>
      </c>
      <c r="P599" s="35">
        <f t="shared" si="147"/>
        <v>25</v>
      </c>
      <c r="Q599" s="20">
        <v>0</v>
      </c>
      <c r="R599" s="21">
        <f t="shared" si="148"/>
        <v>0</v>
      </c>
      <c r="S599" s="22">
        <f t="shared" si="149"/>
        <v>0</v>
      </c>
      <c r="T599" s="23">
        <v>0</v>
      </c>
      <c r="U599" s="21">
        <f t="shared" si="150"/>
        <v>0</v>
      </c>
      <c r="V599" s="24">
        <f t="shared" si="151"/>
        <v>0</v>
      </c>
    </row>
    <row r="600" spans="3:22" ht="16.5" x14ac:dyDescent="0.35">
      <c r="C600" t="s">
        <v>9</v>
      </c>
      <c r="D600" t="s">
        <v>10</v>
      </c>
      <c r="E600">
        <v>2010042</v>
      </c>
      <c r="F600">
        <v>2015020</v>
      </c>
      <c r="G600" t="s">
        <v>610</v>
      </c>
      <c r="H600">
        <v>301</v>
      </c>
      <c r="I600" t="s">
        <v>12</v>
      </c>
      <c r="J600" t="s">
        <v>611</v>
      </c>
      <c r="K600" t="s">
        <v>14</v>
      </c>
      <c r="M600" s="34">
        <f t="shared" si="144"/>
        <v>2010042</v>
      </c>
      <c r="N600" s="34">
        <f t="shared" si="145"/>
        <v>2015020</v>
      </c>
      <c r="O600" s="34" t="str">
        <f t="shared" si="146"/>
        <v>POUILLY FUME MOYNERIE 12 REDDE 75CL</v>
      </c>
      <c r="P600" s="35">
        <f t="shared" si="147"/>
        <v>7.65</v>
      </c>
      <c r="Q600" s="20">
        <v>0</v>
      </c>
      <c r="R600" s="21">
        <f t="shared" si="148"/>
        <v>0</v>
      </c>
      <c r="S600" s="22">
        <f t="shared" si="149"/>
        <v>0</v>
      </c>
      <c r="T600" s="23">
        <v>0</v>
      </c>
      <c r="U600" s="21">
        <f t="shared" si="150"/>
        <v>0</v>
      </c>
      <c r="V600" s="24">
        <f t="shared" si="151"/>
        <v>0</v>
      </c>
    </row>
    <row r="601" spans="3:22" ht="16.5" x14ac:dyDescent="0.35">
      <c r="C601" t="s">
        <v>9</v>
      </c>
      <c r="D601" t="s">
        <v>10</v>
      </c>
      <c r="E601">
        <v>2010042</v>
      </c>
      <c r="F601">
        <v>2015168</v>
      </c>
      <c r="G601" t="s">
        <v>612</v>
      </c>
      <c r="H601">
        <v>333</v>
      </c>
      <c r="I601" t="s">
        <v>12</v>
      </c>
      <c r="J601" t="s">
        <v>613</v>
      </c>
      <c r="K601" t="s">
        <v>14</v>
      </c>
      <c r="M601" s="34">
        <f t="shared" si="144"/>
        <v>2010042</v>
      </c>
      <c r="N601" s="34">
        <f t="shared" si="145"/>
        <v>2015168</v>
      </c>
      <c r="O601" s="34" t="str">
        <f t="shared" si="146"/>
        <v>SAUVIGNON ATTITUDE 13 75 CL JOLIVET</v>
      </c>
      <c r="P601" s="35">
        <f t="shared" si="147"/>
        <v>5.21</v>
      </c>
      <c r="Q601" s="20">
        <v>0</v>
      </c>
      <c r="R601" s="21">
        <f t="shared" si="148"/>
        <v>0</v>
      </c>
      <c r="S601" s="22">
        <f t="shared" si="149"/>
        <v>0</v>
      </c>
      <c r="T601" s="23">
        <v>0</v>
      </c>
      <c r="U601" s="21">
        <f t="shared" si="150"/>
        <v>0</v>
      </c>
      <c r="V601" s="24">
        <f t="shared" si="151"/>
        <v>0</v>
      </c>
    </row>
    <row r="602" spans="3:22" ht="16.5" x14ac:dyDescent="0.35">
      <c r="C602" t="s">
        <v>9</v>
      </c>
      <c r="D602" t="s">
        <v>10</v>
      </c>
      <c r="E602">
        <v>2010042</v>
      </c>
      <c r="F602">
        <v>2017364</v>
      </c>
      <c r="G602" t="s">
        <v>614</v>
      </c>
      <c r="H602">
        <v>26</v>
      </c>
      <c r="I602" t="s">
        <v>12</v>
      </c>
      <c r="J602">
        <v>180.7</v>
      </c>
      <c r="K602" t="s">
        <v>14</v>
      </c>
      <c r="M602" s="34">
        <f t="shared" si="144"/>
        <v>2010042</v>
      </c>
      <c r="N602" s="34">
        <f t="shared" si="145"/>
        <v>2017364</v>
      </c>
      <c r="O602" s="34" t="str">
        <f t="shared" si="146"/>
        <v>SANCERRE VIGNE BLANCHE 13 BOURGEOIS 75CL</v>
      </c>
      <c r="P602" s="35">
        <f t="shared" si="147"/>
        <v>6.9499999999999993</v>
      </c>
      <c r="Q602" s="20">
        <v>0</v>
      </c>
      <c r="R602" s="21">
        <f t="shared" si="148"/>
        <v>0</v>
      </c>
      <c r="S602" s="22">
        <f t="shared" si="149"/>
        <v>0</v>
      </c>
      <c r="T602" s="23">
        <v>0</v>
      </c>
      <c r="U602" s="21">
        <f t="shared" si="150"/>
        <v>0</v>
      </c>
      <c r="V602" s="24">
        <f t="shared" si="151"/>
        <v>0</v>
      </c>
    </row>
    <row r="603" spans="3:22" ht="16.5" x14ac:dyDescent="0.35">
      <c r="C603" t="s">
        <v>9</v>
      </c>
      <c r="D603" t="s">
        <v>10</v>
      </c>
      <c r="E603">
        <v>2010042</v>
      </c>
      <c r="F603">
        <v>2019983</v>
      </c>
      <c r="G603" t="s">
        <v>615</v>
      </c>
      <c r="H603">
        <v>12</v>
      </c>
      <c r="I603" t="s">
        <v>12</v>
      </c>
      <c r="J603">
        <v>78.19</v>
      </c>
      <c r="K603" t="s">
        <v>14</v>
      </c>
      <c r="M603" s="34">
        <f t="shared" si="144"/>
        <v>2010042</v>
      </c>
      <c r="N603" s="34">
        <f t="shared" si="145"/>
        <v>2019983</v>
      </c>
      <c r="O603" s="34" t="str">
        <f t="shared" si="146"/>
        <v>SANCERRE LA MOUSSIERE 13 MELLOT 37.5CL</v>
      </c>
      <c r="P603" s="35">
        <f t="shared" si="147"/>
        <v>6.5158333333333331</v>
      </c>
      <c r="Q603" s="20">
        <v>0</v>
      </c>
      <c r="R603" s="21">
        <f t="shared" si="148"/>
        <v>0</v>
      </c>
      <c r="S603" s="22">
        <f t="shared" si="149"/>
        <v>0</v>
      </c>
      <c r="T603" s="23">
        <v>0</v>
      </c>
      <c r="U603" s="21">
        <f t="shared" si="150"/>
        <v>0</v>
      </c>
      <c r="V603" s="24">
        <f t="shared" si="151"/>
        <v>0</v>
      </c>
    </row>
    <row r="604" spans="3:22" ht="16.5" x14ac:dyDescent="0.35">
      <c r="C604" t="s">
        <v>9</v>
      </c>
      <c r="D604" t="s">
        <v>10</v>
      </c>
      <c r="E604">
        <v>2010042</v>
      </c>
      <c r="F604">
        <v>2021338</v>
      </c>
      <c r="G604" t="s">
        <v>616</v>
      </c>
      <c r="H604">
        <v>71</v>
      </c>
      <c r="I604" t="s">
        <v>12</v>
      </c>
      <c r="J604" t="s">
        <v>617</v>
      </c>
      <c r="K604" t="s">
        <v>14</v>
      </c>
      <c r="M604" s="34">
        <f t="shared" si="144"/>
        <v>2010042</v>
      </c>
      <c r="N604" s="34">
        <f t="shared" si="145"/>
        <v>2021338</v>
      </c>
      <c r="O604" s="34" t="str">
        <f t="shared" si="146"/>
        <v>SANCERRE EDMOND 12 MELLOT 75CL</v>
      </c>
      <c r="P604" s="35">
        <f t="shared" si="147"/>
        <v>25.210422535211269</v>
      </c>
      <c r="Q604" s="20">
        <v>0</v>
      </c>
      <c r="R604" s="21">
        <f t="shared" si="148"/>
        <v>0</v>
      </c>
      <c r="S604" s="22">
        <f t="shared" si="149"/>
        <v>0</v>
      </c>
      <c r="T604" s="23">
        <v>0</v>
      </c>
      <c r="U604" s="21">
        <f t="shared" si="150"/>
        <v>0</v>
      </c>
      <c r="V604" s="24">
        <f t="shared" si="151"/>
        <v>0</v>
      </c>
    </row>
    <row r="605" spans="3:22" ht="16.5" x14ac:dyDescent="0.35">
      <c r="C605" t="s">
        <v>9</v>
      </c>
      <c r="D605" t="s">
        <v>10</v>
      </c>
      <c r="E605">
        <v>2010042</v>
      </c>
      <c r="F605">
        <v>2021876</v>
      </c>
      <c r="G605" t="s">
        <v>618</v>
      </c>
      <c r="H605">
        <v>1</v>
      </c>
      <c r="I605" t="s">
        <v>12</v>
      </c>
      <c r="J605">
        <v>25.15</v>
      </c>
      <c r="K605" t="s">
        <v>14</v>
      </c>
      <c r="M605" s="34">
        <f t="shared" si="144"/>
        <v>2010042</v>
      </c>
      <c r="N605" s="34">
        <f t="shared" si="145"/>
        <v>2021876</v>
      </c>
      <c r="O605" s="34" t="str">
        <f t="shared" si="146"/>
        <v>POUILLY FUME MAJORUM 12 REDDE 75CL</v>
      </c>
      <c r="P605" s="35">
        <f t="shared" si="147"/>
        <v>25.15</v>
      </c>
      <c r="Q605" s="20">
        <v>0</v>
      </c>
      <c r="R605" s="21">
        <f t="shared" si="148"/>
        <v>0</v>
      </c>
      <c r="S605" s="22">
        <f t="shared" si="149"/>
        <v>0</v>
      </c>
      <c r="T605" s="23">
        <v>0</v>
      </c>
      <c r="U605" s="21">
        <f t="shared" si="150"/>
        <v>0</v>
      </c>
      <c r="V605" s="24">
        <f t="shared" si="151"/>
        <v>0</v>
      </c>
    </row>
    <row r="606" spans="3:22" ht="16.5" x14ac:dyDescent="0.35">
      <c r="C606" t="s">
        <v>9</v>
      </c>
      <c r="D606" t="s">
        <v>10</v>
      </c>
      <c r="E606">
        <v>2010042</v>
      </c>
      <c r="F606">
        <v>2022199</v>
      </c>
      <c r="G606" t="s">
        <v>619</v>
      </c>
      <c r="H606">
        <v>54</v>
      </c>
      <c r="I606" t="s">
        <v>12</v>
      </c>
      <c r="J606">
        <v>294.3</v>
      </c>
      <c r="K606" t="s">
        <v>14</v>
      </c>
      <c r="M606" s="34">
        <f t="shared" si="144"/>
        <v>2010042</v>
      </c>
      <c r="N606" s="34">
        <f t="shared" si="145"/>
        <v>2022199</v>
      </c>
      <c r="O606" s="34" t="str">
        <f t="shared" si="146"/>
        <v>POUILLY FUME TRACY 13 37.5CL</v>
      </c>
      <c r="P606" s="35">
        <f t="shared" si="147"/>
        <v>5.45</v>
      </c>
      <c r="Q606" s="20">
        <v>0</v>
      </c>
      <c r="R606" s="21">
        <f t="shared" si="148"/>
        <v>0</v>
      </c>
      <c r="S606" s="22">
        <f t="shared" si="149"/>
        <v>0</v>
      </c>
      <c r="T606" s="23">
        <v>0</v>
      </c>
      <c r="U606" s="21">
        <f t="shared" si="150"/>
        <v>0</v>
      </c>
      <c r="V606" s="24">
        <f t="shared" si="151"/>
        <v>0</v>
      </c>
    </row>
    <row r="607" spans="3:22" ht="16.5" x14ac:dyDescent="0.35">
      <c r="C607" t="s">
        <v>9</v>
      </c>
      <c r="D607" t="s">
        <v>10</v>
      </c>
      <c r="E607">
        <v>2010042</v>
      </c>
      <c r="F607">
        <v>2022200</v>
      </c>
      <c r="G607" t="s">
        <v>620</v>
      </c>
      <c r="H607">
        <v>74</v>
      </c>
      <c r="I607" t="s">
        <v>12</v>
      </c>
      <c r="J607">
        <v>717.8</v>
      </c>
      <c r="K607" t="s">
        <v>14</v>
      </c>
      <c r="M607" s="34">
        <f t="shared" si="144"/>
        <v>2010042</v>
      </c>
      <c r="N607" s="34">
        <f t="shared" si="145"/>
        <v>2022200</v>
      </c>
      <c r="O607" s="34" t="str">
        <f t="shared" si="146"/>
        <v>POUILLY FUME TRACY 13 75CL</v>
      </c>
      <c r="P607" s="35">
        <f t="shared" si="147"/>
        <v>9.6999999999999993</v>
      </c>
      <c r="Q607" s="20">
        <v>0</v>
      </c>
      <c r="R607" s="21">
        <f t="shared" si="148"/>
        <v>0</v>
      </c>
      <c r="S607" s="22">
        <f t="shared" si="149"/>
        <v>0</v>
      </c>
      <c r="T607" s="23">
        <v>0</v>
      </c>
      <c r="U607" s="21">
        <f t="shared" si="150"/>
        <v>0</v>
      </c>
      <c r="V607" s="24">
        <f t="shared" si="151"/>
        <v>0</v>
      </c>
    </row>
    <row r="608" spans="3:22" ht="16.5" x14ac:dyDescent="0.35">
      <c r="C608" t="s">
        <v>9</v>
      </c>
      <c r="D608" t="s">
        <v>10</v>
      </c>
      <c r="E608">
        <v>2010042</v>
      </c>
      <c r="F608">
        <v>2022422</v>
      </c>
      <c r="G608" t="s">
        <v>621</v>
      </c>
      <c r="H608">
        <v>36</v>
      </c>
      <c r="I608" t="s">
        <v>12</v>
      </c>
      <c r="J608" t="s">
        <v>314</v>
      </c>
      <c r="K608" t="s">
        <v>14</v>
      </c>
      <c r="M608" s="34">
        <f t="shared" si="144"/>
        <v>2010042</v>
      </c>
      <c r="N608" s="34">
        <f t="shared" si="145"/>
        <v>2022422</v>
      </c>
      <c r="O608" s="34" t="str">
        <f t="shared" si="146"/>
        <v>POUILLY FUME INDIGENE 13 150CL JOLIVET</v>
      </c>
      <c r="P608" s="35">
        <f t="shared" si="147"/>
        <v>32</v>
      </c>
      <c r="Q608" s="20">
        <v>0</v>
      </c>
      <c r="R608" s="21">
        <f t="shared" si="148"/>
        <v>0</v>
      </c>
      <c r="S608" s="22">
        <f t="shared" si="149"/>
        <v>0</v>
      </c>
      <c r="T608" s="23">
        <v>0</v>
      </c>
      <c r="U608" s="21">
        <f t="shared" si="150"/>
        <v>0</v>
      </c>
      <c r="V608" s="24">
        <f t="shared" si="151"/>
        <v>0</v>
      </c>
    </row>
    <row r="609" spans="2:22" ht="16.5" x14ac:dyDescent="0.35">
      <c r="C609" t="s">
        <v>9</v>
      </c>
      <c r="D609" t="s">
        <v>10</v>
      </c>
      <c r="E609">
        <v>2010042</v>
      </c>
      <c r="F609">
        <v>2022423</v>
      </c>
      <c r="G609" t="s">
        <v>622</v>
      </c>
      <c r="H609">
        <v>48</v>
      </c>
      <c r="I609" t="s">
        <v>12</v>
      </c>
      <c r="J609">
        <v>768</v>
      </c>
      <c r="K609" t="s">
        <v>14</v>
      </c>
      <c r="M609" s="34">
        <f t="shared" si="144"/>
        <v>2010042</v>
      </c>
      <c r="N609" s="34">
        <f t="shared" si="145"/>
        <v>2022423</v>
      </c>
      <c r="O609" s="34" t="str">
        <f t="shared" si="146"/>
        <v>POUILLY FUME INDIGENE 13 75CL JOLIVET</v>
      </c>
      <c r="P609" s="35">
        <f t="shared" si="147"/>
        <v>16</v>
      </c>
      <c r="Q609" s="20">
        <v>0</v>
      </c>
      <c r="R609" s="21">
        <f t="shared" si="148"/>
        <v>0</v>
      </c>
      <c r="S609" s="22">
        <f t="shared" si="149"/>
        <v>0</v>
      </c>
      <c r="T609" s="23">
        <v>0</v>
      </c>
      <c r="U609" s="21">
        <f t="shared" si="150"/>
        <v>0</v>
      </c>
      <c r="V609" s="24">
        <f t="shared" si="151"/>
        <v>0</v>
      </c>
    </row>
    <row r="610" spans="2:22" ht="16.5" x14ac:dyDescent="0.35">
      <c r="C610" t="s">
        <v>9</v>
      </c>
      <c r="D610" t="s">
        <v>10</v>
      </c>
      <c r="E610">
        <v>2010042</v>
      </c>
      <c r="F610">
        <v>2022838</v>
      </c>
      <c r="G610" t="s">
        <v>623</v>
      </c>
      <c r="H610">
        <v>74</v>
      </c>
      <c r="I610" t="s">
        <v>12</v>
      </c>
      <c r="J610">
        <v>844.93</v>
      </c>
      <c r="K610" t="s">
        <v>14</v>
      </c>
      <c r="M610" s="34">
        <f t="shared" si="144"/>
        <v>2010042</v>
      </c>
      <c r="N610" s="34">
        <f t="shared" si="145"/>
        <v>2022838</v>
      </c>
      <c r="O610" s="34" t="str">
        <f t="shared" si="146"/>
        <v>SANCERRE LA MOUSSIERE 14 MELLOT 75CL</v>
      </c>
      <c r="P610" s="35">
        <f t="shared" si="147"/>
        <v>11.417972972972972</v>
      </c>
      <c r="Q610" s="20">
        <v>0</v>
      </c>
      <c r="R610" s="21">
        <f t="shared" si="148"/>
        <v>0</v>
      </c>
      <c r="S610" s="22">
        <f t="shared" si="149"/>
        <v>0</v>
      </c>
      <c r="T610" s="23">
        <v>0</v>
      </c>
      <c r="U610" s="21">
        <f t="shared" si="150"/>
        <v>0</v>
      </c>
      <c r="V610" s="24">
        <f t="shared" si="151"/>
        <v>0</v>
      </c>
    </row>
    <row r="611" spans="2:22" ht="16.5" x14ac:dyDescent="0.35">
      <c r="C611" t="s">
        <v>9</v>
      </c>
      <c r="D611" t="s">
        <v>10</v>
      </c>
      <c r="E611">
        <v>2010042</v>
      </c>
      <c r="F611">
        <v>2022851</v>
      </c>
      <c r="G611" t="s">
        <v>624</v>
      </c>
      <c r="H611">
        <v>18</v>
      </c>
      <c r="I611" t="s">
        <v>12</v>
      </c>
      <c r="J611">
        <v>323.04000000000002</v>
      </c>
      <c r="K611" t="s">
        <v>14</v>
      </c>
      <c r="M611" s="34">
        <f t="shared" si="144"/>
        <v>2010042</v>
      </c>
      <c r="N611" s="34">
        <f t="shared" si="145"/>
        <v>2022851</v>
      </c>
      <c r="O611" s="34" t="str">
        <f t="shared" si="146"/>
        <v>SANCERRE ROMAINS BLC 13 VACHERON 75CL</v>
      </c>
      <c r="P611" s="35">
        <f t="shared" si="147"/>
        <v>17.946666666666669</v>
      </c>
      <c r="Q611" s="20">
        <v>0</v>
      </c>
      <c r="R611" s="21">
        <f t="shared" si="148"/>
        <v>0</v>
      </c>
      <c r="S611" s="22">
        <f t="shared" si="149"/>
        <v>0</v>
      </c>
      <c r="T611" s="23">
        <v>0</v>
      </c>
      <c r="U611" s="21">
        <f t="shared" si="150"/>
        <v>0</v>
      </c>
      <c r="V611" s="24">
        <f t="shared" si="151"/>
        <v>0</v>
      </c>
    </row>
    <row r="612" spans="2:22" ht="16.5" x14ac:dyDescent="0.35">
      <c r="C612" t="s">
        <v>9</v>
      </c>
      <c r="D612" t="s">
        <v>10</v>
      </c>
      <c r="E612">
        <v>2010042</v>
      </c>
      <c r="F612">
        <v>2023111</v>
      </c>
      <c r="G612" t="s">
        <v>625</v>
      </c>
      <c r="H612">
        <v>221</v>
      </c>
      <c r="I612" t="s">
        <v>12</v>
      </c>
      <c r="J612" t="s">
        <v>626</v>
      </c>
      <c r="K612" t="s">
        <v>14</v>
      </c>
      <c r="M612" s="34">
        <f t="shared" si="144"/>
        <v>2010042</v>
      </c>
      <c r="N612" s="34">
        <f t="shared" si="145"/>
        <v>2023111</v>
      </c>
      <c r="O612" s="34" t="str">
        <f t="shared" si="146"/>
        <v>SANCERRE GDE RESERVE 14 BOURGEOIS 75CL</v>
      </c>
      <c r="P612" s="35">
        <f t="shared" si="147"/>
        <v>7.7</v>
      </c>
      <c r="Q612" s="20">
        <v>0</v>
      </c>
      <c r="R612" s="21">
        <f t="shared" si="148"/>
        <v>0</v>
      </c>
      <c r="S612" s="22">
        <f t="shared" si="149"/>
        <v>0</v>
      </c>
      <c r="T612" s="23">
        <v>0</v>
      </c>
      <c r="U612" s="21">
        <f t="shared" si="150"/>
        <v>0</v>
      </c>
      <c r="V612" s="24">
        <f t="shared" si="151"/>
        <v>0</v>
      </c>
    </row>
    <row r="613" spans="2:22" ht="16.5" x14ac:dyDescent="0.35">
      <c r="C613" t="s">
        <v>9</v>
      </c>
      <c r="D613" t="s">
        <v>10</v>
      </c>
      <c r="E613">
        <v>2010042</v>
      </c>
      <c r="F613">
        <v>2023245</v>
      </c>
      <c r="G613" t="s">
        <v>627</v>
      </c>
      <c r="H613">
        <v>18</v>
      </c>
      <c r="I613" t="s">
        <v>12</v>
      </c>
      <c r="J613">
        <v>232.2</v>
      </c>
      <c r="K613" t="s">
        <v>14</v>
      </c>
      <c r="M613" s="34">
        <f t="shared" si="144"/>
        <v>2010042</v>
      </c>
      <c r="N613" s="34">
        <f t="shared" si="145"/>
        <v>2023245</v>
      </c>
      <c r="O613" s="34" t="str">
        <f t="shared" si="146"/>
        <v>SANCERRE VV BOURGEOISE RG 12 75CL</v>
      </c>
      <c r="P613" s="35">
        <f t="shared" si="147"/>
        <v>12.899999999999999</v>
      </c>
      <c r="Q613" s="20">
        <v>0</v>
      </c>
      <c r="R613" s="21">
        <f t="shared" si="148"/>
        <v>0</v>
      </c>
      <c r="S613" s="22">
        <f t="shared" si="149"/>
        <v>0</v>
      </c>
      <c r="T613" s="23">
        <v>0</v>
      </c>
      <c r="U613" s="21">
        <f t="shared" si="150"/>
        <v>0</v>
      </c>
      <c r="V613" s="24">
        <f t="shared" si="151"/>
        <v>0</v>
      </c>
    </row>
    <row r="614" spans="2:22" ht="16.5" x14ac:dyDescent="0.35">
      <c r="C614" t="s">
        <v>9</v>
      </c>
      <c r="D614" t="s">
        <v>10</v>
      </c>
      <c r="E614">
        <v>2010042</v>
      </c>
      <c r="F614">
        <v>2023493</v>
      </c>
      <c r="G614" t="s">
        <v>628</v>
      </c>
      <c r="H614">
        <v>50</v>
      </c>
      <c r="I614" t="s">
        <v>12</v>
      </c>
      <c r="J614">
        <v>736</v>
      </c>
      <c r="K614" t="s">
        <v>14</v>
      </c>
      <c r="M614" s="34">
        <f t="shared" si="144"/>
        <v>2010042</v>
      </c>
      <c r="N614" s="34">
        <f t="shared" si="145"/>
        <v>2023493</v>
      </c>
      <c r="O614" s="34" t="str">
        <f t="shared" si="146"/>
        <v>MONTLOUIS BOURNAIS CHIDAINE 13 75CL</v>
      </c>
      <c r="P614" s="35">
        <f t="shared" si="147"/>
        <v>14.72</v>
      </c>
      <c r="Q614" s="20">
        <v>0</v>
      </c>
      <c r="R614" s="21">
        <f t="shared" si="148"/>
        <v>0</v>
      </c>
      <c r="S614" s="22">
        <f t="shared" si="149"/>
        <v>0</v>
      </c>
      <c r="T614" s="23">
        <v>0</v>
      </c>
      <c r="U614" s="21">
        <f t="shared" si="150"/>
        <v>0</v>
      </c>
      <c r="V614" s="24">
        <f t="shared" si="151"/>
        <v>0</v>
      </c>
    </row>
    <row r="615" spans="2:22" ht="16.5" x14ac:dyDescent="0.35">
      <c r="C615" t="s">
        <v>9</v>
      </c>
      <c r="D615" t="s">
        <v>10</v>
      </c>
      <c r="E615">
        <v>2010042</v>
      </c>
      <c r="F615">
        <v>2023833</v>
      </c>
      <c r="G615" t="s">
        <v>629</v>
      </c>
      <c r="H615">
        <v>62</v>
      </c>
      <c r="I615" t="s">
        <v>12</v>
      </c>
      <c r="J615">
        <v>272.8</v>
      </c>
      <c r="K615" t="s">
        <v>14</v>
      </c>
      <c r="M615" s="34">
        <f t="shared" si="144"/>
        <v>2010042</v>
      </c>
      <c r="N615" s="34">
        <f t="shared" si="145"/>
        <v>2023833</v>
      </c>
      <c r="O615" s="34" t="str">
        <f t="shared" si="146"/>
        <v>SANCERRE GDE RESERVE 14 BOURGEOIS 37.5CL</v>
      </c>
      <c r="P615" s="35">
        <f t="shared" si="147"/>
        <v>4.4000000000000004</v>
      </c>
      <c r="Q615" s="20">
        <v>0</v>
      </c>
      <c r="R615" s="21">
        <f t="shared" si="148"/>
        <v>0</v>
      </c>
      <c r="S615" s="22">
        <f t="shared" si="149"/>
        <v>0</v>
      </c>
      <c r="T615" s="23">
        <v>0</v>
      </c>
      <c r="U615" s="21">
        <f t="shared" si="150"/>
        <v>0</v>
      </c>
      <c r="V615" s="24">
        <f t="shared" si="151"/>
        <v>0</v>
      </c>
    </row>
    <row r="616" spans="2:22" ht="16.5" x14ac:dyDescent="0.35">
      <c r="C616" t="s">
        <v>9</v>
      </c>
      <c r="D616" t="s">
        <v>10</v>
      </c>
      <c r="E616">
        <v>2010042</v>
      </c>
      <c r="F616">
        <v>2024359</v>
      </c>
      <c r="G616" t="s">
        <v>630</v>
      </c>
      <c r="H616">
        <v>240</v>
      </c>
      <c r="I616" t="s">
        <v>12</v>
      </c>
      <c r="J616" t="s">
        <v>631</v>
      </c>
      <c r="K616" t="s">
        <v>14</v>
      </c>
      <c r="M616" s="34">
        <f t="shared" si="144"/>
        <v>2010042</v>
      </c>
      <c r="N616" s="34">
        <f t="shared" si="145"/>
        <v>2024359</v>
      </c>
      <c r="O616" s="34" t="str">
        <f t="shared" si="146"/>
        <v>SANCERRE VIGNE BLANCHE 14 BOURGEOIS 75CL</v>
      </c>
      <c r="P616" s="35">
        <f t="shared" si="147"/>
        <v>7.1</v>
      </c>
      <c r="Q616" s="20">
        <v>0</v>
      </c>
      <c r="R616" s="21">
        <f t="shared" si="148"/>
        <v>0</v>
      </c>
      <c r="S616" s="22">
        <f t="shared" si="149"/>
        <v>0</v>
      </c>
      <c r="T616" s="23">
        <v>0</v>
      </c>
      <c r="U616" s="21">
        <f t="shared" si="150"/>
        <v>0</v>
      </c>
      <c r="V616" s="24">
        <f t="shared" si="151"/>
        <v>0</v>
      </c>
    </row>
    <row r="617" spans="2:22" ht="16.5" x14ac:dyDescent="0.35">
      <c r="C617" t="s">
        <v>9</v>
      </c>
      <c r="D617" t="s">
        <v>10</v>
      </c>
      <c r="E617">
        <v>2010042</v>
      </c>
      <c r="F617">
        <v>2024757</v>
      </c>
      <c r="G617" t="s">
        <v>632</v>
      </c>
      <c r="H617">
        <v>9</v>
      </c>
      <c r="I617" t="s">
        <v>12</v>
      </c>
      <c r="J617">
        <v>528.29999999999995</v>
      </c>
      <c r="K617" t="s">
        <v>14</v>
      </c>
      <c r="M617" s="36">
        <f t="shared" si="144"/>
        <v>2010042</v>
      </c>
      <c r="N617" s="36">
        <f t="shared" si="145"/>
        <v>2024757</v>
      </c>
      <c r="O617" s="36" t="str">
        <f t="shared" si="146"/>
        <v>POUILLY FUME BARON DE L 10 150CL</v>
      </c>
      <c r="P617" s="37">
        <f t="shared" si="147"/>
        <v>58.699999999999996</v>
      </c>
      <c r="Q617" s="25">
        <v>0</v>
      </c>
      <c r="R617" s="26">
        <f t="shared" si="148"/>
        <v>0</v>
      </c>
      <c r="S617" s="27">
        <f t="shared" si="149"/>
        <v>0</v>
      </c>
      <c r="T617" s="28">
        <v>0</v>
      </c>
      <c r="U617" s="26">
        <f t="shared" si="150"/>
        <v>0</v>
      </c>
      <c r="V617" s="29">
        <f t="shared" si="151"/>
        <v>0</v>
      </c>
    </row>
    <row r="618" spans="2:22" hidden="1" x14ac:dyDescent="0.25">
      <c r="M618" t="str">
        <f t="shared" si="144"/>
        <v/>
      </c>
      <c r="N618" t="str">
        <f t="shared" si="145"/>
        <v/>
      </c>
      <c r="O618" t="str">
        <f t="shared" si="146"/>
        <v/>
      </c>
      <c r="P618" s="1" t="str">
        <f t="shared" si="147"/>
        <v/>
      </c>
    </row>
    <row r="619" spans="2:22" hidden="1" x14ac:dyDescent="0.25">
      <c r="B619" t="s">
        <v>15</v>
      </c>
      <c r="E619">
        <v>2010042</v>
      </c>
      <c r="J619" t="s">
        <v>633</v>
      </c>
      <c r="K619" t="s">
        <v>14</v>
      </c>
      <c r="M619" t="str">
        <f t="shared" si="144"/>
        <v/>
      </c>
      <c r="N619" t="str">
        <f t="shared" si="145"/>
        <v/>
      </c>
      <c r="O619" t="str">
        <f t="shared" si="146"/>
        <v/>
      </c>
      <c r="P619" s="1" t="str">
        <f t="shared" si="147"/>
        <v/>
      </c>
    </row>
    <row r="620" spans="2:22" hidden="1" x14ac:dyDescent="0.25">
      <c r="M620" t="str">
        <f t="shared" si="144"/>
        <v/>
      </c>
      <c r="N620" t="str">
        <f t="shared" si="145"/>
        <v/>
      </c>
      <c r="O620" t="str">
        <f t="shared" si="146"/>
        <v/>
      </c>
      <c r="P620" s="1" t="str">
        <f t="shared" si="147"/>
        <v/>
      </c>
    </row>
    <row r="621" spans="2:22" ht="16.5" x14ac:dyDescent="0.35">
      <c r="C621" t="s">
        <v>9</v>
      </c>
      <c r="D621" t="s">
        <v>10</v>
      </c>
      <c r="E621">
        <v>2010043</v>
      </c>
      <c r="F621">
        <v>1372480</v>
      </c>
      <c r="G621" t="s">
        <v>634</v>
      </c>
      <c r="H621">
        <v>8</v>
      </c>
      <c r="I621" t="s">
        <v>12</v>
      </c>
      <c r="J621">
        <v>74.08</v>
      </c>
      <c r="K621" t="s">
        <v>14</v>
      </c>
      <c r="M621" s="32">
        <f t="shared" si="144"/>
        <v>2010043</v>
      </c>
      <c r="N621" s="32">
        <f t="shared" si="145"/>
        <v>1372480</v>
      </c>
      <c r="O621" s="32" t="str">
        <f t="shared" si="146"/>
        <v>STE ROSELINE PRIEURE RGE 07 75CL</v>
      </c>
      <c r="P621" s="33">
        <f t="shared" si="147"/>
        <v>9.26</v>
      </c>
      <c r="Q621" s="15">
        <v>0</v>
      </c>
      <c r="R621" s="16">
        <f t="shared" ref="R621:R684" si="152">IFERROR(Q621/1.416,0)</f>
        <v>0</v>
      </c>
      <c r="S621" s="17">
        <f t="shared" ref="S621:S684" si="153">IFERROR(P621/R621,0)</f>
        <v>0</v>
      </c>
      <c r="T621" s="18">
        <v>0</v>
      </c>
      <c r="U621" s="16">
        <f t="shared" ref="U621:U684" si="154">IFERROR(T621/1.416,0)</f>
        <v>0</v>
      </c>
      <c r="V621" s="19">
        <f t="shared" ref="V621:V684" si="155">IFERROR(P621/U621,0)</f>
        <v>0</v>
      </c>
    </row>
    <row r="622" spans="2:22" ht="16.5" x14ac:dyDescent="0.35">
      <c r="C622" t="s">
        <v>9</v>
      </c>
      <c r="D622" t="s">
        <v>10</v>
      </c>
      <c r="E622">
        <v>2010043</v>
      </c>
      <c r="F622">
        <v>1415726</v>
      </c>
      <c r="G622" t="s">
        <v>635</v>
      </c>
      <c r="H622">
        <v>12</v>
      </c>
      <c r="I622" t="s">
        <v>12</v>
      </c>
      <c r="J622">
        <v>93.6</v>
      </c>
      <c r="K622" t="s">
        <v>14</v>
      </c>
      <c r="M622" s="34">
        <f t="shared" si="144"/>
        <v>2010043</v>
      </c>
      <c r="N622" s="34">
        <f t="shared" si="145"/>
        <v>1415726</v>
      </c>
      <c r="O622" s="34" t="str">
        <f t="shared" si="146"/>
        <v>BEAUPRE COLLECTION RG 07 75CL B. DOUBLE</v>
      </c>
      <c r="P622" s="35">
        <f t="shared" si="147"/>
        <v>7.8</v>
      </c>
      <c r="Q622" s="20">
        <v>0</v>
      </c>
      <c r="R622" s="21">
        <f t="shared" si="152"/>
        <v>0</v>
      </c>
      <c r="S622" s="22">
        <f t="shared" si="153"/>
        <v>0</v>
      </c>
      <c r="T622" s="23">
        <v>0</v>
      </c>
      <c r="U622" s="21">
        <f t="shared" si="154"/>
        <v>0</v>
      </c>
      <c r="V622" s="24">
        <f t="shared" si="155"/>
        <v>0</v>
      </c>
    </row>
    <row r="623" spans="2:22" ht="16.5" x14ac:dyDescent="0.35">
      <c r="C623" t="s">
        <v>9</v>
      </c>
      <c r="D623" t="s">
        <v>10</v>
      </c>
      <c r="E623">
        <v>2010043</v>
      </c>
      <c r="F623">
        <v>2006011</v>
      </c>
      <c r="G623" t="s">
        <v>636</v>
      </c>
      <c r="H623">
        <v>3</v>
      </c>
      <c r="I623" t="s">
        <v>12</v>
      </c>
      <c r="J623">
        <v>19.3</v>
      </c>
      <c r="K623" t="s">
        <v>14</v>
      </c>
      <c r="M623" s="34">
        <f t="shared" si="144"/>
        <v>2010043</v>
      </c>
      <c r="N623" s="34">
        <f t="shared" si="145"/>
        <v>2006011</v>
      </c>
      <c r="O623" s="34" t="str">
        <f t="shared" si="146"/>
        <v>RASQUE BLC 12 BIANCONE 50CL</v>
      </c>
      <c r="P623" s="35">
        <f t="shared" si="147"/>
        <v>6.4333333333333336</v>
      </c>
      <c r="Q623" s="20">
        <v>0</v>
      </c>
      <c r="R623" s="21">
        <f t="shared" si="152"/>
        <v>0</v>
      </c>
      <c r="S623" s="22">
        <f t="shared" si="153"/>
        <v>0</v>
      </c>
      <c r="T623" s="23">
        <v>0</v>
      </c>
      <c r="U623" s="21">
        <f t="shared" si="154"/>
        <v>0</v>
      </c>
      <c r="V623" s="24">
        <f t="shared" si="155"/>
        <v>0</v>
      </c>
    </row>
    <row r="624" spans="2:22" ht="16.5" x14ac:dyDescent="0.35">
      <c r="C624" t="s">
        <v>9</v>
      </c>
      <c r="D624" t="s">
        <v>10</v>
      </c>
      <c r="E624">
        <v>2010043</v>
      </c>
      <c r="F624">
        <v>2006388</v>
      </c>
      <c r="G624" t="s">
        <v>637</v>
      </c>
      <c r="H624">
        <v>14</v>
      </c>
      <c r="I624" t="s">
        <v>12</v>
      </c>
      <c r="J624">
        <v>85.01</v>
      </c>
      <c r="K624" t="s">
        <v>14</v>
      </c>
      <c r="M624" s="34">
        <f t="shared" si="144"/>
        <v>2010043</v>
      </c>
      <c r="N624" s="34">
        <f t="shared" si="145"/>
        <v>2006388</v>
      </c>
      <c r="O624" s="34" t="str">
        <f t="shared" si="146"/>
        <v>STE MARGUERITE SYMPHONIE RG 10 75CL</v>
      </c>
      <c r="P624" s="35">
        <f t="shared" si="147"/>
        <v>6.0721428571428575</v>
      </c>
      <c r="Q624" s="20">
        <v>0</v>
      </c>
      <c r="R624" s="21">
        <f t="shared" si="152"/>
        <v>0</v>
      </c>
      <c r="S624" s="22">
        <f t="shared" si="153"/>
        <v>0</v>
      </c>
      <c r="T624" s="23">
        <v>0</v>
      </c>
      <c r="U624" s="21">
        <f t="shared" si="154"/>
        <v>0</v>
      </c>
      <c r="V624" s="24">
        <f t="shared" si="155"/>
        <v>0</v>
      </c>
    </row>
    <row r="625" spans="3:22" ht="16.5" x14ac:dyDescent="0.35">
      <c r="C625" t="s">
        <v>9</v>
      </c>
      <c r="D625" t="s">
        <v>10</v>
      </c>
      <c r="E625">
        <v>2010043</v>
      </c>
      <c r="F625">
        <v>2007546</v>
      </c>
      <c r="G625" t="s">
        <v>638</v>
      </c>
      <c r="H625">
        <v>3</v>
      </c>
      <c r="I625" t="s">
        <v>12</v>
      </c>
      <c r="J625">
        <v>19.5</v>
      </c>
      <c r="K625" t="s">
        <v>14</v>
      </c>
      <c r="M625" s="34">
        <f t="shared" si="144"/>
        <v>2010043</v>
      </c>
      <c r="N625" s="34">
        <f t="shared" si="145"/>
        <v>2007546</v>
      </c>
      <c r="O625" s="34" t="str">
        <f t="shared" si="146"/>
        <v>CHT REQUIER RGE 08 CHT REQUIER 75CL</v>
      </c>
      <c r="P625" s="35">
        <f t="shared" si="147"/>
        <v>6.5</v>
      </c>
      <c r="Q625" s="20">
        <v>0</v>
      </c>
      <c r="R625" s="21">
        <f t="shared" si="152"/>
        <v>0</v>
      </c>
      <c r="S625" s="22">
        <f t="shared" si="153"/>
        <v>0</v>
      </c>
      <c r="T625" s="23">
        <v>0</v>
      </c>
      <c r="U625" s="21">
        <f t="shared" si="154"/>
        <v>0</v>
      </c>
      <c r="V625" s="24">
        <f t="shared" si="155"/>
        <v>0</v>
      </c>
    </row>
    <row r="626" spans="3:22" ht="16.5" x14ac:dyDescent="0.35">
      <c r="C626" t="s">
        <v>9</v>
      </c>
      <c r="D626" t="s">
        <v>10</v>
      </c>
      <c r="E626">
        <v>2010043</v>
      </c>
      <c r="F626">
        <v>2009217</v>
      </c>
      <c r="G626" t="s">
        <v>639</v>
      </c>
      <c r="H626">
        <v>4</v>
      </c>
      <c r="I626" t="s">
        <v>12</v>
      </c>
      <c r="J626">
        <v>23.63</v>
      </c>
      <c r="K626" t="s">
        <v>14</v>
      </c>
      <c r="M626" s="34">
        <f t="shared" si="144"/>
        <v>2010043</v>
      </c>
      <c r="N626" s="34">
        <f t="shared" si="145"/>
        <v>2009217</v>
      </c>
      <c r="O626" s="34" t="str">
        <f t="shared" si="146"/>
        <v>MARGILLIERE BASTIDE RG 11 75C 120+12 BIO</v>
      </c>
      <c r="P626" s="35">
        <f t="shared" si="147"/>
        <v>5.9074999999999998</v>
      </c>
      <c r="Q626" s="20">
        <v>0</v>
      </c>
      <c r="R626" s="21">
        <f t="shared" si="152"/>
        <v>0</v>
      </c>
      <c r="S626" s="22">
        <f t="shared" si="153"/>
        <v>0</v>
      </c>
      <c r="T626" s="23">
        <v>0</v>
      </c>
      <c r="U626" s="21">
        <f t="shared" si="154"/>
        <v>0</v>
      </c>
      <c r="V626" s="24">
        <f t="shared" si="155"/>
        <v>0</v>
      </c>
    </row>
    <row r="627" spans="3:22" ht="16.5" x14ac:dyDescent="0.35">
      <c r="C627" t="s">
        <v>9</v>
      </c>
      <c r="D627" t="s">
        <v>10</v>
      </c>
      <c r="E627">
        <v>2010043</v>
      </c>
      <c r="F627">
        <v>2009629</v>
      </c>
      <c r="G627" t="s">
        <v>640</v>
      </c>
      <c r="H627">
        <v>11</v>
      </c>
      <c r="I627" t="s">
        <v>12</v>
      </c>
      <c r="J627">
        <v>111.1</v>
      </c>
      <c r="K627" t="s">
        <v>14</v>
      </c>
      <c r="M627" s="34">
        <f t="shared" si="144"/>
        <v>2010043</v>
      </c>
      <c r="N627" s="34">
        <f t="shared" si="145"/>
        <v>2009629</v>
      </c>
      <c r="O627" s="34" t="str">
        <f t="shared" si="146"/>
        <v>VANNIERES RG 09 BOISSAUX 75 CL</v>
      </c>
      <c r="P627" s="35">
        <f t="shared" si="147"/>
        <v>10.1</v>
      </c>
      <c r="Q627" s="20">
        <v>0</v>
      </c>
      <c r="R627" s="21">
        <f t="shared" si="152"/>
        <v>0</v>
      </c>
      <c r="S627" s="22">
        <f t="shared" si="153"/>
        <v>0</v>
      </c>
      <c r="T627" s="23">
        <v>0</v>
      </c>
      <c r="U627" s="21">
        <f t="shared" si="154"/>
        <v>0</v>
      </c>
      <c r="V627" s="24">
        <f t="shared" si="155"/>
        <v>0</v>
      </c>
    </row>
    <row r="628" spans="3:22" ht="16.5" x14ac:dyDescent="0.35">
      <c r="C628" t="s">
        <v>9</v>
      </c>
      <c r="D628" t="s">
        <v>10</v>
      </c>
      <c r="E628">
        <v>2010043</v>
      </c>
      <c r="F628">
        <v>2013077</v>
      </c>
      <c r="G628" t="s">
        <v>641</v>
      </c>
      <c r="H628">
        <v>72</v>
      </c>
      <c r="I628" t="s">
        <v>12</v>
      </c>
      <c r="J628">
        <v>695.52</v>
      </c>
      <c r="K628" t="s">
        <v>14</v>
      </c>
      <c r="M628" s="34">
        <f t="shared" si="144"/>
        <v>2010043</v>
      </c>
      <c r="N628" s="34">
        <f t="shared" si="145"/>
        <v>2013077</v>
      </c>
      <c r="O628" s="34" t="str">
        <f t="shared" si="146"/>
        <v>VANNIERES RG 10 BOISSAUX 75 CL 84+36</v>
      </c>
      <c r="P628" s="35">
        <f t="shared" si="147"/>
        <v>9.66</v>
      </c>
      <c r="Q628" s="20">
        <v>0</v>
      </c>
      <c r="R628" s="21">
        <f t="shared" si="152"/>
        <v>0</v>
      </c>
      <c r="S628" s="22">
        <f t="shared" si="153"/>
        <v>0</v>
      </c>
      <c r="T628" s="23">
        <v>0</v>
      </c>
      <c r="U628" s="21">
        <f t="shared" si="154"/>
        <v>0</v>
      </c>
      <c r="V628" s="24">
        <f t="shared" si="155"/>
        <v>0</v>
      </c>
    </row>
    <row r="629" spans="3:22" ht="16.5" x14ac:dyDescent="0.35">
      <c r="C629" t="s">
        <v>9</v>
      </c>
      <c r="D629" t="s">
        <v>10</v>
      </c>
      <c r="E629">
        <v>2010043</v>
      </c>
      <c r="F629">
        <v>2013655</v>
      </c>
      <c r="G629" t="s">
        <v>642</v>
      </c>
      <c r="H629">
        <v>11</v>
      </c>
      <c r="I629" t="s">
        <v>12</v>
      </c>
      <c r="J629">
        <v>160.41999999999999</v>
      </c>
      <c r="K629" t="s">
        <v>14</v>
      </c>
      <c r="M629" s="34">
        <f t="shared" si="144"/>
        <v>2010043</v>
      </c>
      <c r="N629" s="34">
        <f t="shared" si="145"/>
        <v>2013655</v>
      </c>
      <c r="O629" s="34" t="str">
        <f t="shared" si="146"/>
        <v>PIBARNON CHT RG 08 ST VICTOR 75CL</v>
      </c>
      <c r="P629" s="35">
        <f t="shared" si="147"/>
        <v>14.583636363636362</v>
      </c>
      <c r="Q629" s="20">
        <v>0</v>
      </c>
      <c r="R629" s="21">
        <f t="shared" si="152"/>
        <v>0</v>
      </c>
      <c r="S629" s="22">
        <f t="shared" si="153"/>
        <v>0</v>
      </c>
      <c r="T629" s="23">
        <v>0</v>
      </c>
      <c r="U629" s="21">
        <f t="shared" si="154"/>
        <v>0</v>
      </c>
      <c r="V629" s="24">
        <f t="shared" si="155"/>
        <v>0</v>
      </c>
    </row>
    <row r="630" spans="3:22" ht="16.5" x14ac:dyDescent="0.35">
      <c r="C630" t="s">
        <v>9</v>
      </c>
      <c r="D630" t="s">
        <v>10</v>
      </c>
      <c r="E630">
        <v>2010043</v>
      </c>
      <c r="F630">
        <v>2014046</v>
      </c>
      <c r="G630" t="s">
        <v>643</v>
      </c>
      <c r="H630">
        <v>63</v>
      </c>
      <c r="I630" t="s">
        <v>12</v>
      </c>
      <c r="J630">
        <v>562.47</v>
      </c>
      <c r="K630" t="s">
        <v>14</v>
      </c>
      <c r="M630" s="34">
        <f t="shared" si="144"/>
        <v>2010043</v>
      </c>
      <c r="N630" s="34">
        <f t="shared" si="145"/>
        <v>2014046</v>
      </c>
      <c r="O630" s="34" t="str">
        <f t="shared" si="146"/>
        <v>STE MARGUERITE SYMPHONIE BLC 13 75CL</v>
      </c>
      <c r="P630" s="35">
        <f t="shared" si="147"/>
        <v>8.9280952380952385</v>
      </c>
      <c r="Q630" s="20">
        <v>0</v>
      </c>
      <c r="R630" s="21">
        <f t="shared" si="152"/>
        <v>0</v>
      </c>
      <c r="S630" s="22">
        <f t="shared" si="153"/>
        <v>0</v>
      </c>
      <c r="T630" s="23">
        <v>0</v>
      </c>
      <c r="U630" s="21">
        <f t="shared" si="154"/>
        <v>0</v>
      </c>
      <c r="V630" s="24">
        <f t="shared" si="155"/>
        <v>0</v>
      </c>
    </row>
    <row r="631" spans="3:22" ht="16.5" x14ac:dyDescent="0.35">
      <c r="C631" t="s">
        <v>9</v>
      </c>
      <c r="D631" t="s">
        <v>10</v>
      </c>
      <c r="E631">
        <v>2010043</v>
      </c>
      <c r="F631">
        <v>2014408</v>
      </c>
      <c r="G631" t="s">
        <v>644</v>
      </c>
      <c r="H631">
        <v>9</v>
      </c>
      <c r="I631" t="s">
        <v>12</v>
      </c>
      <c r="J631">
        <v>126</v>
      </c>
      <c r="K631" t="s">
        <v>14</v>
      </c>
      <c r="M631" s="34">
        <f t="shared" si="144"/>
        <v>2010043</v>
      </c>
      <c r="N631" s="34">
        <f t="shared" si="145"/>
        <v>2014408</v>
      </c>
      <c r="O631" s="34" t="str">
        <f t="shared" si="146"/>
        <v>CHT DE BELLET BARON G BLC 12 75CL</v>
      </c>
      <c r="P631" s="35">
        <f t="shared" si="147"/>
        <v>14</v>
      </c>
      <c r="Q631" s="20">
        <v>0</v>
      </c>
      <c r="R631" s="21">
        <f t="shared" si="152"/>
        <v>0</v>
      </c>
      <c r="S631" s="22">
        <f t="shared" si="153"/>
        <v>0</v>
      </c>
      <c r="T631" s="23">
        <v>0</v>
      </c>
      <c r="U631" s="21">
        <f t="shared" si="154"/>
        <v>0</v>
      </c>
      <c r="V631" s="24">
        <f t="shared" si="155"/>
        <v>0</v>
      </c>
    </row>
    <row r="632" spans="3:22" ht="16.5" x14ac:dyDescent="0.35">
      <c r="C632" t="s">
        <v>9</v>
      </c>
      <c r="D632" t="s">
        <v>10</v>
      </c>
      <c r="E632">
        <v>2010043</v>
      </c>
      <c r="F632">
        <v>2014450</v>
      </c>
      <c r="G632" t="s">
        <v>645</v>
      </c>
      <c r="H632">
        <v>8</v>
      </c>
      <c r="I632" t="s">
        <v>12</v>
      </c>
      <c r="J632">
        <v>96</v>
      </c>
      <c r="K632" t="s">
        <v>14</v>
      </c>
      <c r="M632" s="34">
        <f t="shared" si="144"/>
        <v>2010043</v>
      </c>
      <c r="N632" s="34">
        <f t="shared" si="145"/>
        <v>2014450</v>
      </c>
      <c r="O632" s="34" t="str">
        <f t="shared" si="146"/>
        <v>CLOS ST JOSEPH RG 12 75CL SASSI</v>
      </c>
      <c r="P632" s="35">
        <f t="shared" si="147"/>
        <v>12</v>
      </c>
      <c r="Q632" s="20">
        <v>0</v>
      </c>
      <c r="R632" s="21">
        <f t="shared" si="152"/>
        <v>0</v>
      </c>
      <c r="S632" s="22">
        <f t="shared" si="153"/>
        <v>0</v>
      </c>
      <c r="T632" s="23">
        <v>0</v>
      </c>
      <c r="U632" s="21">
        <f t="shared" si="154"/>
        <v>0</v>
      </c>
      <c r="V632" s="24">
        <f t="shared" si="155"/>
        <v>0</v>
      </c>
    </row>
    <row r="633" spans="3:22" ht="16.5" x14ac:dyDescent="0.35">
      <c r="C633" t="s">
        <v>9</v>
      </c>
      <c r="D633" t="s">
        <v>10</v>
      </c>
      <c r="E633">
        <v>2010043</v>
      </c>
      <c r="F633">
        <v>2014873</v>
      </c>
      <c r="G633" t="s">
        <v>646</v>
      </c>
      <c r="H633">
        <v>7</v>
      </c>
      <c r="I633" t="s">
        <v>12</v>
      </c>
      <c r="J633">
        <v>58.8</v>
      </c>
      <c r="K633" t="s">
        <v>14</v>
      </c>
      <c r="M633" s="34">
        <f t="shared" si="144"/>
        <v>2010043</v>
      </c>
      <c r="N633" s="34">
        <f t="shared" si="145"/>
        <v>2014873</v>
      </c>
      <c r="O633" s="34" t="str">
        <f t="shared" si="146"/>
        <v>BARBANAU RG 11 ET CAE-TERRA 75CL BIO</v>
      </c>
      <c r="P633" s="35">
        <f t="shared" si="147"/>
        <v>8.4</v>
      </c>
      <c r="Q633" s="20">
        <v>0</v>
      </c>
      <c r="R633" s="21">
        <f t="shared" si="152"/>
        <v>0</v>
      </c>
      <c r="S633" s="22">
        <f t="shared" si="153"/>
        <v>0</v>
      </c>
      <c r="T633" s="23">
        <v>0</v>
      </c>
      <c r="U633" s="21">
        <f t="shared" si="154"/>
        <v>0</v>
      </c>
      <c r="V633" s="24">
        <f t="shared" si="155"/>
        <v>0</v>
      </c>
    </row>
    <row r="634" spans="3:22" ht="16.5" x14ac:dyDescent="0.35">
      <c r="C634" t="s">
        <v>9</v>
      </c>
      <c r="D634" t="s">
        <v>10</v>
      </c>
      <c r="E634">
        <v>2010043</v>
      </c>
      <c r="F634">
        <v>2015142</v>
      </c>
      <c r="G634" t="s">
        <v>647</v>
      </c>
      <c r="H634">
        <v>101</v>
      </c>
      <c r="I634" t="s">
        <v>12</v>
      </c>
      <c r="J634">
        <v>477.73</v>
      </c>
      <c r="K634" t="s">
        <v>14</v>
      </c>
      <c r="M634" s="34">
        <f t="shared" si="144"/>
        <v>2010043</v>
      </c>
      <c r="N634" s="34">
        <f t="shared" si="145"/>
        <v>2015142</v>
      </c>
      <c r="O634" s="34" t="str">
        <f t="shared" si="146"/>
        <v>ST A/FIGUIERE FRANCOIS RG 13 75CL</v>
      </c>
      <c r="P634" s="35">
        <f t="shared" si="147"/>
        <v>4.7300000000000004</v>
      </c>
      <c r="Q634" s="20">
        <v>0</v>
      </c>
      <c r="R634" s="21">
        <f t="shared" si="152"/>
        <v>0</v>
      </c>
      <c r="S634" s="22">
        <f t="shared" si="153"/>
        <v>0</v>
      </c>
      <c r="T634" s="23">
        <v>0</v>
      </c>
      <c r="U634" s="21">
        <f t="shared" si="154"/>
        <v>0</v>
      </c>
      <c r="V634" s="24">
        <f t="shared" si="155"/>
        <v>0</v>
      </c>
    </row>
    <row r="635" spans="3:22" ht="16.5" x14ac:dyDescent="0.35">
      <c r="C635" t="s">
        <v>9</v>
      </c>
      <c r="D635" t="s">
        <v>10</v>
      </c>
      <c r="E635">
        <v>2010043</v>
      </c>
      <c r="F635">
        <v>2015148</v>
      </c>
      <c r="G635" t="s">
        <v>648</v>
      </c>
      <c r="H635">
        <v>26</v>
      </c>
      <c r="I635" t="s">
        <v>12</v>
      </c>
      <c r="J635">
        <v>143.06</v>
      </c>
      <c r="K635" t="s">
        <v>14</v>
      </c>
      <c r="M635" s="34">
        <f t="shared" si="144"/>
        <v>2010043</v>
      </c>
      <c r="N635" s="34">
        <f t="shared" si="145"/>
        <v>2015148</v>
      </c>
      <c r="O635" s="34" t="str">
        <f t="shared" si="146"/>
        <v>ST A/FIGUIERE PREMIERE RG 12 50CL 8+1</v>
      </c>
      <c r="P635" s="35">
        <f t="shared" si="147"/>
        <v>5.5023076923076921</v>
      </c>
      <c r="Q635" s="20">
        <v>0</v>
      </c>
      <c r="R635" s="21">
        <f t="shared" si="152"/>
        <v>0</v>
      </c>
      <c r="S635" s="22">
        <f t="shared" si="153"/>
        <v>0</v>
      </c>
      <c r="T635" s="23">
        <v>0</v>
      </c>
      <c r="U635" s="21">
        <f t="shared" si="154"/>
        <v>0</v>
      </c>
      <c r="V635" s="24">
        <f t="shared" si="155"/>
        <v>0</v>
      </c>
    </row>
    <row r="636" spans="3:22" ht="16.5" x14ac:dyDescent="0.35">
      <c r="C636" t="s">
        <v>9</v>
      </c>
      <c r="D636" t="s">
        <v>10</v>
      </c>
      <c r="E636">
        <v>2010043</v>
      </c>
      <c r="F636">
        <v>2015149</v>
      </c>
      <c r="G636" t="s">
        <v>649</v>
      </c>
      <c r="H636">
        <v>15</v>
      </c>
      <c r="I636" t="s">
        <v>12</v>
      </c>
      <c r="J636">
        <v>117.75</v>
      </c>
      <c r="K636" t="s">
        <v>14</v>
      </c>
      <c r="M636" s="34">
        <f t="shared" si="144"/>
        <v>2010043</v>
      </c>
      <c r="N636" s="34">
        <f t="shared" si="145"/>
        <v>2015149</v>
      </c>
      <c r="O636" s="34" t="str">
        <f t="shared" si="146"/>
        <v>ST A/FIGUIERE PREMIERE RG 12 75CL 11+1</v>
      </c>
      <c r="P636" s="35">
        <f t="shared" si="147"/>
        <v>7.85</v>
      </c>
      <c r="Q636" s="20">
        <v>0</v>
      </c>
      <c r="R636" s="21">
        <f t="shared" si="152"/>
        <v>0</v>
      </c>
      <c r="S636" s="22">
        <f t="shared" si="153"/>
        <v>0</v>
      </c>
      <c r="T636" s="23">
        <v>0</v>
      </c>
      <c r="U636" s="21">
        <f t="shared" si="154"/>
        <v>0</v>
      </c>
      <c r="V636" s="24">
        <f t="shared" si="155"/>
        <v>0</v>
      </c>
    </row>
    <row r="637" spans="3:22" ht="16.5" x14ac:dyDescent="0.35">
      <c r="C637" t="s">
        <v>9</v>
      </c>
      <c r="D637" t="s">
        <v>10</v>
      </c>
      <c r="E637">
        <v>2010043</v>
      </c>
      <c r="F637">
        <v>2015178</v>
      </c>
      <c r="G637" t="s">
        <v>650</v>
      </c>
      <c r="H637">
        <v>12</v>
      </c>
      <c r="I637" t="s">
        <v>12</v>
      </c>
      <c r="J637">
        <v>255.6</v>
      </c>
      <c r="K637" t="s">
        <v>14</v>
      </c>
      <c r="M637" s="34">
        <f t="shared" si="144"/>
        <v>2010043</v>
      </c>
      <c r="N637" s="34">
        <f t="shared" si="145"/>
        <v>2015178</v>
      </c>
      <c r="O637" s="34" t="str">
        <f t="shared" si="146"/>
        <v>SIMONE RG 10 ROUGIER 75CL</v>
      </c>
      <c r="P637" s="35">
        <f t="shared" si="147"/>
        <v>21.3</v>
      </c>
      <c r="Q637" s="20">
        <v>0</v>
      </c>
      <c r="R637" s="21">
        <f t="shared" si="152"/>
        <v>0</v>
      </c>
      <c r="S637" s="22">
        <f t="shared" si="153"/>
        <v>0</v>
      </c>
      <c r="T637" s="23">
        <v>0</v>
      </c>
      <c r="U637" s="21">
        <f t="shared" si="154"/>
        <v>0</v>
      </c>
      <c r="V637" s="24">
        <f t="shared" si="155"/>
        <v>0</v>
      </c>
    </row>
    <row r="638" spans="3:22" ht="16.5" x14ac:dyDescent="0.35">
      <c r="C638" t="s">
        <v>9</v>
      </c>
      <c r="D638" t="s">
        <v>10</v>
      </c>
      <c r="E638">
        <v>2010043</v>
      </c>
      <c r="F638">
        <v>2015199</v>
      </c>
      <c r="G638" t="s">
        <v>651</v>
      </c>
      <c r="H638">
        <v>27</v>
      </c>
      <c r="I638" t="s">
        <v>12</v>
      </c>
      <c r="J638">
        <v>179.82</v>
      </c>
      <c r="K638" t="s">
        <v>14</v>
      </c>
      <c r="M638" s="34">
        <f t="shared" si="144"/>
        <v>2010043</v>
      </c>
      <c r="N638" s="34">
        <f t="shared" si="145"/>
        <v>2015199</v>
      </c>
      <c r="O638" s="34" t="str">
        <f t="shared" si="146"/>
        <v>OTT SELLE RS 13 37.5CL</v>
      </c>
      <c r="P638" s="35">
        <f t="shared" si="147"/>
        <v>6.66</v>
      </c>
      <c r="Q638" s="20">
        <v>0</v>
      </c>
      <c r="R638" s="21">
        <f t="shared" si="152"/>
        <v>0</v>
      </c>
      <c r="S638" s="22">
        <f t="shared" si="153"/>
        <v>0</v>
      </c>
      <c r="T638" s="23">
        <v>0</v>
      </c>
      <c r="U638" s="21">
        <f t="shared" si="154"/>
        <v>0</v>
      </c>
      <c r="V638" s="24">
        <f t="shared" si="155"/>
        <v>0</v>
      </c>
    </row>
    <row r="639" spans="3:22" ht="16.5" x14ac:dyDescent="0.35">
      <c r="C639" t="s">
        <v>9</v>
      </c>
      <c r="D639" t="s">
        <v>10</v>
      </c>
      <c r="E639">
        <v>2010043</v>
      </c>
      <c r="F639">
        <v>2015248</v>
      </c>
      <c r="G639" t="s">
        <v>652</v>
      </c>
      <c r="H639">
        <v>11</v>
      </c>
      <c r="I639" t="s">
        <v>12</v>
      </c>
      <c r="J639">
        <v>71.5</v>
      </c>
      <c r="K639" t="s">
        <v>14</v>
      </c>
      <c r="M639" s="34">
        <f t="shared" si="144"/>
        <v>2010043</v>
      </c>
      <c r="N639" s="34">
        <f t="shared" si="145"/>
        <v>2015248</v>
      </c>
      <c r="O639" s="34" t="str">
        <f t="shared" si="146"/>
        <v>CLOS REQUIER RS 13 75CL</v>
      </c>
      <c r="P639" s="35">
        <f t="shared" si="147"/>
        <v>6.5</v>
      </c>
      <c r="Q639" s="20">
        <v>0</v>
      </c>
      <c r="R639" s="21">
        <f t="shared" si="152"/>
        <v>0</v>
      </c>
      <c r="S639" s="22">
        <f t="shared" si="153"/>
        <v>0</v>
      </c>
      <c r="T639" s="23">
        <v>0</v>
      </c>
      <c r="U639" s="21">
        <f t="shared" si="154"/>
        <v>0</v>
      </c>
      <c r="V639" s="24">
        <f t="shared" si="155"/>
        <v>0</v>
      </c>
    </row>
    <row r="640" spans="3:22" ht="16.5" x14ac:dyDescent="0.35">
      <c r="C640" t="s">
        <v>9</v>
      </c>
      <c r="D640" t="s">
        <v>10</v>
      </c>
      <c r="E640">
        <v>2010043</v>
      </c>
      <c r="F640">
        <v>2015563</v>
      </c>
      <c r="G640" t="s">
        <v>653</v>
      </c>
      <c r="H640">
        <v>9</v>
      </c>
      <c r="I640" t="s">
        <v>12</v>
      </c>
      <c r="J640">
        <v>40.770000000000003</v>
      </c>
      <c r="K640" t="s">
        <v>14</v>
      </c>
      <c r="M640" s="34">
        <f t="shared" si="144"/>
        <v>2010043</v>
      </c>
      <c r="N640" s="34">
        <f t="shared" si="145"/>
        <v>2015563</v>
      </c>
      <c r="O640" s="34" t="str">
        <f t="shared" si="146"/>
        <v>TOUR L'EVEQUE PET/ROSES RS 13 50CL</v>
      </c>
      <c r="P640" s="35">
        <f t="shared" si="147"/>
        <v>4.53</v>
      </c>
      <c r="Q640" s="20">
        <v>0</v>
      </c>
      <c r="R640" s="21">
        <f t="shared" si="152"/>
        <v>0</v>
      </c>
      <c r="S640" s="22">
        <f t="shared" si="153"/>
        <v>0</v>
      </c>
      <c r="T640" s="23">
        <v>0</v>
      </c>
      <c r="U640" s="21">
        <f t="shared" si="154"/>
        <v>0</v>
      </c>
      <c r="V640" s="24">
        <f t="shared" si="155"/>
        <v>0</v>
      </c>
    </row>
    <row r="641" spans="3:22" ht="16.5" x14ac:dyDescent="0.35">
      <c r="C641" t="s">
        <v>9</v>
      </c>
      <c r="D641" t="s">
        <v>10</v>
      </c>
      <c r="E641">
        <v>2010043</v>
      </c>
      <c r="F641">
        <v>2015565</v>
      </c>
      <c r="G641" t="s">
        <v>654</v>
      </c>
      <c r="H641">
        <v>4</v>
      </c>
      <c r="I641" t="s">
        <v>12</v>
      </c>
      <c r="J641">
        <v>15.92</v>
      </c>
      <c r="K641" t="s">
        <v>14</v>
      </c>
      <c r="M641" s="34">
        <f t="shared" si="144"/>
        <v>2010043</v>
      </c>
      <c r="N641" s="34">
        <f t="shared" si="145"/>
        <v>2015565</v>
      </c>
      <c r="O641" s="34" t="str">
        <f t="shared" si="146"/>
        <v>TOUR L'EVEQUE RG 12 37.5CL</v>
      </c>
      <c r="P641" s="35">
        <f t="shared" si="147"/>
        <v>3.98</v>
      </c>
      <c r="Q641" s="20">
        <v>0</v>
      </c>
      <c r="R641" s="21">
        <f t="shared" si="152"/>
        <v>0</v>
      </c>
      <c r="S641" s="22">
        <f t="shared" si="153"/>
        <v>0</v>
      </c>
      <c r="T641" s="23">
        <v>0</v>
      </c>
      <c r="U641" s="21">
        <f t="shared" si="154"/>
        <v>0</v>
      </c>
      <c r="V641" s="24">
        <f t="shared" si="155"/>
        <v>0</v>
      </c>
    </row>
    <row r="642" spans="3:22" ht="16.5" x14ac:dyDescent="0.35">
      <c r="C642" t="s">
        <v>9</v>
      </c>
      <c r="D642" t="s">
        <v>10</v>
      </c>
      <c r="E642">
        <v>2010043</v>
      </c>
      <c r="F642">
        <v>2015566</v>
      </c>
      <c r="G642" t="s">
        <v>655</v>
      </c>
      <c r="H642">
        <v>8</v>
      </c>
      <c r="I642" t="s">
        <v>12</v>
      </c>
      <c r="J642">
        <v>57.2</v>
      </c>
      <c r="K642" t="s">
        <v>14</v>
      </c>
      <c r="M642" s="34">
        <f t="shared" si="144"/>
        <v>2010043</v>
      </c>
      <c r="N642" s="34">
        <f t="shared" si="145"/>
        <v>2015566</v>
      </c>
      <c r="O642" s="34" t="str">
        <f t="shared" si="146"/>
        <v>TOUR L'EVEQUE RG 12 75CL</v>
      </c>
      <c r="P642" s="35">
        <f t="shared" si="147"/>
        <v>7.15</v>
      </c>
      <c r="Q642" s="20">
        <v>0</v>
      </c>
      <c r="R642" s="21">
        <f t="shared" si="152"/>
        <v>0</v>
      </c>
      <c r="S642" s="22">
        <f t="shared" si="153"/>
        <v>0</v>
      </c>
      <c r="T642" s="23">
        <v>0</v>
      </c>
      <c r="U642" s="21">
        <f t="shared" si="154"/>
        <v>0</v>
      </c>
      <c r="V642" s="24">
        <f t="shared" si="155"/>
        <v>0</v>
      </c>
    </row>
    <row r="643" spans="3:22" ht="16.5" x14ac:dyDescent="0.35">
      <c r="C643" t="s">
        <v>9</v>
      </c>
      <c r="D643" t="s">
        <v>10</v>
      </c>
      <c r="E643">
        <v>2010043</v>
      </c>
      <c r="F643">
        <v>2015686</v>
      </c>
      <c r="G643" t="s">
        <v>656</v>
      </c>
      <c r="H643">
        <v>7</v>
      </c>
      <c r="I643" t="s">
        <v>12</v>
      </c>
      <c r="J643">
        <v>34.65</v>
      </c>
      <c r="K643" t="s">
        <v>14</v>
      </c>
      <c r="M643" s="34">
        <f t="shared" si="144"/>
        <v>2010043</v>
      </c>
      <c r="N643" s="34">
        <f t="shared" si="145"/>
        <v>2015686</v>
      </c>
      <c r="O643" s="34" t="str">
        <f t="shared" si="146"/>
        <v>OTT DOMANIERS RS 13 75CL 11+1</v>
      </c>
      <c r="P643" s="35">
        <f t="shared" si="147"/>
        <v>4.95</v>
      </c>
      <c r="Q643" s="20">
        <v>0</v>
      </c>
      <c r="R643" s="21">
        <f t="shared" si="152"/>
        <v>0</v>
      </c>
      <c r="S643" s="22">
        <f t="shared" si="153"/>
        <v>0</v>
      </c>
      <c r="T643" s="23">
        <v>0</v>
      </c>
      <c r="U643" s="21">
        <f t="shared" si="154"/>
        <v>0</v>
      </c>
      <c r="V643" s="24">
        <f t="shared" si="155"/>
        <v>0</v>
      </c>
    </row>
    <row r="644" spans="3:22" ht="16.5" x14ac:dyDescent="0.35">
      <c r="C644" t="s">
        <v>9</v>
      </c>
      <c r="D644" t="s">
        <v>10</v>
      </c>
      <c r="E644">
        <v>2010043</v>
      </c>
      <c r="F644">
        <v>2015696</v>
      </c>
      <c r="G644" t="s">
        <v>657</v>
      </c>
      <c r="H644">
        <v>5</v>
      </c>
      <c r="I644" t="s">
        <v>12</v>
      </c>
      <c r="J644">
        <v>31.72</v>
      </c>
      <c r="K644" t="s">
        <v>14</v>
      </c>
      <c r="M644" s="34">
        <f t="shared" ref="M644:M707" si="156">IF(D644&lt;&gt;"",E644,"")</f>
        <v>2010043</v>
      </c>
      <c r="N644" s="34">
        <f t="shared" ref="N644:N707" si="157">IF(M644&lt;&gt;"",F644,"")</f>
        <v>2015696</v>
      </c>
      <c r="O644" s="34" t="str">
        <f t="shared" ref="O644:O707" si="158">IF(M644&lt;&gt;"",G644,"")</f>
        <v>RASQUE BLC 13 BIANCONE 50CL</v>
      </c>
      <c r="P644" s="35">
        <f t="shared" ref="P644:P707" si="159">IF(M644&lt;&gt;"",SUBSTITUTE(J644,",","")/VALUE(SUBSTITUTE(H644,",","")),"")</f>
        <v>6.3439999999999994</v>
      </c>
      <c r="Q644" s="20">
        <v>0</v>
      </c>
      <c r="R644" s="21">
        <f t="shared" si="152"/>
        <v>0</v>
      </c>
      <c r="S644" s="22">
        <f t="shared" si="153"/>
        <v>0</v>
      </c>
      <c r="T644" s="23">
        <v>0</v>
      </c>
      <c r="U644" s="21">
        <f t="shared" si="154"/>
        <v>0</v>
      </c>
      <c r="V644" s="24">
        <f t="shared" si="155"/>
        <v>0</v>
      </c>
    </row>
    <row r="645" spans="3:22" ht="16.5" x14ac:dyDescent="0.35">
      <c r="C645" t="s">
        <v>9</v>
      </c>
      <c r="D645" t="s">
        <v>10</v>
      </c>
      <c r="E645">
        <v>2010043</v>
      </c>
      <c r="F645">
        <v>2015697</v>
      </c>
      <c r="G645" t="s">
        <v>658</v>
      </c>
      <c r="H645">
        <v>9</v>
      </c>
      <c r="I645" t="s">
        <v>12</v>
      </c>
      <c r="J645">
        <v>81.400000000000006</v>
      </c>
      <c r="K645" t="s">
        <v>14</v>
      </c>
      <c r="M645" s="34">
        <f t="shared" si="156"/>
        <v>2010043</v>
      </c>
      <c r="N645" s="34">
        <f t="shared" si="157"/>
        <v>2015697</v>
      </c>
      <c r="O645" s="34" t="str">
        <f t="shared" si="158"/>
        <v>RASQUE BLC 13 BIANCONE 75CL</v>
      </c>
      <c r="P645" s="35">
        <f t="shared" si="159"/>
        <v>9.0444444444444443</v>
      </c>
      <c r="Q645" s="20">
        <v>0</v>
      </c>
      <c r="R645" s="21">
        <f t="shared" si="152"/>
        <v>0</v>
      </c>
      <c r="S645" s="22">
        <f t="shared" si="153"/>
        <v>0</v>
      </c>
      <c r="T645" s="23">
        <v>0</v>
      </c>
      <c r="U645" s="21">
        <f t="shared" si="154"/>
        <v>0</v>
      </c>
      <c r="V645" s="24">
        <f t="shared" si="155"/>
        <v>0</v>
      </c>
    </row>
    <row r="646" spans="3:22" ht="16.5" x14ac:dyDescent="0.35">
      <c r="C646" t="s">
        <v>9</v>
      </c>
      <c r="D646" t="s">
        <v>10</v>
      </c>
      <c r="E646">
        <v>2010043</v>
      </c>
      <c r="F646">
        <v>2015698</v>
      </c>
      <c r="G646" t="s">
        <v>659</v>
      </c>
      <c r="H646">
        <v>17</v>
      </c>
      <c r="I646" t="s">
        <v>12</v>
      </c>
      <c r="J646">
        <v>146.07</v>
      </c>
      <c r="K646" t="s">
        <v>14</v>
      </c>
      <c r="M646" s="34">
        <f t="shared" si="156"/>
        <v>2010043</v>
      </c>
      <c r="N646" s="34">
        <f t="shared" si="157"/>
        <v>2015698</v>
      </c>
      <c r="O646" s="34" t="str">
        <f t="shared" si="158"/>
        <v>RASQUE C.ALEXANDRA RS 13 75CL BIANCONE</v>
      </c>
      <c r="P646" s="35">
        <f t="shared" si="159"/>
        <v>8.5923529411764701</v>
      </c>
      <c r="Q646" s="20">
        <v>0</v>
      </c>
      <c r="R646" s="21">
        <f t="shared" si="152"/>
        <v>0</v>
      </c>
      <c r="S646" s="22">
        <f t="shared" si="153"/>
        <v>0</v>
      </c>
      <c r="T646" s="23">
        <v>0</v>
      </c>
      <c r="U646" s="21">
        <f t="shared" si="154"/>
        <v>0</v>
      </c>
      <c r="V646" s="24">
        <f t="shared" si="155"/>
        <v>0</v>
      </c>
    </row>
    <row r="647" spans="3:22" ht="16.5" x14ac:dyDescent="0.35">
      <c r="C647" t="s">
        <v>9</v>
      </c>
      <c r="D647" t="s">
        <v>10</v>
      </c>
      <c r="E647">
        <v>2010043</v>
      </c>
      <c r="F647">
        <v>2015863</v>
      </c>
      <c r="G647" t="s">
        <v>660</v>
      </c>
      <c r="H647">
        <v>61</v>
      </c>
      <c r="I647" t="s">
        <v>12</v>
      </c>
      <c r="J647">
        <v>793</v>
      </c>
      <c r="K647" t="s">
        <v>14</v>
      </c>
      <c r="M647" s="34">
        <f t="shared" si="156"/>
        <v>2010043</v>
      </c>
      <c r="N647" s="34">
        <f t="shared" si="157"/>
        <v>2015863</v>
      </c>
      <c r="O647" s="34" t="str">
        <f t="shared" si="158"/>
        <v>CHATEAU DE CREMAT RG 10 75 CL</v>
      </c>
      <c r="P647" s="35">
        <f t="shared" si="159"/>
        <v>13</v>
      </c>
      <c r="Q647" s="20">
        <v>0</v>
      </c>
      <c r="R647" s="21">
        <f t="shared" si="152"/>
        <v>0</v>
      </c>
      <c r="S647" s="22">
        <f t="shared" si="153"/>
        <v>0</v>
      </c>
      <c r="T647" s="23">
        <v>0</v>
      </c>
      <c r="U647" s="21">
        <f t="shared" si="154"/>
        <v>0</v>
      </c>
      <c r="V647" s="24">
        <f t="shared" si="155"/>
        <v>0</v>
      </c>
    </row>
    <row r="648" spans="3:22" ht="16.5" x14ac:dyDescent="0.35">
      <c r="C648" t="s">
        <v>9</v>
      </c>
      <c r="D648" t="s">
        <v>10</v>
      </c>
      <c r="E648">
        <v>2010043</v>
      </c>
      <c r="F648">
        <v>2016634</v>
      </c>
      <c r="G648" t="s">
        <v>661</v>
      </c>
      <c r="H648">
        <v>24</v>
      </c>
      <c r="I648" t="s">
        <v>12</v>
      </c>
      <c r="J648">
        <v>240</v>
      </c>
      <c r="K648" t="s">
        <v>14</v>
      </c>
      <c r="M648" s="34">
        <f t="shared" si="156"/>
        <v>2010043</v>
      </c>
      <c r="N648" s="34">
        <f t="shared" si="157"/>
        <v>2016634</v>
      </c>
      <c r="O648" s="34" t="str">
        <f t="shared" si="158"/>
        <v>CALISSE CUV.P.ORTELLI RG 12 75CL</v>
      </c>
      <c r="P648" s="35">
        <f t="shared" si="159"/>
        <v>10</v>
      </c>
      <c r="Q648" s="20">
        <v>0</v>
      </c>
      <c r="R648" s="21">
        <f t="shared" si="152"/>
        <v>0</v>
      </c>
      <c r="S648" s="22">
        <f t="shared" si="153"/>
        <v>0</v>
      </c>
      <c r="T648" s="23">
        <v>0</v>
      </c>
      <c r="U648" s="21">
        <f t="shared" si="154"/>
        <v>0</v>
      </c>
      <c r="V648" s="24">
        <f t="shared" si="155"/>
        <v>0</v>
      </c>
    </row>
    <row r="649" spans="3:22" ht="16.5" x14ac:dyDescent="0.35">
      <c r="C649" t="s">
        <v>9</v>
      </c>
      <c r="D649" t="s">
        <v>10</v>
      </c>
      <c r="E649">
        <v>2010043</v>
      </c>
      <c r="F649">
        <v>2016702</v>
      </c>
      <c r="G649" t="s">
        <v>662</v>
      </c>
      <c r="H649">
        <v>17</v>
      </c>
      <c r="I649" t="s">
        <v>12</v>
      </c>
      <c r="J649">
        <v>126.99</v>
      </c>
      <c r="K649" t="s">
        <v>14</v>
      </c>
      <c r="M649" s="34">
        <f t="shared" si="156"/>
        <v>2010043</v>
      </c>
      <c r="N649" s="34">
        <f t="shared" si="157"/>
        <v>2016702</v>
      </c>
      <c r="O649" s="34" t="str">
        <f t="shared" si="158"/>
        <v>TOUR DES VIDAUX FARNOUX RG 11 75CL BIO</v>
      </c>
      <c r="P649" s="35">
        <f t="shared" si="159"/>
        <v>7.47</v>
      </c>
      <c r="Q649" s="20">
        <v>0</v>
      </c>
      <c r="R649" s="21">
        <f t="shared" si="152"/>
        <v>0</v>
      </c>
      <c r="S649" s="22">
        <f t="shared" si="153"/>
        <v>0</v>
      </c>
      <c r="T649" s="23">
        <v>0</v>
      </c>
      <c r="U649" s="21">
        <f t="shared" si="154"/>
        <v>0</v>
      </c>
      <c r="V649" s="24">
        <f t="shared" si="155"/>
        <v>0</v>
      </c>
    </row>
    <row r="650" spans="3:22" ht="16.5" x14ac:dyDescent="0.35">
      <c r="C650" t="s">
        <v>9</v>
      </c>
      <c r="D650" t="s">
        <v>10</v>
      </c>
      <c r="E650">
        <v>2010043</v>
      </c>
      <c r="F650">
        <v>2017084</v>
      </c>
      <c r="G650" t="s">
        <v>663</v>
      </c>
      <c r="H650">
        <v>29</v>
      </c>
      <c r="I650" t="s">
        <v>12</v>
      </c>
      <c r="J650">
        <v>158.63</v>
      </c>
      <c r="K650" t="s">
        <v>14</v>
      </c>
      <c r="M650" s="34">
        <f t="shared" si="156"/>
        <v>2010043</v>
      </c>
      <c r="N650" s="34">
        <f t="shared" si="157"/>
        <v>2017084</v>
      </c>
      <c r="O650" s="34" t="str">
        <f t="shared" si="158"/>
        <v>OTT CLOS MIREILLE BLC 13 37.5CL</v>
      </c>
      <c r="P650" s="35">
        <f t="shared" si="159"/>
        <v>5.47</v>
      </c>
      <c r="Q650" s="20">
        <v>0</v>
      </c>
      <c r="R650" s="21">
        <f t="shared" si="152"/>
        <v>0</v>
      </c>
      <c r="S650" s="22">
        <f t="shared" si="153"/>
        <v>0</v>
      </c>
      <c r="T650" s="23">
        <v>0</v>
      </c>
      <c r="U650" s="21">
        <f t="shared" si="154"/>
        <v>0</v>
      </c>
      <c r="V650" s="24">
        <f t="shared" si="155"/>
        <v>0</v>
      </c>
    </row>
    <row r="651" spans="3:22" ht="16.5" x14ac:dyDescent="0.35">
      <c r="C651" t="s">
        <v>9</v>
      </c>
      <c r="D651" t="s">
        <v>10</v>
      </c>
      <c r="E651">
        <v>2010043</v>
      </c>
      <c r="F651">
        <v>2017186</v>
      </c>
      <c r="G651" t="s">
        <v>664</v>
      </c>
      <c r="H651">
        <v>14</v>
      </c>
      <c r="I651" t="s">
        <v>12</v>
      </c>
      <c r="J651">
        <v>334.04</v>
      </c>
      <c r="K651" t="s">
        <v>14</v>
      </c>
      <c r="M651" s="34">
        <f t="shared" si="156"/>
        <v>2010043</v>
      </c>
      <c r="N651" s="34">
        <f t="shared" si="157"/>
        <v>2017186</v>
      </c>
      <c r="O651" s="34" t="str">
        <f t="shared" si="158"/>
        <v>OTT CLOS MIREILLE BLC 13 150CL</v>
      </c>
      <c r="P651" s="35">
        <f t="shared" si="159"/>
        <v>23.860000000000003</v>
      </c>
      <c r="Q651" s="20">
        <v>0</v>
      </c>
      <c r="R651" s="21">
        <f t="shared" si="152"/>
        <v>0</v>
      </c>
      <c r="S651" s="22">
        <f t="shared" si="153"/>
        <v>0</v>
      </c>
      <c r="T651" s="23">
        <v>0</v>
      </c>
      <c r="U651" s="21">
        <f t="shared" si="154"/>
        <v>0</v>
      </c>
      <c r="V651" s="24">
        <f t="shared" si="155"/>
        <v>0</v>
      </c>
    </row>
    <row r="652" spans="3:22" ht="16.5" x14ac:dyDescent="0.35">
      <c r="C652" t="s">
        <v>9</v>
      </c>
      <c r="D652" t="s">
        <v>10</v>
      </c>
      <c r="E652">
        <v>2010043</v>
      </c>
      <c r="F652">
        <v>2017221</v>
      </c>
      <c r="G652" t="s">
        <v>665</v>
      </c>
      <c r="H652">
        <v>24</v>
      </c>
      <c r="I652" t="s">
        <v>12</v>
      </c>
      <c r="J652">
        <v>251.61</v>
      </c>
      <c r="K652" t="s">
        <v>14</v>
      </c>
      <c r="M652" s="34">
        <f t="shared" si="156"/>
        <v>2010043</v>
      </c>
      <c r="N652" s="34">
        <f t="shared" si="157"/>
        <v>2017221</v>
      </c>
      <c r="O652" s="34" t="str">
        <f t="shared" si="158"/>
        <v>CROIX ROUSSE SUVE DU VENT RG 10 75CL BIO</v>
      </c>
      <c r="P652" s="35">
        <f t="shared" si="159"/>
        <v>10.483750000000001</v>
      </c>
      <c r="Q652" s="20">
        <v>0</v>
      </c>
      <c r="R652" s="21">
        <f t="shared" si="152"/>
        <v>0</v>
      </c>
      <c r="S652" s="22">
        <f t="shared" si="153"/>
        <v>0</v>
      </c>
      <c r="T652" s="23">
        <v>0</v>
      </c>
      <c r="U652" s="21">
        <f t="shared" si="154"/>
        <v>0</v>
      </c>
      <c r="V652" s="24">
        <f t="shared" si="155"/>
        <v>0</v>
      </c>
    </row>
    <row r="653" spans="3:22" ht="16.5" x14ac:dyDescent="0.35">
      <c r="C653" t="s">
        <v>9</v>
      </c>
      <c r="D653" t="s">
        <v>10</v>
      </c>
      <c r="E653">
        <v>2010043</v>
      </c>
      <c r="F653">
        <v>2017692</v>
      </c>
      <c r="G653" t="s">
        <v>666</v>
      </c>
      <c r="H653">
        <v>12</v>
      </c>
      <c r="I653" t="s">
        <v>12</v>
      </c>
      <c r="J653">
        <v>195.58</v>
      </c>
      <c r="K653" t="s">
        <v>14</v>
      </c>
      <c r="M653" s="34">
        <f t="shared" si="156"/>
        <v>2010043</v>
      </c>
      <c r="N653" s="34">
        <f t="shared" si="157"/>
        <v>2017692</v>
      </c>
      <c r="O653" s="34" t="str">
        <f t="shared" si="158"/>
        <v>PALETTE BONNAUD QUINTESSENCE BLC 13 75CL</v>
      </c>
      <c r="P653" s="35">
        <f t="shared" si="159"/>
        <v>16.298333333333336</v>
      </c>
      <c r="Q653" s="20">
        <v>0</v>
      </c>
      <c r="R653" s="21">
        <f t="shared" si="152"/>
        <v>0</v>
      </c>
      <c r="S653" s="22">
        <f t="shared" si="153"/>
        <v>0</v>
      </c>
      <c r="T653" s="23">
        <v>0</v>
      </c>
      <c r="U653" s="21">
        <f t="shared" si="154"/>
        <v>0</v>
      </c>
      <c r="V653" s="24">
        <f t="shared" si="155"/>
        <v>0</v>
      </c>
    </row>
    <row r="654" spans="3:22" ht="16.5" x14ac:dyDescent="0.35">
      <c r="C654" t="s">
        <v>9</v>
      </c>
      <c r="D654" t="s">
        <v>10</v>
      </c>
      <c r="E654">
        <v>2010043</v>
      </c>
      <c r="F654">
        <v>2017849</v>
      </c>
      <c r="G654" t="s">
        <v>667</v>
      </c>
      <c r="H654">
        <v>113</v>
      </c>
      <c r="I654" t="s">
        <v>12</v>
      </c>
      <c r="J654" t="s">
        <v>668</v>
      </c>
      <c r="K654" t="s">
        <v>14</v>
      </c>
      <c r="M654" s="34">
        <f t="shared" si="156"/>
        <v>2010043</v>
      </c>
      <c r="N654" s="34">
        <f t="shared" si="157"/>
        <v>2017849</v>
      </c>
      <c r="O654" s="34" t="str">
        <f t="shared" si="158"/>
        <v>OTT CLOS MIREILLE BLC 13 75CL</v>
      </c>
      <c r="P654" s="35">
        <f t="shared" si="159"/>
        <v>10.499292035398231</v>
      </c>
      <c r="Q654" s="20">
        <v>0</v>
      </c>
      <c r="R654" s="21">
        <f t="shared" si="152"/>
        <v>0</v>
      </c>
      <c r="S654" s="22">
        <f t="shared" si="153"/>
        <v>0</v>
      </c>
      <c r="T654" s="23">
        <v>0</v>
      </c>
      <c r="U654" s="21">
        <f t="shared" si="154"/>
        <v>0</v>
      </c>
      <c r="V654" s="24">
        <f t="shared" si="155"/>
        <v>0</v>
      </c>
    </row>
    <row r="655" spans="3:22" ht="16.5" x14ac:dyDescent="0.35">
      <c r="C655" t="s">
        <v>9</v>
      </c>
      <c r="D655" t="s">
        <v>10</v>
      </c>
      <c r="E655">
        <v>2010043</v>
      </c>
      <c r="F655">
        <v>2018467</v>
      </c>
      <c r="G655" t="s">
        <v>669</v>
      </c>
      <c r="H655">
        <v>9</v>
      </c>
      <c r="I655" t="s">
        <v>12</v>
      </c>
      <c r="J655">
        <v>84.6</v>
      </c>
      <c r="K655" t="s">
        <v>14</v>
      </c>
      <c r="M655" s="34">
        <f t="shared" si="156"/>
        <v>2010043</v>
      </c>
      <c r="N655" s="34">
        <f t="shared" si="157"/>
        <v>2018467</v>
      </c>
      <c r="O655" s="34" t="str">
        <f t="shared" si="158"/>
        <v>VANNIERES BLC 13 BOISSAUX 75CL 36+12</v>
      </c>
      <c r="P655" s="35">
        <f t="shared" si="159"/>
        <v>9.3999999999999986</v>
      </c>
      <c r="Q655" s="20">
        <v>0</v>
      </c>
      <c r="R655" s="21">
        <f t="shared" si="152"/>
        <v>0</v>
      </c>
      <c r="S655" s="22">
        <f t="shared" si="153"/>
        <v>0</v>
      </c>
      <c r="T655" s="23">
        <v>0</v>
      </c>
      <c r="U655" s="21">
        <f t="shared" si="154"/>
        <v>0</v>
      </c>
      <c r="V655" s="24">
        <f t="shared" si="155"/>
        <v>0</v>
      </c>
    </row>
    <row r="656" spans="3:22" ht="16.5" x14ac:dyDescent="0.35">
      <c r="C656" t="s">
        <v>9</v>
      </c>
      <c r="D656" t="s">
        <v>10</v>
      </c>
      <c r="E656">
        <v>2010043</v>
      </c>
      <c r="F656">
        <v>2019856</v>
      </c>
      <c r="G656" t="s">
        <v>670</v>
      </c>
      <c r="H656">
        <v>5</v>
      </c>
      <c r="I656" t="s">
        <v>12</v>
      </c>
      <c r="J656">
        <v>106.5</v>
      </c>
      <c r="K656" t="s">
        <v>14</v>
      </c>
      <c r="M656" s="34">
        <f t="shared" si="156"/>
        <v>2010043</v>
      </c>
      <c r="N656" s="34">
        <f t="shared" si="157"/>
        <v>2019856</v>
      </c>
      <c r="O656" s="34" t="str">
        <f t="shared" si="158"/>
        <v>SIMONE BLC 12 ROUGIER 75CL</v>
      </c>
      <c r="P656" s="35">
        <f t="shared" si="159"/>
        <v>21.3</v>
      </c>
      <c r="Q656" s="20">
        <v>0</v>
      </c>
      <c r="R656" s="21">
        <f t="shared" si="152"/>
        <v>0</v>
      </c>
      <c r="S656" s="22">
        <f t="shared" si="153"/>
        <v>0</v>
      </c>
      <c r="T656" s="23">
        <v>0</v>
      </c>
      <c r="U656" s="21">
        <f t="shared" si="154"/>
        <v>0</v>
      </c>
      <c r="V656" s="24">
        <f t="shared" si="155"/>
        <v>0</v>
      </c>
    </row>
    <row r="657" spans="3:22" ht="16.5" x14ac:dyDescent="0.35">
      <c r="C657" t="s">
        <v>9</v>
      </c>
      <c r="D657" t="s">
        <v>10</v>
      </c>
      <c r="E657">
        <v>2010043</v>
      </c>
      <c r="F657">
        <v>2019955</v>
      </c>
      <c r="G657" t="s">
        <v>671</v>
      </c>
      <c r="H657">
        <v>32</v>
      </c>
      <c r="I657" t="s">
        <v>12</v>
      </c>
      <c r="J657">
        <v>287.45999999999998</v>
      </c>
      <c r="K657" t="s">
        <v>14</v>
      </c>
      <c r="M657" s="34">
        <f t="shared" si="156"/>
        <v>2010043</v>
      </c>
      <c r="N657" s="34">
        <f t="shared" si="157"/>
        <v>2019955</v>
      </c>
      <c r="O657" s="34" t="str">
        <f t="shared" si="158"/>
        <v>TRIANS ST CLEMENT RGE 09 75CL JL MASUREL</v>
      </c>
      <c r="P657" s="35">
        <f t="shared" si="159"/>
        <v>8.9831249999999994</v>
      </c>
      <c r="Q657" s="20">
        <v>0</v>
      </c>
      <c r="R657" s="21">
        <f t="shared" si="152"/>
        <v>0</v>
      </c>
      <c r="S657" s="22">
        <f t="shared" si="153"/>
        <v>0</v>
      </c>
      <c r="T657" s="23">
        <v>0</v>
      </c>
      <c r="U657" s="21">
        <f t="shared" si="154"/>
        <v>0</v>
      </c>
      <c r="V657" s="24">
        <f t="shared" si="155"/>
        <v>0</v>
      </c>
    </row>
    <row r="658" spans="3:22" ht="16.5" x14ac:dyDescent="0.35">
      <c r="C658" t="s">
        <v>9</v>
      </c>
      <c r="D658" t="s">
        <v>10</v>
      </c>
      <c r="E658">
        <v>2010043</v>
      </c>
      <c r="F658">
        <v>2020397</v>
      </c>
      <c r="G658" t="s">
        <v>672</v>
      </c>
      <c r="H658">
        <v>18</v>
      </c>
      <c r="I658" t="s">
        <v>12</v>
      </c>
      <c r="J658">
        <v>250.2</v>
      </c>
      <c r="K658" t="s">
        <v>14</v>
      </c>
      <c r="M658" s="34">
        <f t="shared" si="156"/>
        <v>2010043</v>
      </c>
      <c r="N658" s="34">
        <f t="shared" si="157"/>
        <v>2020397</v>
      </c>
      <c r="O658" s="34" t="str">
        <f t="shared" si="158"/>
        <v>ST A/FIGUIERE CONFIDENTIELLE RG 11 75CL</v>
      </c>
      <c r="P658" s="35">
        <f t="shared" si="159"/>
        <v>13.899999999999999</v>
      </c>
      <c r="Q658" s="20">
        <v>0</v>
      </c>
      <c r="R658" s="21">
        <f t="shared" si="152"/>
        <v>0</v>
      </c>
      <c r="S658" s="22">
        <f t="shared" si="153"/>
        <v>0</v>
      </c>
      <c r="T658" s="23">
        <v>0</v>
      </c>
      <c r="U658" s="21">
        <f t="shared" si="154"/>
        <v>0</v>
      </c>
      <c r="V658" s="24">
        <f t="shared" si="155"/>
        <v>0</v>
      </c>
    </row>
    <row r="659" spans="3:22" ht="16.5" x14ac:dyDescent="0.35">
      <c r="C659" t="s">
        <v>9</v>
      </c>
      <c r="D659" t="s">
        <v>10</v>
      </c>
      <c r="E659">
        <v>2010043</v>
      </c>
      <c r="F659">
        <v>2021396</v>
      </c>
      <c r="G659" t="s">
        <v>673</v>
      </c>
      <c r="H659">
        <v>12</v>
      </c>
      <c r="I659" t="s">
        <v>12</v>
      </c>
      <c r="J659">
        <v>256.8</v>
      </c>
      <c r="K659" t="s">
        <v>14</v>
      </c>
      <c r="M659" s="34">
        <f t="shared" si="156"/>
        <v>2010043</v>
      </c>
      <c r="N659" s="34">
        <f t="shared" si="157"/>
        <v>2021396</v>
      </c>
      <c r="O659" s="34" t="str">
        <f t="shared" si="158"/>
        <v>MINUTY ROSE ET OR 14 150CL J.E. MATTON</v>
      </c>
      <c r="P659" s="35">
        <f t="shared" si="159"/>
        <v>21.400000000000002</v>
      </c>
      <c r="Q659" s="20">
        <v>0</v>
      </c>
      <c r="R659" s="21">
        <f t="shared" si="152"/>
        <v>0</v>
      </c>
      <c r="S659" s="22">
        <f t="shared" si="153"/>
        <v>0</v>
      </c>
      <c r="T659" s="23">
        <v>0</v>
      </c>
      <c r="U659" s="21">
        <f t="shared" si="154"/>
        <v>0</v>
      </c>
      <c r="V659" s="24">
        <f t="shared" si="155"/>
        <v>0</v>
      </c>
    </row>
    <row r="660" spans="3:22" ht="16.5" x14ac:dyDescent="0.35">
      <c r="C660" t="s">
        <v>9</v>
      </c>
      <c r="D660" t="s">
        <v>10</v>
      </c>
      <c r="E660">
        <v>2010043</v>
      </c>
      <c r="F660">
        <v>2021529</v>
      </c>
      <c r="G660" t="s">
        <v>674</v>
      </c>
      <c r="H660">
        <v>154</v>
      </c>
      <c r="I660" t="s">
        <v>12</v>
      </c>
      <c r="J660">
        <v>592.9</v>
      </c>
      <c r="K660" t="s">
        <v>14</v>
      </c>
      <c r="M660" s="34">
        <f t="shared" si="156"/>
        <v>2010043</v>
      </c>
      <c r="N660" s="34">
        <f t="shared" si="157"/>
        <v>2021529</v>
      </c>
      <c r="O660" s="34" t="str">
        <f t="shared" si="158"/>
        <v>HARMONIE DE ROSELINE BLC 14 75CL</v>
      </c>
      <c r="P660" s="35">
        <f t="shared" si="159"/>
        <v>3.8499999999999996</v>
      </c>
      <c r="Q660" s="20">
        <v>0</v>
      </c>
      <c r="R660" s="21">
        <f t="shared" si="152"/>
        <v>0</v>
      </c>
      <c r="S660" s="22">
        <f t="shared" si="153"/>
        <v>0</v>
      </c>
      <c r="T660" s="23">
        <v>0</v>
      </c>
      <c r="U660" s="21">
        <f t="shared" si="154"/>
        <v>0</v>
      </c>
      <c r="V660" s="24">
        <f t="shared" si="155"/>
        <v>0</v>
      </c>
    </row>
    <row r="661" spans="3:22" ht="16.5" x14ac:dyDescent="0.35">
      <c r="C661" t="s">
        <v>9</v>
      </c>
      <c r="D661" t="s">
        <v>10</v>
      </c>
      <c r="E661">
        <v>2010043</v>
      </c>
      <c r="F661">
        <v>2021622</v>
      </c>
      <c r="G661" t="s">
        <v>675</v>
      </c>
      <c r="H661">
        <v>26</v>
      </c>
      <c r="I661" t="s">
        <v>12</v>
      </c>
      <c r="J661">
        <v>122.98</v>
      </c>
      <c r="K661" t="s">
        <v>14</v>
      </c>
      <c r="M661" s="34">
        <f t="shared" si="156"/>
        <v>2010043</v>
      </c>
      <c r="N661" s="34">
        <f t="shared" si="157"/>
        <v>2021622</v>
      </c>
      <c r="O661" s="34" t="str">
        <f t="shared" si="158"/>
        <v>ST A/FIGUIERE FRANCOIS RG 14 75CL</v>
      </c>
      <c r="P661" s="35">
        <f t="shared" si="159"/>
        <v>4.7300000000000004</v>
      </c>
      <c r="Q661" s="20">
        <v>0</v>
      </c>
      <c r="R661" s="21">
        <f t="shared" si="152"/>
        <v>0</v>
      </c>
      <c r="S661" s="22">
        <f t="shared" si="153"/>
        <v>0</v>
      </c>
      <c r="T661" s="23">
        <v>0</v>
      </c>
      <c r="U661" s="21">
        <f t="shared" si="154"/>
        <v>0</v>
      </c>
      <c r="V661" s="24">
        <f t="shared" si="155"/>
        <v>0</v>
      </c>
    </row>
    <row r="662" spans="3:22" ht="16.5" x14ac:dyDescent="0.35">
      <c r="C662" t="s">
        <v>9</v>
      </c>
      <c r="D662" t="s">
        <v>10</v>
      </c>
      <c r="E662">
        <v>2010043</v>
      </c>
      <c r="F662">
        <v>2021625</v>
      </c>
      <c r="G662" t="s">
        <v>676</v>
      </c>
      <c r="H662">
        <v>180</v>
      </c>
      <c r="I662" t="s">
        <v>12</v>
      </c>
      <c r="J662">
        <v>864</v>
      </c>
      <c r="K662" t="s">
        <v>14</v>
      </c>
      <c r="M662" s="34">
        <f t="shared" si="156"/>
        <v>2010043</v>
      </c>
      <c r="N662" s="34">
        <f t="shared" si="157"/>
        <v>2021625</v>
      </c>
      <c r="O662" s="34" t="str">
        <f t="shared" si="158"/>
        <v>ST A/FIGUIERE MAGALI RS 14 75CL</v>
      </c>
      <c r="P662" s="35">
        <f t="shared" si="159"/>
        <v>4.8</v>
      </c>
      <c r="Q662" s="20">
        <v>0</v>
      </c>
      <c r="R662" s="21">
        <f t="shared" si="152"/>
        <v>0</v>
      </c>
      <c r="S662" s="22">
        <f t="shared" si="153"/>
        <v>0</v>
      </c>
      <c r="T662" s="23">
        <v>0</v>
      </c>
      <c r="U662" s="21">
        <f t="shared" si="154"/>
        <v>0</v>
      </c>
      <c r="V662" s="24">
        <f t="shared" si="155"/>
        <v>0</v>
      </c>
    </row>
    <row r="663" spans="3:22" ht="16.5" x14ac:dyDescent="0.35">
      <c r="C663" t="s">
        <v>9</v>
      </c>
      <c r="D663" t="s">
        <v>10</v>
      </c>
      <c r="E663">
        <v>2010043</v>
      </c>
      <c r="F663">
        <v>2021629</v>
      </c>
      <c r="G663" t="s">
        <v>677</v>
      </c>
      <c r="H663">
        <v>18</v>
      </c>
      <c r="I663" t="s">
        <v>12</v>
      </c>
      <c r="J663">
        <v>141.30000000000001</v>
      </c>
      <c r="K663" t="s">
        <v>14</v>
      </c>
      <c r="M663" s="34">
        <f t="shared" si="156"/>
        <v>2010043</v>
      </c>
      <c r="N663" s="34">
        <f t="shared" si="157"/>
        <v>2021629</v>
      </c>
      <c r="O663" s="34" t="str">
        <f t="shared" si="158"/>
        <v>ST A/FIGUIERE PREMIERE RG 13 75CL</v>
      </c>
      <c r="P663" s="35">
        <f t="shared" si="159"/>
        <v>7.8500000000000005</v>
      </c>
      <c r="Q663" s="20">
        <v>0</v>
      </c>
      <c r="R663" s="21">
        <f t="shared" si="152"/>
        <v>0</v>
      </c>
      <c r="S663" s="22">
        <f t="shared" si="153"/>
        <v>0</v>
      </c>
      <c r="T663" s="23">
        <v>0</v>
      </c>
      <c r="U663" s="21">
        <f t="shared" si="154"/>
        <v>0</v>
      </c>
      <c r="V663" s="24">
        <f t="shared" si="155"/>
        <v>0</v>
      </c>
    </row>
    <row r="664" spans="3:22" ht="16.5" x14ac:dyDescent="0.35">
      <c r="C664" t="s">
        <v>9</v>
      </c>
      <c r="D664" t="s">
        <v>10</v>
      </c>
      <c r="E664">
        <v>2010043</v>
      </c>
      <c r="F664">
        <v>2021633</v>
      </c>
      <c r="G664" t="s">
        <v>678</v>
      </c>
      <c r="H664">
        <v>18</v>
      </c>
      <c r="I664" t="s">
        <v>12</v>
      </c>
      <c r="J664">
        <v>82.08</v>
      </c>
      <c r="K664" t="s">
        <v>14</v>
      </c>
      <c r="M664" s="34">
        <f t="shared" si="156"/>
        <v>2010043</v>
      </c>
      <c r="N664" s="34">
        <f t="shared" si="157"/>
        <v>2021633</v>
      </c>
      <c r="O664" s="34" t="str">
        <f t="shared" si="158"/>
        <v>ST A/FIGUIERE PREMIERE RS 14 50CL</v>
      </c>
      <c r="P664" s="35">
        <f t="shared" si="159"/>
        <v>4.5599999999999996</v>
      </c>
      <c r="Q664" s="20">
        <v>0</v>
      </c>
      <c r="R664" s="21">
        <f t="shared" si="152"/>
        <v>0</v>
      </c>
      <c r="S664" s="22">
        <f t="shared" si="153"/>
        <v>0</v>
      </c>
      <c r="T664" s="23">
        <v>0</v>
      </c>
      <c r="U664" s="21">
        <f t="shared" si="154"/>
        <v>0</v>
      </c>
      <c r="V664" s="24">
        <f t="shared" si="155"/>
        <v>0</v>
      </c>
    </row>
    <row r="665" spans="3:22" ht="16.5" x14ac:dyDescent="0.35">
      <c r="C665" t="s">
        <v>9</v>
      </c>
      <c r="D665" t="s">
        <v>10</v>
      </c>
      <c r="E665">
        <v>2010043</v>
      </c>
      <c r="F665">
        <v>2021634</v>
      </c>
      <c r="G665" t="s">
        <v>679</v>
      </c>
      <c r="H665">
        <v>68</v>
      </c>
      <c r="I665" t="s">
        <v>12</v>
      </c>
      <c r="J665">
        <v>419.56</v>
      </c>
      <c r="K665" t="s">
        <v>14</v>
      </c>
      <c r="M665" s="34">
        <f t="shared" si="156"/>
        <v>2010043</v>
      </c>
      <c r="N665" s="34">
        <f t="shared" si="157"/>
        <v>2021634</v>
      </c>
      <c r="O665" s="34" t="str">
        <f t="shared" si="158"/>
        <v>ST A/FIGUIERE PREMIERE RS 14 75CL</v>
      </c>
      <c r="P665" s="35">
        <f t="shared" si="159"/>
        <v>6.17</v>
      </c>
      <c r="Q665" s="20">
        <v>0</v>
      </c>
      <c r="R665" s="21">
        <f t="shared" si="152"/>
        <v>0</v>
      </c>
      <c r="S665" s="22">
        <f t="shared" si="153"/>
        <v>0</v>
      </c>
      <c r="T665" s="23">
        <v>0</v>
      </c>
      <c r="U665" s="21">
        <f t="shared" si="154"/>
        <v>0</v>
      </c>
      <c r="V665" s="24">
        <f t="shared" si="155"/>
        <v>0</v>
      </c>
    </row>
    <row r="666" spans="3:22" ht="16.5" x14ac:dyDescent="0.35">
      <c r="C666" t="s">
        <v>9</v>
      </c>
      <c r="D666" t="s">
        <v>10</v>
      </c>
      <c r="E666">
        <v>2010043</v>
      </c>
      <c r="F666">
        <v>2021708</v>
      </c>
      <c r="G666" t="s">
        <v>680</v>
      </c>
      <c r="H666">
        <v>11</v>
      </c>
      <c r="I666" t="s">
        <v>12</v>
      </c>
      <c r="J666">
        <v>71.17</v>
      </c>
      <c r="K666" t="s">
        <v>14</v>
      </c>
      <c r="M666" s="34">
        <f t="shared" si="156"/>
        <v>2010043</v>
      </c>
      <c r="N666" s="34">
        <f t="shared" si="157"/>
        <v>2021708</v>
      </c>
      <c r="O666" s="34" t="str">
        <f t="shared" si="158"/>
        <v>STE MARGUERITE SYMPHONIE RS 14 50CL BIO</v>
      </c>
      <c r="P666" s="35">
        <f t="shared" si="159"/>
        <v>6.47</v>
      </c>
      <c r="Q666" s="20">
        <v>0</v>
      </c>
      <c r="R666" s="21">
        <f t="shared" si="152"/>
        <v>0</v>
      </c>
      <c r="S666" s="22">
        <f t="shared" si="153"/>
        <v>0</v>
      </c>
      <c r="T666" s="23">
        <v>0</v>
      </c>
      <c r="U666" s="21">
        <f t="shared" si="154"/>
        <v>0</v>
      </c>
      <c r="V666" s="24">
        <f t="shared" si="155"/>
        <v>0</v>
      </c>
    </row>
    <row r="667" spans="3:22" ht="16.5" x14ac:dyDescent="0.35">
      <c r="C667" t="s">
        <v>9</v>
      </c>
      <c r="D667" t="s">
        <v>10</v>
      </c>
      <c r="E667">
        <v>2010043</v>
      </c>
      <c r="F667">
        <v>2021709</v>
      </c>
      <c r="G667" t="s">
        <v>681</v>
      </c>
      <c r="H667">
        <v>23</v>
      </c>
      <c r="I667" t="s">
        <v>12</v>
      </c>
      <c r="J667">
        <v>205.85</v>
      </c>
      <c r="K667" t="s">
        <v>14</v>
      </c>
      <c r="M667" s="34">
        <f t="shared" si="156"/>
        <v>2010043</v>
      </c>
      <c r="N667" s="34">
        <f t="shared" si="157"/>
        <v>2021709</v>
      </c>
      <c r="O667" s="34" t="str">
        <f t="shared" si="158"/>
        <v>STE MARGUERITE SYMPHONIE RS 14 75CL</v>
      </c>
      <c r="P667" s="35">
        <f t="shared" si="159"/>
        <v>8.9499999999999993</v>
      </c>
      <c r="Q667" s="20">
        <v>0</v>
      </c>
      <c r="R667" s="21">
        <f t="shared" si="152"/>
        <v>0</v>
      </c>
      <c r="S667" s="22">
        <f t="shared" si="153"/>
        <v>0</v>
      </c>
      <c r="T667" s="23">
        <v>0</v>
      </c>
      <c r="U667" s="21">
        <f t="shared" si="154"/>
        <v>0</v>
      </c>
      <c r="V667" s="24">
        <f t="shared" si="155"/>
        <v>0</v>
      </c>
    </row>
    <row r="668" spans="3:22" ht="16.5" x14ac:dyDescent="0.35">
      <c r="C668" t="s">
        <v>9</v>
      </c>
      <c r="D668" t="s">
        <v>10</v>
      </c>
      <c r="E668">
        <v>2010043</v>
      </c>
      <c r="F668">
        <v>2021818</v>
      </c>
      <c r="G668" t="s">
        <v>682</v>
      </c>
      <c r="H668">
        <v>12</v>
      </c>
      <c r="I668" t="s">
        <v>12</v>
      </c>
      <c r="J668">
        <v>196.8</v>
      </c>
      <c r="K668" t="s">
        <v>14</v>
      </c>
      <c r="M668" s="34">
        <f t="shared" si="156"/>
        <v>2010043</v>
      </c>
      <c r="N668" s="34">
        <f t="shared" si="157"/>
        <v>2021818</v>
      </c>
      <c r="O668" s="34" t="str">
        <f t="shared" si="158"/>
        <v>MINUTY PRESTIGE RS 14 150CL J.E. MATTON</v>
      </c>
      <c r="P668" s="35">
        <f t="shared" si="159"/>
        <v>16.400000000000002</v>
      </c>
      <c r="Q668" s="20">
        <v>0</v>
      </c>
      <c r="R668" s="21">
        <f t="shared" si="152"/>
        <v>0</v>
      </c>
      <c r="S668" s="22">
        <f t="shared" si="153"/>
        <v>0</v>
      </c>
      <c r="T668" s="23">
        <v>0</v>
      </c>
      <c r="U668" s="21">
        <f t="shared" si="154"/>
        <v>0</v>
      </c>
      <c r="V668" s="24">
        <f t="shared" si="155"/>
        <v>0</v>
      </c>
    </row>
    <row r="669" spans="3:22" ht="16.5" x14ac:dyDescent="0.35">
      <c r="C669" t="s">
        <v>9</v>
      </c>
      <c r="D669" t="s">
        <v>10</v>
      </c>
      <c r="E669">
        <v>2010043</v>
      </c>
      <c r="F669">
        <v>2021821</v>
      </c>
      <c r="G669" t="s">
        <v>683</v>
      </c>
      <c r="H669">
        <v>72</v>
      </c>
      <c r="I669" t="s">
        <v>12</v>
      </c>
      <c r="J669">
        <v>482.4</v>
      </c>
      <c r="K669" t="s">
        <v>14</v>
      </c>
      <c r="M669" s="34">
        <f t="shared" si="156"/>
        <v>2010043</v>
      </c>
      <c r="N669" s="34">
        <f t="shared" si="157"/>
        <v>2021821</v>
      </c>
      <c r="O669" s="34" t="str">
        <f t="shared" si="158"/>
        <v>MINUTY PRESTIGE RS 14 75CL J.E. MATTON</v>
      </c>
      <c r="P669" s="35">
        <f t="shared" si="159"/>
        <v>6.6999999999999993</v>
      </c>
      <c r="Q669" s="20">
        <v>0</v>
      </c>
      <c r="R669" s="21">
        <f t="shared" si="152"/>
        <v>0</v>
      </c>
      <c r="S669" s="22">
        <f t="shared" si="153"/>
        <v>0</v>
      </c>
      <c r="T669" s="23">
        <v>0</v>
      </c>
      <c r="U669" s="21">
        <f t="shared" si="154"/>
        <v>0</v>
      </c>
      <c r="V669" s="24">
        <f t="shared" si="155"/>
        <v>0</v>
      </c>
    </row>
    <row r="670" spans="3:22" ht="16.5" x14ac:dyDescent="0.35">
      <c r="C670" t="s">
        <v>9</v>
      </c>
      <c r="D670" t="s">
        <v>10</v>
      </c>
      <c r="E670">
        <v>2010043</v>
      </c>
      <c r="F670">
        <v>2021823</v>
      </c>
      <c r="G670" t="s">
        <v>684</v>
      </c>
      <c r="H670">
        <v>34</v>
      </c>
      <c r="I670" t="s">
        <v>12</v>
      </c>
      <c r="J670">
        <v>312.8</v>
      </c>
      <c r="K670" t="s">
        <v>14</v>
      </c>
      <c r="M670" s="34">
        <f t="shared" si="156"/>
        <v>2010043</v>
      </c>
      <c r="N670" s="34">
        <f t="shared" si="157"/>
        <v>2021823</v>
      </c>
      <c r="O670" s="34" t="str">
        <f t="shared" si="158"/>
        <v>MINUTY ROSE ET OR 14 75CL J.E. MATTON</v>
      </c>
      <c r="P670" s="35">
        <f t="shared" si="159"/>
        <v>9.2000000000000011</v>
      </c>
      <c r="Q670" s="20">
        <v>0</v>
      </c>
      <c r="R670" s="21">
        <f t="shared" si="152"/>
        <v>0</v>
      </c>
      <c r="S670" s="22">
        <f t="shared" si="153"/>
        <v>0</v>
      </c>
      <c r="T670" s="23">
        <v>0</v>
      </c>
      <c r="U670" s="21">
        <f t="shared" si="154"/>
        <v>0</v>
      </c>
      <c r="V670" s="24">
        <f t="shared" si="155"/>
        <v>0</v>
      </c>
    </row>
    <row r="671" spans="3:22" ht="16.5" x14ac:dyDescent="0.35">
      <c r="C671" t="s">
        <v>9</v>
      </c>
      <c r="D671" t="s">
        <v>10</v>
      </c>
      <c r="E671">
        <v>2010043</v>
      </c>
      <c r="F671">
        <v>2021923</v>
      </c>
      <c r="G671" t="s">
        <v>685</v>
      </c>
      <c r="H671">
        <v>24</v>
      </c>
      <c r="I671" t="s">
        <v>12</v>
      </c>
      <c r="J671">
        <v>104.4</v>
      </c>
      <c r="K671" t="s">
        <v>14</v>
      </c>
      <c r="M671" s="34">
        <f t="shared" si="156"/>
        <v>2010043</v>
      </c>
      <c r="N671" s="34">
        <f t="shared" si="157"/>
        <v>2021923</v>
      </c>
      <c r="O671" s="34" t="str">
        <f t="shared" si="158"/>
        <v>TURENNE ANTOINE BLC 14 75CL BENEZET x240</v>
      </c>
      <c r="P671" s="35">
        <f t="shared" si="159"/>
        <v>4.3500000000000005</v>
      </c>
      <c r="Q671" s="20">
        <v>0</v>
      </c>
      <c r="R671" s="21">
        <f t="shared" si="152"/>
        <v>0</v>
      </c>
      <c r="S671" s="22">
        <f t="shared" si="153"/>
        <v>0</v>
      </c>
      <c r="T671" s="23">
        <v>0</v>
      </c>
      <c r="U671" s="21">
        <f t="shared" si="154"/>
        <v>0</v>
      </c>
      <c r="V671" s="24">
        <f t="shared" si="155"/>
        <v>0</v>
      </c>
    </row>
    <row r="672" spans="3:22" ht="16.5" x14ac:dyDescent="0.35">
      <c r="C672" t="s">
        <v>9</v>
      </c>
      <c r="D672" t="s">
        <v>10</v>
      </c>
      <c r="E672">
        <v>2010043</v>
      </c>
      <c r="F672">
        <v>2021924</v>
      </c>
      <c r="G672" t="s">
        <v>686</v>
      </c>
      <c r="H672">
        <v>60</v>
      </c>
      <c r="I672" t="s">
        <v>12</v>
      </c>
      <c r="J672">
        <v>261</v>
      </c>
      <c r="K672" t="s">
        <v>14</v>
      </c>
      <c r="M672" s="34">
        <f t="shared" si="156"/>
        <v>2010043</v>
      </c>
      <c r="N672" s="34">
        <f t="shared" si="157"/>
        <v>2021924</v>
      </c>
      <c r="O672" s="34" t="str">
        <f t="shared" si="158"/>
        <v>TURENNE BASTIEN RG 13 75CL BENEZET x240</v>
      </c>
      <c r="P672" s="35">
        <f t="shared" si="159"/>
        <v>4.3499999999999996</v>
      </c>
      <c r="Q672" s="20">
        <v>0</v>
      </c>
      <c r="R672" s="21">
        <f t="shared" si="152"/>
        <v>0</v>
      </c>
      <c r="S672" s="22">
        <f t="shared" si="153"/>
        <v>0</v>
      </c>
      <c r="T672" s="23">
        <v>0</v>
      </c>
      <c r="U672" s="21">
        <f t="shared" si="154"/>
        <v>0</v>
      </c>
      <c r="V672" s="24">
        <f t="shared" si="155"/>
        <v>0</v>
      </c>
    </row>
    <row r="673" spans="3:22" ht="16.5" x14ac:dyDescent="0.35">
      <c r="C673" t="s">
        <v>9</v>
      </c>
      <c r="D673" t="s">
        <v>10</v>
      </c>
      <c r="E673">
        <v>2010043</v>
      </c>
      <c r="F673">
        <v>2021925</v>
      </c>
      <c r="G673" t="s">
        <v>687</v>
      </c>
      <c r="H673">
        <v>68</v>
      </c>
      <c r="I673" t="s">
        <v>12</v>
      </c>
      <c r="J673">
        <v>295.8</v>
      </c>
      <c r="K673" t="s">
        <v>14</v>
      </c>
      <c r="M673" s="34">
        <f t="shared" si="156"/>
        <v>2010043</v>
      </c>
      <c r="N673" s="34">
        <f t="shared" si="157"/>
        <v>2021925</v>
      </c>
      <c r="O673" s="34" t="str">
        <f t="shared" si="158"/>
        <v>TURENNE CAMILLE RS 14 75CL BENEZET x240</v>
      </c>
      <c r="P673" s="35">
        <f t="shared" si="159"/>
        <v>4.3500000000000005</v>
      </c>
      <c r="Q673" s="20">
        <v>0</v>
      </c>
      <c r="R673" s="21">
        <f t="shared" si="152"/>
        <v>0</v>
      </c>
      <c r="S673" s="22">
        <f t="shared" si="153"/>
        <v>0</v>
      </c>
      <c r="T673" s="23">
        <v>0</v>
      </c>
      <c r="U673" s="21">
        <f t="shared" si="154"/>
        <v>0</v>
      </c>
      <c r="V673" s="24">
        <f t="shared" si="155"/>
        <v>0</v>
      </c>
    </row>
    <row r="674" spans="3:22" ht="16.5" x14ac:dyDescent="0.35">
      <c r="C674" t="s">
        <v>9</v>
      </c>
      <c r="D674" t="s">
        <v>10</v>
      </c>
      <c r="E674">
        <v>2010043</v>
      </c>
      <c r="F674">
        <v>2021958</v>
      </c>
      <c r="G674" t="s">
        <v>688</v>
      </c>
      <c r="H674">
        <v>48</v>
      </c>
      <c r="I674" t="s">
        <v>12</v>
      </c>
      <c r="J674">
        <v>816</v>
      </c>
      <c r="K674" t="s">
        <v>14</v>
      </c>
      <c r="M674" s="34">
        <f t="shared" si="156"/>
        <v>2010043</v>
      </c>
      <c r="N674" s="34">
        <f t="shared" si="157"/>
        <v>2021958</v>
      </c>
      <c r="O674" s="34" t="str">
        <f t="shared" si="158"/>
        <v>TOUR L'EVEQUE PET/ROSES RS 14 150CL</v>
      </c>
      <c r="P674" s="35">
        <f t="shared" si="159"/>
        <v>17</v>
      </c>
      <c r="Q674" s="20">
        <v>0</v>
      </c>
      <c r="R674" s="21">
        <f t="shared" si="152"/>
        <v>0</v>
      </c>
      <c r="S674" s="22">
        <f t="shared" si="153"/>
        <v>0</v>
      </c>
      <c r="T674" s="23">
        <v>0</v>
      </c>
      <c r="U674" s="21">
        <f t="shared" si="154"/>
        <v>0</v>
      </c>
      <c r="V674" s="24">
        <f t="shared" si="155"/>
        <v>0</v>
      </c>
    </row>
    <row r="675" spans="3:22" ht="16.5" x14ac:dyDescent="0.35">
      <c r="C675" t="s">
        <v>9</v>
      </c>
      <c r="D675" t="s">
        <v>10</v>
      </c>
      <c r="E675">
        <v>2010043</v>
      </c>
      <c r="F675">
        <v>2021960</v>
      </c>
      <c r="G675" t="s">
        <v>689</v>
      </c>
      <c r="H675">
        <v>24</v>
      </c>
      <c r="I675" t="s">
        <v>12</v>
      </c>
      <c r="J675">
        <v>549.6</v>
      </c>
      <c r="K675" t="s">
        <v>14</v>
      </c>
      <c r="M675" s="34">
        <f t="shared" si="156"/>
        <v>2010043</v>
      </c>
      <c r="N675" s="34">
        <f t="shared" si="157"/>
        <v>2021960</v>
      </c>
      <c r="O675" s="34" t="str">
        <f t="shared" si="158"/>
        <v>BARBEYROLLES PET/ROSES RS 14 150CL</v>
      </c>
      <c r="P675" s="35">
        <f t="shared" si="159"/>
        <v>22.900000000000002</v>
      </c>
      <c r="Q675" s="20">
        <v>0</v>
      </c>
      <c r="R675" s="21">
        <f t="shared" si="152"/>
        <v>0</v>
      </c>
      <c r="S675" s="22">
        <f t="shared" si="153"/>
        <v>0</v>
      </c>
      <c r="T675" s="23">
        <v>0</v>
      </c>
      <c r="U675" s="21">
        <f t="shared" si="154"/>
        <v>0</v>
      </c>
      <c r="V675" s="24">
        <f t="shared" si="155"/>
        <v>0</v>
      </c>
    </row>
    <row r="676" spans="3:22" ht="16.5" x14ac:dyDescent="0.35">
      <c r="C676" t="s">
        <v>9</v>
      </c>
      <c r="D676" t="s">
        <v>10</v>
      </c>
      <c r="E676">
        <v>2010043</v>
      </c>
      <c r="F676">
        <v>2021961</v>
      </c>
      <c r="G676" t="s">
        <v>690</v>
      </c>
      <c r="H676">
        <v>31</v>
      </c>
      <c r="I676" t="s">
        <v>12</v>
      </c>
      <c r="J676">
        <v>308.45</v>
      </c>
      <c r="K676" t="s">
        <v>14</v>
      </c>
      <c r="M676" s="34">
        <f t="shared" si="156"/>
        <v>2010043</v>
      </c>
      <c r="N676" s="34">
        <f t="shared" si="157"/>
        <v>2021961</v>
      </c>
      <c r="O676" s="34" t="str">
        <f t="shared" si="158"/>
        <v>BARBEYROLLES PET/ROSES RS 14 75CL x120</v>
      </c>
      <c r="P676" s="35">
        <f t="shared" si="159"/>
        <v>9.9499999999999993</v>
      </c>
      <c r="Q676" s="20">
        <v>0</v>
      </c>
      <c r="R676" s="21">
        <f t="shared" si="152"/>
        <v>0</v>
      </c>
      <c r="S676" s="22">
        <f t="shared" si="153"/>
        <v>0</v>
      </c>
      <c r="T676" s="23">
        <v>0</v>
      </c>
      <c r="U676" s="21">
        <f t="shared" si="154"/>
        <v>0</v>
      </c>
      <c r="V676" s="24">
        <f t="shared" si="155"/>
        <v>0</v>
      </c>
    </row>
    <row r="677" spans="3:22" ht="16.5" x14ac:dyDescent="0.35">
      <c r="C677" t="s">
        <v>9</v>
      </c>
      <c r="D677" t="s">
        <v>10</v>
      </c>
      <c r="E677">
        <v>2010043</v>
      </c>
      <c r="F677">
        <v>2021966</v>
      </c>
      <c r="G677" t="s">
        <v>691</v>
      </c>
      <c r="H677">
        <v>65</v>
      </c>
      <c r="I677" t="s">
        <v>12</v>
      </c>
      <c r="J677">
        <v>496.5</v>
      </c>
      <c r="K677" t="s">
        <v>14</v>
      </c>
      <c r="M677" s="34">
        <f t="shared" si="156"/>
        <v>2010043</v>
      </c>
      <c r="N677" s="34">
        <f t="shared" si="157"/>
        <v>2021966</v>
      </c>
      <c r="O677" s="34" t="str">
        <f t="shared" si="158"/>
        <v>GAVOTY CUV.CLARENDON BLC 14 75CL X300</v>
      </c>
      <c r="P677" s="35">
        <f t="shared" si="159"/>
        <v>7.6384615384615389</v>
      </c>
      <c r="Q677" s="20">
        <v>0</v>
      </c>
      <c r="R677" s="21">
        <f t="shared" si="152"/>
        <v>0</v>
      </c>
      <c r="S677" s="22">
        <f t="shared" si="153"/>
        <v>0</v>
      </c>
      <c r="T677" s="23">
        <v>0</v>
      </c>
      <c r="U677" s="21">
        <f t="shared" si="154"/>
        <v>0</v>
      </c>
      <c r="V677" s="24">
        <f t="shared" si="155"/>
        <v>0</v>
      </c>
    </row>
    <row r="678" spans="3:22" ht="16.5" x14ac:dyDescent="0.35">
      <c r="C678" t="s">
        <v>9</v>
      </c>
      <c r="D678" t="s">
        <v>10</v>
      </c>
      <c r="E678">
        <v>2010043</v>
      </c>
      <c r="F678">
        <v>2021968</v>
      </c>
      <c r="G678" t="s">
        <v>692</v>
      </c>
      <c r="H678">
        <v>6</v>
      </c>
      <c r="I678" t="s">
        <v>12</v>
      </c>
      <c r="J678">
        <v>36.99</v>
      </c>
      <c r="K678" t="s">
        <v>14</v>
      </c>
      <c r="M678" s="34">
        <f t="shared" si="156"/>
        <v>2010043</v>
      </c>
      <c r="N678" s="34">
        <f t="shared" si="157"/>
        <v>2021968</v>
      </c>
      <c r="O678" s="34" t="str">
        <f t="shared" si="158"/>
        <v>GAVOTY CUV.CLARENDON RS 14 75CL x300</v>
      </c>
      <c r="P678" s="35">
        <f t="shared" si="159"/>
        <v>6.165</v>
      </c>
      <c r="Q678" s="20">
        <v>0</v>
      </c>
      <c r="R678" s="21">
        <f t="shared" si="152"/>
        <v>0</v>
      </c>
      <c r="S678" s="22">
        <f t="shared" si="153"/>
        <v>0</v>
      </c>
      <c r="T678" s="23">
        <v>0</v>
      </c>
      <c r="U678" s="21">
        <f t="shared" si="154"/>
        <v>0</v>
      </c>
      <c r="V678" s="24">
        <f t="shared" si="155"/>
        <v>0</v>
      </c>
    </row>
    <row r="679" spans="3:22" ht="16.5" x14ac:dyDescent="0.35">
      <c r="C679" t="s">
        <v>9</v>
      </c>
      <c r="D679" t="s">
        <v>10</v>
      </c>
      <c r="E679">
        <v>2010043</v>
      </c>
      <c r="F679">
        <v>2021972</v>
      </c>
      <c r="G679" t="s">
        <v>693</v>
      </c>
      <c r="H679">
        <v>114</v>
      </c>
      <c r="I679" t="s">
        <v>12</v>
      </c>
      <c r="J679">
        <v>786.6</v>
      </c>
      <c r="K679" t="s">
        <v>14</v>
      </c>
      <c r="M679" s="34">
        <f t="shared" si="156"/>
        <v>2010043</v>
      </c>
      <c r="N679" s="34">
        <f t="shared" si="157"/>
        <v>2021972</v>
      </c>
      <c r="O679" s="34" t="str">
        <f t="shared" si="158"/>
        <v>TOUR L'EVEQUE PET/ROSES RS 14 75CL X120</v>
      </c>
      <c r="P679" s="35">
        <f t="shared" si="159"/>
        <v>6.9</v>
      </c>
      <c r="Q679" s="20">
        <v>0</v>
      </c>
      <c r="R679" s="21">
        <f t="shared" si="152"/>
        <v>0</v>
      </c>
      <c r="S679" s="22">
        <f t="shared" si="153"/>
        <v>0</v>
      </c>
      <c r="T679" s="23">
        <v>0</v>
      </c>
      <c r="U679" s="21">
        <f t="shared" si="154"/>
        <v>0</v>
      </c>
      <c r="V679" s="24">
        <f t="shared" si="155"/>
        <v>0</v>
      </c>
    </row>
    <row r="680" spans="3:22" ht="16.5" x14ac:dyDescent="0.35">
      <c r="C680" t="s">
        <v>9</v>
      </c>
      <c r="D680" t="s">
        <v>10</v>
      </c>
      <c r="E680">
        <v>2010043</v>
      </c>
      <c r="F680">
        <v>2021992</v>
      </c>
      <c r="G680" t="s">
        <v>694</v>
      </c>
      <c r="H680">
        <v>20</v>
      </c>
      <c r="I680" t="s">
        <v>12</v>
      </c>
      <c r="J680">
        <v>146</v>
      </c>
      <c r="K680" t="s">
        <v>14</v>
      </c>
      <c r="M680" s="34">
        <f t="shared" si="156"/>
        <v>2010043</v>
      </c>
      <c r="N680" s="34">
        <f t="shared" si="157"/>
        <v>2021992</v>
      </c>
      <c r="O680" s="34" t="str">
        <f t="shared" si="158"/>
        <v>MIRAVAL PINK FLOYD RS 14 75CL</v>
      </c>
      <c r="P680" s="35">
        <f t="shared" si="159"/>
        <v>7.3</v>
      </c>
      <c r="Q680" s="20">
        <v>0</v>
      </c>
      <c r="R680" s="21">
        <f t="shared" si="152"/>
        <v>0</v>
      </c>
      <c r="S680" s="22">
        <f t="shared" si="153"/>
        <v>0</v>
      </c>
      <c r="T680" s="23">
        <v>0</v>
      </c>
      <c r="U680" s="21">
        <f t="shared" si="154"/>
        <v>0</v>
      </c>
      <c r="V680" s="24">
        <f t="shared" si="155"/>
        <v>0</v>
      </c>
    </row>
    <row r="681" spans="3:22" ht="16.5" x14ac:dyDescent="0.35">
      <c r="C681" t="s">
        <v>9</v>
      </c>
      <c r="D681" t="s">
        <v>10</v>
      </c>
      <c r="E681">
        <v>2010043</v>
      </c>
      <c r="F681">
        <v>2022160</v>
      </c>
      <c r="G681" t="s">
        <v>695</v>
      </c>
      <c r="H681">
        <v>12</v>
      </c>
      <c r="I681" t="s">
        <v>12</v>
      </c>
      <c r="J681">
        <v>181.8</v>
      </c>
      <c r="K681" t="s">
        <v>14</v>
      </c>
      <c r="M681" s="34">
        <f t="shared" si="156"/>
        <v>2010043</v>
      </c>
      <c r="N681" s="34">
        <f t="shared" si="157"/>
        <v>2022160</v>
      </c>
      <c r="O681" s="34" t="str">
        <f t="shared" si="158"/>
        <v>LE GRAND ROUGE 12 75CL REVELETTE</v>
      </c>
      <c r="P681" s="35">
        <f t="shared" si="159"/>
        <v>15.15</v>
      </c>
      <c r="Q681" s="20">
        <v>0</v>
      </c>
      <c r="R681" s="21">
        <f t="shared" si="152"/>
        <v>0</v>
      </c>
      <c r="S681" s="22">
        <f t="shared" si="153"/>
        <v>0</v>
      </c>
      <c r="T681" s="23">
        <v>0</v>
      </c>
      <c r="U681" s="21">
        <f t="shared" si="154"/>
        <v>0</v>
      </c>
      <c r="V681" s="24">
        <f t="shared" si="155"/>
        <v>0</v>
      </c>
    </row>
    <row r="682" spans="3:22" ht="16.5" x14ac:dyDescent="0.35">
      <c r="C682" t="s">
        <v>9</v>
      </c>
      <c r="D682" t="s">
        <v>10</v>
      </c>
      <c r="E682">
        <v>2010043</v>
      </c>
      <c r="F682">
        <v>2022361</v>
      </c>
      <c r="G682" t="s">
        <v>696</v>
      </c>
      <c r="H682">
        <v>13</v>
      </c>
      <c r="I682" t="s">
        <v>12</v>
      </c>
      <c r="J682">
        <v>88.4</v>
      </c>
      <c r="K682" t="s">
        <v>14</v>
      </c>
      <c r="M682" s="34">
        <f t="shared" si="156"/>
        <v>2010043</v>
      </c>
      <c r="N682" s="34">
        <f t="shared" si="157"/>
        <v>2022361</v>
      </c>
      <c r="O682" s="34" t="str">
        <f t="shared" si="158"/>
        <v>PLANES TIBOULEN RS 14 75CL BIO</v>
      </c>
      <c r="P682" s="35">
        <f t="shared" si="159"/>
        <v>6.8000000000000007</v>
      </c>
      <c r="Q682" s="20">
        <v>0</v>
      </c>
      <c r="R682" s="21">
        <f t="shared" si="152"/>
        <v>0</v>
      </c>
      <c r="S682" s="22">
        <f t="shared" si="153"/>
        <v>0</v>
      </c>
      <c r="T682" s="23">
        <v>0</v>
      </c>
      <c r="U682" s="21">
        <f t="shared" si="154"/>
        <v>0</v>
      </c>
      <c r="V682" s="24">
        <f t="shared" si="155"/>
        <v>0</v>
      </c>
    </row>
    <row r="683" spans="3:22" ht="16.5" x14ac:dyDescent="0.35">
      <c r="C683" t="s">
        <v>9</v>
      </c>
      <c r="D683" t="s">
        <v>10</v>
      </c>
      <c r="E683">
        <v>2010043</v>
      </c>
      <c r="F683">
        <v>2022376</v>
      </c>
      <c r="G683" t="s">
        <v>697</v>
      </c>
      <c r="H683">
        <v>24</v>
      </c>
      <c r="I683" t="s">
        <v>12</v>
      </c>
      <c r="J683">
        <v>408</v>
      </c>
      <c r="K683" t="s">
        <v>14</v>
      </c>
      <c r="M683" s="34">
        <f t="shared" si="156"/>
        <v>2010043</v>
      </c>
      <c r="N683" s="34">
        <f t="shared" si="157"/>
        <v>2022376</v>
      </c>
      <c r="O683" s="34" t="str">
        <f t="shared" si="158"/>
        <v>CLOS ST VINCENT RG 13 SERGI 75CL BIO</v>
      </c>
      <c r="P683" s="35">
        <f t="shared" si="159"/>
        <v>17</v>
      </c>
      <c r="Q683" s="20">
        <v>0</v>
      </c>
      <c r="R683" s="21">
        <f t="shared" si="152"/>
        <v>0</v>
      </c>
      <c r="S683" s="22">
        <f t="shared" si="153"/>
        <v>0</v>
      </c>
      <c r="T683" s="23">
        <v>0</v>
      </c>
      <c r="U683" s="21">
        <f t="shared" si="154"/>
        <v>0</v>
      </c>
      <c r="V683" s="24">
        <f t="shared" si="155"/>
        <v>0</v>
      </c>
    </row>
    <row r="684" spans="3:22" ht="16.5" x14ac:dyDescent="0.35">
      <c r="C684" t="s">
        <v>9</v>
      </c>
      <c r="D684" t="s">
        <v>10</v>
      </c>
      <c r="E684">
        <v>2010043</v>
      </c>
      <c r="F684">
        <v>2022377</v>
      </c>
      <c r="G684" t="s">
        <v>698</v>
      </c>
      <c r="H684">
        <v>36</v>
      </c>
      <c r="I684" t="s">
        <v>12</v>
      </c>
      <c r="J684">
        <v>351</v>
      </c>
      <c r="K684" t="s">
        <v>14</v>
      </c>
      <c r="M684" s="34">
        <f t="shared" si="156"/>
        <v>2010043</v>
      </c>
      <c r="N684" s="34">
        <f t="shared" si="157"/>
        <v>2022377</v>
      </c>
      <c r="O684" s="34" t="str">
        <f t="shared" si="158"/>
        <v>GAVAISSON CUV. INSPIRATION BLC 12 75CL</v>
      </c>
      <c r="P684" s="35">
        <f t="shared" si="159"/>
        <v>9.75</v>
      </c>
      <c r="Q684" s="20">
        <v>0</v>
      </c>
      <c r="R684" s="21">
        <f t="shared" si="152"/>
        <v>0</v>
      </c>
      <c r="S684" s="22">
        <f t="shared" si="153"/>
        <v>0</v>
      </c>
      <c r="T684" s="23">
        <v>0</v>
      </c>
      <c r="U684" s="21">
        <f t="shared" si="154"/>
        <v>0</v>
      </c>
      <c r="V684" s="24">
        <f t="shared" si="155"/>
        <v>0</v>
      </c>
    </row>
    <row r="685" spans="3:22" ht="16.5" x14ac:dyDescent="0.35">
      <c r="C685" t="s">
        <v>9</v>
      </c>
      <c r="D685" t="s">
        <v>10</v>
      </c>
      <c r="E685">
        <v>2010043</v>
      </c>
      <c r="F685">
        <v>2022378</v>
      </c>
      <c r="G685" t="s">
        <v>699</v>
      </c>
      <c r="H685">
        <v>7</v>
      </c>
      <c r="I685" t="s">
        <v>12</v>
      </c>
      <c r="J685">
        <v>122.5</v>
      </c>
      <c r="K685" t="s">
        <v>14</v>
      </c>
      <c r="M685" s="34">
        <f t="shared" si="156"/>
        <v>2010043</v>
      </c>
      <c r="N685" s="34">
        <f t="shared" si="157"/>
        <v>2022378</v>
      </c>
      <c r="O685" s="34" t="str">
        <f t="shared" si="158"/>
        <v>GAVAISSON CUV. EMOTION BLC 13 75CL BIO</v>
      </c>
      <c r="P685" s="35">
        <f t="shared" si="159"/>
        <v>17.5</v>
      </c>
      <c r="Q685" s="20">
        <v>0</v>
      </c>
      <c r="R685" s="21">
        <f t="shared" ref="R685:R703" si="160">IFERROR(Q685/1.416,0)</f>
        <v>0</v>
      </c>
      <c r="S685" s="22">
        <f t="shared" ref="S685:S703" si="161">IFERROR(P685/R685,0)</f>
        <v>0</v>
      </c>
      <c r="T685" s="23">
        <v>0</v>
      </c>
      <c r="U685" s="21">
        <f t="shared" ref="U685:U703" si="162">IFERROR(T685/1.416,0)</f>
        <v>0</v>
      </c>
      <c r="V685" s="24">
        <f t="shared" ref="V685:V703" si="163">IFERROR(P685/U685,0)</f>
        <v>0</v>
      </c>
    </row>
    <row r="686" spans="3:22" ht="16.5" x14ac:dyDescent="0.35">
      <c r="C686" t="s">
        <v>9</v>
      </c>
      <c r="D686" t="s">
        <v>10</v>
      </c>
      <c r="E686">
        <v>2010043</v>
      </c>
      <c r="F686">
        <v>2022386</v>
      </c>
      <c r="G686" t="s">
        <v>700</v>
      </c>
      <c r="H686">
        <v>90</v>
      </c>
      <c r="I686" t="s">
        <v>12</v>
      </c>
      <c r="J686">
        <v>756</v>
      </c>
      <c r="K686" t="s">
        <v>14</v>
      </c>
      <c r="M686" s="34">
        <f t="shared" si="156"/>
        <v>2010043</v>
      </c>
      <c r="N686" s="34">
        <f t="shared" si="157"/>
        <v>2022386</v>
      </c>
      <c r="O686" s="34" t="str">
        <f t="shared" si="158"/>
        <v>TERREBRUNE RS 14 75CL DELILLE BIO</v>
      </c>
      <c r="P686" s="35">
        <f t="shared" si="159"/>
        <v>8.4</v>
      </c>
      <c r="Q686" s="20">
        <v>0</v>
      </c>
      <c r="R686" s="21">
        <f t="shared" si="160"/>
        <v>0</v>
      </c>
      <c r="S686" s="22">
        <f t="shared" si="161"/>
        <v>0</v>
      </c>
      <c r="T686" s="23">
        <v>0</v>
      </c>
      <c r="U686" s="21">
        <f t="shared" si="162"/>
        <v>0</v>
      </c>
      <c r="V686" s="24">
        <f t="shared" si="163"/>
        <v>0</v>
      </c>
    </row>
    <row r="687" spans="3:22" ht="16.5" x14ac:dyDescent="0.35">
      <c r="C687" t="s">
        <v>9</v>
      </c>
      <c r="D687" t="s">
        <v>10</v>
      </c>
      <c r="E687">
        <v>2010043</v>
      </c>
      <c r="F687">
        <v>2022520</v>
      </c>
      <c r="G687" t="s">
        <v>701</v>
      </c>
      <c r="H687">
        <v>24</v>
      </c>
      <c r="I687" t="s">
        <v>12</v>
      </c>
      <c r="J687">
        <v>136.80000000000001</v>
      </c>
      <c r="K687" t="s">
        <v>14</v>
      </c>
      <c r="M687" s="34">
        <f t="shared" si="156"/>
        <v>2010043</v>
      </c>
      <c r="N687" s="34">
        <f t="shared" si="157"/>
        <v>2022520</v>
      </c>
      <c r="O687" s="34" t="str">
        <f t="shared" si="158"/>
        <v>MAS CADENET BLC 14 75CL X120 G.NEGREL</v>
      </c>
      <c r="P687" s="35">
        <f t="shared" si="159"/>
        <v>5.7</v>
      </c>
      <c r="Q687" s="20">
        <v>0</v>
      </c>
      <c r="R687" s="21">
        <f t="shared" si="160"/>
        <v>0</v>
      </c>
      <c r="S687" s="22">
        <f t="shared" si="161"/>
        <v>0</v>
      </c>
      <c r="T687" s="23">
        <v>0</v>
      </c>
      <c r="U687" s="21">
        <f t="shared" si="162"/>
        <v>0</v>
      </c>
      <c r="V687" s="24">
        <f t="shared" si="163"/>
        <v>0</v>
      </c>
    </row>
    <row r="688" spans="3:22" ht="16.5" x14ac:dyDescent="0.35">
      <c r="C688" t="s">
        <v>9</v>
      </c>
      <c r="D688" t="s">
        <v>10</v>
      </c>
      <c r="E688">
        <v>2010043</v>
      </c>
      <c r="F688">
        <v>2022569</v>
      </c>
      <c r="G688" t="s">
        <v>702</v>
      </c>
      <c r="H688">
        <v>54</v>
      </c>
      <c r="I688" t="s">
        <v>12</v>
      </c>
      <c r="J688">
        <v>220.9</v>
      </c>
      <c r="K688" t="s">
        <v>14</v>
      </c>
      <c r="M688" s="34">
        <f t="shared" si="156"/>
        <v>2010043</v>
      </c>
      <c r="N688" s="34">
        <f t="shared" si="157"/>
        <v>2022569</v>
      </c>
      <c r="O688" s="34" t="str">
        <f t="shared" si="158"/>
        <v>PAS DU CERF DIANE RS 14 75CL 120+12</v>
      </c>
      <c r="P688" s="35">
        <f t="shared" si="159"/>
        <v>4.090740740740741</v>
      </c>
      <c r="Q688" s="20">
        <v>0</v>
      </c>
      <c r="R688" s="21">
        <f t="shared" si="160"/>
        <v>0</v>
      </c>
      <c r="S688" s="22">
        <f t="shared" si="161"/>
        <v>0</v>
      </c>
      <c r="T688" s="23">
        <v>0</v>
      </c>
      <c r="U688" s="21">
        <f t="shared" si="162"/>
        <v>0</v>
      </c>
      <c r="V688" s="24">
        <f t="shared" si="163"/>
        <v>0</v>
      </c>
    </row>
    <row r="689" spans="3:22" ht="16.5" x14ac:dyDescent="0.35">
      <c r="C689" t="s">
        <v>9</v>
      </c>
      <c r="D689" t="s">
        <v>10</v>
      </c>
      <c r="E689">
        <v>2010043</v>
      </c>
      <c r="F689">
        <v>2022666</v>
      </c>
      <c r="G689" t="s">
        <v>703</v>
      </c>
      <c r="H689">
        <v>60</v>
      </c>
      <c r="I689" t="s">
        <v>12</v>
      </c>
      <c r="J689" t="s">
        <v>704</v>
      </c>
      <c r="K689" t="s">
        <v>14</v>
      </c>
      <c r="M689" s="34">
        <f t="shared" si="156"/>
        <v>2010043</v>
      </c>
      <c r="N689" s="34">
        <f t="shared" si="157"/>
        <v>2022666</v>
      </c>
      <c r="O689" s="34" t="str">
        <f t="shared" si="158"/>
        <v>OTT SELLE RS 14 150CL</v>
      </c>
      <c r="P689" s="35">
        <f t="shared" si="159"/>
        <v>28.3</v>
      </c>
      <c r="Q689" s="20">
        <v>0</v>
      </c>
      <c r="R689" s="21">
        <f t="shared" si="160"/>
        <v>0</v>
      </c>
      <c r="S689" s="22">
        <f t="shared" si="161"/>
        <v>0</v>
      </c>
      <c r="T689" s="23">
        <v>0</v>
      </c>
      <c r="U689" s="21">
        <f t="shared" si="162"/>
        <v>0</v>
      </c>
      <c r="V689" s="24">
        <f t="shared" si="163"/>
        <v>0</v>
      </c>
    </row>
    <row r="690" spans="3:22" ht="16.5" x14ac:dyDescent="0.35">
      <c r="C690" t="s">
        <v>9</v>
      </c>
      <c r="D690" t="s">
        <v>10</v>
      </c>
      <c r="E690">
        <v>2010043</v>
      </c>
      <c r="F690">
        <v>2022667</v>
      </c>
      <c r="G690" t="s">
        <v>705</v>
      </c>
      <c r="H690">
        <v>48</v>
      </c>
      <c r="I690" t="s">
        <v>12</v>
      </c>
      <c r="J690">
        <v>326.39999999999998</v>
      </c>
      <c r="K690" t="s">
        <v>14</v>
      </c>
      <c r="M690" s="34">
        <f t="shared" si="156"/>
        <v>2010043</v>
      </c>
      <c r="N690" s="34">
        <f t="shared" si="157"/>
        <v>2022667</v>
      </c>
      <c r="O690" s="34" t="str">
        <f t="shared" si="158"/>
        <v>OTT SELLE RS 14 37.5CL</v>
      </c>
      <c r="P690" s="35">
        <f t="shared" si="159"/>
        <v>6.8</v>
      </c>
      <c r="Q690" s="20">
        <v>0</v>
      </c>
      <c r="R690" s="21">
        <f t="shared" si="160"/>
        <v>0</v>
      </c>
      <c r="S690" s="22">
        <f t="shared" si="161"/>
        <v>0</v>
      </c>
      <c r="T690" s="23">
        <v>0</v>
      </c>
      <c r="U690" s="21">
        <f t="shared" si="162"/>
        <v>0</v>
      </c>
      <c r="V690" s="24">
        <f t="shared" si="163"/>
        <v>0</v>
      </c>
    </row>
    <row r="691" spans="3:22" ht="16.5" x14ac:dyDescent="0.35">
      <c r="C691" t="s">
        <v>9</v>
      </c>
      <c r="D691" t="s">
        <v>10</v>
      </c>
      <c r="E691">
        <v>2010043</v>
      </c>
      <c r="F691">
        <v>2022668</v>
      </c>
      <c r="G691" t="s">
        <v>706</v>
      </c>
      <c r="H691">
        <v>141</v>
      </c>
      <c r="I691" t="s">
        <v>12</v>
      </c>
      <c r="J691" t="s">
        <v>707</v>
      </c>
      <c r="K691" t="s">
        <v>14</v>
      </c>
      <c r="M691" s="34">
        <f t="shared" si="156"/>
        <v>2010043</v>
      </c>
      <c r="N691" s="34">
        <f t="shared" si="157"/>
        <v>2022668</v>
      </c>
      <c r="O691" s="34" t="str">
        <f t="shared" si="158"/>
        <v>OTT SELLE RS 14 75CL</v>
      </c>
      <c r="P691" s="35">
        <f t="shared" si="159"/>
        <v>12.299999999999999</v>
      </c>
      <c r="Q691" s="20">
        <v>0</v>
      </c>
      <c r="R691" s="21">
        <f t="shared" si="160"/>
        <v>0</v>
      </c>
      <c r="S691" s="22">
        <f t="shared" si="161"/>
        <v>0</v>
      </c>
      <c r="T691" s="23">
        <v>0</v>
      </c>
      <c r="U691" s="21">
        <f t="shared" si="162"/>
        <v>0</v>
      </c>
      <c r="V691" s="24">
        <f t="shared" si="163"/>
        <v>0</v>
      </c>
    </row>
    <row r="692" spans="3:22" ht="16.5" x14ac:dyDescent="0.35">
      <c r="C692" t="s">
        <v>9</v>
      </c>
      <c r="D692" t="s">
        <v>10</v>
      </c>
      <c r="E692">
        <v>2010043</v>
      </c>
      <c r="F692">
        <v>2022740</v>
      </c>
      <c r="G692" t="s">
        <v>708</v>
      </c>
      <c r="H692">
        <v>8</v>
      </c>
      <c r="I692" t="s">
        <v>12</v>
      </c>
      <c r="J692">
        <v>40.340000000000003</v>
      </c>
      <c r="K692" t="s">
        <v>14</v>
      </c>
      <c r="M692" s="34">
        <f t="shared" si="156"/>
        <v>2010043</v>
      </c>
      <c r="N692" s="34">
        <f t="shared" si="157"/>
        <v>2022740</v>
      </c>
      <c r="O692" s="34" t="str">
        <f t="shared" si="158"/>
        <v>OTT DOMANIERS RG 12 75CL 11+1</v>
      </c>
      <c r="P692" s="35">
        <f t="shared" si="159"/>
        <v>5.0425000000000004</v>
      </c>
      <c r="Q692" s="20">
        <v>0</v>
      </c>
      <c r="R692" s="21">
        <f t="shared" si="160"/>
        <v>0</v>
      </c>
      <c r="S692" s="22">
        <f t="shared" si="161"/>
        <v>0</v>
      </c>
      <c r="T692" s="23">
        <v>0</v>
      </c>
      <c r="U692" s="21">
        <f t="shared" si="162"/>
        <v>0</v>
      </c>
      <c r="V692" s="24">
        <f t="shared" si="163"/>
        <v>0</v>
      </c>
    </row>
    <row r="693" spans="3:22" ht="16.5" x14ac:dyDescent="0.35">
      <c r="C693" t="s">
        <v>9</v>
      </c>
      <c r="D693" t="s">
        <v>10</v>
      </c>
      <c r="E693">
        <v>2010043</v>
      </c>
      <c r="F693">
        <v>2022741</v>
      </c>
      <c r="G693" t="s">
        <v>709</v>
      </c>
      <c r="H693">
        <v>24</v>
      </c>
      <c r="I693" t="s">
        <v>12</v>
      </c>
      <c r="J693">
        <v>121.01</v>
      </c>
      <c r="K693" t="s">
        <v>14</v>
      </c>
      <c r="M693" s="34">
        <f t="shared" si="156"/>
        <v>2010043</v>
      </c>
      <c r="N693" s="34">
        <f t="shared" si="157"/>
        <v>2022741</v>
      </c>
      <c r="O693" s="34" t="str">
        <f t="shared" si="158"/>
        <v>OTT DOMANIERS RS 14 75CL 11+1</v>
      </c>
      <c r="P693" s="35">
        <f t="shared" si="159"/>
        <v>5.0420833333333333</v>
      </c>
      <c r="Q693" s="20">
        <v>0</v>
      </c>
      <c r="R693" s="21">
        <f t="shared" si="160"/>
        <v>0</v>
      </c>
      <c r="S693" s="22">
        <f t="shared" si="161"/>
        <v>0</v>
      </c>
      <c r="T693" s="23">
        <v>0</v>
      </c>
      <c r="U693" s="21">
        <f t="shared" si="162"/>
        <v>0</v>
      </c>
      <c r="V693" s="24">
        <f t="shared" si="163"/>
        <v>0</v>
      </c>
    </row>
    <row r="694" spans="3:22" ht="16.5" x14ac:dyDescent="0.35">
      <c r="C694" t="s">
        <v>9</v>
      </c>
      <c r="D694" t="s">
        <v>10</v>
      </c>
      <c r="E694">
        <v>2010043</v>
      </c>
      <c r="F694">
        <v>2022745</v>
      </c>
      <c r="G694" t="s">
        <v>710</v>
      </c>
      <c r="H694">
        <v>4</v>
      </c>
      <c r="I694" t="s">
        <v>12</v>
      </c>
      <c r="J694">
        <v>29.7</v>
      </c>
      <c r="K694" t="s">
        <v>14</v>
      </c>
      <c r="M694" s="34">
        <f t="shared" si="156"/>
        <v>2010043</v>
      </c>
      <c r="N694" s="34">
        <f t="shared" si="157"/>
        <v>2022745</v>
      </c>
      <c r="O694" s="34" t="str">
        <f t="shared" si="158"/>
        <v>OTT ROMASSAN RG 11 37.5CL 11+1</v>
      </c>
      <c r="P694" s="35">
        <f t="shared" si="159"/>
        <v>7.4249999999999998</v>
      </c>
      <c r="Q694" s="20">
        <v>0</v>
      </c>
      <c r="R694" s="21">
        <f t="shared" si="160"/>
        <v>0</v>
      </c>
      <c r="S694" s="22">
        <f t="shared" si="161"/>
        <v>0</v>
      </c>
      <c r="T694" s="23">
        <v>0</v>
      </c>
      <c r="U694" s="21">
        <f t="shared" si="162"/>
        <v>0</v>
      </c>
      <c r="V694" s="24">
        <f t="shared" si="163"/>
        <v>0</v>
      </c>
    </row>
    <row r="695" spans="3:22" ht="16.5" x14ac:dyDescent="0.35">
      <c r="C695" t="s">
        <v>9</v>
      </c>
      <c r="D695" t="s">
        <v>10</v>
      </c>
      <c r="E695">
        <v>2010043</v>
      </c>
      <c r="F695">
        <v>2023058</v>
      </c>
      <c r="G695" t="s">
        <v>711</v>
      </c>
      <c r="H695">
        <v>13</v>
      </c>
      <c r="I695" t="s">
        <v>12</v>
      </c>
      <c r="J695">
        <v>65.540000000000006</v>
      </c>
      <c r="K695" t="s">
        <v>14</v>
      </c>
      <c r="M695" s="34">
        <f t="shared" si="156"/>
        <v>2010043</v>
      </c>
      <c r="N695" s="34">
        <f t="shared" si="157"/>
        <v>2023058</v>
      </c>
      <c r="O695" s="34" t="str">
        <f t="shared" si="158"/>
        <v>OTT DOMANIERS BLC 14 75CL 11+1</v>
      </c>
      <c r="P695" s="35">
        <f t="shared" si="159"/>
        <v>5.0415384615384617</v>
      </c>
      <c r="Q695" s="20">
        <v>0</v>
      </c>
      <c r="R695" s="21">
        <f t="shared" si="160"/>
        <v>0</v>
      </c>
      <c r="S695" s="22">
        <f t="shared" si="161"/>
        <v>0</v>
      </c>
      <c r="T695" s="23">
        <v>0</v>
      </c>
      <c r="U695" s="21">
        <f t="shared" si="162"/>
        <v>0</v>
      </c>
      <c r="V695" s="24">
        <f t="shared" si="163"/>
        <v>0</v>
      </c>
    </row>
    <row r="696" spans="3:22" ht="16.5" x14ac:dyDescent="0.35">
      <c r="C696" t="s">
        <v>9</v>
      </c>
      <c r="D696" t="s">
        <v>10</v>
      </c>
      <c r="E696">
        <v>2010043</v>
      </c>
      <c r="F696">
        <v>2023142</v>
      </c>
      <c r="G696" t="s">
        <v>712</v>
      </c>
      <c r="H696">
        <v>36</v>
      </c>
      <c r="I696" t="s">
        <v>12</v>
      </c>
      <c r="J696">
        <v>475.2</v>
      </c>
      <c r="K696" t="s">
        <v>14</v>
      </c>
      <c r="M696" s="34">
        <f t="shared" si="156"/>
        <v>2010043</v>
      </c>
      <c r="N696" s="34">
        <f t="shared" si="157"/>
        <v>2023142</v>
      </c>
      <c r="O696" s="34" t="str">
        <f t="shared" si="158"/>
        <v>BELLET TOASC BLC 14 75CL</v>
      </c>
      <c r="P696" s="35">
        <f t="shared" si="159"/>
        <v>13.2</v>
      </c>
      <c r="Q696" s="20">
        <v>0</v>
      </c>
      <c r="R696" s="21">
        <f t="shared" si="160"/>
        <v>0</v>
      </c>
      <c r="S696" s="22">
        <f t="shared" si="161"/>
        <v>0</v>
      </c>
      <c r="T696" s="23">
        <v>0</v>
      </c>
      <c r="U696" s="21">
        <f t="shared" si="162"/>
        <v>0</v>
      </c>
      <c r="V696" s="24">
        <f t="shared" si="163"/>
        <v>0</v>
      </c>
    </row>
    <row r="697" spans="3:22" ht="16.5" x14ac:dyDescent="0.35">
      <c r="C697" t="s">
        <v>9</v>
      </c>
      <c r="D697" t="s">
        <v>10</v>
      </c>
      <c r="E697">
        <v>2010043</v>
      </c>
      <c r="F697">
        <v>2023153</v>
      </c>
      <c r="G697" t="s">
        <v>713</v>
      </c>
      <c r="H697">
        <v>597</v>
      </c>
      <c r="I697" t="s">
        <v>12</v>
      </c>
      <c r="J697" t="s">
        <v>714</v>
      </c>
      <c r="K697" t="s">
        <v>14</v>
      </c>
      <c r="M697" s="34">
        <f t="shared" si="156"/>
        <v>2010043</v>
      </c>
      <c r="N697" s="34">
        <f t="shared" si="157"/>
        <v>2023153</v>
      </c>
      <c r="O697" s="34" t="str">
        <f t="shared" si="158"/>
        <v>VAUDOIS RS 14 75CL VALDES (X240) 2+1</v>
      </c>
      <c r="P697" s="35">
        <f t="shared" si="159"/>
        <v>4.5999999999999996</v>
      </c>
      <c r="Q697" s="20">
        <v>0</v>
      </c>
      <c r="R697" s="21">
        <f t="shared" si="160"/>
        <v>0</v>
      </c>
      <c r="S697" s="22">
        <f t="shared" si="161"/>
        <v>0</v>
      </c>
      <c r="T697" s="23">
        <v>0</v>
      </c>
      <c r="U697" s="21">
        <f t="shared" si="162"/>
        <v>0</v>
      </c>
      <c r="V697" s="24">
        <f t="shared" si="163"/>
        <v>0</v>
      </c>
    </row>
    <row r="698" spans="3:22" ht="16.5" x14ac:dyDescent="0.35">
      <c r="C698" t="s">
        <v>9</v>
      </c>
      <c r="D698" t="s">
        <v>10</v>
      </c>
      <c r="E698">
        <v>2010043</v>
      </c>
      <c r="F698">
        <v>2023353</v>
      </c>
      <c r="G698" t="s">
        <v>715</v>
      </c>
      <c r="H698">
        <v>24</v>
      </c>
      <c r="I698" t="s">
        <v>12</v>
      </c>
      <c r="J698">
        <v>288</v>
      </c>
      <c r="K698" t="s">
        <v>14</v>
      </c>
      <c r="M698" s="34">
        <f t="shared" si="156"/>
        <v>2010043</v>
      </c>
      <c r="N698" s="34">
        <f t="shared" si="157"/>
        <v>2023353</v>
      </c>
      <c r="O698" s="34" t="str">
        <f t="shared" si="158"/>
        <v>CLOS ST JOSEPH BLC 14 75CL SASSI</v>
      </c>
      <c r="P698" s="35">
        <f t="shared" si="159"/>
        <v>12</v>
      </c>
      <c r="Q698" s="20">
        <v>0</v>
      </c>
      <c r="R698" s="21">
        <f t="shared" si="160"/>
        <v>0</v>
      </c>
      <c r="S698" s="22">
        <f t="shared" si="161"/>
        <v>0</v>
      </c>
      <c r="T698" s="23">
        <v>0</v>
      </c>
      <c r="U698" s="21">
        <f t="shared" si="162"/>
        <v>0</v>
      </c>
      <c r="V698" s="24">
        <f t="shared" si="163"/>
        <v>0</v>
      </c>
    </row>
    <row r="699" spans="3:22" ht="16.5" x14ac:dyDescent="0.35">
      <c r="C699" t="s">
        <v>9</v>
      </c>
      <c r="D699" t="s">
        <v>10</v>
      </c>
      <c r="E699">
        <v>2010043</v>
      </c>
      <c r="F699">
        <v>2023690</v>
      </c>
      <c r="G699" t="s">
        <v>716</v>
      </c>
      <c r="H699">
        <v>469</v>
      </c>
      <c r="I699" t="s">
        <v>12</v>
      </c>
      <c r="J699" t="s">
        <v>717</v>
      </c>
      <c r="K699" t="s">
        <v>14</v>
      </c>
      <c r="M699" s="34">
        <f t="shared" si="156"/>
        <v>2010043</v>
      </c>
      <c r="N699" s="34">
        <f t="shared" si="157"/>
        <v>2023690</v>
      </c>
      <c r="O699" s="34" t="str">
        <f t="shared" si="158"/>
        <v>GAVOTY CUV.TRADITION BLC 14 75CL x600</v>
      </c>
      <c r="P699" s="35">
        <f t="shared" si="159"/>
        <v>4.1450106609808106</v>
      </c>
      <c r="Q699" s="20">
        <v>0</v>
      </c>
      <c r="R699" s="21">
        <f t="shared" si="160"/>
        <v>0</v>
      </c>
      <c r="S699" s="22">
        <f t="shared" si="161"/>
        <v>0</v>
      </c>
      <c r="T699" s="23">
        <v>0</v>
      </c>
      <c r="U699" s="21">
        <f t="shared" si="162"/>
        <v>0</v>
      </c>
      <c r="V699" s="24">
        <f t="shared" si="163"/>
        <v>0</v>
      </c>
    </row>
    <row r="700" spans="3:22" ht="16.5" x14ac:dyDescent="0.35">
      <c r="C700" t="s">
        <v>9</v>
      </c>
      <c r="D700" t="s">
        <v>10</v>
      </c>
      <c r="E700">
        <v>2010043</v>
      </c>
      <c r="F700">
        <v>2023877</v>
      </c>
      <c r="G700" t="s">
        <v>718</v>
      </c>
      <c r="H700">
        <v>14</v>
      </c>
      <c r="I700" t="s">
        <v>12</v>
      </c>
      <c r="J700">
        <v>158.19999999999999</v>
      </c>
      <c r="K700" t="s">
        <v>14</v>
      </c>
      <c r="M700" s="34">
        <f t="shared" si="156"/>
        <v>2010043</v>
      </c>
      <c r="N700" s="34">
        <f t="shared" si="157"/>
        <v>2023877</v>
      </c>
      <c r="O700" s="34" t="str">
        <f t="shared" si="158"/>
        <v>PIBARNON CHT RS 14 ST VICTOR 75CL</v>
      </c>
      <c r="P700" s="35">
        <f t="shared" si="159"/>
        <v>11.299999999999999</v>
      </c>
      <c r="Q700" s="20">
        <v>0</v>
      </c>
      <c r="R700" s="21">
        <f t="shared" si="160"/>
        <v>0</v>
      </c>
      <c r="S700" s="22">
        <f t="shared" si="161"/>
        <v>0</v>
      </c>
      <c r="T700" s="23">
        <v>0</v>
      </c>
      <c r="U700" s="21">
        <f t="shared" si="162"/>
        <v>0</v>
      </c>
      <c r="V700" s="24">
        <f t="shared" si="163"/>
        <v>0</v>
      </c>
    </row>
    <row r="701" spans="3:22" ht="16.5" x14ac:dyDescent="0.35">
      <c r="C701" t="s">
        <v>9</v>
      </c>
      <c r="D701" t="s">
        <v>10</v>
      </c>
      <c r="E701">
        <v>2010043</v>
      </c>
      <c r="F701">
        <v>2024226</v>
      </c>
      <c r="G701" t="s">
        <v>719</v>
      </c>
      <c r="H701">
        <v>48</v>
      </c>
      <c r="I701" t="s">
        <v>12</v>
      </c>
      <c r="J701">
        <v>268.8</v>
      </c>
      <c r="K701" t="s">
        <v>14</v>
      </c>
      <c r="M701" s="34">
        <f t="shared" si="156"/>
        <v>2010043</v>
      </c>
      <c r="N701" s="34">
        <f t="shared" si="157"/>
        <v>2024226</v>
      </c>
      <c r="O701" s="34" t="str">
        <f t="shared" si="158"/>
        <v>OTT CLOS MIREILLE BLC 14 37.5CL</v>
      </c>
      <c r="P701" s="35">
        <f t="shared" si="159"/>
        <v>5.6000000000000005</v>
      </c>
      <c r="Q701" s="20">
        <v>0</v>
      </c>
      <c r="R701" s="21">
        <f t="shared" si="160"/>
        <v>0</v>
      </c>
      <c r="S701" s="22">
        <f t="shared" si="161"/>
        <v>0</v>
      </c>
      <c r="T701" s="23">
        <v>0</v>
      </c>
      <c r="U701" s="21">
        <f t="shared" si="162"/>
        <v>0</v>
      </c>
      <c r="V701" s="24">
        <f t="shared" si="163"/>
        <v>0</v>
      </c>
    </row>
    <row r="702" spans="3:22" ht="16.5" x14ac:dyDescent="0.35">
      <c r="C702" t="s">
        <v>9</v>
      </c>
      <c r="D702" t="s">
        <v>10</v>
      </c>
      <c r="E702">
        <v>2010043</v>
      </c>
      <c r="F702">
        <v>2024720</v>
      </c>
      <c r="G702" t="s">
        <v>720</v>
      </c>
      <c r="H702">
        <v>120</v>
      </c>
      <c r="I702" t="s">
        <v>12</v>
      </c>
      <c r="J702">
        <v>930</v>
      </c>
      <c r="K702" t="s">
        <v>14</v>
      </c>
      <c r="M702" s="34">
        <f t="shared" si="156"/>
        <v>2010043</v>
      </c>
      <c r="N702" s="34">
        <f t="shared" si="157"/>
        <v>2024720</v>
      </c>
      <c r="O702" s="34" t="str">
        <f t="shared" si="158"/>
        <v>FONT DU BROC RS 14 75CL</v>
      </c>
      <c r="P702" s="35">
        <f t="shared" si="159"/>
        <v>7.75</v>
      </c>
      <c r="Q702" s="20">
        <v>0</v>
      </c>
      <c r="R702" s="21">
        <f t="shared" si="160"/>
        <v>0</v>
      </c>
      <c r="S702" s="22">
        <f t="shared" si="161"/>
        <v>0</v>
      </c>
      <c r="T702" s="23">
        <v>0</v>
      </c>
      <c r="U702" s="21">
        <f t="shared" si="162"/>
        <v>0</v>
      </c>
      <c r="V702" s="24">
        <f t="shared" si="163"/>
        <v>0</v>
      </c>
    </row>
    <row r="703" spans="3:22" ht="16.5" x14ac:dyDescent="0.35">
      <c r="C703" t="s">
        <v>9</v>
      </c>
      <c r="D703" t="s">
        <v>10</v>
      </c>
      <c r="E703">
        <v>2010043</v>
      </c>
      <c r="F703">
        <v>2025082</v>
      </c>
      <c r="G703" t="s">
        <v>721</v>
      </c>
      <c r="H703">
        <v>18</v>
      </c>
      <c r="I703" t="s">
        <v>12</v>
      </c>
      <c r="J703">
        <v>432</v>
      </c>
      <c r="K703" t="s">
        <v>14</v>
      </c>
      <c r="M703" s="36">
        <f t="shared" si="156"/>
        <v>2010043</v>
      </c>
      <c r="N703" s="36">
        <f t="shared" si="157"/>
        <v>2025082</v>
      </c>
      <c r="O703" s="36" t="str">
        <f t="shared" si="158"/>
        <v>OTT CLOS MIREILLE BLC 14 150CL</v>
      </c>
      <c r="P703" s="37">
        <f t="shared" si="159"/>
        <v>24</v>
      </c>
      <c r="Q703" s="25">
        <v>0</v>
      </c>
      <c r="R703" s="26">
        <f t="shared" si="160"/>
        <v>0</v>
      </c>
      <c r="S703" s="27">
        <f t="shared" si="161"/>
        <v>0</v>
      </c>
      <c r="T703" s="28">
        <v>0</v>
      </c>
      <c r="U703" s="26">
        <f t="shared" si="162"/>
        <v>0</v>
      </c>
      <c r="V703" s="29">
        <f t="shared" si="163"/>
        <v>0</v>
      </c>
    </row>
    <row r="704" spans="3:22" hidden="1" x14ac:dyDescent="0.25">
      <c r="M704" t="str">
        <f t="shared" si="156"/>
        <v/>
      </c>
      <c r="N704" t="str">
        <f t="shared" si="157"/>
        <v/>
      </c>
      <c r="O704" t="str">
        <f t="shared" si="158"/>
        <v/>
      </c>
      <c r="P704" s="1" t="str">
        <f t="shared" si="159"/>
        <v/>
      </c>
    </row>
    <row r="705" spans="2:22" hidden="1" x14ac:dyDescent="0.25">
      <c r="B705" t="s">
        <v>15</v>
      </c>
      <c r="E705">
        <v>2010043</v>
      </c>
      <c r="J705" t="s">
        <v>722</v>
      </c>
      <c r="K705" t="s">
        <v>14</v>
      </c>
      <c r="M705" t="str">
        <f t="shared" si="156"/>
        <v/>
      </c>
      <c r="N705" t="str">
        <f t="shared" si="157"/>
        <v/>
      </c>
      <c r="O705" t="str">
        <f t="shared" si="158"/>
        <v/>
      </c>
      <c r="P705" s="1" t="str">
        <f t="shared" si="159"/>
        <v/>
      </c>
    </row>
    <row r="706" spans="2:22" hidden="1" x14ac:dyDescent="0.25">
      <c r="M706" t="str">
        <f t="shared" si="156"/>
        <v/>
      </c>
      <c r="N706" t="str">
        <f t="shared" si="157"/>
        <v/>
      </c>
      <c r="O706" t="str">
        <f t="shared" si="158"/>
        <v/>
      </c>
      <c r="P706" s="1" t="str">
        <f t="shared" si="159"/>
        <v/>
      </c>
    </row>
    <row r="707" spans="2:22" ht="16.5" x14ac:dyDescent="0.35">
      <c r="C707" t="s">
        <v>9</v>
      </c>
      <c r="D707" t="s">
        <v>10</v>
      </c>
      <c r="E707">
        <v>2010045</v>
      </c>
      <c r="F707">
        <v>1027803</v>
      </c>
      <c r="G707" t="s">
        <v>723</v>
      </c>
      <c r="H707">
        <v>6</v>
      </c>
      <c r="I707" t="s">
        <v>12</v>
      </c>
      <c r="J707" t="s">
        <v>724</v>
      </c>
      <c r="K707" t="s">
        <v>14</v>
      </c>
      <c r="M707" s="32">
        <f t="shared" si="156"/>
        <v>2010045</v>
      </c>
      <c r="N707" s="32">
        <f t="shared" si="157"/>
        <v>1027803</v>
      </c>
      <c r="O707" s="32" t="str">
        <f t="shared" si="158"/>
        <v>COTE ROTIE LA MOULINE 97 E.GUIGAL 75CL</v>
      </c>
      <c r="P707" s="33">
        <f t="shared" si="159"/>
        <v>190</v>
      </c>
      <c r="Q707" s="15">
        <v>0</v>
      </c>
      <c r="R707" s="16">
        <f t="shared" ref="R707:R738" si="164">IFERROR(Q707/1.416,0)</f>
        <v>0</v>
      </c>
      <c r="S707" s="17">
        <f t="shared" ref="S707:S738" si="165">IFERROR(P707/R707,0)</f>
        <v>0</v>
      </c>
      <c r="T707" s="18">
        <v>0</v>
      </c>
      <c r="U707" s="16">
        <f t="shared" ref="U707:U738" si="166">IFERROR(T707/1.416,0)</f>
        <v>0</v>
      </c>
      <c r="V707" s="19">
        <f t="shared" ref="V707:V738" si="167">IFERROR(P707/U707,0)</f>
        <v>0</v>
      </c>
    </row>
    <row r="708" spans="2:22" ht="16.5" x14ac:dyDescent="0.35">
      <c r="C708" t="s">
        <v>9</v>
      </c>
      <c r="D708" t="s">
        <v>10</v>
      </c>
      <c r="E708">
        <v>2010045</v>
      </c>
      <c r="F708">
        <v>1339920</v>
      </c>
      <c r="G708" t="s">
        <v>725</v>
      </c>
      <c r="H708">
        <v>11</v>
      </c>
      <c r="I708" t="s">
        <v>12</v>
      </c>
      <c r="J708">
        <v>264</v>
      </c>
      <c r="K708" t="s">
        <v>14</v>
      </c>
      <c r="M708" s="34">
        <f t="shared" ref="M708:M771" si="168">IF(D708&lt;&gt;"",E708,"")</f>
        <v>2010045</v>
      </c>
      <c r="N708" s="34">
        <f t="shared" ref="N708:N771" si="169">IF(M708&lt;&gt;"",F708,"")</f>
        <v>1339920</v>
      </c>
      <c r="O708" s="34" t="str">
        <f t="shared" ref="O708:O771" si="170">IF(M708&lt;&gt;"",G708,"")</f>
        <v>COTE ROTIE 07 JASMIN 75CL</v>
      </c>
      <c r="P708" s="35">
        <f t="shared" ref="P708:P771" si="171">IF(M708&lt;&gt;"",SUBSTITUTE(J708,",","")/VALUE(SUBSTITUTE(H708,",","")),"")</f>
        <v>24</v>
      </c>
      <c r="Q708" s="20">
        <v>0</v>
      </c>
      <c r="R708" s="21">
        <f t="shared" si="164"/>
        <v>0</v>
      </c>
      <c r="S708" s="22">
        <f t="shared" si="165"/>
        <v>0</v>
      </c>
      <c r="T708" s="23">
        <v>0</v>
      </c>
      <c r="U708" s="21">
        <f t="shared" si="166"/>
        <v>0</v>
      </c>
      <c r="V708" s="24">
        <f t="shared" si="167"/>
        <v>0</v>
      </c>
    </row>
    <row r="709" spans="2:22" ht="16.5" x14ac:dyDescent="0.35">
      <c r="C709" t="s">
        <v>9</v>
      </c>
      <c r="D709" t="s">
        <v>10</v>
      </c>
      <c r="E709">
        <v>2010045</v>
      </c>
      <c r="F709">
        <v>1339938</v>
      </c>
      <c r="G709" t="s">
        <v>726</v>
      </c>
      <c r="H709">
        <v>1</v>
      </c>
      <c r="I709" t="s">
        <v>12</v>
      </c>
      <c r="J709">
        <v>50</v>
      </c>
      <c r="K709" t="s">
        <v>14</v>
      </c>
      <c r="M709" s="34">
        <f t="shared" si="168"/>
        <v>2010045</v>
      </c>
      <c r="N709" s="34">
        <f t="shared" si="169"/>
        <v>1339938</v>
      </c>
      <c r="O709" s="34" t="str">
        <f t="shared" si="170"/>
        <v>COTE ROTIE 07 JASMIN 150CL</v>
      </c>
      <c r="P709" s="35">
        <f t="shared" si="171"/>
        <v>50</v>
      </c>
      <c r="Q709" s="20">
        <v>0</v>
      </c>
      <c r="R709" s="21">
        <f t="shared" si="164"/>
        <v>0</v>
      </c>
      <c r="S709" s="22">
        <f t="shared" si="165"/>
        <v>0</v>
      </c>
      <c r="T709" s="23">
        <v>0</v>
      </c>
      <c r="U709" s="21">
        <f t="shared" si="166"/>
        <v>0</v>
      </c>
      <c r="V709" s="24">
        <f t="shared" si="167"/>
        <v>0</v>
      </c>
    </row>
    <row r="710" spans="2:22" ht="16.5" x14ac:dyDescent="0.35">
      <c r="C710" t="s">
        <v>9</v>
      </c>
      <c r="D710" t="s">
        <v>10</v>
      </c>
      <c r="E710">
        <v>2010045</v>
      </c>
      <c r="F710">
        <v>1363541</v>
      </c>
      <c r="G710" t="s">
        <v>727</v>
      </c>
      <c r="H710">
        <v>8</v>
      </c>
      <c r="I710" t="s">
        <v>12</v>
      </c>
      <c r="J710">
        <v>347.44</v>
      </c>
      <c r="K710" t="s">
        <v>14</v>
      </c>
      <c r="M710" s="34">
        <f t="shared" si="168"/>
        <v>2010045</v>
      </c>
      <c r="N710" s="34">
        <f t="shared" si="169"/>
        <v>1363541</v>
      </c>
      <c r="O710" s="34" t="str">
        <f t="shared" si="170"/>
        <v>COTE ROTIE GRANDES PLACES 07 GERIN 75CL</v>
      </c>
      <c r="P710" s="35">
        <f t="shared" si="171"/>
        <v>43.43</v>
      </c>
      <c r="Q710" s="20">
        <v>0</v>
      </c>
      <c r="R710" s="21">
        <f t="shared" si="164"/>
        <v>0</v>
      </c>
      <c r="S710" s="22">
        <f t="shared" si="165"/>
        <v>0</v>
      </c>
      <c r="T710" s="23">
        <v>0</v>
      </c>
      <c r="U710" s="21">
        <f t="shared" si="166"/>
        <v>0</v>
      </c>
      <c r="V710" s="24">
        <f t="shared" si="167"/>
        <v>0</v>
      </c>
    </row>
    <row r="711" spans="2:22" ht="16.5" x14ac:dyDescent="0.35">
      <c r="C711" t="s">
        <v>9</v>
      </c>
      <c r="D711" t="s">
        <v>10</v>
      </c>
      <c r="E711">
        <v>2010045</v>
      </c>
      <c r="F711">
        <v>1457782</v>
      </c>
      <c r="G711" t="s">
        <v>728</v>
      </c>
      <c r="H711">
        <v>24</v>
      </c>
      <c r="I711" t="s">
        <v>12</v>
      </c>
      <c r="J711">
        <v>444</v>
      </c>
      <c r="K711" t="s">
        <v>14</v>
      </c>
      <c r="M711" s="34">
        <f t="shared" si="168"/>
        <v>2010045</v>
      </c>
      <c r="N711" s="34">
        <f t="shared" si="169"/>
        <v>1457782</v>
      </c>
      <c r="O711" s="34" t="str">
        <f t="shared" si="170"/>
        <v>COTE ROTIE 09 BONNEFOND 75CL</v>
      </c>
      <c r="P711" s="35">
        <f t="shared" si="171"/>
        <v>18.5</v>
      </c>
      <c r="Q711" s="20">
        <v>0</v>
      </c>
      <c r="R711" s="21">
        <f t="shared" si="164"/>
        <v>0</v>
      </c>
      <c r="S711" s="22">
        <f t="shared" si="165"/>
        <v>0</v>
      </c>
      <c r="T711" s="23">
        <v>0</v>
      </c>
      <c r="U711" s="21">
        <f t="shared" si="166"/>
        <v>0</v>
      </c>
      <c r="V711" s="24">
        <f t="shared" si="167"/>
        <v>0</v>
      </c>
    </row>
    <row r="712" spans="2:22" ht="16.5" x14ac:dyDescent="0.35">
      <c r="C712" t="s">
        <v>9</v>
      </c>
      <c r="D712" t="s">
        <v>10</v>
      </c>
      <c r="E712">
        <v>2010045</v>
      </c>
      <c r="F712">
        <v>1488933</v>
      </c>
      <c r="G712" t="s">
        <v>729</v>
      </c>
      <c r="H712">
        <v>20</v>
      </c>
      <c r="I712" t="s">
        <v>12</v>
      </c>
      <c r="J712">
        <v>230</v>
      </c>
      <c r="K712" t="s">
        <v>14</v>
      </c>
      <c r="M712" s="34">
        <f t="shared" si="168"/>
        <v>2010045</v>
      </c>
      <c r="N712" s="34">
        <f t="shared" si="169"/>
        <v>1488933</v>
      </c>
      <c r="O712" s="34" t="str">
        <f t="shared" si="170"/>
        <v>ST JOSEPH AMARYBELLE CUILLERON 10 75CL</v>
      </c>
      <c r="P712" s="35">
        <f t="shared" si="171"/>
        <v>11.5</v>
      </c>
      <c r="Q712" s="20">
        <v>0</v>
      </c>
      <c r="R712" s="21">
        <f t="shared" si="164"/>
        <v>0</v>
      </c>
      <c r="S712" s="22">
        <f t="shared" si="165"/>
        <v>0</v>
      </c>
      <c r="T712" s="23">
        <v>0</v>
      </c>
      <c r="U712" s="21">
        <f t="shared" si="166"/>
        <v>0</v>
      </c>
      <c r="V712" s="24">
        <f t="shared" si="167"/>
        <v>0</v>
      </c>
    </row>
    <row r="713" spans="2:22" ht="16.5" x14ac:dyDescent="0.35">
      <c r="C713" t="s">
        <v>9</v>
      </c>
      <c r="D713" t="s">
        <v>10</v>
      </c>
      <c r="E713">
        <v>2010045</v>
      </c>
      <c r="F713">
        <v>2002632</v>
      </c>
      <c r="G713" t="s">
        <v>730</v>
      </c>
      <c r="H713">
        <v>4</v>
      </c>
      <c r="I713" t="s">
        <v>12</v>
      </c>
      <c r="J713">
        <v>200</v>
      </c>
      <c r="K713" t="s">
        <v>14</v>
      </c>
      <c r="M713" s="34">
        <f t="shared" si="168"/>
        <v>2010045</v>
      </c>
      <c r="N713" s="34">
        <f t="shared" si="169"/>
        <v>2002632</v>
      </c>
      <c r="O713" s="34" t="str">
        <f t="shared" si="170"/>
        <v>COTE ROTIE JASMIN 10 150CL</v>
      </c>
      <c r="P713" s="35">
        <f t="shared" si="171"/>
        <v>50</v>
      </c>
      <c r="Q713" s="20">
        <v>0</v>
      </c>
      <c r="R713" s="21">
        <f t="shared" si="164"/>
        <v>0</v>
      </c>
      <c r="S713" s="22">
        <f t="shared" si="165"/>
        <v>0</v>
      </c>
      <c r="T713" s="23">
        <v>0</v>
      </c>
      <c r="U713" s="21">
        <f t="shared" si="166"/>
        <v>0</v>
      </c>
      <c r="V713" s="24">
        <f t="shared" si="167"/>
        <v>0</v>
      </c>
    </row>
    <row r="714" spans="2:22" ht="16.5" x14ac:dyDescent="0.35">
      <c r="C714" t="s">
        <v>9</v>
      </c>
      <c r="D714" t="s">
        <v>10</v>
      </c>
      <c r="E714">
        <v>2010045</v>
      </c>
      <c r="F714">
        <v>2003166</v>
      </c>
      <c r="G714" t="s">
        <v>731</v>
      </c>
      <c r="H714">
        <v>18</v>
      </c>
      <c r="I714" t="s">
        <v>12</v>
      </c>
      <c r="J714">
        <v>351</v>
      </c>
      <c r="K714" t="s">
        <v>14</v>
      </c>
      <c r="M714" s="34">
        <f t="shared" si="168"/>
        <v>2010045</v>
      </c>
      <c r="N714" s="34">
        <f t="shared" si="169"/>
        <v>2003166</v>
      </c>
      <c r="O714" s="34" t="str">
        <f t="shared" si="170"/>
        <v>COTE ROTIE 10 BONNEFOND 75CL</v>
      </c>
      <c r="P714" s="35">
        <f t="shared" si="171"/>
        <v>19.5</v>
      </c>
      <c r="Q714" s="20">
        <v>0</v>
      </c>
      <c r="R714" s="21">
        <f t="shared" si="164"/>
        <v>0</v>
      </c>
      <c r="S714" s="22">
        <f t="shared" si="165"/>
        <v>0</v>
      </c>
      <c r="T714" s="23">
        <v>0</v>
      </c>
      <c r="U714" s="21">
        <f t="shared" si="166"/>
        <v>0</v>
      </c>
      <c r="V714" s="24">
        <f t="shared" si="167"/>
        <v>0</v>
      </c>
    </row>
    <row r="715" spans="2:22" ht="16.5" x14ac:dyDescent="0.35">
      <c r="C715" t="s">
        <v>9</v>
      </c>
      <c r="D715" t="s">
        <v>10</v>
      </c>
      <c r="E715">
        <v>2010045</v>
      </c>
      <c r="F715">
        <v>2005376</v>
      </c>
      <c r="G715" t="s">
        <v>732</v>
      </c>
      <c r="H715">
        <v>275</v>
      </c>
      <c r="I715" t="s">
        <v>12</v>
      </c>
      <c r="J715" t="s">
        <v>733</v>
      </c>
      <c r="K715" t="s">
        <v>14</v>
      </c>
      <c r="M715" s="34">
        <f t="shared" si="168"/>
        <v>2010045</v>
      </c>
      <c r="N715" s="34">
        <f t="shared" si="169"/>
        <v>2005376</v>
      </c>
      <c r="O715" s="34" t="str">
        <f t="shared" si="170"/>
        <v>VACQUEYRAS CLEFS D'OR BLC 11 C/CAZAUX 75</v>
      </c>
      <c r="P715" s="35">
        <f t="shared" si="171"/>
        <v>5.75</v>
      </c>
      <c r="Q715" s="20">
        <v>0</v>
      </c>
      <c r="R715" s="21">
        <f t="shared" si="164"/>
        <v>0</v>
      </c>
      <c r="S715" s="22">
        <f t="shared" si="165"/>
        <v>0</v>
      </c>
      <c r="T715" s="23">
        <v>0</v>
      </c>
      <c r="U715" s="21">
        <f t="shared" si="166"/>
        <v>0</v>
      </c>
      <c r="V715" s="24">
        <f t="shared" si="167"/>
        <v>0</v>
      </c>
    </row>
    <row r="716" spans="2:22" ht="16.5" x14ac:dyDescent="0.35">
      <c r="C716" t="s">
        <v>9</v>
      </c>
      <c r="D716" t="s">
        <v>10</v>
      </c>
      <c r="E716">
        <v>2010045</v>
      </c>
      <c r="F716">
        <v>2009539</v>
      </c>
      <c r="G716" t="s">
        <v>734</v>
      </c>
      <c r="H716">
        <v>3</v>
      </c>
      <c r="I716" t="s">
        <v>12</v>
      </c>
      <c r="J716">
        <v>213</v>
      </c>
      <c r="K716" t="s">
        <v>14</v>
      </c>
      <c r="M716" s="34">
        <f t="shared" si="168"/>
        <v>2010045</v>
      </c>
      <c r="N716" s="34">
        <f t="shared" si="169"/>
        <v>2009539</v>
      </c>
      <c r="O716" s="34" t="str">
        <f t="shared" si="170"/>
        <v>HERMITAGE BLC 10 JL.CHAVE 75CL</v>
      </c>
      <c r="P716" s="35">
        <f t="shared" si="171"/>
        <v>71</v>
      </c>
      <c r="Q716" s="20">
        <v>0</v>
      </c>
      <c r="R716" s="21">
        <f t="shared" si="164"/>
        <v>0</v>
      </c>
      <c r="S716" s="22">
        <f t="shared" si="165"/>
        <v>0</v>
      </c>
      <c r="T716" s="23">
        <v>0</v>
      </c>
      <c r="U716" s="21">
        <f t="shared" si="166"/>
        <v>0</v>
      </c>
      <c r="V716" s="24">
        <f t="shared" si="167"/>
        <v>0</v>
      </c>
    </row>
    <row r="717" spans="2:22" ht="16.5" x14ac:dyDescent="0.35">
      <c r="C717" t="s">
        <v>9</v>
      </c>
      <c r="D717" t="s">
        <v>10</v>
      </c>
      <c r="E717">
        <v>2010045</v>
      </c>
      <c r="F717">
        <v>2014187</v>
      </c>
      <c r="G717" t="s">
        <v>735</v>
      </c>
      <c r="H717">
        <v>24</v>
      </c>
      <c r="I717" t="s">
        <v>12</v>
      </c>
      <c r="J717">
        <v>424.83</v>
      </c>
      <c r="K717" t="s">
        <v>14</v>
      </c>
      <c r="M717" s="34">
        <f t="shared" si="168"/>
        <v>2010045</v>
      </c>
      <c r="N717" s="34">
        <f t="shared" si="169"/>
        <v>2014187</v>
      </c>
      <c r="O717" s="34" t="str">
        <f t="shared" si="170"/>
        <v>CONDRIEU 12 PICHON 75CL</v>
      </c>
      <c r="P717" s="35">
        <f t="shared" si="171"/>
        <v>17.701249999999998</v>
      </c>
      <c r="Q717" s="20">
        <v>0</v>
      </c>
      <c r="R717" s="21">
        <f t="shared" si="164"/>
        <v>0</v>
      </c>
      <c r="S717" s="22">
        <f t="shared" si="165"/>
        <v>0</v>
      </c>
      <c r="T717" s="23">
        <v>0</v>
      </c>
      <c r="U717" s="21">
        <f t="shared" si="166"/>
        <v>0</v>
      </c>
      <c r="V717" s="24">
        <f t="shared" si="167"/>
        <v>0</v>
      </c>
    </row>
    <row r="718" spans="2:22" ht="16.5" x14ac:dyDescent="0.35">
      <c r="C718" t="s">
        <v>9</v>
      </c>
      <c r="D718" t="s">
        <v>10</v>
      </c>
      <c r="E718">
        <v>2010045</v>
      </c>
      <c r="F718">
        <v>2015173</v>
      </c>
      <c r="G718" t="s">
        <v>736</v>
      </c>
      <c r="H718">
        <v>6</v>
      </c>
      <c r="I718" t="s">
        <v>12</v>
      </c>
      <c r="J718">
        <v>198.64</v>
      </c>
      <c r="K718" t="s">
        <v>14</v>
      </c>
      <c r="M718" s="34">
        <f t="shared" si="168"/>
        <v>2010045</v>
      </c>
      <c r="N718" s="34">
        <f t="shared" si="169"/>
        <v>2015173</v>
      </c>
      <c r="O718" s="34" t="str">
        <f t="shared" si="170"/>
        <v>CHTNF/PAPE MONT REDON RG 11 150CL</v>
      </c>
      <c r="P718" s="35">
        <f t="shared" si="171"/>
        <v>33.106666666666662</v>
      </c>
      <c r="Q718" s="20">
        <v>0</v>
      </c>
      <c r="R718" s="21">
        <f t="shared" si="164"/>
        <v>0</v>
      </c>
      <c r="S718" s="22">
        <f t="shared" si="165"/>
        <v>0</v>
      </c>
      <c r="T718" s="23">
        <v>0</v>
      </c>
      <c r="U718" s="21">
        <f t="shared" si="166"/>
        <v>0</v>
      </c>
      <c r="V718" s="24">
        <f t="shared" si="167"/>
        <v>0</v>
      </c>
    </row>
    <row r="719" spans="2:22" ht="16.5" x14ac:dyDescent="0.35">
      <c r="C719" t="s">
        <v>9</v>
      </c>
      <c r="D719" t="s">
        <v>10</v>
      </c>
      <c r="E719">
        <v>2010045</v>
      </c>
      <c r="F719">
        <v>2015174</v>
      </c>
      <c r="G719" t="s">
        <v>737</v>
      </c>
      <c r="H719">
        <v>30</v>
      </c>
      <c r="I719" t="s">
        <v>12</v>
      </c>
      <c r="J719">
        <v>262.58</v>
      </c>
      <c r="K719" t="s">
        <v>14</v>
      </c>
      <c r="M719" s="34">
        <f t="shared" si="168"/>
        <v>2010045</v>
      </c>
      <c r="N719" s="34">
        <f t="shared" si="169"/>
        <v>2015174</v>
      </c>
      <c r="O719" s="34" t="str">
        <f t="shared" si="170"/>
        <v>CHTNF/PAPE MONT REDON RG 11 37.5CL</v>
      </c>
      <c r="P719" s="35">
        <f t="shared" si="171"/>
        <v>8.7526666666666664</v>
      </c>
      <c r="Q719" s="20">
        <v>0</v>
      </c>
      <c r="R719" s="21">
        <f t="shared" si="164"/>
        <v>0</v>
      </c>
      <c r="S719" s="22">
        <f t="shared" si="165"/>
        <v>0</v>
      </c>
      <c r="T719" s="23">
        <v>0</v>
      </c>
      <c r="U719" s="21">
        <f t="shared" si="166"/>
        <v>0</v>
      </c>
      <c r="V719" s="24">
        <f t="shared" si="167"/>
        <v>0</v>
      </c>
    </row>
    <row r="720" spans="2:22" ht="16.5" x14ac:dyDescent="0.35">
      <c r="C720" t="s">
        <v>9</v>
      </c>
      <c r="D720" t="s">
        <v>10</v>
      </c>
      <c r="E720">
        <v>2010045</v>
      </c>
      <c r="F720">
        <v>2015175</v>
      </c>
      <c r="G720" t="s">
        <v>738</v>
      </c>
      <c r="H720">
        <v>37</v>
      </c>
      <c r="I720" t="s">
        <v>12</v>
      </c>
      <c r="J720">
        <v>603.55999999999995</v>
      </c>
      <c r="K720" t="s">
        <v>14</v>
      </c>
      <c r="M720" s="34">
        <f t="shared" si="168"/>
        <v>2010045</v>
      </c>
      <c r="N720" s="34">
        <f t="shared" si="169"/>
        <v>2015175</v>
      </c>
      <c r="O720" s="34" t="str">
        <f t="shared" si="170"/>
        <v>CHTNF/PAPE MONT REDON RG 11 75CL</v>
      </c>
      <c r="P720" s="35">
        <f t="shared" si="171"/>
        <v>16.312432432432431</v>
      </c>
      <c r="Q720" s="20">
        <v>0</v>
      </c>
      <c r="R720" s="21">
        <f t="shared" si="164"/>
        <v>0</v>
      </c>
      <c r="S720" s="22">
        <f t="shared" si="165"/>
        <v>0</v>
      </c>
      <c r="T720" s="23">
        <v>0</v>
      </c>
      <c r="U720" s="21">
        <f t="shared" si="166"/>
        <v>0</v>
      </c>
      <c r="V720" s="24">
        <f t="shared" si="167"/>
        <v>0</v>
      </c>
    </row>
    <row r="721" spans="3:22" ht="16.5" x14ac:dyDescent="0.35">
      <c r="C721" t="s">
        <v>9</v>
      </c>
      <c r="D721" t="s">
        <v>10</v>
      </c>
      <c r="E721">
        <v>2010045</v>
      </c>
      <c r="F721">
        <v>2015502</v>
      </c>
      <c r="G721" t="s">
        <v>739</v>
      </c>
      <c r="H721">
        <v>14</v>
      </c>
      <c r="I721" t="s">
        <v>12</v>
      </c>
      <c r="J721">
        <v>136.56</v>
      </c>
      <c r="K721" t="s">
        <v>14</v>
      </c>
      <c r="M721" s="34">
        <f t="shared" si="168"/>
        <v>2010045</v>
      </c>
      <c r="N721" s="34">
        <f t="shared" si="169"/>
        <v>2015502</v>
      </c>
      <c r="O721" s="34" t="str">
        <f t="shared" si="170"/>
        <v>CROZES HERM. RG 12 COMBIER 75CL</v>
      </c>
      <c r="P721" s="35">
        <f t="shared" si="171"/>
        <v>9.7542857142857144</v>
      </c>
      <c r="Q721" s="20">
        <v>0</v>
      </c>
      <c r="R721" s="21">
        <f t="shared" si="164"/>
        <v>0</v>
      </c>
      <c r="S721" s="22">
        <f t="shared" si="165"/>
        <v>0</v>
      </c>
      <c r="T721" s="23">
        <v>0</v>
      </c>
      <c r="U721" s="21">
        <f t="shared" si="166"/>
        <v>0</v>
      </c>
      <c r="V721" s="24">
        <f t="shared" si="167"/>
        <v>0</v>
      </c>
    </row>
    <row r="722" spans="3:22" ht="16.5" x14ac:dyDescent="0.35">
      <c r="C722" t="s">
        <v>9</v>
      </c>
      <c r="D722" t="s">
        <v>10</v>
      </c>
      <c r="E722">
        <v>2010045</v>
      </c>
      <c r="F722">
        <v>2015799</v>
      </c>
      <c r="G722" t="s">
        <v>740</v>
      </c>
      <c r="H722">
        <v>9</v>
      </c>
      <c r="I722" t="s">
        <v>12</v>
      </c>
      <c r="J722">
        <v>306.18</v>
      </c>
      <c r="K722" t="s">
        <v>14</v>
      </c>
      <c r="M722" s="34">
        <f t="shared" si="168"/>
        <v>2010045</v>
      </c>
      <c r="N722" s="34">
        <f t="shared" si="169"/>
        <v>2015799</v>
      </c>
      <c r="O722" s="34" t="str">
        <f t="shared" si="170"/>
        <v>HERMITAGE 11 Y.CHAVE 75CL</v>
      </c>
      <c r="P722" s="35">
        <f t="shared" si="171"/>
        <v>34.020000000000003</v>
      </c>
      <c r="Q722" s="20">
        <v>0</v>
      </c>
      <c r="R722" s="21">
        <f t="shared" si="164"/>
        <v>0</v>
      </c>
      <c r="S722" s="22">
        <f t="shared" si="165"/>
        <v>0</v>
      </c>
      <c r="T722" s="23">
        <v>0</v>
      </c>
      <c r="U722" s="21">
        <f t="shared" si="166"/>
        <v>0</v>
      </c>
      <c r="V722" s="24">
        <f t="shared" si="167"/>
        <v>0</v>
      </c>
    </row>
    <row r="723" spans="3:22" ht="16.5" x14ac:dyDescent="0.35">
      <c r="C723" t="s">
        <v>9</v>
      </c>
      <c r="D723" t="s">
        <v>10</v>
      </c>
      <c r="E723">
        <v>2010045</v>
      </c>
      <c r="F723">
        <v>2016547</v>
      </c>
      <c r="G723" t="s">
        <v>741</v>
      </c>
      <c r="H723">
        <v>24</v>
      </c>
      <c r="I723" t="s">
        <v>12</v>
      </c>
      <c r="J723">
        <v>434.4</v>
      </c>
      <c r="K723" t="s">
        <v>14</v>
      </c>
      <c r="M723" s="34">
        <f t="shared" si="168"/>
        <v>2010045</v>
      </c>
      <c r="N723" s="34">
        <f t="shared" si="169"/>
        <v>2016547</v>
      </c>
      <c r="O723" s="34" t="str">
        <f t="shared" si="170"/>
        <v>CHTNF/PAPE C/MICHEL MOUSSET 09 75CL</v>
      </c>
      <c r="P723" s="35">
        <f t="shared" si="171"/>
        <v>18.099999999999998</v>
      </c>
      <c r="Q723" s="20">
        <v>0</v>
      </c>
      <c r="R723" s="21">
        <f t="shared" si="164"/>
        <v>0</v>
      </c>
      <c r="S723" s="22">
        <f t="shared" si="165"/>
        <v>0</v>
      </c>
      <c r="T723" s="23">
        <v>0</v>
      </c>
      <c r="U723" s="21">
        <f t="shared" si="166"/>
        <v>0</v>
      </c>
      <c r="V723" s="24">
        <f t="shared" si="167"/>
        <v>0</v>
      </c>
    </row>
    <row r="724" spans="3:22" ht="16.5" x14ac:dyDescent="0.35">
      <c r="C724" t="s">
        <v>9</v>
      </c>
      <c r="D724" t="s">
        <v>10</v>
      </c>
      <c r="E724">
        <v>2010045</v>
      </c>
      <c r="F724">
        <v>2017006</v>
      </c>
      <c r="G724" t="s">
        <v>742</v>
      </c>
      <c r="H724">
        <v>311</v>
      </c>
      <c r="I724" t="s">
        <v>12</v>
      </c>
      <c r="J724" t="s">
        <v>743</v>
      </c>
      <c r="K724" t="s">
        <v>14</v>
      </c>
      <c r="M724" s="34">
        <f t="shared" si="168"/>
        <v>2010045</v>
      </c>
      <c r="N724" s="34">
        <f t="shared" si="169"/>
        <v>2017006</v>
      </c>
      <c r="O724" s="34" t="str">
        <f t="shared" si="170"/>
        <v>VACQUEYRAS TEMPLIERS 12 C/CAZAUX 75CL</v>
      </c>
      <c r="P724" s="35">
        <f t="shared" si="171"/>
        <v>6.75</v>
      </c>
      <c r="Q724" s="20">
        <v>0</v>
      </c>
      <c r="R724" s="21">
        <f t="shared" si="164"/>
        <v>0</v>
      </c>
      <c r="S724" s="22">
        <f t="shared" si="165"/>
        <v>0</v>
      </c>
      <c r="T724" s="23">
        <v>0</v>
      </c>
      <c r="U724" s="21">
        <f t="shared" si="166"/>
        <v>0</v>
      </c>
      <c r="V724" s="24">
        <f t="shared" si="167"/>
        <v>0</v>
      </c>
    </row>
    <row r="725" spans="3:22" ht="16.5" x14ac:dyDescent="0.35">
      <c r="C725" t="s">
        <v>9</v>
      </c>
      <c r="D725" t="s">
        <v>10</v>
      </c>
      <c r="E725">
        <v>2010045</v>
      </c>
      <c r="F725">
        <v>2017623</v>
      </c>
      <c r="G725" t="s">
        <v>744</v>
      </c>
      <c r="H725">
        <v>17</v>
      </c>
      <c r="I725" t="s">
        <v>12</v>
      </c>
      <c r="J725">
        <v>133.44999999999999</v>
      </c>
      <c r="K725" t="s">
        <v>14</v>
      </c>
      <c r="M725" s="34">
        <f t="shared" si="168"/>
        <v>2010045</v>
      </c>
      <c r="N725" s="34">
        <f t="shared" si="169"/>
        <v>2017623</v>
      </c>
      <c r="O725" s="34" t="str">
        <f t="shared" si="170"/>
        <v>CHTNF/PAPE MONT REDON BLC 13 37.5CL</v>
      </c>
      <c r="P725" s="35">
        <f t="shared" si="171"/>
        <v>7.85</v>
      </c>
      <c r="Q725" s="20">
        <v>0</v>
      </c>
      <c r="R725" s="21">
        <f t="shared" si="164"/>
        <v>0</v>
      </c>
      <c r="S725" s="22">
        <f t="shared" si="165"/>
        <v>0</v>
      </c>
      <c r="T725" s="23">
        <v>0</v>
      </c>
      <c r="U725" s="21">
        <f t="shared" si="166"/>
        <v>0</v>
      </c>
      <c r="V725" s="24">
        <f t="shared" si="167"/>
        <v>0</v>
      </c>
    </row>
    <row r="726" spans="3:22" ht="16.5" x14ac:dyDescent="0.35">
      <c r="C726" t="s">
        <v>9</v>
      </c>
      <c r="D726" t="s">
        <v>10</v>
      </c>
      <c r="E726">
        <v>2010045</v>
      </c>
      <c r="F726">
        <v>2017859</v>
      </c>
      <c r="G726" t="s">
        <v>745</v>
      </c>
      <c r="H726">
        <v>1</v>
      </c>
      <c r="I726" t="s">
        <v>12</v>
      </c>
      <c r="J726">
        <v>16.579999999999998</v>
      </c>
      <c r="K726" t="s">
        <v>14</v>
      </c>
      <c r="M726" s="34">
        <f t="shared" si="168"/>
        <v>2010045</v>
      </c>
      <c r="N726" s="34">
        <f t="shared" si="169"/>
        <v>2017859</v>
      </c>
      <c r="O726" s="34" t="str">
        <f t="shared" si="170"/>
        <v>ST PERAY F/CRUSSOL VOGE 12 75CL BIO</v>
      </c>
      <c r="P726" s="35">
        <f t="shared" si="171"/>
        <v>16.579999999999998</v>
      </c>
      <c r="Q726" s="20">
        <v>0</v>
      </c>
      <c r="R726" s="21">
        <f t="shared" si="164"/>
        <v>0</v>
      </c>
      <c r="S726" s="22">
        <f t="shared" si="165"/>
        <v>0</v>
      </c>
      <c r="T726" s="23">
        <v>0</v>
      </c>
      <c r="U726" s="21">
        <f t="shared" si="166"/>
        <v>0</v>
      </c>
      <c r="V726" s="24">
        <f t="shared" si="167"/>
        <v>0</v>
      </c>
    </row>
    <row r="727" spans="3:22" ht="16.5" x14ac:dyDescent="0.35">
      <c r="C727" t="s">
        <v>9</v>
      </c>
      <c r="D727" t="s">
        <v>10</v>
      </c>
      <c r="E727">
        <v>2010045</v>
      </c>
      <c r="F727">
        <v>2017989</v>
      </c>
      <c r="G727" t="s">
        <v>746</v>
      </c>
      <c r="H727">
        <v>9</v>
      </c>
      <c r="I727" t="s">
        <v>12</v>
      </c>
      <c r="J727">
        <v>71.2</v>
      </c>
      <c r="K727" t="s">
        <v>14</v>
      </c>
      <c r="M727" s="34">
        <f t="shared" si="168"/>
        <v>2010045</v>
      </c>
      <c r="N727" s="34">
        <f t="shared" si="169"/>
        <v>2017989</v>
      </c>
      <c r="O727" s="34" t="str">
        <f t="shared" si="170"/>
        <v>MUSCAT BEAUMES/VENISE 11 DURBAN 75CL</v>
      </c>
      <c r="P727" s="35">
        <f t="shared" si="171"/>
        <v>7.9111111111111114</v>
      </c>
      <c r="Q727" s="20">
        <v>0</v>
      </c>
      <c r="R727" s="21">
        <f t="shared" si="164"/>
        <v>0</v>
      </c>
      <c r="S727" s="22">
        <f t="shared" si="165"/>
        <v>0</v>
      </c>
      <c r="T727" s="23">
        <v>0</v>
      </c>
      <c r="U727" s="21">
        <f t="shared" si="166"/>
        <v>0</v>
      </c>
      <c r="V727" s="24">
        <f t="shared" si="167"/>
        <v>0</v>
      </c>
    </row>
    <row r="728" spans="3:22" ht="16.5" x14ac:dyDescent="0.35">
      <c r="C728" t="s">
        <v>9</v>
      </c>
      <c r="D728" t="s">
        <v>10</v>
      </c>
      <c r="E728">
        <v>2010045</v>
      </c>
      <c r="F728">
        <v>2018865</v>
      </c>
      <c r="G728" t="s">
        <v>747</v>
      </c>
      <c r="H728">
        <v>18</v>
      </c>
      <c r="I728" t="s">
        <v>12</v>
      </c>
      <c r="J728">
        <v>190.98</v>
      </c>
      <c r="K728" t="s">
        <v>14</v>
      </c>
      <c r="M728" s="34">
        <f t="shared" si="168"/>
        <v>2010045</v>
      </c>
      <c r="N728" s="34">
        <f t="shared" si="169"/>
        <v>2018865</v>
      </c>
      <c r="O728" s="34" t="str">
        <f t="shared" si="170"/>
        <v>GIGONDAS SECRET ROUGE 11 FOURMONE 75CL</v>
      </c>
      <c r="P728" s="35">
        <f t="shared" si="171"/>
        <v>10.61</v>
      </c>
      <c r="Q728" s="20">
        <v>0</v>
      </c>
      <c r="R728" s="21">
        <f t="shared" si="164"/>
        <v>0</v>
      </c>
      <c r="S728" s="22">
        <f t="shared" si="165"/>
        <v>0</v>
      </c>
      <c r="T728" s="23">
        <v>0</v>
      </c>
      <c r="U728" s="21">
        <f t="shared" si="166"/>
        <v>0</v>
      </c>
      <c r="V728" s="24">
        <f t="shared" si="167"/>
        <v>0</v>
      </c>
    </row>
    <row r="729" spans="3:22" ht="16.5" x14ac:dyDescent="0.35">
      <c r="C729" t="s">
        <v>9</v>
      </c>
      <c r="D729" t="s">
        <v>10</v>
      </c>
      <c r="E729">
        <v>2010045</v>
      </c>
      <c r="F729">
        <v>2018910</v>
      </c>
      <c r="G729" t="s">
        <v>748</v>
      </c>
      <c r="H729">
        <v>90</v>
      </c>
      <c r="I729" t="s">
        <v>12</v>
      </c>
      <c r="J729">
        <v>778.5</v>
      </c>
      <c r="K729" t="s">
        <v>14</v>
      </c>
      <c r="M729" s="34">
        <f t="shared" si="168"/>
        <v>2010045</v>
      </c>
      <c r="N729" s="34">
        <f t="shared" si="169"/>
        <v>2018910</v>
      </c>
      <c r="O729" s="34" t="str">
        <f t="shared" si="170"/>
        <v>ST JOSEPH GRD POMPEE 12 JABOULET 75CL</v>
      </c>
      <c r="P729" s="35">
        <f t="shared" si="171"/>
        <v>8.65</v>
      </c>
      <c r="Q729" s="20">
        <v>0</v>
      </c>
      <c r="R729" s="21">
        <f t="shared" si="164"/>
        <v>0</v>
      </c>
      <c r="S729" s="22">
        <f t="shared" si="165"/>
        <v>0</v>
      </c>
      <c r="T729" s="23">
        <v>0</v>
      </c>
      <c r="U729" s="21">
        <f t="shared" si="166"/>
        <v>0</v>
      </c>
      <c r="V729" s="24">
        <f t="shared" si="167"/>
        <v>0</v>
      </c>
    </row>
    <row r="730" spans="3:22" ht="16.5" x14ac:dyDescent="0.35">
      <c r="C730" t="s">
        <v>9</v>
      </c>
      <c r="D730" t="s">
        <v>10</v>
      </c>
      <c r="E730">
        <v>2010045</v>
      </c>
      <c r="F730">
        <v>2021726</v>
      </c>
      <c r="G730" t="s">
        <v>749</v>
      </c>
      <c r="H730">
        <v>2</v>
      </c>
      <c r="I730" t="s">
        <v>12</v>
      </c>
      <c r="J730">
        <v>15.6</v>
      </c>
      <c r="K730" t="s">
        <v>14</v>
      </c>
      <c r="M730" s="34">
        <f t="shared" si="168"/>
        <v>2010045</v>
      </c>
      <c r="N730" s="34">
        <f t="shared" si="169"/>
        <v>2021726</v>
      </c>
      <c r="O730" s="34" t="str">
        <f t="shared" si="170"/>
        <v>C/RHONE LES GARRIGUES MOUSSET 12 75CL</v>
      </c>
      <c r="P730" s="35">
        <f t="shared" si="171"/>
        <v>7.8</v>
      </c>
      <c r="Q730" s="20">
        <v>0</v>
      </c>
      <c r="R730" s="21">
        <f t="shared" si="164"/>
        <v>0</v>
      </c>
      <c r="S730" s="22">
        <f t="shared" si="165"/>
        <v>0</v>
      </c>
      <c r="T730" s="23">
        <v>0</v>
      </c>
      <c r="U730" s="21">
        <f t="shared" si="166"/>
        <v>0</v>
      </c>
      <c r="V730" s="24">
        <f t="shared" si="167"/>
        <v>0</v>
      </c>
    </row>
    <row r="731" spans="3:22" ht="16.5" x14ac:dyDescent="0.35">
      <c r="C731" t="s">
        <v>9</v>
      </c>
      <c r="D731" t="s">
        <v>10</v>
      </c>
      <c r="E731">
        <v>2010045</v>
      </c>
      <c r="F731">
        <v>2022024</v>
      </c>
      <c r="G731" t="s">
        <v>750</v>
      </c>
      <c r="H731">
        <v>6</v>
      </c>
      <c r="I731" t="s">
        <v>12</v>
      </c>
      <c r="J731">
        <v>47.76</v>
      </c>
      <c r="K731" t="s">
        <v>14</v>
      </c>
      <c r="M731" s="34">
        <f t="shared" si="168"/>
        <v>2010045</v>
      </c>
      <c r="N731" s="34">
        <f t="shared" si="169"/>
        <v>2022024</v>
      </c>
      <c r="O731" s="34" t="str">
        <f t="shared" si="170"/>
        <v>CHTNF/PAPE MONT REDON BLC 14 37.5CL</v>
      </c>
      <c r="P731" s="35">
        <f t="shared" si="171"/>
        <v>7.96</v>
      </c>
      <c r="Q731" s="20">
        <v>0</v>
      </c>
      <c r="R731" s="21">
        <f t="shared" si="164"/>
        <v>0</v>
      </c>
      <c r="S731" s="22">
        <f t="shared" si="165"/>
        <v>0</v>
      </c>
      <c r="T731" s="23">
        <v>0</v>
      </c>
      <c r="U731" s="21">
        <f t="shared" si="166"/>
        <v>0</v>
      </c>
      <c r="V731" s="24">
        <f t="shared" si="167"/>
        <v>0</v>
      </c>
    </row>
    <row r="732" spans="3:22" ht="16.5" x14ac:dyDescent="0.35">
      <c r="C732" t="s">
        <v>9</v>
      </c>
      <c r="D732" t="s">
        <v>10</v>
      </c>
      <c r="E732">
        <v>2010045</v>
      </c>
      <c r="F732">
        <v>2022025</v>
      </c>
      <c r="G732" t="s">
        <v>751</v>
      </c>
      <c r="H732">
        <v>18</v>
      </c>
      <c r="I732" t="s">
        <v>12</v>
      </c>
      <c r="J732">
        <v>264.77999999999997</v>
      </c>
      <c r="K732" t="s">
        <v>14</v>
      </c>
      <c r="M732" s="34">
        <f t="shared" si="168"/>
        <v>2010045</v>
      </c>
      <c r="N732" s="34">
        <f t="shared" si="169"/>
        <v>2022025</v>
      </c>
      <c r="O732" s="34" t="str">
        <f t="shared" si="170"/>
        <v>CHTNF/PAPE MONT REDON BLC 14 75CL</v>
      </c>
      <c r="P732" s="35">
        <f t="shared" si="171"/>
        <v>14.709999999999999</v>
      </c>
      <c r="Q732" s="20">
        <v>0</v>
      </c>
      <c r="R732" s="21">
        <f t="shared" si="164"/>
        <v>0</v>
      </c>
      <c r="S732" s="22">
        <f t="shared" si="165"/>
        <v>0</v>
      </c>
      <c r="T732" s="23">
        <v>0</v>
      </c>
      <c r="U732" s="21">
        <f t="shared" si="166"/>
        <v>0</v>
      </c>
      <c r="V732" s="24">
        <f t="shared" si="167"/>
        <v>0</v>
      </c>
    </row>
    <row r="733" spans="3:22" ht="16.5" x14ac:dyDescent="0.35">
      <c r="C733" t="s">
        <v>9</v>
      </c>
      <c r="D733" t="s">
        <v>10</v>
      </c>
      <c r="E733">
        <v>2010045</v>
      </c>
      <c r="F733">
        <v>2022301</v>
      </c>
      <c r="G733" t="s">
        <v>752</v>
      </c>
      <c r="H733">
        <v>12</v>
      </c>
      <c r="I733" t="s">
        <v>12</v>
      </c>
      <c r="J733">
        <v>225.96</v>
      </c>
      <c r="K733" t="s">
        <v>14</v>
      </c>
      <c r="M733" s="34">
        <f t="shared" si="168"/>
        <v>2010045</v>
      </c>
      <c r="N733" s="34">
        <f t="shared" si="169"/>
        <v>2022301</v>
      </c>
      <c r="O733" s="34" t="str">
        <f t="shared" si="170"/>
        <v>CONDRIEU LA PTE COTE 13 CUILLERON 75CL</v>
      </c>
      <c r="P733" s="35">
        <f t="shared" si="171"/>
        <v>18.830000000000002</v>
      </c>
      <c r="Q733" s="20">
        <v>0</v>
      </c>
      <c r="R733" s="21">
        <f t="shared" si="164"/>
        <v>0</v>
      </c>
      <c r="S733" s="22">
        <f t="shared" si="165"/>
        <v>0</v>
      </c>
      <c r="T733" s="23">
        <v>0</v>
      </c>
      <c r="U733" s="21">
        <f t="shared" si="166"/>
        <v>0</v>
      </c>
      <c r="V733" s="24">
        <f t="shared" si="167"/>
        <v>0</v>
      </c>
    </row>
    <row r="734" spans="3:22" ht="16.5" x14ac:dyDescent="0.35">
      <c r="C734" t="s">
        <v>9</v>
      </c>
      <c r="D734" t="s">
        <v>10</v>
      </c>
      <c r="E734">
        <v>2010045</v>
      </c>
      <c r="F734">
        <v>2022446</v>
      </c>
      <c r="G734" t="s">
        <v>753</v>
      </c>
      <c r="H734">
        <v>24</v>
      </c>
      <c r="I734" t="s">
        <v>12</v>
      </c>
      <c r="J734">
        <v>238.87</v>
      </c>
      <c r="K734" t="s">
        <v>14</v>
      </c>
      <c r="M734" s="34">
        <f t="shared" si="168"/>
        <v>2010045</v>
      </c>
      <c r="N734" s="34">
        <f t="shared" si="169"/>
        <v>2022446</v>
      </c>
      <c r="O734" s="34" t="str">
        <f t="shared" si="170"/>
        <v>CROZES HERM. 13 COMBIER 75CL</v>
      </c>
      <c r="P734" s="35">
        <f t="shared" si="171"/>
        <v>9.9529166666666669</v>
      </c>
      <c r="Q734" s="20">
        <v>0</v>
      </c>
      <c r="R734" s="21">
        <f t="shared" si="164"/>
        <v>0</v>
      </c>
      <c r="S734" s="22">
        <f t="shared" si="165"/>
        <v>0</v>
      </c>
      <c r="T734" s="23">
        <v>0</v>
      </c>
      <c r="U734" s="21">
        <f t="shared" si="166"/>
        <v>0</v>
      </c>
      <c r="V734" s="24">
        <f t="shared" si="167"/>
        <v>0</v>
      </c>
    </row>
    <row r="735" spans="3:22" ht="16.5" x14ac:dyDescent="0.35">
      <c r="C735" t="s">
        <v>9</v>
      </c>
      <c r="D735" t="s">
        <v>10</v>
      </c>
      <c r="E735">
        <v>2010045</v>
      </c>
      <c r="F735">
        <v>2022972</v>
      </c>
      <c r="G735" t="s">
        <v>754</v>
      </c>
      <c r="H735">
        <v>54</v>
      </c>
      <c r="I735" t="s">
        <v>12</v>
      </c>
      <c r="J735">
        <v>572.72</v>
      </c>
      <c r="K735" t="s">
        <v>14</v>
      </c>
      <c r="M735" s="34">
        <f t="shared" si="168"/>
        <v>2010045</v>
      </c>
      <c r="N735" s="34">
        <f t="shared" si="169"/>
        <v>2022972</v>
      </c>
      <c r="O735" s="34" t="str">
        <f t="shared" si="170"/>
        <v>CROZES HERM. BLC 14 COLOMBIER 75CL</v>
      </c>
      <c r="P735" s="35">
        <f t="shared" si="171"/>
        <v>10.605925925925927</v>
      </c>
      <c r="Q735" s="20">
        <v>0</v>
      </c>
      <c r="R735" s="21">
        <f t="shared" si="164"/>
        <v>0</v>
      </c>
      <c r="S735" s="22">
        <f t="shared" si="165"/>
        <v>0</v>
      </c>
      <c r="T735" s="23">
        <v>0</v>
      </c>
      <c r="U735" s="21">
        <f t="shared" si="166"/>
        <v>0</v>
      </c>
      <c r="V735" s="24">
        <f t="shared" si="167"/>
        <v>0</v>
      </c>
    </row>
    <row r="736" spans="3:22" ht="16.5" x14ac:dyDescent="0.35">
      <c r="C736" t="s">
        <v>9</v>
      </c>
      <c r="D736" t="s">
        <v>10</v>
      </c>
      <c r="E736">
        <v>2010045</v>
      </c>
      <c r="F736">
        <v>2023110</v>
      </c>
      <c r="G736" t="s">
        <v>755</v>
      </c>
      <c r="H736">
        <v>24</v>
      </c>
      <c r="I736" t="s">
        <v>12</v>
      </c>
      <c r="J736">
        <v>472.75</v>
      </c>
      <c r="K736" t="s">
        <v>14</v>
      </c>
      <c r="M736" s="34">
        <f t="shared" si="168"/>
        <v>2010045</v>
      </c>
      <c r="N736" s="34">
        <f t="shared" si="169"/>
        <v>2023110</v>
      </c>
      <c r="O736" s="34" t="str">
        <f t="shared" si="170"/>
        <v>CHTNF/PAPE CHARVIN RG 11 75CL</v>
      </c>
      <c r="P736" s="35">
        <f t="shared" si="171"/>
        <v>19.697916666666668</v>
      </c>
      <c r="Q736" s="20">
        <v>0</v>
      </c>
      <c r="R736" s="21">
        <f t="shared" si="164"/>
        <v>0</v>
      </c>
      <c r="S736" s="22">
        <f t="shared" si="165"/>
        <v>0</v>
      </c>
      <c r="T736" s="23">
        <v>0</v>
      </c>
      <c r="U736" s="21">
        <f t="shared" si="166"/>
        <v>0</v>
      </c>
      <c r="V736" s="24">
        <f t="shared" si="167"/>
        <v>0</v>
      </c>
    </row>
    <row r="737" spans="2:22" ht="16.5" x14ac:dyDescent="0.35">
      <c r="C737" t="s">
        <v>9</v>
      </c>
      <c r="D737" t="s">
        <v>10</v>
      </c>
      <c r="E737">
        <v>2010045</v>
      </c>
      <c r="F737">
        <v>2023148</v>
      </c>
      <c r="G737" t="s">
        <v>756</v>
      </c>
      <c r="H737">
        <v>18</v>
      </c>
      <c r="I737" t="s">
        <v>12</v>
      </c>
      <c r="J737">
        <v>276.3</v>
      </c>
      <c r="K737" t="s">
        <v>14</v>
      </c>
      <c r="M737" s="34">
        <f t="shared" si="168"/>
        <v>2010045</v>
      </c>
      <c r="N737" s="34">
        <f t="shared" si="169"/>
        <v>2023148</v>
      </c>
      <c r="O737" s="34" t="str">
        <f t="shared" si="170"/>
        <v>ST JOSEPH BLC 13 MONTEILLET 75CL</v>
      </c>
      <c r="P737" s="35">
        <f t="shared" si="171"/>
        <v>15.350000000000001</v>
      </c>
      <c r="Q737" s="20">
        <v>0</v>
      </c>
      <c r="R737" s="21">
        <f t="shared" si="164"/>
        <v>0</v>
      </c>
      <c r="S737" s="22">
        <f t="shared" si="165"/>
        <v>0</v>
      </c>
      <c r="T737" s="23">
        <v>0</v>
      </c>
      <c r="U737" s="21">
        <f t="shared" si="166"/>
        <v>0</v>
      </c>
      <c r="V737" s="24">
        <f t="shared" si="167"/>
        <v>0</v>
      </c>
    </row>
    <row r="738" spans="2:22" ht="16.5" x14ac:dyDescent="0.35">
      <c r="C738" t="s">
        <v>9</v>
      </c>
      <c r="D738" t="s">
        <v>10</v>
      </c>
      <c r="E738">
        <v>2010045</v>
      </c>
      <c r="F738">
        <v>2024473</v>
      </c>
      <c r="G738" t="s">
        <v>757</v>
      </c>
      <c r="H738">
        <v>24</v>
      </c>
      <c r="I738" t="s">
        <v>12</v>
      </c>
      <c r="J738">
        <v>396</v>
      </c>
      <c r="K738" t="s">
        <v>14</v>
      </c>
      <c r="M738" s="36">
        <f t="shared" si="168"/>
        <v>2010045</v>
      </c>
      <c r="N738" s="36">
        <f t="shared" si="169"/>
        <v>2024473</v>
      </c>
      <c r="O738" s="36" t="str">
        <f t="shared" si="170"/>
        <v>ST PERAY F/CRUSSOL VOGE 13 75CL BIO</v>
      </c>
      <c r="P738" s="37">
        <f t="shared" si="171"/>
        <v>16.5</v>
      </c>
      <c r="Q738" s="25">
        <v>0</v>
      </c>
      <c r="R738" s="26">
        <f t="shared" si="164"/>
        <v>0</v>
      </c>
      <c r="S738" s="27">
        <f t="shared" si="165"/>
        <v>0</v>
      </c>
      <c r="T738" s="28">
        <v>0</v>
      </c>
      <c r="U738" s="26">
        <f t="shared" si="166"/>
        <v>0</v>
      </c>
      <c r="V738" s="29">
        <f t="shared" si="167"/>
        <v>0</v>
      </c>
    </row>
    <row r="739" spans="2:22" hidden="1" x14ac:dyDescent="0.25">
      <c r="M739" t="str">
        <f t="shared" si="168"/>
        <v/>
      </c>
      <c r="N739" t="str">
        <f t="shared" si="169"/>
        <v/>
      </c>
      <c r="O739" t="str">
        <f t="shared" si="170"/>
        <v/>
      </c>
      <c r="P739" s="1" t="str">
        <f t="shared" si="171"/>
        <v/>
      </c>
    </row>
    <row r="740" spans="2:22" hidden="1" x14ac:dyDescent="0.25">
      <c r="B740" t="s">
        <v>15</v>
      </c>
      <c r="E740">
        <v>2010045</v>
      </c>
      <c r="J740" t="s">
        <v>758</v>
      </c>
      <c r="K740" t="s">
        <v>14</v>
      </c>
      <c r="M740" t="str">
        <f t="shared" si="168"/>
        <v/>
      </c>
      <c r="N740" t="str">
        <f t="shared" si="169"/>
        <v/>
      </c>
      <c r="O740" t="str">
        <f t="shared" si="170"/>
        <v/>
      </c>
      <c r="P740" s="1" t="str">
        <f t="shared" si="171"/>
        <v/>
      </c>
    </row>
    <row r="741" spans="2:22" hidden="1" x14ac:dyDescent="0.25">
      <c r="M741" t="str">
        <f t="shared" si="168"/>
        <v/>
      </c>
      <c r="N741" t="str">
        <f t="shared" si="169"/>
        <v/>
      </c>
      <c r="O741" t="str">
        <f t="shared" si="170"/>
        <v/>
      </c>
      <c r="P741" s="1" t="str">
        <f t="shared" si="171"/>
        <v/>
      </c>
    </row>
    <row r="742" spans="2:22" ht="16.5" x14ac:dyDescent="0.35">
      <c r="C742" t="s">
        <v>9</v>
      </c>
      <c r="D742" t="s">
        <v>10</v>
      </c>
      <c r="E742">
        <v>2011121</v>
      </c>
      <c r="F742">
        <v>805511</v>
      </c>
      <c r="G742" t="s">
        <v>759</v>
      </c>
      <c r="H742">
        <v>65</v>
      </c>
      <c r="I742" t="s">
        <v>12</v>
      </c>
      <c r="J742" t="s">
        <v>760</v>
      </c>
      <c r="K742" t="s">
        <v>14</v>
      </c>
      <c r="M742" s="32">
        <f t="shared" si="168"/>
        <v>2011121</v>
      </c>
      <c r="N742" s="32">
        <f t="shared" si="169"/>
        <v>805511</v>
      </c>
      <c r="O742" s="32" t="str">
        <f t="shared" si="170"/>
        <v>CAMPARI 25° 100CL</v>
      </c>
      <c r="P742" s="33">
        <f t="shared" si="171"/>
        <v>15.904615384615385</v>
      </c>
      <c r="Q742" s="15">
        <v>0</v>
      </c>
      <c r="R742" s="16">
        <f t="shared" ref="R742:R748" si="172">IFERROR(Q742/1.416,0)</f>
        <v>0</v>
      </c>
      <c r="S742" s="17">
        <f t="shared" ref="S742:S748" si="173">IFERROR(P742/R742,0)</f>
        <v>0</v>
      </c>
      <c r="T742" s="18">
        <v>0</v>
      </c>
      <c r="U742" s="16">
        <f t="shared" ref="U742:U748" si="174">IFERROR(T742/1.416,0)</f>
        <v>0</v>
      </c>
      <c r="V742" s="19">
        <f t="shared" ref="V742:V748" si="175">IFERROR(P742/U742,0)</f>
        <v>0</v>
      </c>
    </row>
    <row r="743" spans="2:22" ht="16.5" x14ac:dyDescent="0.35">
      <c r="C743" t="s">
        <v>9</v>
      </c>
      <c r="D743" t="s">
        <v>10</v>
      </c>
      <c r="E743">
        <v>2011121</v>
      </c>
      <c r="F743">
        <v>805520</v>
      </c>
      <c r="G743" t="s">
        <v>761</v>
      </c>
      <c r="H743">
        <v>1</v>
      </c>
      <c r="I743" t="s">
        <v>12</v>
      </c>
      <c r="J743">
        <v>9.01</v>
      </c>
      <c r="K743" t="s">
        <v>14</v>
      </c>
      <c r="M743" s="34">
        <f t="shared" si="168"/>
        <v>2011121</v>
      </c>
      <c r="N743" s="34">
        <f t="shared" si="169"/>
        <v>805520</v>
      </c>
      <c r="O743" s="34" t="str">
        <f t="shared" si="170"/>
        <v>CARPANO PUNT E MES 16° 100CL</v>
      </c>
      <c r="P743" s="35">
        <f t="shared" si="171"/>
        <v>9.01</v>
      </c>
      <c r="Q743" s="20">
        <v>0</v>
      </c>
      <c r="R743" s="21">
        <f t="shared" si="172"/>
        <v>0</v>
      </c>
      <c r="S743" s="22">
        <f t="shared" si="173"/>
        <v>0</v>
      </c>
      <c r="T743" s="23">
        <v>0</v>
      </c>
      <c r="U743" s="21">
        <f t="shared" si="174"/>
        <v>0</v>
      </c>
      <c r="V743" s="24">
        <f t="shared" si="175"/>
        <v>0</v>
      </c>
    </row>
    <row r="744" spans="2:22" ht="16.5" x14ac:dyDescent="0.35">
      <c r="C744" t="s">
        <v>9</v>
      </c>
      <c r="D744" t="s">
        <v>10</v>
      </c>
      <c r="E744">
        <v>2011121</v>
      </c>
      <c r="F744">
        <v>805538</v>
      </c>
      <c r="G744" t="s">
        <v>762</v>
      </c>
      <c r="H744">
        <v>14</v>
      </c>
      <c r="I744" t="s">
        <v>12</v>
      </c>
      <c r="J744">
        <v>228.69</v>
      </c>
      <c r="K744" t="s">
        <v>14</v>
      </c>
      <c r="M744" s="34">
        <f t="shared" si="168"/>
        <v>2011121</v>
      </c>
      <c r="N744" s="34">
        <f t="shared" si="169"/>
        <v>805538</v>
      </c>
      <c r="O744" s="34" t="str">
        <f t="shared" si="170"/>
        <v>FERNET BRANCA 39° 70CL</v>
      </c>
      <c r="P744" s="35">
        <f t="shared" si="171"/>
        <v>16.335000000000001</v>
      </c>
      <c r="Q744" s="20">
        <v>0</v>
      </c>
      <c r="R744" s="21">
        <f t="shared" si="172"/>
        <v>0</v>
      </c>
      <c r="S744" s="22">
        <f t="shared" si="173"/>
        <v>0</v>
      </c>
      <c r="T744" s="23">
        <v>0</v>
      </c>
      <c r="U744" s="21">
        <f t="shared" si="174"/>
        <v>0</v>
      </c>
      <c r="V744" s="24">
        <f t="shared" si="175"/>
        <v>0</v>
      </c>
    </row>
    <row r="745" spans="2:22" ht="16.5" x14ac:dyDescent="0.35">
      <c r="C745" t="s">
        <v>9</v>
      </c>
      <c r="D745" t="s">
        <v>10</v>
      </c>
      <c r="E745">
        <v>2011121</v>
      </c>
      <c r="F745">
        <v>805554</v>
      </c>
      <c r="G745" t="s">
        <v>763</v>
      </c>
      <c r="H745">
        <v>6</v>
      </c>
      <c r="I745" t="s">
        <v>12</v>
      </c>
      <c r="J745">
        <v>83.13</v>
      </c>
      <c r="K745" t="s">
        <v>14</v>
      </c>
      <c r="M745" s="34">
        <f t="shared" si="168"/>
        <v>2011121</v>
      </c>
      <c r="N745" s="34">
        <f t="shared" si="169"/>
        <v>805554</v>
      </c>
      <c r="O745" s="34" t="str">
        <f t="shared" si="170"/>
        <v>FERNET BRANCA MENTA 28° 70CL</v>
      </c>
      <c r="P745" s="35">
        <f t="shared" si="171"/>
        <v>13.854999999999999</v>
      </c>
      <c r="Q745" s="20">
        <v>0</v>
      </c>
      <c r="R745" s="21">
        <f t="shared" si="172"/>
        <v>0</v>
      </c>
      <c r="S745" s="22">
        <f t="shared" si="173"/>
        <v>0</v>
      </c>
      <c r="T745" s="23">
        <v>0</v>
      </c>
      <c r="U745" s="21">
        <f t="shared" si="174"/>
        <v>0</v>
      </c>
      <c r="V745" s="24">
        <f t="shared" si="175"/>
        <v>0</v>
      </c>
    </row>
    <row r="746" spans="2:22" ht="16.5" x14ac:dyDescent="0.35">
      <c r="C746" t="s">
        <v>9</v>
      </c>
      <c r="D746" t="s">
        <v>10</v>
      </c>
      <c r="E746">
        <v>2011121</v>
      </c>
      <c r="F746">
        <v>1052620</v>
      </c>
      <c r="G746" t="s">
        <v>764</v>
      </c>
      <c r="H746">
        <v>4</v>
      </c>
      <c r="I746" t="s">
        <v>12</v>
      </c>
      <c r="J746">
        <v>55.69</v>
      </c>
      <c r="K746" t="s">
        <v>14</v>
      </c>
      <c r="M746" s="34">
        <f t="shared" si="168"/>
        <v>2011121</v>
      </c>
      <c r="N746" s="34">
        <f t="shared" si="169"/>
        <v>1052620</v>
      </c>
      <c r="O746" s="34" t="str">
        <f t="shared" si="170"/>
        <v>AVERNA AMARO 32° 70CL</v>
      </c>
      <c r="P746" s="35">
        <f t="shared" si="171"/>
        <v>13.922499999999999</v>
      </c>
      <c r="Q746" s="20">
        <v>0</v>
      </c>
      <c r="R746" s="21">
        <f t="shared" si="172"/>
        <v>0</v>
      </c>
      <c r="S746" s="22">
        <f t="shared" si="173"/>
        <v>0</v>
      </c>
      <c r="T746" s="23">
        <v>0</v>
      </c>
      <c r="U746" s="21">
        <f t="shared" si="174"/>
        <v>0</v>
      </c>
      <c r="V746" s="24">
        <f t="shared" si="175"/>
        <v>0</v>
      </c>
    </row>
    <row r="747" spans="2:22" ht="16.5" x14ac:dyDescent="0.35">
      <c r="C747" t="s">
        <v>9</v>
      </c>
      <c r="D747" t="s">
        <v>10</v>
      </c>
      <c r="E747">
        <v>2011121</v>
      </c>
      <c r="F747">
        <v>1113867</v>
      </c>
      <c r="G747" t="s">
        <v>765</v>
      </c>
      <c r="H747">
        <v>4</v>
      </c>
      <c r="I747" t="s">
        <v>12</v>
      </c>
      <c r="J747">
        <v>90.12</v>
      </c>
      <c r="K747" t="s">
        <v>14</v>
      </c>
      <c r="M747" s="34">
        <f t="shared" si="168"/>
        <v>2011121</v>
      </c>
      <c r="N747" s="34">
        <f t="shared" si="169"/>
        <v>1113867</v>
      </c>
      <c r="O747" s="34" t="str">
        <f t="shared" si="170"/>
        <v>MONTENEGRO AMARO 23° 100CL</v>
      </c>
      <c r="P747" s="35">
        <f t="shared" si="171"/>
        <v>22.53</v>
      </c>
      <c r="Q747" s="20">
        <v>0</v>
      </c>
      <c r="R747" s="21">
        <f t="shared" si="172"/>
        <v>0</v>
      </c>
      <c r="S747" s="22">
        <f t="shared" si="173"/>
        <v>0</v>
      </c>
      <c r="T747" s="23">
        <v>0</v>
      </c>
      <c r="U747" s="21">
        <f t="shared" si="174"/>
        <v>0</v>
      </c>
      <c r="V747" s="24">
        <f t="shared" si="175"/>
        <v>0</v>
      </c>
    </row>
    <row r="748" spans="2:22" ht="16.5" x14ac:dyDescent="0.35">
      <c r="C748" t="s">
        <v>9</v>
      </c>
      <c r="D748" t="s">
        <v>10</v>
      </c>
      <c r="E748">
        <v>2011121</v>
      </c>
      <c r="F748">
        <v>1139151</v>
      </c>
      <c r="G748" t="s">
        <v>766</v>
      </c>
      <c r="H748">
        <v>63</v>
      </c>
      <c r="I748" t="s">
        <v>12</v>
      </c>
      <c r="J748">
        <v>946.39</v>
      </c>
      <c r="K748" t="s">
        <v>14</v>
      </c>
      <c r="M748" s="36">
        <f t="shared" si="168"/>
        <v>2011121</v>
      </c>
      <c r="N748" s="36">
        <f t="shared" si="169"/>
        <v>1139151</v>
      </c>
      <c r="O748" s="36" t="str">
        <f t="shared" si="170"/>
        <v>JAGERMEISTER LIQUEUR 35° 70CL</v>
      </c>
      <c r="P748" s="37">
        <f t="shared" si="171"/>
        <v>15.022063492063491</v>
      </c>
      <c r="Q748" s="25">
        <v>0</v>
      </c>
      <c r="R748" s="26">
        <f t="shared" si="172"/>
        <v>0</v>
      </c>
      <c r="S748" s="27">
        <f t="shared" si="173"/>
        <v>0</v>
      </c>
      <c r="T748" s="28">
        <v>0</v>
      </c>
      <c r="U748" s="26">
        <f t="shared" si="174"/>
        <v>0</v>
      </c>
      <c r="V748" s="29">
        <f t="shared" si="175"/>
        <v>0</v>
      </c>
    </row>
    <row r="749" spans="2:22" hidden="1" x14ac:dyDescent="0.25">
      <c r="M749" t="str">
        <f t="shared" si="168"/>
        <v/>
      </c>
      <c r="N749" t="str">
        <f t="shared" si="169"/>
        <v/>
      </c>
      <c r="O749" t="str">
        <f t="shared" si="170"/>
        <v/>
      </c>
      <c r="P749" s="1" t="str">
        <f t="shared" si="171"/>
        <v/>
      </c>
    </row>
    <row r="750" spans="2:22" hidden="1" x14ac:dyDescent="0.25">
      <c r="B750" t="s">
        <v>15</v>
      </c>
      <c r="E750">
        <v>2011121</v>
      </c>
      <c r="J750" t="s">
        <v>767</v>
      </c>
      <c r="K750" t="s">
        <v>14</v>
      </c>
      <c r="M750" t="str">
        <f t="shared" si="168"/>
        <v/>
      </c>
      <c r="N750" t="str">
        <f t="shared" si="169"/>
        <v/>
      </c>
      <c r="O750" t="str">
        <f t="shared" si="170"/>
        <v/>
      </c>
      <c r="P750" s="1" t="str">
        <f t="shared" si="171"/>
        <v/>
      </c>
    </row>
    <row r="751" spans="2:22" hidden="1" x14ac:dyDescent="0.25">
      <c r="M751" t="str">
        <f t="shared" si="168"/>
        <v/>
      </c>
      <c r="N751" t="str">
        <f t="shared" si="169"/>
        <v/>
      </c>
      <c r="O751" t="str">
        <f t="shared" si="170"/>
        <v/>
      </c>
      <c r="P751" s="1" t="str">
        <f t="shared" si="171"/>
        <v/>
      </c>
    </row>
    <row r="752" spans="2:22" ht="16.5" x14ac:dyDescent="0.35">
      <c r="C752" t="s">
        <v>9</v>
      </c>
      <c r="D752" t="s">
        <v>10</v>
      </c>
      <c r="E752">
        <v>2011122</v>
      </c>
      <c r="F752">
        <v>805781</v>
      </c>
      <c r="G752" t="s">
        <v>768</v>
      </c>
      <c r="H752">
        <v>17</v>
      </c>
      <c r="I752" t="s">
        <v>12</v>
      </c>
      <c r="J752">
        <v>259.93</v>
      </c>
      <c r="K752" t="s">
        <v>14</v>
      </c>
      <c r="M752" s="32">
        <f t="shared" si="168"/>
        <v>2011122</v>
      </c>
      <c r="N752" s="32">
        <f t="shared" si="169"/>
        <v>805781</v>
      </c>
      <c r="O752" s="32" t="str">
        <f t="shared" si="170"/>
        <v>PERNOD 45 45° 100CL</v>
      </c>
      <c r="P752" s="33">
        <f t="shared" si="171"/>
        <v>15.290000000000001</v>
      </c>
      <c r="Q752" s="15">
        <v>0</v>
      </c>
      <c r="R752" s="16">
        <f t="shared" ref="R752:R754" si="176">IFERROR(Q752/1.416,0)</f>
        <v>0</v>
      </c>
      <c r="S752" s="17">
        <f t="shared" ref="S752:S754" si="177">IFERROR(P752/R752,0)</f>
        <v>0</v>
      </c>
      <c r="T752" s="18">
        <v>0</v>
      </c>
      <c r="U752" s="16">
        <f t="shared" ref="U752:U754" si="178">IFERROR(T752/1.416,0)</f>
        <v>0</v>
      </c>
      <c r="V752" s="19">
        <f t="shared" ref="V752:V754" si="179">IFERROR(P752/U752,0)</f>
        <v>0</v>
      </c>
    </row>
    <row r="753" spans="2:22" ht="16.5" x14ac:dyDescent="0.35">
      <c r="C753" t="s">
        <v>9</v>
      </c>
      <c r="D753" t="s">
        <v>10</v>
      </c>
      <c r="E753">
        <v>2011122</v>
      </c>
      <c r="F753">
        <v>805790</v>
      </c>
      <c r="G753" t="s">
        <v>769</v>
      </c>
      <c r="H753">
        <v>23</v>
      </c>
      <c r="I753" t="s">
        <v>12</v>
      </c>
      <c r="J753">
        <v>402.38</v>
      </c>
      <c r="K753" t="s">
        <v>14</v>
      </c>
      <c r="M753" s="34">
        <f t="shared" si="168"/>
        <v>2011122</v>
      </c>
      <c r="N753" s="34">
        <f t="shared" si="169"/>
        <v>805790</v>
      </c>
      <c r="O753" s="34" t="str">
        <f t="shared" si="170"/>
        <v>RICARD 45° 100CL</v>
      </c>
      <c r="P753" s="35">
        <f t="shared" si="171"/>
        <v>17.494782608695651</v>
      </c>
      <c r="Q753" s="20">
        <v>0</v>
      </c>
      <c r="R753" s="21">
        <f t="shared" si="176"/>
        <v>0</v>
      </c>
      <c r="S753" s="22">
        <f t="shared" si="177"/>
        <v>0</v>
      </c>
      <c r="T753" s="23">
        <v>0</v>
      </c>
      <c r="U753" s="21">
        <f t="shared" si="178"/>
        <v>0</v>
      </c>
      <c r="V753" s="24">
        <f t="shared" si="179"/>
        <v>0</v>
      </c>
    </row>
    <row r="754" spans="2:22" ht="16.5" x14ac:dyDescent="0.35">
      <c r="C754" t="s">
        <v>9</v>
      </c>
      <c r="D754" t="s">
        <v>10</v>
      </c>
      <c r="E754">
        <v>2011122</v>
      </c>
      <c r="F754">
        <v>849178</v>
      </c>
      <c r="G754" t="s">
        <v>770</v>
      </c>
      <c r="H754">
        <v>47</v>
      </c>
      <c r="I754" t="s">
        <v>12</v>
      </c>
      <c r="J754">
        <v>801.93</v>
      </c>
      <c r="K754" t="s">
        <v>14</v>
      </c>
      <c r="M754" s="36">
        <f t="shared" si="168"/>
        <v>2011122</v>
      </c>
      <c r="N754" s="36">
        <f t="shared" si="169"/>
        <v>849178</v>
      </c>
      <c r="O754" s="36" t="str">
        <f t="shared" si="170"/>
        <v>PASTIS 51 45° 100CL RCOL</v>
      </c>
      <c r="P754" s="37">
        <f t="shared" si="171"/>
        <v>17.062340425531914</v>
      </c>
      <c r="Q754" s="25">
        <v>0</v>
      </c>
      <c r="R754" s="26">
        <f t="shared" si="176"/>
        <v>0</v>
      </c>
      <c r="S754" s="27">
        <f t="shared" si="177"/>
        <v>0</v>
      </c>
      <c r="T754" s="28">
        <v>0</v>
      </c>
      <c r="U754" s="26">
        <f t="shared" si="178"/>
        <v>0</v>
      </c>
      <c r="V754" s="29">
        <f t="shared" si="179"/>
        <v>0</v>
      </c>
    </row>
    <row r="755" spans="2:22" hidden="1" x14ac:dyDescent="0.25">
      <c r="M755" t="str">
        <f t="shared" si="168"/>
        <v/>
      </c>
      <c r="N755" t="str">
        <f t="shared" si="169"/>
        <v/>
      </c>
      <c r="O755" t="str">
        <f t="shared" si="170"/>
        <v/>
      </c>
      <c r="P755" s="1" t="str">
        <f t="shared" si="171"/>
        <v/>
      </c>
    </row>
    <row r="756" spans="2:22" hidden="1" x14ac:dyDescent="0.25">
      <c r="B756" t="s">
        <v>15</v>
      </c>
      <c r="E756">
        <v>2011122</v>
      </c>
      <c r="J756" t="s">
        <v>771</v>
      </c>
      <c r="K756" t="s">
        <v>14</v>
      </c>
      <c r="M756" t="str">
        <f t="shared" si="168"/>
        <v/>
      </c>
      <c r="N756" t="str">
        <f t="shared" si="169"/>
        <v/>
      </c>
      <c r="O756" t="str">
        <f t="shared" si="170"/>
        <v/>
      </c>
      <c r="P756" s="1" t="str">
        <f t="shared" si="171"/>
        <v/>
      </c>
    </row>
    <row r="757" spans="2:22" hidden="1" x14ac:dyDescent="0.25">
      <c r="M757" t="str">
        <f t="shared" si="168"/>
        <v/>
      </c>
      <c r="N757" t="str">
        <f t="shared" si="169"/>
        <v/>
      </c>
      <c r="O757" t="str">
        <f t="shared" si="170"/>
        <v/>
      </c>
      <c r="P757" s="1" t="str">
        <f t="shared" si="171"/>
        <v/>
      </c>
    </row>
    <row r="758" spans="2:22" ht="16.5" x14ac:dyDescent="0.35">
      <c r="C758" t="s">
        <v>9</v>
      </c>
      <c r="D758" t="s">
        <v>10</v>
      </c>
      <c r="E758">
        <v>2011123</v>
      </c>
      <c r="F758">
        <v>2007542</v>
      </c>
      <c r="G758" t="s">
        <v>772</v>
      </c>
      <c r="H758">
        <v>5</v>
      </c>
      <c r="I758" t="s">
        <v>12</v>
      </c>
      <c r="J758">
        <v>155.41999999999999</v>
      </c>
      <c r="K758" t="s">
        <v>14</v>
      </c>
      <c r="M758" s="30">
        <f t="shared" si="168"/>
        <v>2011123</v>
      </c>
      <c r="N758" s="30">
        <f t="shared" si="169"/>
        <v>2007542</v>
      </c>
      <c r="O758" s="30" t="str">
        <f t="shared" si="170"/>
        <v>OGNOAS 2002 46° 70CL</v>
      </c>
      <c r="P758" s="31">
        <f t="shared" si="171"/>
        <v>31.083999999999996</v>
      </c>
      <c r="Q758" s="6">
        <v>0</v>
      </c>
      <c r="R758" s="7">
        <f>IFERROR(Q758/1.416,0)</f>
        <v>0</v>
      </c>
      <c r="S758" s="8">
        <f>IFERROR(P758/R758,0)</f>
        <v>0</v>
      </c>
      <c r="T758" s="9">
        <v>0</v>
      </c>
      <c r="U758" s="7">
        <f>IFERROR(T758/1.416,0)</f>
        <v>0</v>
      </c>
      <c r="V758" s="10">
        <f>IFERROR(P758/U758,0)</f>
        <v>0</v>
      </c>
    </row>
    <row r="759" spans="2:22" hidden="1" x14ac:dyDescent="0.25">
      <c r="M759" t="str">
        <f t="shared" si="168"/>
        <v/>
      </c>
      <c r="N759" t="str">
        <f t="shared" si="169"/>
        <v/>
      </c>
      <c r="O759" t="str">
        <f t="shared" si="170"/>
        <v/>
      </c>
      <c r="P759" s="1" t="str">
        <f t="shared" si="171"/>
        <v/>
      </c>
    </row>
    <row r="760" spans="2:22" hidden="1" x14ac:dyDescent="0.25">
      <c r="B760" t="s">
        <v>15</v>
      </c>
      <c r="E760">
        <v>2011123</v>
      </c>
      <c r="J760">
        <v>155.41999999999999</v>
      </c>
      <c r="K760" t="s">
        <v>14</v>
      </c>
      <c r="M760" t="str">
        <f t="shared" si="168"/>
        <v/>
      </c>
      <c r="N760" t="str">
        <f t="shared" si="169"/>
        <v/>
      </c>
      <c r="O760" t="str">
        <f t="shared" si="170"/>
        <v/>
      </c>
      <c r="P760" s="1" t="str">
        <f t="shared" si="171"/>
        <v/>
      </c>
    </row>
    <row r="761" spans="2:22" hidden="1" x14ac:dyDescent="0.25">
      <c r="M761" t="str">
        <f t="shared" si="168"/>
        <v/>
      </c>
      <c r="N761" t="str">
        <f t="shared" si="169"/>
        <v/>
      </c>
      <c r="O761" t="str">
        <f t="shared" si="170"/>
        <v/>
      </c>
      <c r="P761" s="1" t="str">
        <f t="shared" si="171"/>
        <v/>
      </c>
    </row>
    <row r="762" spans="2:22" ht="16.5" x14ac:dyDescent="0.35">
      <c r="C762" t="s">
        <v>9</v>
      </c>
      <c r="D762" t="s">
        <v>10</v>
      </c>
      <c r="E762">
        <v>2011124</v>
      </c>
      <c r="F762">
        <v>1052611</v>
      </c>
      <c r="G762" t="s">
        <v>773</v>
      </c>
      <c r="H762">
        <v>8</v>
      </c>
      <c r="I762" t="s">
        <v>12</v>
      </c>
      <c r="J762">
        <v>82.71</v>
      </c>
      <c r="K762" t="s">
        <v>14</v>
      </c>
      <c r="M762" s="32">
        <f t="shared" si="168"/>
        <v>2011124</v>
      </c>
      <c r="N762" s="32">
        <f t="shared" si="169"/>
        <v>1052611</v>
      </c>
      <c r="O762" s="32" t="str">
        <f t="shared" si="170"/>
        <v>PIMM'S CUP 70CL BITTER</v>
      </c>
      <c r="P762" s="33">
        <f t="shared" si="171"/>
        <v>10.338749999999999</v>
      </c>
      <c r="Q762" s="15">
        <v>0</v>
      </c>
      <c r="R762" s="16">
        <f t="shared" ref="R762:R766" si="180">IFERROR(Q762/1.416,0)</f>
        <v>0</v>
      </c>
      <c r="S762" s="17">
        <f t="shared" ref="S762:S766" si="181">IFERROR(P762/R762,0)</f>
        <v>0</v>
      </c>
      <c r="T762" s="18">
        <v>0</v>
      </c>
      <c r="U762" s="16">
        <f t="shared" ref="U762:U766" si="182">IFERROR(T762/1.416,0)</f>
        <v>0</v>
      </c>
      <c r="V762" s="19">
        <f t="shared" ref="V762:V766" si="183">IFERROR(P762/U762,0)</f>
        <v>0</v>
      </c>
    </row>
    <row r="763" spans="2:22" ht="16.5" x14ac:dyDescent="0.35">
      <c r="C763" t="s">
        <v>9</v>
      </c>
      <c r="D763" t="s">
        <v>10</v>
      </c>
      <c r="E763">
        <v>2011124</v>
      </c>
      <c r="F763">
        <v>1225367</v>
      </c>
      <c r="G763" t="s">
        <v>774</v>
      </c>
      <c r="H763">
        <v>37</v>
      </c>
      <c r="I763" t="s">
        <v>12</v>
      </c>
      <c r="J763">
        <v>249.19</v>
      </c>
      <c r="K763" t="s">
        <v>14</v>
      </c>
      <c r="M763" s="34">
        <f t="shared" si="168"/>
        <v>2011124</v>
      </c>
      <c r="N763" s="34">
        <f t="shared" si="169"/>
        <v>1225367</v>
      </c>
      <c r="O763" s="34" t="str">
        <f t="shared" si="170"/>
        <v>ANGOSTURA BITTER 44,7° 10CL</v>
      </c>
      <c r="P763" s="35">
        <f t="shared" si="171"/>
        <v>6.734864864864865</v>
      </c>
      <c r="Q763" s="20">
        <v>0</v>
      </c>
      <c r="R763" s="21">
        <f t="shared" si="180"/>
        <v>0</v>
      </c>
      <c r="S763" s="22">
        <f t="shared" si="181"/>
        <v>0</v>
      </c>
      <c r="T763" s="23">
        <v>0</v>
      </c>
      <c r="U763" s="21">
        <f t="shared" si="182"/>
        <v>0</v>
      </c>
      <c r="V763" s="24">
        <f t="shared" si="183"/>
        <v>0</v>
      </c>
    </row>
    <row r="764" spans="2:22" ht="16.5" x14ac:dyDescent="0.35">
      <c r="C764" t="s">
        <v>9</v>
      </c>
      <c r="D764" t="s">
        <v>10</v>
      </c>
      <c r="E764">
        <v>2011124</v>
      </c>
      <c r="F764">
        <v>1371882</v>
      </c>
      <c r="G764" t="s">
        <v>775</v>
      </c>
      <c r="H764">
        <v>24</v>
      </c>
      <c r="I764" t="s">
        <v>12</v>
      </c>
      <c r="J764">
        <v>163.77000000000001</v>
      </c>
      <c r="K764" t="s">
        <v>14</v>
      </c>
      <c r="M764" s="34">
        <f t="shared" si="168"/>
        <v>2011124</v>
      </c>
      <c r="N764" s="34">
        <f t="shared" si="169"/>
        <v>1371882</v>
      </c>
      <c r="O764" s="34" t="str">
        <f t="shared" si="170"/>
        <v>ANGOSTURA ORANGE BITTER 28° 10CL</v>
      </c>
      <c r="P764" s="35">
        <f t="shared" si="171"/>
        <v>6.8237500000000004</v>
      </c>
      <c r="Q764" s="20">
        <v>0</v>
      </c>
      <c r="R764" s="21">
        <f t="shared" si="180"/>
        <v>0</v>
      </c>
      <c r="S764" s="22">
        <f t="shared" si="181"/>
        <v>0</v>
      </c>
      <c r="T764" s="23">
        <v>0</v>
      </c>
      <c r="U764" s="21">
        <f t="shared" si="182"/>
        <v>0</v>
      </c>
      <c r="V764" s="24">
        <f t="shared" si="183"/>
        <v>0</v>
      </c>
    </row>
    <row r="765" spans="2:22" ht="16.5" x14ac:dyDescent="0.35">
      <c r="C765" t="s">
        <v>9</v>
      </c>
      <c r="D765" t="s">
        <v>10</v>
      </c>
      <c r="E765">
        <v>2011124</v>
      </c>
      <c r="F765">
        <v>1439859</v>
      </c>
      <c r="G765" t="s">
        <v>776</v>
      </c>
      <c r="H765">
        <v>24</v>
      </c>
      <c r="I765" t="s">
        <v>12</v>
      </c>
      <c r="J765">
        <v>160.56</v>
      </c>
      <c r="K765" t="s">
        <v>14</v>
      </c>
      <c r="M765" s="34">
        <f t="shared" si="168"/>
        <v>2011124</v>
      </c>
      <c r="N765" s="34">
        <f t="shared" si="169"/>
        <v>1439859</v>
      </c>
      <c r="O765" s="34" t="str">
        <f t="shared" si="170"/>
        <v>PEYCHAUD'S BITTER 35° 14.7CL</v>
      </c>
      <c r="P765" s="35">
        <f t="shared" si="171"/>
        <v>6.69</v>
      </c>
      <c r="Q765" s="20">
        <v>0</v>
      </c>
      <c r="R765" s="21">
        <f t="shared" si="180"/>
        <v>0</v>
      </c>
      <c r="S765" s="22">
        <f t="shared" si="181"/>
        <v>0</v>
      </c>
      <c r="T765" s="23">
        <v>0</v>
      </c>
      <c r="U765" s="21">
        <f t="shared" si="182"/>
        <v>0</v>
      </c>
      <c r="V765" s="24">
        <f t="shared" si="183"/>
        <v>0</v>
      </c>
    </row>
    <row r="766" spans="2:22" ht="16.5" x14ac:dyDescent="0.35">
      <c r="C766" t="s">
        <v>9</v>
      </c>
      <c r="D766" t="s">
        <v>10</v>
      </c>
      <c r="E766">
        <v>2011124</v>
      </c>
      <c r="F766">
        <v>2015132</v>
      </c>
      <c r="G766" t="s">
        <v>777</v>
      </c>
      <c r="H766">
        <v>15</v>
      </c>
      <c r="I766" t="s">
        <v>12</v>
      </c>
      <c r="J766">
        <v>142.31</v>
      </c>
      <c r="K766" t="s">
        <v>14</v>
      </c>
      <c r="M766" s="36">
        <f t="shared" si="168"/>
        <v>2011124</v>
      </c>
      <c r="N766" s="36">
        <f t="shared" si="169"/>
        <v>2015132</v>
      </c>
      <c r="O766" s="36" t="str">
        <f t="shared" si="170"/>
        <v>APEROL BITTER 15° 70CL</v>
      </c>
      <c r="P766" s="37">
        <f t="shared" si="171"/>
        <v>9.4873333333333338</v>
      </c>
      <c r="Q766" s="25">
        <v>0</v>
      </c>
      <c r="R766" s="26">
        <f t="shared" si="180"/>
        <v>0</v>
      </c>
      <c r="S766" s="27">
        <f t="shared" si="181"/>
        <v>0</v>
      </c>
      <c r="T766" s="28">
        <v>0</v>
      </c>
      <c r="U766" s="26">
        <f t="shared" si="182"/>
        <v>0</v>
      </c>
      <c r="V766" s="29">
        <f t="shared" si="183"/>
        <v>0</v>
      </c>
    </row>
    <row r="767" spans="2:22" hidden="1" x14ac:dyDescent="0.25">
      <c r="M767" t="str">
        <f t="shared" si="168"/>
        <v/>
      </c>
      <c r="N767" t="str">
        <f t="shared" si="169"/>
        <v/>
      </c>
      <c r="O767" t="str">
        <f t="shared" si="170"/>
        <v/>
      </c>
      <c r="P767" s="1" t="str">
        <f t="shared" si="171"/>
        <v/>
      </c>
    </row>
    <row r="768" spans="2:22" hidden="1" x14ac:dyDescent="0.25">
      <c r="B768" t="s">
        <v>15</v>
      </c>
      <c r="E768">
        <v>2011124</v>
      </c>
      <c r="J768">
        <v>798.54</v>
      </c>
      <c r="K768" t="s">
        <v>14</v>
      </c>
      <c r="M768" t="str">
        <f t="shared" si="168"/>
        <v/>
      </c>
      <c r="N768" t="str">
        <f t="shared" si="169"/>
        <v/>
      </c>
      <c r="O768" t="str">
        <f t="shared" si="170"/>
        <v/>
      </c>
      <c r="P768" s="1" t="str">
        <f t="shared" si="171"/>
        <v/>
      </c>
    </row>
    <row r="769" spans="2:22" hidden="1" x14ac:dyDescent="0.25">
      <c r="M769" t="str">
        <f t="shared" si="168"/>
        <v/>
      </c>
      <c r="N769" t="str">
        <f t="shared" si="169"/>
        <v/>
      </c>
      <c r="O769" t="str">
        <f t="shared" si="170"/>
        <v/>
      </c>
      <c r="P769" s="1" t="str">
        <f t="shared" si="171"/>
        <v/>
      </c>
    </row>
    <row r="770" spans="2:22" ht="16.5" x14ac:dyDescent="0.35">
      <c r="C770" t="s">
        <v>9</v>
      </c>
      <c r="D770" t="s">
        <v>10</v>
      </c>
      <c r="E770">
        <v>2011126</v>
      </c>
      <c r="F770">
        <v>988688</v>
      </c>
      <c r="G770" t="s">
        <v>778</v>
      </c>
      <c r="H770">
        <v>29</v>
      </c>
      <c r="I770" t="s">
        <v>12</v>
      </c>
      <c r="J770">
        <v>341.06</v>
      </c>
      <c r="K770" t="s">
        <v>14</v>
      </c>
      <c r="M770" s="32">
        <f t="shared" si="168"/>
        <v>2011126</v>
      </c>
      <c r="N770" s="32">
        <f t="shared" si="169"/>
        <v>988688</v>
      </c>
      <c r="O770" s="32" t="str">
        <f t="shared" si="170"/>
        <v>CANA DE BELEM BLANCHE CACHACA 39° 70CL</v>
      </c>
      <c r="P770" s="33">
        <f t="shared" si="171"/>
        <v>11.760689655172413</v>
      </c>
      <c r="Q770" s="15">
        <v>0</v>
      </c>
      <c r="R770" s="16">
        <f t="shared" ref="R770:R772" si="184">IFERROR(Q770/1.416,0)</f>
        <v>0</v>
      </c>
      <c r="S770" s="17">
        <f t="shared" ref="S770:S772" si="185">IFERROR(P770/R770,0)</f>
        <v>0</v>
      </c>
      <c r="T770" s="18">
        <v>0</v>
      </c>
      <c r="U770" s="16">
        <f t="shared" ref="U770:U772" si="186">IFERROR(T770/1.416,0)</f>
        <v>0</v>
      </c>
      <c r="V770" s="19">
        <f t="shared" ref="V770:V772" si="187">IFERROR(P770/U770,0)</f>
        <v>0</v>
      </c>
    </row>
    <row r="771" spans="2:22" ht="16.5" x14ac:dyDescent="0.35">
      <c r="C771" t="s">
        <v>9</v>
      </c>
      <c r="D771" t="s">
        <v>10</v>
      </c>
      <c r="E771">
        <v>2011126</v>
      </c>
      <c r="F771">
        <v>1394523</v>
      </c>
      <c r="G771" t="s">
        <v>779</v>
      </c>
      <c r="H771">
        <v>7</v>
      </c>
      <c r="I771" t="s">
        <v>12</v>
      </c>
      <c r="J771">
        <v>95.78</v>
      </c>
      <c r="K771" t="s">
        <v>14</v>
      </c>
      <c r="M771" s="34">
        <f t="shared" si="168"/>
        <v>2011126</v>
      </c>
      <c r="N771" s="34">
        <f t="shared" si="169"/>
        <v>1394523</v>
      </c>
      <c r="O771" s="34" t="str">
        <f t="shared" si="170"/>
        <v>SAGATIBA PURA CACHACA 38° 70CL</v>
      </c>
      <c r="P771" s="35">
        <f t="shared" si="171"/>
        <v>13.682857142857143</v>
      </c>
      <c r="Q771" s="20">
        <v>0</v>
      </c>
      <c r="R771" s="21">
        <f t="shared" si="184"/>
        <v>0</v>
      </c>
      <c r="S771" s="22">
        <f t="shared" si="185"/>
        <v>0</v>
      </c>
      <c r="T771" s="23">
        <v>0</v>
      </c>
      <c r="U771" s="21">
        <f t="shared" si="186"/>
        <v>0</v>
      </c>
      <c r="V771" s="24">
        <f t="shared" si="187"/>
        <v>0</v>
      </c>
    </row>
    <row r="772" spans="2:22" ht="16.5" x14ac:dyDescent="0.35">
      <c r="C772" t="s">
        <v>9</v>
      </c>
      <c r="D772" t="s">
        <v>10</v>
      </c>
      <c r="E772">
        <v>2011126</v>
      </c>
      <c r="F772">
        <v>1394531</v>
      </c>
      <c r="G772" t="s">
        <v>780</v>
      </c>
      <c r="H772">
        <v>20</v>
      </c>
      <c r="I772" t="s">
        <v>12</v>
      </c>
      <c r="J772">
        <v>354.88</v>
      </c>
      <c r="K772" t="s">
        <v>14</v>
      </c>
      <c r="M772" s="36">
        <f t="shared" ref="M772:M835" si="188">IF(D772&lt;&gt;"",E772,"")</f>
        <v>2011126</v>
      </c>
      <c r="N772" s="36">
        <f t="shared" ref="N772:N835" si="189">IF(M772&lt;&gt;"",F772,"")</f>
        <v>1394531</v>
      </c>
      <c r="O772" s="36" t="str">
        <f t="shared" ref="O772:O835" si="190">IF(M772&lt;&gt;"",G772,"")</f>
        <v>SAGATIBA VELHA ESPLEND. CACHACA 38° 70CL</v>
      </c>
      <c r="P772" s="37">
        <f t="shared" ref="P772:P835" si="191">IF(M772&lt;&gt;"",SUBSTITUTE(J772,",","")/VALUE(SUBSTITUTE(H772,",","")),"")</f>
        <v>17.744</v>
      </c>
      <c r="Q772" s="25">
        <v>0</v>
      </c>
      <c r="R772" s="26">
        <f t="shared" si="184"/>
        <v>0</v>
      </c>
      <c r="S772" s="27">
        <f t="shared" si="185"/>
        <v>0</v>
      </c>
      <c r="T772" s="28">
        <v>0</v>
      </c>
      <c r="U772" s="26">
        <f t="shared" si="186"/>
        <v>0</v>
      </c>
      <c r="V772" s="29">
        <f t="shared" si="187"/>
        <v>0</v>
      </c>
    </row>
    <row r="773" spans="2:22" hidden="1" x14ac:dyDescent="0.25">
      <c r="M773" t="str">
        <f t="shared" si="188"/>
        <v/>
      </c>
      <c r="N773" t="str">
        <f t="shared" si="189"/>
        <v/>
      </c>
      <c r="O773" t="str">
        <f t="shared" si="190"/>
        <v/>
      </c>
      <c r="P773" s="1" t="str">
        <f t="shared" si="191"/>
        <v/>
      </c>
    </row>
    <row r="774" spans="2:22" hidden="1" x14ac:dyDescent="0.25">
      <c r="B774" t="s">
        <v>15</v>
      </c>
      <c r="E774">
        <v>2011126</v>
      </c>
      <c r="J774">
        <v>791.72</v>
      </c>
      <c r="K774" t="s">
        <v>14</v>
      </c>
      <c r="M774" t="str">
        <f t="shared" si="188"/>
        <v/>
      </c>
      <c r="N774" t="str">
        <f t="shared" si="189"/>
        <v/>
      </c>
      <c r="O774" t="str">
        <f t="shared" si="190"/>
        <v/>
      </c>
      <c r="P774" s="1" t="str">
        <f t="shared" si="191"/>
        <v/>
      </c>
    </row>
    <row r="775" spans="2:22" hidden="1" x14ac:dyDescent="0.25">
      <c r="M775" t="str">
        <f t="shared" si="188"/>
        <v/>
      </c>
      <c r="N775" t="str">
        <f t="shared" si="189"/>
        <v/>
      </c>
      <c r="O775" t="str">
        <f t="shared" si="190"/>
        <v/>
      </c>
      <c r="P775" s="1" t="str">
        <f t="shared" si="191"/>
        <v/>
      </c>
    </row>
    <row r="776" spans="2:22" ht="16.5" x14ac:dyDescent="0.35">
      <c r="C776" t="s">
        <v>9</v>
      </c>
      <c r="D776" t="s">
        <v>10</v>
      </c>
      <c r="E776">
        <v>2011127</v>
      </c>
      <c r="F776">
        <v>935199</v>
      </c>
      <c r="G776" t="s">
        <v>781</v>
      </c>
      <c r="H776">
        <v>2</v>
      </c>
      <c r="I776" t="s">
        <v>12</v>
      </c>
      <c r="J776">
        <v>126.35</v>
      </c>
      <c r="K776" t="s">
        <v>14</v>
      </c>
      <c r="M776" s="32">
        <f t="shared" si="188"/>
        <v>2011127</v>
      </c>
      <c r="N776" s="32">
        <f t="shared" si="189"/>
        <v>935199</v>
      </c>
      <c r="O776" s="32" t="str">
        <f t="shared" si="190"/>
        <v>GROULT DOYEN D'AGE CALVADOS 41° 70CL</v>
      </c>
      <c r="P776" s="33">
        <f t="shared" si="191"/>
        <v>63.174999999999997</v>
      </c>
      <c r="Q776" s="15">
        <v>0</v>
      </c>
      <c r="R776" s="16">
        <f t="shared" ref="R776:R779" si="192">IFERROR(Q776/1.416,0)</f>
        <v>0</v>
      </c>
      <c r="S776" s="17">
        <f t="shared" ref="S776:S779" si="193">IFERROR(P776/R776,0)</f>
        <v>0</v>
      </c>
      <c r="T776" s="18">
        <v>0</v>
      </c>
      <c r="U776" s="16">
        <f t="shared" ref="U776:U779" si="194">IFERROR(T776/1.416,0)</f>
        <v>0</v>
      </c>
      <c r="V776" s="19">
        <f t="shared" ref="V776:V779" si="195">IFERROR(P776/U776,0)</f>
        <v>0</v>
      </c>
    </row>
    <row r="777" spans="2:22" ht="16.5" x14ac:dyDescent="0.35">
      <c r="C777" t="s">
        <v>9</v>
      </c>
      <c r="D777" t="s">
        <v>10</v>
      </c>
      <c r="E777">
        <v>2011127</v>
      </c>
      <c r="F777">
        <v>944597</v>
      </c>
      <c r="G777" t="s">
        <v>782</v>
      </c>
      <c r="H777">
        <v>3</v>
      </c>
      <c r="I777" t="s">
        <v>12</v>
      </c>
      <c r="J777">
        <v>103.18</v>
      </c>
      <c r="K777" t="s">
        <v>14</v>
      </c>
      <c r="M777" s="34">
        <f t="shared" si="188"/>
        <v>2011127</v>
      </c>
      <c r="N777" s="34">
        <f t="shared" si="189"/>
        <v>944597</v>
      </c>
      <c r="O777" s="34" t="str">
        <f t="shared" si="190"/>
        <v>GROULT H.A. VENERABLE CALVADOS 41° 70CL</v>
      </c>
      <c r="P777" s="35">
        <f t="shared" si="191"/>
        <v>34.393333333333338</v>
      </c>
      <c r="Q777" s="20">
        <v>0</v>
      </c>
      <c r="R777" s="21">
        <f t="shared" si="192"/>
        <v>0</v>
      </c>
      <c r="S777" s="22">
        <f t="shared" si="193"/>
        <v>0</v>
      </c>
      <c r="T777" s="23">
        <v>0</v>
      </c>
      <c r="U777" s="21">
        <f t="shared" si="194"/>
        <v>0</v>
      </c>
      <c r="V777" s="24">
        <f t="shared" si="195"/>
        <v>0</v>
      </c>
    </row>
    <row r="778" spans="2:22" ht="16.5" x14ac:dyDescent="0.35">
      <c r="C778" t="s">
        <v>9</v>
      </c>
      <c r="D778" t="s">
        <v>10</v>
      </c>
      <c r="E778">
        <v>2011127</v>
      </c>
      <c r="F778">
        <v>966796</v>
      </c>
      <c r="G778" t="s">
        <v>783</v>
      </c>
      <c r="H778">
        <v>12</v>
      </c>
      <c r="I778" t="s">
        <v>12</v>
      </c>
      <c r="J778">
        <v>260.58</v>
      </c>
      <c r="K778" t="s">
        <v>14</v>
      </c>
      <c r="M778" s="34">
        <f t="shared" si="188"/>
        <v>2011127</v>
      </c>
      <c r="N778" s="34">
        <f t="shared" si="189"/>
        <v>966796</v>
      </c>
      <c r="O778" s="34" t="str">
        <f t="shared" si="190"/>
        <v>HUET PIERRE VIEUX CALVADOS 40° 70CL</v>
      </c>
      <c r="P778" s="35">
        <f t="shared" si="191"/>
        <v>21.715</v>
      </c>
      <c r="Q778" s="20">
        <v>0</v>
      </c>
      <c r="R778" s="21">
        <f t="shared" si="192"/>
        <v>0</v>
      </c>
      <c r="S778" s="22">
        <f t="shared" si="193"/>
        <v>0</v>
      </c>
      <c r="T778" s="23">
        <v>0</v>
      </c>
      <c r="U778" s="21">
        <f t="shared" si="194"/>
        <v>0</v>
      </c>
      <c r="V778" s="24">
        <f t="shared" si="195"/>
        <v>0</v>
      </c>
    </row>
    <row r="779" spans="2:22" ht="16.5" x14ac:dyDescent="0.35">
      <c r="C779" t="s">
        <v>9</v>
      </c>
      <c r="D779" t="s">
        <v>10</v>
      </c>
      <c r="E779">
        <v>2011127</v>
      </c>
      <c r="F779">
        <v>1048647</v>
      </c>
      <c r="G779" t="s">
        <v>784</v>
      </c>
      <c r="H779">
        <v>2</v>
      </c>
      <c r="I779" t="s">
        <v>12</v>
      </c>
      <c r="J779">
        <v>266.66000000000003</v>
      </c>
      <c r="K779" t="s">
        <v>14</v>
      </c>
      <c r="M779" s="36">
        <f t="shared" si="188"/>
        <v>2011127</v>
      </c>
      <c r="N779" s="36">
        <f t="shared" si="189"/>
        <v>1048647</v>
      </c>
      <c r="O779" s="36" t="str">
        <f t="shared" si="190"/>
        <v>GROULT RES. ANCESTRALE CALVADOS 40° 70CL</v>
      </c>
      <c r="P779" s="37">
        <f t="shared" si="191"/>
        <v>133.33000000000001</v>
      </c>
      <c r="Q779" s="25">
        <v>0</v>
      </c>
      <c r="R779" s="26">
        <f t="shared" si="192"/>
        <v>0</v>
      </c>
      <c r="S779" s="27">
        <f t="shared" si="193"/>
        <v>0</v>
      </c>
      <c r="T779" s="28">
        <v>0</v>
      </c>
      <c r="U779" s="26">
        <f t="shared" si="194"/>
        <v>0</v>
      </c>
      <c r="V779" s="29">
        <f t="shared" si="195"/>
        <v>0</v>
      </c>
    </row>
    <row r="780" spans="2:22" hidden="1" x14ac:dyDescent="0.25">
      <c r="M780" t="str">
        <f t="shared" si="188"/>
        <v/>
      </c>
      <c r="N780" t="str">
        <f t="shared" si="189"/>
        <v/>
      </c>
      <c r="O780" t="str">
        <f t="shared" si="190"/>
        <v/>
      </c>
      <c r="P780" s="1" t="str">
        <f t="shared" si="191"/>
        <v/>
      </c>
    </row>
    <row r="781" spans="2:22" hidden="1" x14ac:dyDescent="0.25">
      <c r="B781" t="s">
        <v>15</v>
      </c>
      <c r="E781">
        <v>2011127</v>
      </c>
      <c r="J781">
        <v>756.77</v>
      </c>
      <c r="K781" t="s">
        <v>14</v>
      </c>
      <c r="M781" t="str">
        <f t="shared" si="188"/>
        <v/>
      </c>
      <c r="N781" t="str">
        <f t="shared" si="189"/>
        <v/>
      </c>
      <c r="O781" t="str">
        <f t="shared" si="190"/>
        <v/>
      </c>
      <c r="P781" s="1" t="str">
        <f t="shared" si="191"/>
        <v/>
      </c>
    </row>
    <row r="782" spans="2:22" hidden="1" x14ac:dyDescent="0.25">
      <c r="M782" t="str">
        <f t="shared" si="188"/>
        <v/>
      </c>
      <c r="N782" t="str">
        <f t="shared" si="189"/>
        <v/>
      </c>
      <c r="O782" t="str">
        <f t="shared" si="190"/>
        <v/>
      </c>
      <c r="P782" s="1" t="str">
        <f t="shared" si="191"/>
        <v/>
      </c>
    </row>
    <row r="783" spans="2:22" ht="16.5" x14ac:dyDescent="0.35">
      <c r="C783" t="s">
        <v>9</v>
      </c>
      <c r="D783" t="s">
        <v>10</v>
      </c>
      <c r="E783">
        <v>2011128</v>
      </c>
      <c r="F783">
        <v>806397</v>
      </c>
      <c r="G783" t="s">
        <v>785</v>
      </c>
      <c r="H783">
        <v>1</v>
      </c>
      <c r="I783" t="s">
        <v>12</v>
      </c>
      <c r="J783">
        <v>59.65</v>
      </c>
      <c r="K783" t="s">
        <v>14</v>
      </c>
      <c r="M783" s="32">
        <f t="shared" si="188"/>
        <v>2011128</v>
      </c>
      <c r="N783" s="32">
        <f t="shared" si="189"/>
        <v>806397</v>
      </c>
      <c r="O783" s="32" t="str">
        <f t="shared" si="190"/>
        <v>DELAMAIN VESPER XO 40° 70CL</v>
      </c>
      <c r="P783" s="33">
        <f t="shared" si="191"/>
        <v>59.65</v>
      </c>
      <c r="Q783" s="15">
        <v>0</v>
      </c>
      <c r="R783" s="16">
        <f t="shared" ref="R783:R795" si="196">IFERROR(Q783/1.416,0)</f>
        <v>0</v>
      </c>
      <c r="S783" s="17">
        <f t="shared" ref="S783:S795" si="197">IFERROR(P783/R783,0)</f>
        <v>0</v>
      </c>
      <c r="T783" s="18">
        <v>0</v>
      </c>
      <c r="U783" s="16">
        <f t="shared" ref="U783:U795" si="198">IFERROR(T783/1.416,0)</f>
        <v>0</v>
      </c>
      <c r="V783" s="19">
        <f t="shared" ref="V783:V795" si="199">IFERROR(P783/U783,0)</f>
        <v>0</v>
      </c>
    </row>
    <row r="784" spans="2:22" ht="16.5" x14ac:dyDescent="0.35">
      <c r="C784" t="s">
        <v>9</v>
      </c>
      <c r="D784" t="s">
        <v>10</v>
      </c>
      <c r="E784">
        <v>2011128</v>
      </c>
      <c r="F784">
        <v>806434</v>
      </c>
      <c r="G784" t="s">
        <v>786</v>
      </c>
      <c r="H784">
        <v>48</v>
      </c>
      <c r="I784" t="s">
        <v>12</v>
      </c>
      <c r="J784">
        <v>703.88</v>
      </c>
      <c r="K784" t="s">
        <v>14</v>
      </c>
      <c r="M784" s="34">
        <f t="shared" si="188"/>
        <v>2011128</v>
      </c>
      <c r="N784" s="34">
        <f t="shared" si="189"/>
        <v>806434</v>
      </c>
      <c r="O784" s="34" t="str">
        <f t="shared" si="190"/>
        <v>MAXIME TRIJOL VS 40° 70CL (X120)</v>
      </c>
      <c r="P784" s="35">
        <f t="shared" si="191"/>
        <v>14.664166666666667</v>
      </c>
      <c r="Q784" s="20">
        <v>0</v>
      </c>
      <c r="R784" s="21">
        <f t="shared" si="196"/>
        <v>0</v>
      </c>
      <c r="S784" s="22">
        <f t="shared" si="197"/>
        <v>0</v>
      </c>
      <c r="T784" s="23">
        <v>0</v>
      </c>
      <c r="U784" s="21">
        <f t="shared" si="198"/>
        <v>0</v>
      </c>
      <c r="V784" s="24">
        <f t="shared" si="199"/>
        <v>0</v>
      </c>
    </row>
    <row r="785" spans="2:22" ht="16.5" x14ac:dyDescent="0.35">
      <c r="C785" t="s">
        <v>9</v>
      </c>
      <c r="D785" t="s">
        <v>10</v>
      </c>
      <c r="E785">
        <v>2011128</v>
      </c>
      <c r="F785">
        <v>806549</v>
      </c>
      <c r="G785" t="s">
        <v>787</v>
      </c>
      <c r="H785">
        <v>5</v>
      </c>
      <c r="I785" t="s">
        <v>12</v>
      </c>
      <c r="J785" t="s">
        <v>788</v>
      </c>
      <c r="K785" t="s">
        <v>14</v>
      </c>
      <c r="M785" s="34">
        <f t="shared" si="188"/>
        <v>2011128</v>
      </c>
      <c r="N785" s="34">
        <f t="shared" si="189"/>
        <v>806549</v>
      </c>
      <c r="O785" s="34" t="str">
        <f t="shared" si="190"/>
        <v>HENNESSY PARADIS 40° 70CL</v>
      </c>
      <c r="P785" s="35">
        <f t="shared" si="191"/>
        <v>535.96400000000006</v>
      </c>
      <c r="Q785" s="20">
        <v>0</v>
      </c>
      <c r="R785" s="21">
        <f t="shared" si="196"/>
        <v>0</v>
      </c>
      <c r="S785" s="22">
        <f t="shared" si="197"/>
        <v>0</v>
      </c>
      <c r="T785" s="23">
        <v>0</v>
      </c>
      <c r="U785" s="21">
        <f t="shared" si="198"/>
        <v>0</v>
      </c>
      <c r="V785" s="24">
        <f t="shared" si="199"/>
        <v>0</v>
      </c>
    </row>
    <row r="786" spans="2:22" ht="16.5" x14ac:dyDescent="0.35">
      <c r="C786" t="s">
        <v>9</v>
      </c>
      <c r="D786" t="s">
        <v>10</v>
      </c>
      <c r="E786">
        <v>2011128</v>
      </c>
      <c r="F786">
        <v>806557</v>
      </c>
      <c r="G786" t="s">
        <v>789</v>
      </c>
      <c r="H786">
        <v>1</v>
      </c>
      <c r="I786" t="s">
        <v>12</v>
      </c>
      <c r="J786" t="s">
        <v>790</v>
      </c>
      <c r="K786" t="s">
        <v>14</v>
      </c>
      <c r="M786" s="34">
        <f t="shared" si="188"/>
        <v>2011128</v>
      </c>
      <c r="N786" s="34">
        <f t="shared" si="189"/>
        <v>806557</v>
      </c>
      <c r="O786" s="34" t="str">
        <f t="shared" si="190"/>
        <v>HENNESSY RICHARD 40° 70CL 3+1</v>
      </c>
      <c r="P786" s="35">
        <f t="shared" si="191"/>
        <v>1628.43</v>
      </c>
      <c r="Q786" s="20">
        <v>0</v>
      </c>
      <c r="R786" s="21">
        <f t="shared" si="196"/>
        <v>0</v>
      </c>
      <c r="S786" s="22">
        <f t="shared" si="197"/>
        <v>0</v>
      </c>
      <c r="T786" s="23">
        <v>0</v>
      </c>
      <c r="U786" s="21">
        <f t="shared" si="198"/>
        <v>0</v>
      </c>
      <c r="V786" s="24">
        <f t="shared" si="199"/>
        <v>0</v>
      </c>
    </row>
    <row r="787" spans="2:22" ht="16.5" x14ac:dyDescent="0.35">
      <c r="C787" t="s">
        <v>9</v>
      </c>
      <c r="D787" t="s">
        <v>10</v>
      </c>
      <c r="E787">
        <v>2011128</v>
      </c>
      <c r="F787">
        <v>806581</v>
      </c>
      <c r="G787" t="s">
        <v>791</v>
      </c>
      <c r="H787">
        <v>35</v>
      </c>
      <c r="I787" t="s">
        <v>12</v>
      </c>
      <c r="J787">
        <v>984.37</v>
      </c>
      <c r="K787" t="s">
        <v>14</v>
      </c>
      <c r="M787" s="34">
        <f t="shared" si="188"/>
        <v>2011128</v>
      </c>
      <c r="N787" s="34">
        <f t="shared" si="189"/>
        <v>806581</v>
      </c>
      <c r="O787" s="34" t="str">
        <f t="shared" si="190"/>
        <v>HENNESSY FINE  40° 70CL</v>
      </c>
      <c r="P787" s="35">
        <f t="shared" si="191"/>
        <v>28.124857142857142</v>
      </c>
      <c r="Q787" s="20">
        <v>0</v>
      </c>
      <c r="R787" s="21">
        <f t="shared" si="196"/>
        <v>0</v>
      </c>
      <c r="S787" s="22">
        <f t="shared" si="197"/>
        <v>0</v>
      </c>
      <c r="T787" s="23">
        <v>0</v>
      </c>
      <c r="U787" s="21">
        <f t="shared" si="198"/>
        <v>0</v>
      </c>
      <c r="V787" s="24">
        <f t="shared" si="199"/>
        <v>0</v>
      </c>
    </row>
    <row r="788" spans="2:22" ht="16.5" x14ac:dyDescent="0.35">
      <c r="C788" t="s">
        <v>9</v>
      </c>
      <c r="D788" t="s">
        <v>10</v>
      </c>
      <c r="E788">
        <v>2011128</v>
      </c>
      <c r="F788">
        <v>806590</v>
      </c>
      <c r="G788" t="s">
        <v>792</v>
      </c>
      <c r="H788">
        <v>23</v>
      </c>
      <c r="I788" t="s">
        <v>12</v>
      </c>
      <c r="J788" t="s">
        <v>793</v>
      </c>
      <c r="K788" t="s">
        <v>14</v>
      </c>
      <c r="M788" s="34">
        <f t="shared" si="188"/>
        <v>2011128</v>
      </c>
      <c r="N788" s="34">
        <f t="shared" si="189"/>
        <v>806590</v>
      </c>
      <c r="O788" s="34" t="str">
        <f t="shared" si="190"/>
        <v>HENNESSY XO 40° 70CL</v>
      </c>
      <c r="P788" s="35">
        <f t="shared" si="191"/>
        <v>116.41478260869565</v>
      </c>
      <c r="Q788" s="20">
        <v>0</v>
      </c>
      <c r="R788" s="21">
        <f t="shared" si="196"/>
        <v>0</v>
      </c>
      <c r="S788" s="22">
        <f t="shared" si="197"/>
        <v>0</v>
      </c>
      <c r="T788" s="23">
        <v>0</v>
      </c>
      <c r="U788" s="21">
        <f t="shared" si="198"/>
        <v>0</v>
      </c>
      <c r="V788" s="24">
        <f t="shared" si="199"/>
        <v>0</v>
      </c>
    </row>
    <row r="789" spans="2:22" ht="16.5" x14ac:dyDescent="0.35">
      <c r="C789" t="s">
        <v>9</v>
      </c>
      <c r="D789" t="s">
        <v>10</v>
      </c>
      <c r="E789">
        <v>2011128</v>
      </c>
      <c r="F789">
        <v>806688</v>
      </c>
      <c r="G789" t="s">
        <v>794</v>
      </c>
      <c r="H789">
        <v>3</v>
      </c>
      <c r="I789" t="s">
        <v>12</v>
      </c>
      <c r="J789">
        <v>71.53</v>
      </c>
      <c r="K789" t="s">
        <v>14</v>
      </c>
      <c r="M789" s="34">
        <f t="shared" si="188"/>
        <v>2011128</v>
      </c>
      <c r="N789" s="34">
        <f t="shared" si="189"/>
        <v>806688</v>
      </c>
      <c r="O789" s="34" t="str">
        <f t="shared" si="190"/>
        <v>HOTEL DE PARIS VIEILLE RESERVE 43° 70CL</v>
      </c>
      <c r="P789" s="35">
        <f t="shared" si="191"/>
        <v>23.843333333333334</v>
      </c>
      <c r="Q789" s="20">
        <v>0</v>
      </c>
      <c r="R789" s="21">
        <f t="shared" si="196"/>
        <v>0</v>
      </c>
      <c r="S789" s="22">
        <f t="shared" si="197"/>
        <v>0</v>
      </c>
      <c r="T789" s="23">
        <v>0</v>
      </c>
      <c r="U789" s="21">
        <f t="shared" si="198"/>
        <v>0</v>
      </c>
      <c r="V789" s="24">
        <f t="shared" si="199"/>
        <v>0</v>
      </c>
    </row>
    <row r="790" spans="2:22" ht="16.5" x14ac:dyDescent="0.35">
      <c r="C790" t="s">
        <v>9</v>
      </c>
      <c r="D790" t="s">
        <v>10</v>
      </c>
      <c r="E790">
        <v>2011128</v>
      </c>
      <c r="F790">
        <v>806741</v>
      </c>
      <c r="G790" t="s">
        <v>795</v>
      </c>
      <c r="H790">
        <v>4</v>
      </c>
      <c r="I790" t="s">
        <v>12</v>
      </c>
      <c r="J790" t="s">
        <v>796</v>
      </c>
      <c r="K790" t="s">
        <v>14</v>
      </c>
      <c r="M790" s="34">
        <f t="shared" si="188"/>
        <v>2011128</v>
      </c>
      <c r="N790" s="34">
        <f t="shared" si="189"/>
        <v>806741</v>
      </c>
      <c r="O790" s="34" t="str">
        <f t="shared" si="190"/>
        <v>REMY MARTIN LOUIS XIII 40° 70CL</v>
      </c>
      <c r="P790" s="35">
        <f t="shared" si="191"/>
        <v>1446.7625</v>
      </c>
      <c r="Q790" s="20">
        <v>0</v>
      </c>
      <c r="R790" s="21">
        <f t="shared" si="196"/>
        <v>0</v>
      </c>
      <c r="S790" s="22">
        <f t="shared" si="197"/>
        <v>0</v>
      </c>
      <c r="T790" s="23">
        <v>0</v>
      </c>
      <c r="U790" s="21">
        <f t="shared" si="198"/>
        <v>0</v>
      </c>
      <c r="V790" s="24">
        <f t="shared" si="199"/>
        <v>0</v>
      </c>
    </row>
    <row r="791" spans="2:22" ht="16.5" x14ac:dyDescent="0.35">
      <c r="C791" t="s">
        <v>9</v>
      </c>
      <c r="D791" t="s">
        <v>10</v>
      </c>
      <c r="E791">
        <v>2011128</v>
      </c>
      <c r="F791">
        <v>806805</v>
      </c>
      <c r="G791" t="s">
        <v>797</v>
      </c>
      <c r="H791">
        <v>29</v>
      </c>
      <c r="I791" t="s">
        <v>12</v>
      </c>
      <c r="J791" t="s">
        <v>798</v>
      </c>
      <c r="K791" t="s">
        <v>14</v>
      </c>
      <c r="M791" s="34">
        <f t="shared" si="188"/>
        <v>2011128</v>
      </c>
      <c r="N791" s="34">
        <f t="shared" si="189"/>
        <v>806805</v>
      </c>
      <c r="O791" s="34" t="str">
        <f t="shared" si="190"/>
        <v>REMY MARTIN XO 40° 70CL</v>
      </c>
      <c r="P791" s="35">
        <f t="shared" si="191"/>
        <v>86.77</v>
      </c>
      <c r="Q791" s="20">
        <v>0</v>
      </c>
      <c r="R791" s="21">
        <f t="shared" si="196"/>
        <v>0</v>
      </c>
      <c r="S791" s="22">
        <f t="shared" si="197"/>
        <v>0</v>
      </c>
      <c r="T791" s="23">
        <v>0</v>
      </c>
      <c r="U791" s="21">
        <f t="shared" si="198"/>
        <v>0</v>
      </c>
      <c r="V791" s="24">
        <f t="shared" si="199"/>
        <v>0</v>
      </c>
    </row>
    <row r="792" spans="2:22" ht="16.5" x14ac:dyDescent="0.35">
      <c r="C792" t="s">
        <v>9</v>
      </c>
      <c r="D792" t="s">
        <v>10</v>
      </c>
      <c r="E792">
        <v>2011128</v>
      </c>
      <c r="F792">
        <v>806813</v>
      </c>
      <c r="G792" t="s">
        <v>799</v>
      </c>
      <c r="H792">
        <v>70</v>
      </c>
      <c r="I792" t="s">
        <v>12</v>
      </c>
      <c r="J792" t="s">
        <v>800</v>
      </c>
      <c r="K792" t="s">
        <v>14</v>
      </c>
      <c r="M792" s="34">
        <f t="shared" si="188"/>
        <v>2011128</v>
      </c>
      <c r="N792" s="34">
        <f t="shared" si="189"/>
        <v>806813</v>
      </c>
      <c r="O792" s="34" t="str">
        <f t="shared" si="190"/>
        <v>REMY MARTIN VSOP 40° 70CL</v>
      </c>
      <c r="P792" s="35">
        <f t="shared" si="191"/>
        <v>24.307714285714287</v>
      </c>
      <c r="Q792" s="20">
        <v>0</v>
      </c>
      <c r="R792" s="21">
        <f t="shared" si="196"/>
        <v>0</v>
      </c>
      <c r="S792" s="22">
        <f t="shared" si="197"/>
        <v>0</v>
      </c>
      <c r="T792" s="23">
        <v>0</v>
      </c>
      <c r="U792" s="21">
        <f t="shared" si="198"/>
        <v>0</v>
      </c>
      <c r="V792" s="24">
        <f t="shared" si="199"/>
        <v>0</v>
      </c>
    </row>
    <row r="793" spans="2:22" ht="16.5" x14ac:dyDescent="0.35">
      <c r="C793" t="s">
        <v>9</v>
      </c>
      <c r="D793" t="s">
        <v>10</v>
      </c>
      <c r="E793">
        <v>2011128</v>
      </c>
      <c r="F793">
        <v>1307012</v>
      </c>
      <c r="G793" t="s">
        <v>801</v>
      </c>
      <c r="H793">
        <v>1</v>
      </c>
      <c r="I793" t="s">
        <v>12</v>
      </c>
      <c r="J793">
        <v>238.05</v>
      </c>
      <c r="K793" t="s">
        <v>14</v>
      </c>
      <c r="M793" s="34">
        <f t="shared" si="188"/>
        <v>2011128</v>
      </c>
      <c r="N793" s="34">
        <f t="shared" si="189"/>
        <v>1307012</v>
      </c>
      <c r="O793" s="34" t="str">
        <f t="shared" si="190"/>
        <v>MARTELL COHIBA EXTRA 43° 70CL</v>
      </c>
      <c r="P793" s="35">
        <f t="shared" si="191"/>
        <v>238.05</v>
      </c>
      <c r="Q793" s="20">
        <v>0</v>
      </c>
      <c r="R793" s="21">
        <f t="shared" si="196"/>
        <v>0</v>
      </c>
      <c r="S793" s="22">
        <f t="shared" si="197"/>
        <v>0</v>
      </c>
      <c r="T793" s="23">
        <v>0</v>
      </c>
      <c r="U793" s="21">
        <f t="shared" si="198"/>
        <v>0</v>
      </c>
      <c r="V793" s="24">
        <f t="shared" si="199"/>
        <v>0</v>
      </c>
    </row>
    <row r="794" spans="2:22" ht="16.5" x14ac:dyDescent="0.35">
      <c r="C794" t="s">
        <v>9</v>
      </c>
      <c r="D794" t="s">
        <v>10</v>
      </c>
      <c r="E794">
        <v>2011128</v>
      </c>
      <c r="F794">
        <v>1412728</v>
      </c>
      <c r="G794" t="s">
        <v>802</v>
      </c>
      <c r="H794">
        <v>1</v>
      </c>
      <c r="I794" t="s">
        <v>12</v>
      </c>
      <c r="J794" t="s">
        <v>803</v>
      </c>
      <c r="K794" t="s">
        <v>14</v>
      </c>
      <c r="M794" s="34">
        <f t="shared" si="188"/>
        <v>2011128</v>
      </c>
      <c r="N794" s="34">
        <f t="shared" si="189"/>
        <v>1412728</v>
      </c>
      <c r="O794" s="34" t="str">
        <f t="shared" si="190"/>
        <v>MARTELL L'OR DE J. MARTELL 40° 70CL RCOL</v>
      </c>
      <c r="P794" s="35">
        <f t="shared" si="191"/>
        <v>1924.92</v>
      </c>
      <c r="Q794" s="20">
        <v>0</v>
      </c>
      <c r="R794" s="21">
        <f t="shared" si="196"/>
        <v>0</v>
      </c>
      <c r="S794" s="22">
        <f t="shared" si="197"/>
        <v>0</v>
      </c>
      <c r="T794" s="23">
        <v>0</v>
      </c>
      <c r="U794" s="21">
        <f t="shared" si="198"/>
        <v>0</v>
      </c>
      <c r="V794" s="24">
        <f t="shared" si="199"/>
        <v>0</v>
      </c>
    </row>
    <row r="795" spans="2:22" ht="16.5" x14ac:dyDescent="0.35">
      <c r="C795" t="s">
        <v>9</v>
      </c>
      <c r="D795" t="s">
        <v>10</v>
      </c>
      <c r="E795">
        <v>2011128</v>
      </c>
      <c r="F795">
        <v>1484369</v>
      </c>
      <c r="G795" t="s">
        <v>804</v>
      </c>
      <c r="H795">
        <v>1</v>
      </c>
      <c r="I795" t="s">
        <v>12</v>
      </c>
      <c r="J795" t="s">
        <v>805</v>
      </c>
      <c r="K795" t="s">
        <v>14</v>
      </c>
      <c r="M795" s="36">
        <f t="shared" si="188"/>
        <v>2011128</v>
      </c>
      <c r="N795" s="36">
        <f t="shared" si="189"/>
        <v>1484369</v>
      </c>
      <c r="O795" s="36" t="str">
        <f t="shared" si="190"/>
        <v>HENNESSY PARADIS IMPERIAL 40° 70CL 3+1</v>
      </c>
      <c r="P795" s="37">
        <f t="shared" si="191"/>
        <v>1078.25</v>
      </c>
      <c r="Q795" s="25">
        <v>0</v>
      </c>
      <c r="R795" s="26">
        <f t="shared" si="196"/>
        <v>0</v>
      </c>
      <c r="S795" s="27">
        <f t="shared" si="197"/>
        <v>0</v>
      </c>
      <c r="T795" s="28">
        <v>0</v>
      </c>
      <c r="U795" s="26">
        <f t="shared" si="198"/>
        <v>0</v>
      </c>
      <c r="V795" s="29">
        <f t="shared" si="199"/>
        <v>0</v>
      </c>
    </row>
    <row r="796" spans="2:22" hidden="1" x14ac:dyDescent="0.25">
      <c r="M796" t="str">
        <f t="shared" si="188"/>
        <v/>
      </c>
      <c r="N796" t="str">
        <f t="shared" si="189"/>
        <v/>
      </c>
      <c r="O796" t="str">
        <f t="shared" si="190"/>
        <v/>
      </c>
      <c r="P796" s="1" t="str">
        <f t="shared" si="191"/>
        <v/>
      </c>
    </row>
    <row r="797" spans="2:22" hidden="1" x14ac:dyDescent="0.25">
      <c r="B797" t="s">
        <v>15</v>
      </c>
      <c r="E797">
        <v>2011128</v>
      </c>
      <c r="J797" t="s">
        <v>806</v>
      </c>
      <c r="K797" t="s">
        <v>14</v>
      </c>
      <c r="M797" t="str">
        <f t="shared" si="188"/>
        <v/>
      </c>
      <c r="N797" t="str">
        <f t="shared" si="189"/>
        <v/>
      </c>
      <c r="O797" t="str">
        <f t="shared" si="190"/>
        <v/>
      </c>
      <c r="P797" s="1" t="str">
        <f t="shared" si="191"/>
        <v/>
      </c>
    </row>
    <row r="798" spans="2:22" hidden="1" x14ac:dyDescent="0.25">
      <c r="M798" t="str">
        <f t="shared" si="188"/>
        <v/>
      </c>
      <c r="N798" t="str">
        <f t="shared" si="189"/>
        <v/>
      </c>
      <c r="O798" t="str">
        <f t="shared" si="190"/>
        <v/>
      </c>
      <c r="P798" s="1" t="str">
        <f t="shared" si="191"/>
        <v/>
      </c>
    </row>
    <row r="799" spans="2:22" ht="16.5" x14ac:dyDescent="0.35">
      <c r="C799" t="s">
        <v>9</v>
      </c>
      <c r="D799" t="s">
        <v>10</v>
      </c>
      <c r="E799">
        <v>2011129</v>
      </c>
      <c r="F799">
        <v>936790</v>
      </c>
      <c r="G799" t="s">
        <v>807</v>
      </c>
      <c r="H799">
        <v>136</v>
      </c>
      <c r="I799" t="s">
        <v>12</v>
      </c>
      <c r="J799" t="s">
        <v>808</v>
      </c>
      <c r="K799" t="s">
        <v>14</v>
      </c>
      <c r="M799" s="32">
        <f t="shared" si="188"/>
        <v>2011129</v>
      </c>
      <c r="N799" s="32">
        <f t="shared" si="189"/>
        <v>936790</v>
      </c>
      <c r="O799" s="32" t="str">
        <f t="shared" si="190"/>
        <v>BAILEYS IRISH 17° 70CL CREME</v>
      </c>
      <c r="P799" s="33">
        <f t="shared" si="191"/>
        <v>11.148455882352941</v>
      </c>
      <c r="Q799" s="15">
        <v>0</v>
      </c>
      <c r="R799" s="16">
        <f t="shared" ref="R799:R807" si="200">IFERROR(Q799/1.416,0)</f>
        <v>0</v>
      </c>
      <c r="S799" s="17">
        <f t="shared" ref="S799:S807" si="201">IFERROR(P799/R799,0)</f>
        <v>0</v>
      </c>
      <c r="T799" s="18">
        <v>0</v>
      </c>
      <c r="U799" s="16">
        <f t="shared" ref="U799:U807" si="202">IFERROR(T799/1.416,0)</f>
        <v>0</v>
      </c>
      <c r="V799" s="19">
        <f t="shared" ref="V799:V807" si="203">IFERROR(P799/U799,0)</f>
        <v>0</v>
      </c>
    </row>
    <row r="800" spans="2:22" ht="16.5" x14ac:dyDescent="0.35">
      <c r="C800" t="s">
        <v>9</v>
      </c>
      <c r="D800" t="s">
        <v>10</v>
      </c>
      <c r="E800">
        <v>2011129</v>
      </c>
      <c r="F800">
        <v>936853</v>
      </c>
      <c r="G800" t="s">
        <v>809</v>
      </c>
      <c r="H800">
        <v>1</v>
      </c>
      <c r="I800" t="s">
        <v>12</v>
      </c>
      <c r="J800">
        <v>8.98</v>
      </c>
      <c r="K800" t="s">
        <v>14</v>
      </c>
      <c r="M800" s="34">
        <f t="shared" si="188"/>
        <v>2011129</v>
      </c>
      <c r="N800" s="34">
        <f t="shared" si="189"/>
        <v>936853</v>
      </c>
      <c r="O800" s="34" t="str">
        <f t="shared" si="190"/>
        <v>CARTRON FRAISE DES BOIS CREME 18° 70CL</v>
      </c>
      <c r="P800" s="35">
        <f t="shared" si="191"/>
        <v>8.98</v>
      </c>
      <c r="Q800" s="20">
        <v>0</v>
      </c>
      <c r="R800" s="21">
        <f t="shared" si="200"/>
        <v>0</v>
      </c>
      <c r="S800" s="22">
        <f t="shared" si="201"/>
        <v>0</v>
      </c>
      <c r="T800" s="23">
        <v>0</v>
      </c>
      <c r="U800" s="21">
        <f t="shared" si="202"/>
        <v>0</v>
      </c>
      <c r="V800" s="24">
        <f t="shared" si="203"/>
        <v>0</v>
      </c>
    </row>
    <row r="801" spans="2:22" ht="16.5" x14ac:dyDescent="0.35">
      <c r="C801" t="s">
        <v>9</v>
      </c>
      <c r="D801" t="s">
        <v>10</v>
      </c>
      <c r="E801">
        <v>2011129</v>
      </c>
      <c r="F801">
        <v>936861</v>
      </c>
      <c r="G801" t="s">
        <v>810</v>
      </c>
      <c r="H801">
        <v>4</v>
      </c>
      <c r="I801" t="s">
        <v>12</v>
      </c>
      <c r="J801">
        <v>34.909999999999997</v>
      </c>
      <c r="K801" t="s">
        <v>14</v>
      </c>
      <c r="M801" s="34">
        <f t="shared" si="188"/>
        <v>2011129</v>
      </c>
      <c r="N801" s="34">
        <f t="shared" si="189"/>
        <v>936861</v>
      </c>
      <c r="O801" s="34" t="str">
        <f t="shared" si="190"/>
        <v>CARTRON FRAMBOISE CREME18° 70CL</v>
      </c>
      <c r="P801" s="35">
        <f t="shared" si="191"/>
        <v>8.7274999999999991</v>
      </c>
      <c r="Q801" s="20">
        <v>0</v>
      </c>
      <c r="R801" s="21">
        <f t="shared" si="200"/>
        <v>0</v>
      </c>
      <c r="S801" s="22">
        <f t="shared" si="201"/>
        <v>0</v>
      </c>
      <c r="T801" s="23">
        <v>0</v>
      </c>
      <c r="U801" s="21">
        <f t="shared" si="202"/>
        <v>0</v>
      </c>
      <c r="V801" s="24">
        <f t="shared" si="203"/>
        <v>0</v>
      </c>
    </row>
    <row r="802" spans="2:22" ht="16.5" x14ac:dyDescent="0.35">
      <c r="C802" t="s">
        <v>9</v>
      </c>
      <c r="D802" t="s">
        <v>10</v>
      </c>
      <c r="E802">
        <v>2011129</v>
      </c>
      <c r="F802">
        <v>936909</v>
      </c>
      <c r="G802" t="s">
        <v>811</v>
      </c>
      <c r="H802">
        <v>3</v>
      </c>
      <c r="I802" t="s">
        <v>12</v>
      </c>
      <c r="J802">
        <v>26.64</v>
      </c>
      <c r="K802" t="s">
        <v>14</v>
      </c>
      <c r="M802" s="34">
        <f t="shared" si="188"/>
        <v>2011129</v>
      </c>
      <c r="N802" s="34">
        <f t="shared" si="189"/>
        <v>936909</v>
      </c>
      <c r="O802" s="34" t="str">
        <f t="shared" si="190"/>
        <v>CARTRON MURE CREME 18° 70CL</v>
      </c>
      <c r="P802" s="35">
        <f t="shared" si="191"/>
        <v>8.8800000000000008</v>
      </c>
      <c r="Q802" s="20">
        <v>0</v>
      </c>
      <c r="R802" s="21">
        <f t="shared" si="200"/>
        <v>0</v>
      </c>
      <c r="S802" s="22">
        <f t="shared" si="201"/>
        <v>0</v>
      </c>
      <c r="T802" s="23">
        <v>0</v>
      </c>
      <c r="U802" s="21">
        <f t="shared" si="202"/>
        <v>0</v>
      </c>
      <c r="V802" s="24">
        <f t="shared" si="203"/>
        <v>0</v>
      </c>
    </row>
    <row r="803" spans="2:22" ht="16.5" x14ac:dyDescent="0.35">
      <c r="C803" t="s">
        <v>9</v>
      </c>
      <c r="D803" t="s">
        <v>10</v>
      </c>
      <c r="E803">
        <v>2011129</v>
      </c>
      <c r="F803">
        <v>936917</v>
      </c>
      <c r="G803" t="s">
        <v>812</v>
      </c>
      <c r="H803">
        <v>45</v>
      </c>
      <c r="I803" t="s">
        <v>12</v>
      </c>
      <c r="J803">
        <v>405.4</v>
      </c>
      <c r="K803" t="s">
        <v>14</v>
      </c>
      <c r="M803" s="34">
        <f t="shared" si="188"/>
        <v>2011129</v>
      </c>
      <c r="N803" s="34">
        <f t="shared" si="189"/>
        <v>936917</v>
      </c>
      <c r="O803" s="34" t="str">
        <f t="shared" si="190"/>
        <v>CARTRON PECHE DE VIGNE CREME 18° 70CL</v>
      </c>
      <c r="P803" s="35">
        <f t="shared" si="191"/>
        <v>9.0088888888888885</v>
      </c>
      <c r="Q803" s="20">
        <v>0</v>
      </c>
      <c r="R803" s="21">
        <f t="shared" si="200"/>
        <v>0</v>
      </c>
      <c r="S803" s="22">
        <f t="shared" si="201"/>
        <v>0</v>
      </c>
      <c r="T803" s="23">
        <v>0</v>
      </c>
      <c r="U803" s="21">
        <f t="shared" si="202"/>
        <v>0</v>
      </c>
      <c r="V803" s="24">
        <f t="shared" si="203"/>
        <v>0</v>
      </c>
    </row>
    <row r="804" spans="2:22" ht="16.5" x14ac:dyDescent="0.35">
      <c r="C804" t="s">
        <v>9</v>
      </c>
      <c r="D804" t="s">
        <v>10</v>
      </c>
      <c r="E804">
        <v>2011129</v>
      </c>
      <c r="F804">
        <v>988733</v>
      </c>
      <c r="G804" t="s">
        <v>813</v>
      </c>
      <c r="H804">
        <v>1</v>
      </c>
      <c r="I804" t="s">
        <v>12</v>
      </c>
      <c r="J804">
        <v>8.41</v>
      </c>
      <c r="K804" t="s">
        <v>14</v>
      </c>
      <c r="M804" s="34">
        <f t="shared" si="188"/>
        <v>2011129</v>
      </c>
      <c r="N804" s="34">
        <f t="shared" si="189"/>
        <v>988733</v>
      </c>
      <c r="O804" s="34" t="str">
        <f t="shared" si="190"/>
        <v>DE KUYPER BANANE CREME 25° 70CL</v>
      </c>
      <c r="P804" s="35">
        <f t="shared" si="191"/>
        <v>8.41</v>
      </c>
      <c r="Q804" s="20">
        <v>0</v>
      </c>
      <c r="R804" s="21">
        <f t="shared" si="200"/>
        <v>0</v>
      </c>
      <c r="S804" s="22">
        <f t="shared" si="201"/>
        <v>0</v>
      </c>
      <c r="T804" s="23">
        <v>0</v>
      </c>
      <c r="U804" s="21">
        <f t="shared" si="202"/>
        <v>0</v>
      </c>
      <c r="V804" s="24">
        <f t="shared" si="203"/>
        <v>0</v>
      </c>
    </row>
    <row r="805" spans="2:22" ht="16.5" x14ac:dyDescent="0.35">
      <c r="C805" t="s">
        <v>9</v>
      </c>
      <c r="D805" t="s">
        <v>10</v>
      </c>
      <c r="E805">
        <v>2011129</v>
      </c>
      <c r="F805">
        <v>1169908</v>
      </c>
      <c r="G805" t="s">
        <v>814</v>
      </c>
      <c r="H805">
        <v>27</v>
      </c>
      <c r="I805" t="s">
        <v>12</v>
      </c>
      <c r="J805">
        <v>260.89</v>
      </c>
      <c r="K805" t="s">
        <v>14</v>
      </c>
      <c r="M805" s="34">
        <f t="shared" si="188"/>
        <v>2011129</v>
      </c>
      <c r="N805" s="34">
        <f t="shared" si="189"/>
        <v>1169908</v>
      </c>
      <c r="O805" s="34" t="str">
        <f t="shared" si="190"/>
        <v>CARTRON DOUB. CASSIS CREME 19° 70CL X120</v>
      </c>
      <c r="P805" s="35">
        <f t="shared" si="191"/>
        <v>9.662592592592592</v>
      </c>
      <c r="Q805" s="20">
        <v>0</v>
      </c>
      <c r="R805" s="21">
        <f t="shared" si="200"/>
        <v>0</v>
      </c>
      <c r="S805" s="22">
        <f t="shared" si="201"/>
        <v>0</v>
      </c>
      <c r="T805" s="23">
        <v>0</v>
      </c>
      <c r="U805" s="21">
        <f t="shared" si="202"/>
        <v>0</v>
      </c>
      <c r="V805" s="24">
        <f t="shared" si="203"/>
        <v>0</v>
      </c>
    </row>
    <row r="806" spans="2:22" ht="16.5" x14ac:dyDescent="0.35">
      <c r="C806" t="s">
        <v>9</v>
      </c>
      <c r="D806" t="s">
        <v>10</v>
      </c>
      <c r="E806">
        <v>2011129</v>
      </c>
      <c r="F806">
        <v>1203416</v>
      </c>
      <c r="G806" t="s">
        <v>815</v>
      </c>
      <c r="H806">
        <v>14</v>
      </c>
      <c r="I806" t="s">
        <v>12</v>
      </c>
      <c r="J806">
        <v>112.25</v>
      </c>
      <c r="K806" t="s">
        <v>14</v>
      </c>
      <c r="M806" s="34">
        <f t="shared" si="188"/>
        <v>2011129</v>
      </c>
      <c r="N806" s="34">
        <f t="shared" si="189"/>
        <v>1203416</v>
      </c>
      <c r="O806" s="34" t="str">
        <f t="shared" si="190"/>
        <v>DE KUYPER CACAO WHITE 24° 70CL CREME</v>
      </c>
      <c r="P806" s="35">
        <f t="shared" si="191"/>
        <v>8.0178571428571423</v>
      </c>
      <c r="Q806" s="20">
        <v>0</v>
      </c>
      <c r="R806" s="21">
        <f t="shared" si="200"/>
        <v>0</v>
      </c>
      <c r="S806" s="22">
        <f t="shared" si="201"/>
        <v>0</v>
      </c>
      <c r="T806" s="23">
        <v>0</v>
      </c>
      <c r="U806" s="21">
        <f t="shared" si="202"/>
        <v>0</v>
      </c>
      <c r="V806" s="24">
        <f t="shared" si="203"/>
        <v>0</v>
      </c>
    </row>
    <row r="807" spans="2:22" ht="16.5" x14ac:dyDescent="0.35">
      <c r="C807" t="s">
        <v>9</v>
      </c>
      <c r="D807" t="s">
        <v>10</v>
      </c>
      <c r="E807">
        <v>2011129</v>
      </c>
      <c r="F807">
        <v>1303011</v>
      </c>
      <c r="G807" t="s">
        <v>816</v>
      </c>
      <c r="H807">
        <v>6</v>
      </c>
      <c r="I807" t="s">
        <v>12</v>
      </c>
      <c r="J807">
        <v>64.150000000000006</v>
      </c>
      <c r="K807" t="s">
        <v>14</v>
      </c>
      <c r="M807" s="36">
        <f t="shared" si="188"/>
        <v>2011129</v>
      </c>
      <c r="N807" s="36">
        <f t="shared" si="189"/>
        <v>1303011</v>
      </c>
      <c r="O807" s="36" t="str">
        <f t="shared" si="190"/>
        <v>DE KUYPER CACAO DARK 24° 70CL CREME</v>
      </c>
      <c r="P807" s="37">
        <f t="shared" si="191"/>
        <v>10.691666666666668</v>
      </c>
      <c r="Q807" s="25">
        <v>0</v>
      </c>
      <c r="R807" s="26">
        <f t="shared" si="200"/>
        <v>0</v>
      </c>
      <c r="S807" s="27">
        <f t="shared" si="201"/>
        <v>0</v>
      </c>
      <c r="T807" s="28">
        <v>0</v>
      </c>
      <c r="U807" s="26">
        <f t="shared" si="202"/>
        <v>0</v>
      </c>
      <c r="V807" s="29">
        <f t="shared" si="203"/>
        <v>0</v>
      </c>
    </row>
    <row r="808" spans="2:22" hidden="1" x14ac:dyDescent="0.25">
      <c r="M808" t="str">
        <f t="shared" si="188"/>
        <v/>
      </c>
      <c r="N808" t="str">
        <f t="shared" si="189"/>
        <v/>
      </c>
      <c r="O808" t="str">
        <f t="shared" si="190"/>
        <v/>
      </c>
      <c r="P808" s="1" t="str">
        <f t="shared" si="191"/>
        <v/>
      </c>
    </row>
    <row r="809" spans="2:22" hidden="1" x14ac:dyDescent="0.25">
      <c r="B809" t="s">
        <v>15</v>
      </c>
      <c r="E809">
        <v>2011129</v>
      </c>
      <c r="J809" t="s">
        <v>817</v>
      </c>
      <c r="K809" t="s">
        <v>14</v>
      </c>
      <c r="M809" t="str">
        <f t="shared" si="188"/>
        <v/>
      </c>
      <c r="N809" t="str">
        <f t="shared" si="189"/>
        <v/>
      </c>
      <c r="O809" t="str">
        <f t="shared" si="190"/>
        <v/>
      </c>
      <c r="P809" s="1" t="str">
        <f t="shared" si="191"/>
        <v/>
      </c>
    </row>
    <row r="810" spans="2:22" hidden="1" x14ac:dyDescent="0.25">
      <c r="M810" t="str">
        <f t="shared" si="188"/>
        <v/>
      </c>
      <c r="N810" t="str">
        <f t="shared" si="189"/>
        <v/>
      </c>
      <c r="O810" t="str">
        <f t="shared" si="190"/>
        <v/>
      </c>
      <c r="P810" s="1" t="str">
        <f t="shared" si="191"/>
        <v/>
      </c>
    </row>
    <row r="811" spans="2:22" ht="16.5" x14ac:dyDescent="0.35">
      <c r="C811" t="s">
        <v>9</v>
      </c>
      <c r="D811" t="s">
        <v>10</v>
      </c>
      <c r="E811">
        <v>2011130</v>
      </c>
      <c r="F811">
        <v>931278</v>
      </c>
      <c r="G811" t="s">
        <v>818</v>
      </c>
      <c r="H811">
        <v>7</v>
      </c>
      <c r="I811" t="s">
        <v>12</v>
      </c>
      <c r="J811">
        <v>116.36</v>
      </c>
      <c r="K811" t="s">
        <v>14</v>
      </c>
      <c r="M811" s="32">
        <f t="shared" si="188"/>
        <v>2011130</v>
      </c>
      <c r="N811" s="32">
        <f t="shared" si="189"/>
        <v>931278</v>
      </c>
      <c r="O811" s="32" t="str">
        <f t="shared" si="190"/>
        <v>LEHMANN FRAMBOISE EAU/VIE 45° 70CL</v>
      </c>
      <c r="P811" s="33">
        <f t="shared" si="191"/>
        <v>16.622857142857143</v>
      </c>
      <c r="Q811" s="15">
        <v>0</v>
      </c>
      <c r="R811" s="16">
        <f t="shared" ref="R811:R821" si="204">IFERROR(Q811/1.416,0)</f>
        <v>0</v>
      </c>
      <c r="S811" s="17">
        <f t="shared" ref="S811:S821" si="205">IFERROR(P811/R811,0)</f>
        <v>0</v>
      </c>
      <c r="T811" s="18">
        <v>0</v>
      </c>
      <c r="U811" s="16">
        <f t="shared" ref="U811:U821" si="206">IFERROR(T811/1.416,0)</f>
        <v>0</v>
      </c>
      <c r="V811" s="19">
        <f t="shared" ref="V811:V821" si="207">IFERROR(P811/U811,0)</f>
        <v>0</v>
      </c>
    </row>
    <row r="812" spans="2:22" ht="16.5" x14ac:dyDescent="0.35">
      <c r="C812" t="s">
        <v>9</v>
      </c>
      <c r="D812" t="s">
        <v>10</v>
      </c>
      <c r="E812">
        <v>2011130</v>
      </c>
      <c r="F812">
        <v>931286</v>
      </c>
      <c r="G812" t="s">
        <v>819</v>
      </c>
      <c r="H812">
        <v>1</v>
      </c>
      <c r="I812" t="s">
        <v>12</v>
      </c>
      <c r="J812">
        <v>23.03</v>
      </c>
      <c r="K812" t="s">
        <v>14</v>
      </c>
      <c r="M812" s="34">
        <f t="shared" si="188"/>
        <v>2011130</v>
      </c>
      <c r="N812" s="34">
        <f t="shared" si="189"/>
        <v>931286</v>
      </c>
      <c r="O812" s="34" t="str">
        <f t="shared" si="190"/>
        <v>MASSENEZ FRAMBOISE SAU. EAU/VIE 46° 70CL</v>
      </c>
      <c r="P812" s="35">
        <f t="shared" si="191"/>
        <v>23.03</v>
      </c>
      <c r="Q812" s="20">
        <v>0</v>
      </c>
      <c r="R812" s="21">
        <f t="shared" si="204"/>
        <v>0</v>
      </c>
      <c r="S812" s="22">
        <f t="shared" si="205"/>
        <v>0</v>
      </c>
      <c r="T812" s="23">
        <v>0</v>
      </c>
      <c r="U812" s="21">
        <f t="shared" si="206"/>
        <v>0</v>
      </c>
      <c r="V812" s="24">
        <f t="shared" si="207"/>
        <v>0</v>
      </c>
    </row>
    <row r="813" spans="2:22" ht="16.5" x14ac:dyDescent="0.35">
      <c r="C813" t="s">
        <v>9</v>
      </c>
      <c r="D813" t="s">
        <v>10</v>
      </c>
      <c r="E813">
        <v>2011130</v>
      </c>
      <c r="F813">
        <v>931331</v>
      </c>
      <c r="G813" t="s">
        <v>820</v>
      </c>
      <c r="H813">
        <v>1</v>
      </c>
      <c r="I813" t="s">
        <v>12</v>
      </c>
      <c r="J813">
        <v>23</v>
      </c>
      <c r="K813" t="s">
        <v>14</v>
      </c>
      <c r="M813" s="34">
        <f t="shared" si="188"/>
        <v>2011130</v>
      </c>
      <c r="N813" s="34">
        <f t="shared" si="189"/>
        <v>931331</v>
      </c>
      <c r="O813" s="34" t="str">
        <f t="shared" si="190"/>
        <v>MICLO KIRSCH GR. RES. EAU/VIE 43° 70CL</v>
      </c>
      <c r="P813" s="35">
        <f t="shared" si="191"/>
        <v>23</v>
      </c>
      <c r="Q813" s="20">
        <v>0</v>
      </c>
      <c r="R813" s="21">
        <f t="shared" si="204"/>
        <v>0</v>
      </c>
      <c r="S813" s="22">
        <f t="shared" si="205"/>
        <v>0</v>
      </c>
      <c r="T813" s="23">
        <v>0</v>
      </c>
      <c r="U813" s="21">
        <f t="shared" si="206"/>
        <v>0</v>
      </c>
      <c r="V813" s="24">
        <f t="shared" si="207"/>
        <v>0</v>
      </c>
    </row>
    <row r="814" spans="2:22" ht="16.5" x14ac:dyDescent="0.35">
      <c r="C814" t="s">
        <v>9</v>
      </c>
      <c r="D814" t="s">
        <v>10</v>
      </c>
      <c r="E814">
        <v>2011130</v>
      </c>
      <c r="F814">
        <v>931366</v>
      </c>
      <c r="G814" t="s">
        <v>821</v>
      </c>
      <c r="H814">
        <v>1</v>
      </c>
      <c r="I814" t="s">
        <v>12</v>
      </c>
      <c r="J814">
        <v>15.96</v>
      </c>
      <c r="K814" t="s">
        <v>14</v>
      </c>
      <c r="M814" s="34">
        <f t="shared" si="188"/>
        <v>2011130</v>
      </c>
      <c r="N814" s="34">
        <f t="shared" si="189"/>
        <v>931366</v>
      </c>
      <c r="O814" s="34" t="str">
        <f t="shared" si="190"/>
        <v>LEHMANN MIRABELLE EAU/VIE 45° 70CL</v>
      </c>
      <c r="P814" s="35">
        <f t="shared" si="191"/>
        <v>15.96</v>
      </c>
      <c r="Q814" s="20">
        <v>0</v>
      </c>
      <c r="R814" s="21">
        <f t="shared" si="204"/>
        <v>0</v>
      </c>
      <c r="S814" s="22">
        <f t="shared" si="205"/>
        <v>0</v>
      </c>
      <c r="T814" s="23">
        <v>0</v>
      </c>
      <c r="U814" s="21">
        <f t="shared" si="206"/>
        <v>0</v>
      </c>
      <c r="V814" s="24">
        <f t="shared" si="207"/>
        <v>0</v>
      </c>
    </row>
    <row r="815" spans="2:22" ht="16.5" x14ac:dyDescent="0.35">
      <c r="C815" t="s">
        <v>9</v>
      </c>
      <c r="D815" t="s">
        <v>10</v>
      </c>
      <c r="E815">
        <v>2011130</v>
      </c>
      <c r="F815">
        <v>931403</v>
      </c>
      <c r="G815" t="s">
        <v>822</v>
      </c>
      <c r="H815">
        <v>15</v>
      </c>
      <c r="I815" t="s">
        <v>12</v>
      </c>
      <c r="J815">
        <v>327.83</v>
      </c>
      <c r="K815" t="s">
        <v>14</v>
      </c>
      <c r="M815" s="34">
        <f t="shared" si="188"/>
        <v>2011130</v>
      </c>
      <c r="N815" s="34">
        <f t="shared" si="189"/>
        <v>931403</v>
      </c>
      <c r="O815" s="34" t="str">
        <f t="shared" si="190"/>
        <v>LEHMANN POIRE WILLIAM EAU/VIE 45° 70CL</v>
      </c>
      <c r="P815" s="35">
        <f t="shared" si="191"/>
        <v>21.855333333333331</v>
      </c>
      <c r="Q815" s="20">
        <v>0</v>
      </c>
      <c r="R815" s="21">
        <f t="shared" si="204"/>
        <v>0</v>
      </c>
      <c r="S815" s="22">
        <f t="shared" si="205"/>
        <v>0</v>
      </c>
      <c r="T815" s="23">
        <v>0</v>
      </c>
      <c r="U815" s="21">
        <f t="shared" si="206"/>
        <v>0</v>
      </c>
      <c r="V815" s="24">
        <f t="shared" si="207"/>
        <v>0</v>
      </c>
    </row>
    <row r="816" spans="2:22" ht="16.5" x14ac:dyDescent="0.35">
      <c r="C816" t="s">
        <v>9</v>
      </c>
      <c r="D816" t="s">
        <v>10</v>
      </c>
      <c r="E816">
        <v>2011130</v>
      </c>
      <c r="F816">
        <v>931497</v>
      </c>
      <c r="G816" t="s">
        <v>823</v>
      </c>
      <c r="H816">
        <v>5</v>
      </c>
      <c r="I816" t="s">
        <v>12</v>
      </c>
      <c r="J816">
        <v>78.400000000000006</v>
      </c>
      <c r="K816" t="s">
        <v>14</v>
      </c>
      <c r="M816" s="34">
        <f t="shared" si="188"/>
        <v>2011130</v>
      </c>
      <c r="N816" s="34">
        <f t="shared" si="189"/>
        <v>931497</v>
      </c>
      <c r="O816" s="34" t="str">
        <f t="shared" si="190"/>
        <v>LEHMANN PRUNE VIEILLE EAU/VIE 45° 70CL</v>
      </c>
      <c r="P816" s="35">
        <f t="shared" si="191"/>
        <v>15.680000000000001</v>
      </c>
      <c r="Q816" s="20">
        <v>0</v>
      </c>
      <c r="R816" s="21">
        <f t="shared" si="204"/>
        <v>0</v>
      </c>
      <c r="S816" s="22">
        <f t="shared" si="205"/>
        <v>0</v>
      </c>
      <c r="T816" s="23">
        <v>0</v>
      </c>
      <c r="U816" s="21">
        <f t="shared" si="206"/>
        <v>0</v>
      </c>
      <c r="V816" s="24">
        <f t="shared" si="207"/>
        <v>0</v>
      </c>
    </row>
    <row r="817" spans="2:22" ht="16.5" x14ac:dyDescent="0.35">
      <c r="C817" t="s">
        <v>9</v>
      </c>
      <c r="D817" t="s">
        <v>10</v>
      </c>
      <c r="E817">
        <v>2011130</v>
      </c>
      <c r="F817">
        <v>931622</v>
      </c>
      <c r="G817" t="s">
        <v>824</v>
      </c>
      <c r="H817">
        <v>6</v>
      </c>
      <c r="I817" t="s">
        <v>12</v>
      </c>
      <c r="J817">
        <v>208.85</v>
      </c>
      <c r="K817" t="s">
        <v>14</v>
      </c>
      <c r="M817" s="34">
        <f t="shared" si="188"/>
        <v>2011130</v>
      </c>
      <c r="N817" s="34">
        <f t="shared" si="189"/>
        <v>931622</v>
      </c>
      <c r="O817" s="34" t="str">
        <f t="shared" si="190"/>
        <v>MORAND POIRE WILLIAMINE EAU/VIE 43° 70CL</v>
      </c>
      <c r="P817" s="35">
        <f t="shared" si="191"/>
        <v>34.80833333333333</v>
      </c>
      <c r="Q817" s="20">
        <v>0</v>
      </c>
      <c r="R817" s="21">
        <f t="shared" si="204"/>
        <v>0</v>
      </c>
      <c r="S817" s="22">
        <f t="shared" si="205"/>
        <v>0</v>
      </c>
      <c r="T817" s="23">
        <v>0</v>
      </c>
      <c r="U817" s="21">
        <f t="shared" si="206"/>
        <v>0</v>
      </c>
      <c r="V817" s="24">
        <f t="shared" si="207"/>
        <v>0</v>
      </c>
    </row>
    <row r="818" spans="2:22" ht="16.5" x14ac:dyDescent="0.35">
      <c r="C818" t="s">
        <v>9</v>
      </c>
      <c r="D818" t="s">
        <v>10</v>
      </c>
      <c r="E818">
        <v>2011130</v>
      </c>
      <c r="F818">
        <v>1397345</v>
      </c>
      <c r="G818" t="s">
        <v>825</v>
      </c>
      <c r="H818">
        <v>5</v>
      </c>
      <c r="I818" t="s">
        <v>12</v>
      </c>
      <c r="J818">
        <v>164.5</v>
      </c>
      <c r="K818" t="s">
        <v>14</v>
      </c>
      <c r="M818" s="34">
        <f t="shared" si="188"/>
        <v>2011130</v>
      </c>
      <c r="N818" s="34">
        <f t="shared" si="189"/>
        <v>1397345</v>
      </c>
      <c r="O818" s="34" t="str">
        <f t="shared" si="190"/>
        <v>METTE AMANDE EAU/VIE 45° 70CL</v>
      </c>
      <c r="P818" s="35">
        <f t="shared" si="191"/>
        <v>32.9</v>
      </c>
      <c r="Q818" s="20">
        <v>0</v>
      </c>
      <c r="R818" s="21">
        <f t="shared" si="204"/>
        <v>0</v>
      </c>
      <c r="S818" s="22">
        <f t="shared" si="205"/>
        <v>0</v>
      </c>
      <c r="T818" s="23">
        <v>0</v>
      </c>
      <c r="U818" s="21">
        <f t="shared" si="206"/>
        <v>0</v>
      </c>
      <c r="V818" s="24">
        <f t="shared" si="207"/>
        <v>0</v>
      </c>
    </row>
    <row r="819" spans="2:22" ht="16.5" x14ac:dyDescent="0.35">
      <c r="C819" t="s">
        <v>9</v>
      </c>
      <c r="D819" t="s">
        <v>10</v>
      </c>
      <c r="E819">
        <v>2011130</v>
      </c>
      <c r="F819">
        <v>2003105</v>
      </c>
      <c r="G819" t="s">
        <v>826</v>
      </c>
      <c r="H819">
        <v>8</v>
      </c>
      <c r="I819" t="s">
        <v>12</v>
      </c>
      <c r="J819">
        <v>167.92</v>
      </c>
      <c r="K819" t="s">
        <v>14</v>
      </c>
      <c r="M819" s="34">
        <f t="shared" si="188"/>
        <v>2011130</v>
      </c>
      <c r="N819" s="34">
        <f t="shared" si="189"/>
        <v>2003105</v>
      </c>
      <c r="O819" s="34" t="str">
        <f t="shared" si="190"/>
        <v>LEHMANN KIRSCH ALSACE EAU/VIE 45° 70CL</v>
      </c>
      <c r="P819" s="35">
        <f t="shared" si="191"/>
        <v>20.99</v>
      </c>
      <c r="Q819" s="20">
        <v>0</v>
      </c>
      <c r="R819" s="21">
        <f t="shared" si="204"/>
        <v>0</v>
      </c>
      <c r="S819" s="22">
        <f t="shared" si="205"/>
        <v>0</v>
      </c>
      <c r="T819" s="23">
        <v>0</v>
      </c>
      <c r="U819" s="21">
        <f t="shared" si="206"/>
        <v>0</v>
      </c>
      <c r="V819" s="24">
        <f t="shared" si="207"/>
        <v>0</v>
      </c>
    </row>
    <row r="820" spans="2:22" ht="16.5" x14ac:dyDescent="0.35">
      <c r="C820" t="s">
        <v>9</v>
      </c>
      <c r="D820" t="s">
        <v>10</v>
      </c>
      <c r="E820">
        <v>2011130</v>
      </c>
      <c r="F820">
        <v>2003722</v>
      </c>
      <c r="G820" t="s">
        <v>827</v>
      </c>
      <c r="H820">
        <v>1</v>
      </c>
      <c r="I820" t="s">
        <v>12</v>
      </c>
      <c r="J820">
        <v>19.89</v>
      </c>
      <c r="K820" t="s">
        <v>14</v>
      </c>
      <c r="M820" s="34">
        <f t="shared" si="188"/>
        <v>2011130</v>
      </c>
      <c r="N820" s="34">
        <f t="shared" si="189"/>
        <v>2003722</v>
      </c>
      <c r="O820" s="34" t="str">
        <f t="shared" si="190"/>
        <v>MASSENEZ MIRABELLE PRES EAU/VIE 46° 70CL</v>
      </c>
      <c r="P820" s="35">
        <f t="shared" si="191"/>
        <v>19.89</v>
      </c>
      <c r="Q820" s="20">
        <v>0</v>
      </c>
      <c r="R820" s="21">
        <f t="shared" si="204"/>
        <v>0</v>
      </c>
      <c r="S820" s="22">
        <f t="shared" si="205"/>
        <v>0</v>
      </c>
      <c r="T820" s="23">
        <v>0</v>
      </c>
      <c r="U820" s="21">
        <f t="shared" si="206"/>
        <v>0</v>
      </c>
      <c r="V820" s="24">
        <f t="shared" si="207"/>
        <v>0</v>
      </c>
    </row>
    <row r="821" spans="2:22" ht="16.5" x14ac:dyDescent="0.35">
      <c r="C821" t="s">
        <v>9</v>
      </c>
      <c r="D821" t="s">
        <v>10</v>
      </c>
      <c r="E821">
        <v>2011130</v>
      </c>
      <c r="F821">
        <v>2011950</v>
      </c>
      <c r="G821" t="s">
        <v>828</v>
      </c>
      <c r="H821">
        <v>2</v>
      </c>
      <c r="I821" t="s">
        <v>12</v>
      </c>
      <c r="J821">
        <v>35.630000000000003</v>
      </c>
      <c r="K821" t="s">
        <v>14</v>
      </c>
      <c r="M821" s="36">
        <f t="shared" si="188"/>
        <v>2011130</v>
      </c>
      <c r="N821" s="36">
        <f t="shared" si="189"/>
        <v>2011950</v>
      </c>
      <c r="O821" s="36" t="str">
        <f t="shared" si="190"/>
        <v>MASSENEZ KIRSCH VIEUX EAU/VIE 43° 70CL</v>
      </c>
      <c r="P821" s="37">
        <f t="shared" si="191"/>
        <v>17.815000000000001</v>
      </c>
      <c r="Q821" s="25">
        <v>0</v>
      </c>
      <c r="R821" s="26">
        <f t="shared" si="204"/>
        <v>0</v>
      </c>
      <c r="S821" s="27">
        <f t="shared" si="205"/>
        <v>0</v>
      </c>
      <c r="T821" s="28">
        <v>0</v>
      </c>
      <c r="U821" s="26">
        <f t="shared" si="206"/>
        <v>0</v>
      </c>
      <c r="V821" s="29">
        <f t="shared" si="207"/>
        <v>0</v>
      </c>
    </row>
    <row r="822" spans="2:22" hidden="1" x14ac:dyDescent="0.25">
      <c r="M822" t="str">
        <f t="shared" si="188"/>
        <v/>
      </c>
      <c r="N822" t="str">
        <f t="shared" si="189"/>
        <v/>
      </c>
      <c r="O822" t="str">
        <f t="shared" si="190"/>
        <v/>
      </c>
      <c r="P822" s="1" t="str">
        <f t="shared" si="191"/>
        <v/>
      </c>
    </row>
    <row r="823" spans="2:22" hidden="1" x14ac:dyDescent="0.25">
      <c r="B823" t="s">
        <v>15</v>
      </c>
      <c r="E823">
        <v>2011130</v>
      </c>
      <c r="J823" t="s">
        <v>829</v>
      </c>
      <c r="K823" t="s">
        <v>14</v>
      </c>
      <c r="M823" t="str">
        <f t="shared" si="188"/>
        <v/>
      </c>
      <c r="N823" t="str">
        <f t="shared" si="189"/>
        <v/>
      </c>
      <c r="O823" t="str">
        <f t="shared" si="190"/>
        <v/>
      </c>
      <c r="P823" s="1" t="str">
        <f t="shared" si="191"/>
        <v/>
      </c>
    </row>
    <row r="824" spans="2:22" hidden="1" x14ac:dyDescent="0.25">
      <c r="M824" t="str">
        <f t="shared" si="188"/>
        <v/>
      </c>
      <c r="N824" t="str">
        <f t="shared" si="189"/>
        <v/>
      </c>
      <c r="O824" t="str">
        <f t="shared" si="190"/>
        <v/>
      </c>
      <c r="P824" s="1" t="str">
        <f t="shared" si="191"/>
        <v/>
      </c>
    </row>
    <row r="825" spans="2:22" ht="16.5" x14ac:dyDescent="0.35">
      <c r="C825" t="s">
        <v>9</v>
      </c>
      <c r="D825" t="s">
        <v>10</v>
      </c>
      <c r="E825">
        <v>2011131</v>
      </c>
      <c r="F825">
        <v>1263742</v>
      </c>
      <c r="G825" t="s">
        <v>830</v>
      </c>
      <c r="H825">
        <v>1</v>
      </c>
      <c r="I825" t="s">
        <v>12</v>
      </c>
      <c r="J825">
        <v>42.16</v>
      </c>
      <c r="K825" t="s">
        <v>14</v>
      </c>
      <c r="M825" s="30">
        <f t="shared" si="188"/>
        <v>2011131</v>
      </c>
      <c r="N825" s="30">
        <f t="shared" si="189"/>
        <v>1263742</v>
      </c>
      <c r="O825" s="30" t="str">
        <f t="shared" si="190"/>
        <v>METTE MARC DE GEWURZTRAMINER 90 45° 70CL</v>
      </c>
      <c r="P825" s="31">
        <f t="shared" si="191"/>
        <v>42.16</v>
      </c>
      <c r="Q825" s="6">
        <v>0</v>
      </c>
      <c r="R825" s="7">
        <f>IFERROR(Q825/1.416,0)</f>
        <v>0</v>
      </c>
      <c r="S825" s="8">
        <f>IFERROR(P825/R825,0)</f>
        <v>0</v>
      </c>
      <c r="T825" s="9">
        <v>0</v>
      </c>
      <c r="U825" s="7">
        <f>IFERROR(T825/1.416,0)</f>
        <v>0</v>
      </c>
      <c r="V825" s="10">
        <f>IFERROR(P825/U825,0)</f>
        <v>0</v>
      </c>
    </row>
    <row r="826" spans="2:22" hidden="1" x14ac:dyDescent="0.25">
      <c r="M826" t="str">
        <f t="shared" si="188"/>
        <v/>
      </c>
      <c r="N826" t="str">
        <f t="shared" si="189"/>
        <v/>
      </c>
      <c r="O826" t="str">
        <f t="shared" si="190"/>
        <v/>
      </c>
      <c r="P826" s="1" t="str">
        <f t="shared" si="191"/>
        <v/>
      </c>
    </row>
    <row r="827" spans="2:22" hidden="1" x14ac:dyDescent="0.25">
      <c r="B827" t="s">
        <v>15</v>
      </c>
      <c r="E827">
        <v>2011131</v>
      </c>
      <c r="J827">
        <v>42.16</v>
      </c>
      <c r="K827" t="s">
        <v>14</v>
      </c>
      <c r="M827" t="str">
        <f t="shared" si="188"/>
        <v/>
      </c>
      <c r="N827" t="str">
        <f t="shared" si="189"/>
        <v/>
      </c>
      <c r="O827" t="str">
        <f t="shared" si="190"/>
        <v/>
      </c>
      <c r="P827" s="1" t="str">
        <f t="shared" si="191"/>
        <v/>
      </c>
    </row>
    <row r="828" spans="2:22" hidden="1" x14ac:dyDescent="0.25">
      <c r="M828" t="str">
        <f t="shared" si="188"/>
        <v/>
      </c>
      <c r="N828" t="str">
        <f t="shared" si="189"/>
        <v/>
      </c>
      <c r="O828" t="str">
        <f t="shared" si="190"/>
        <v/>
      </c>
      <c r="P828" s="1" t="str">
        <f t="shared" si="191"/>
        <v/>
      </c>
    </row>
    <row r="829" spans="2:22" ht="16.5" x14ac:dyDescent="0.35">
      <c r="C829" t="s">
        <v>9</v>
      </c>
      <c r="D829" t="s">
        <v>10</v>
      </c>
      <c r="E829">
        <v>2011132</v>
      </c>
      <c r="F829">
        <v>939966</v>
      </c>
      <c r="G829" t="s">
        <v>831</v>
      </c>
      <c r="H829">
        <v>1</v>
      </c>
      <c r="I829" t="s">
        <v>12</v>
      </c>
      <c r="J829">
        <v>8.34</v>
      </c>
      <c r="K829" t="s">
        <v>14</v>
      </c>
      <c r="M829" s="30">
        <f t="shared" si="188"/>
        <v>2011132</v>
      </c>
      <c r="N829" s="30">
        <f t="shared" si="189"/>
        <v>939966</v>
      </c>
      <c r="O829" s="30" t="str">
        <f t="shared" si="190"/>
        <v>SUZE 16° 100CL RCOL</v>
      </c>
      <c r="P829" s="31">
        <f t="shared" si="191"/>
        <v>8.34</v>
      </c>
      <c r="Q829" s="6">
        <v>0</v>
      </c>
      <c r="R829" s="7">
        <f>IFERROR(Q829/1.416,0)</f>
        <v>0</v>
      </c>
      <c r="S829" s="8">
        <f>IFERROR(P829/R829,0)</f>
        <v>0</v>
      </c>
      <c r="T829" s="9">
        <v>0</v>
      </c>
      <c r="U829" s="7">
        <f>IFERROR(T829/1.416,0)</f>
        <v>0</v>
      </c>
      <c r="V829" s="10">
        <f>IFERROR(P829/U829,0)</f>
        <v>0</v>
      </c>
    </row>
    <row r="830" spans="2:22" hidden="1" x14ac:dyDescent="0.25">
      <c r="M830" t="str">
        <f t="shared" si="188"/>
        <v/>
      </c>
      <c r="N830" t="str">
        <f t="shared" si="189"/>
        <v/>
      </c>
      <c r="O830" t="str">
        <f t="shared" si="190"/>
        <v/>
      </c>
      <c r="P830" s="1" t="str">
        <f t="shared" si="191"/>
        <v/>
      </c>
    </row>
    <row r="831" spans="2:22" hidden="1" x14ac:dyDescent="0.25">
      <c r="B831" t="s">
        <v>15</v>
      </c>
      <c r="E831">
        <v>2011132</v>
      </c>
      <c r="J831">
        <v>8.34</v>
      </c>
      <c r="K831" t="s">
        <v>14</v>
      </c>
      <c r="M831" t="str">
        <f t="shared" si="188"/>
        <v/>
      </c>
      <c r="N831" t="str">
        <f t="shared" si="189"/>
        <v/>
      </c>
      <c r="O831" t="str">
        <f t="shared" si="190"/>
        <v/>
      </c>
      <c r="P831" s="1" t="str">
        <f t="shared" si="191"/>
        <v/>
      </c>
    </row>
    <row r="832" spans="2:22" hidden="1" x14ac:dyDescent="0.25">
      <c r="M832" t="str">
        <f t="shared" si="188"/>
        <v/>
      </c>
      <c r="N832" t="str">
        <f t="shared" si="189"/>
        <v/>
      </c>
      <c r="O832" t="str">
        <f t="shared" si="190"/>
        <v/>
      </c>
      <c r="P832" s="1" t="str">
        <f t="shared" si="191"/>
        <v/>
      </c>
    </row>
    <row r="833" spans="2:22" ht="16.5" x14ac:dyDescent="0.35">
      <c r="C833" t="s">
        <v>9</v>
      </c>
      <c r="D833" t="s">
        <v>10</v>
      </c>
      <c r="E833">
        <v>2011133</v>
      </c>
      <c r="F833">
        <v>805458</v>
      </c>
      <c r="G833" t="s">
        <v>832</v>
      </c>
      <c r="H833">
        <v>268</v>
      </c>
      <c r="I833" t="s">
        <v>12</v>
      </c>
      <c r="J833" t="s">
        <v>833</v>
      </c>
      <c r="K833" t="s">
        <v>14</v>
      </c>
      <c r="M833" s="32">
        <f t="shared" si="188"/>
        <v>2011133</v>
      </c>
      <c r="N833" s="32">
        <f t="shared" si="189"/>
        <v>805458</v>
      </c>
      <c r="O833" s="32" t="str">
        <f t="shared" si="190"/>
        <v>BEEFEATER GIN 40° 70CL RCOL</v>
      </c>
      <c r="P833" s="33">
        <f t="shared" si="191"/>
        <v>10.711716417910447</v>
      </c>
      <c r="Q833" s="15">
        <v>0</v>
      </c>
      <c r="R833" s="16">
        <f t="shared" ref="R833:R839" si="208">IFERROR(Q833/1.416,0)</f>
        <v>0</v>
      </c>
      <c r="S833" s="17">
        <f t="shared" ref="S833:S839" si="209">IFERROR(P833/R833,0)</f>
        <v>0</v>
      </c>
      <c r="T833" s="18">
        <v>0</v>
      </c>
      <c r="U833" s="16">
        <f t="shared" ref="U833:U839" si="210">IFERROR(T833/1.416,0)</f>
        <v>0</v>
      </c>
      <c r="V833" s="19">
        <f t="shared" ref="V833:V839" si="211">IFERROR(P833/U833,0)</f>
        <v>0</v>
      </c>
    </row>
    <row r="834" spans="2:22" ht="16.5" x14ac:dyDescent="0.35">
      <c r="C834" t="s">
        <v>9</v>
      </c>
      <c r="D834" t="s">
        <v>10</v>
      </c>
      <c r="E834">
        <v>2011133</v>
      </c>
      <c r="F834">
        <v>805482</v>
      </c>
      <c r="G834" t="s">
        <v>834</v>
      </c>
      <c r="H834">
        <v>138</v>
      </c>
      <c r="I834" t="s">
        <v>12</v>
      </c>
      <c r="J834" t="s">
        <v>835</v>
      </c>
      <c r="K834" t="s">
        <v>14</v>
      </c>
      <c r="M834" s="34">
        <f t="shared" si="188"/>
        <v>2011133</v>
      </c>
      <c r="N834" s="34">
        <f t="shared" si="189"/>
        <v>805482</v>
      </c>
      <c r="O834" s="34" t="str">
        <f t="shared" si="190"/>
        <v>GORDON'S 37,5° 70CL GIN</v>
      </c>
      <c r="P834" s="35">
        <f t="shared" si="191"/>
        <v>10.896521739130435</v>
      </c>
      <c r="Q834" s="20">
        <v>0</v>
      </c>
      <c r="R834" s="21">
        <f t="shared" si="208"/>
        <v>0</v>
      </c>
      <c r="S834" s="22">
        <f t="shared" si="209"/>
        <v>0</v>
      </c>
      <c r="T834" s="23">
        <v>0</v>
      </c>
      <c r="U834" s="21">
        <f t="shared" si="210"/>
        <v>0</v>
      </c>
      <c r="V834" s="24">
        <f t="shared" si="211"/>
        <v>0</v>
      </c>
    </row>
    <row r="835" spans="2:22" ht="16.5" x14ac:dyDescent="0.35">
      <c r="C835" t="s">
        <v>9</v>
      </c>
      <c r="D835" t="s">
        <v>10</v>
      </c>
      <c r="E835">
        <v>2011133</v>
      </c>
      <c r="F835">
        <v>805503</v>
      </c>
      <c r="G835" t="s">
        <v>836</v>
      </c>
      <c r="H835">
        <v>52</v>
      </c>
      <c r="I835" t="s">
        <v>12</v>
      </c>
      <c r="J835">
        <v>789.22</v>
      </c>
      <c r="K835" t="s">
        <v>14</v>
      </c>
      <c r="M835" s="34">
        <f t="shared" si="188"/>
        <v>2011133</v>
      </c>
      <c r="N835" s="34">
        <f t="shared" si="189"/>
        <v>805503</v>
      </c>
      <c r="O835" s="34" t="str">
        <f t="shared" si="190"/>
        <v>TANQUERAY 43° 70CL GIN</v>
      </c>
      <c r="P835" s="35">
        <f t="shared" si="191"/>
        <v>15.177307692307693</v>
      </c>
      <c r="Q835" s="20">
        <v>0</v>
      </c>
      <c r="R835" s="21">
        <f t="shared" si="208"/>
        <v>0</v>
      </c>
      <c r="S835" s="22">
        <f t="shared" si="209"/>
        <v>0</v>
      </c>
      <c r="T835" s="23">
        <v>0</v>
      </c>
      <c r="U835" s="21">
        <f t="shared" si="210"/>
        <v>0</v>
      </c>
      <c r="V835" s="24">
        <f t="shared" si="211"/>
        <v>0</v>
      </c>
    </row>
    <row r="836" spans="2:22" ht="16.5" x14ac:dyDescent="0.35">
      <c r="C836" t="s">
        <v>9</v>
      </c>
      <c r="D836" t="s">
        <v>10</v>
      </c>
      <c r="E836">
        <v>2011133</v>
      </c>
      <c r="F836">
        <v>1138685</v>
      </c>
      <c r="G836" t="s">
        <v>837</v>
      </c>
      <c r="H836">
        <v>41</v>
      </c>
      <c r="I836" t="s">
        <v>12</v>
      </c>
      <c r="J836">
        <v>805.44</v>
      </c>
      <c r="K836" t="s">
        <v>14</v>
      </c>
      <c r="M836" s="34">
        <f t="shared" ref="M836:M899" si="212">IF(D836&lt;&gt;"",E836,"")</f>
        <v>2011133</v>
      </c>
      <c r="N836" s="34">
        <f t="shared" ref="N836:N899" si="213">IF(M836&lt;&gt;"",F836,"")</f>
        <v>1138685</v>
      </c>
      <c r="O836" s="34" t="str">
        <f t="shared" ref="O836:O899" si="214">IF(M836&lt;&gt;"",G836,"")</f>
        <v>HENDRICK'S GIN 41.4° 70CL</v>
      </c>
      <c r="P836" s="35">
        <f t="shared" ref="P836:P899" si="215">IF(M836&lt;&gt;"",SUBSTITUTE(J836,",","")/VALUE(SUBSTITUTE(H836,",","")),"")</f>
        <v>19.644878048780487</v>
      </c>
      <c r="Q836" s="20">
        <v>0</v>
      </c>
      <c r="R836" s="21">
        <f t="shared" si="208"/>
        <v>0</v>
      </c>
      <c r="S836" s="22">
        <f t="shared" si="209"/>
        <v>0</v>
      </c>
      <c r="T836" s="23">
        <v>0</v>
      </c>
      <c r="U836" s="21">
        <f t="shared" si="210"/>
        <v>0</v>
      </c>
      <c r="V836" s="24">
        <f t="shared" si="211"/>
        <v>0</v>
      </c>
    </row>
    <row r="837" spans="2:22" ht="16.5" x14ac:dyDescent="0.35">
      <c r="C837" t="s">
        <v>9</v>
      </c>
      <c r="D837" t="s">
        <v>10</v>
      </c>
      <c r="E837">
        <v>2011133</v>
      </c>
      <c r="F837">
        <v>1278709</v>
      </c>
      <c r="G837" t="s">
        <v>838</v>
      </c>
      <c r="H837">
        <v>3</v>
      </c>
      <c r="I837" t="s">
        <v>12</v>
      </c>
      <c r="J837">
        <v>88.72</v>
      </c>
      <c r="K837" t="s">
        <v>14</v>
      </c>
      <c r="M837" s="34">
        <f t="shared" si="212"/>
        <v>2011133</v>
      </c>
      <c r="N837" s="34">
        <f t="shared" si="213"/>
        <v>1278709</v>
      </c>
      <c r="O837" s="34" t="str">
        <f t="shared" si="214"/>
        <v>TANQUERAY TEN GIN 47,3° 70CL</v>
      </c>
      <c r="P837" s="35">
        <f t="shared" si="215"/>
        <v>29.573333333333334</v>
      </c>
      <c r="Q837" s="20">
        <v>0</v>
      </c>
      <c r="R837" s="21">
        <f t="shared" si="208"/>
        <v>0</v>
      </c>
      <c r="S837" s="22">
        <f t="shared" si="209"/>
        <v>0</v>
      </c>
      <c r="T837" s="23">
        <v>0</v>
      </c>
      <c r="U837" s="21">
        <f t="shared" si="210"/>
        <v>0</v>
      </c>
      <c r="V837" s="24">
        <f t="shared" si="211"/>
        <v>0</v>
      </c>
    </row>
    <row r="838" spans="2:22" ht="16.5" x14ac:dyDescent="0.35">
      <c r="C838" t="s">
        <v>9</v>
      </c>
      <c r="D838" t="s">
        <v>10</v>
      </c>
      <c r="E838">
        <v>2011133</v>
      </c>
      <c r="F838">
        <v>1368691</v>
      </c>
      <c r="G838" t="s">
        <v>839</v>
      </c>
      <c r="H838">
        <v>38</v>
      </c>
      <c r="I838" t="s">
        <v>12</v>
      </c>
      <c r="J838">
        <v>529.53</v>
      </c>
      <c r="K838" t="s">
        <v>14</v>
      </c>
      <c r="M838" s="34">
        <f t="shared" si="212"/>
        <v>2011133</v>
      </c>
      <c r="N838" s="34">
        <f t="shared" si="213"/>
        <v>1368691</v>
      </c>
      <c r="O838" s="34" t="str">
        <f t="shared" si="214"/>
        <v>BEEFEATER "24" GIN 45° 70CL RCOL</v>
      </c>
      <c r="P838" s="35">
        <f t="shared" si="215"/>
        <v>13.934999999999999</v>
      </c>
      <c r="Q838" s="20">
        <v>0</v>
      </c>
      <c r="R838" s="21">
        <f t="shared" si="208"/>
        <v>0</v>
      </c>
      <c r="S838" s="22">
        <f t="shared" si="209"/>
        <v>0</v>
      </c>
      <c r="T838" s="23">
        <v>0</v>
      </c>
      <c r="U838" s="21">
        <f t="shared" si="210"/>
        <v>0</v>
      </c>
      <c r="V838" s="24">
        <f t="shared" si="211"/>
        <v>0</v>
      </c>
    </row>
    <row r="839" spans="2:22" ht="16.5" x14ac:dyDescent="0.35">
      <c r="C839" t="s">
        <v>9</v>
      </c>
      <c r="D839" t="s">
        <v>10</v>
      </c>
      <c r="E839">
        <v>2011133</v>
      </c>
      <c r="F839">
        <v>2002755</v>
      </c>
      <c r="G839" t="s">
        <v>840</v>
      </c>
      <c r="H839">
        <v>9</v>
      </c>
      <c r="I839" t="s">
        <v>12</v>
      </c>
      <c r="J839">
        <v>249.52</v>
      </c>
      <c r="K839" t="s">
        <v>14</v>
      </c>
      <c r="M839" s="36">
        <f t="shared" si="212"/>
        <v>2011133</v>
      </c>
      <c r="N839" s="36">
        <f t="shared" si="213"/>
        <v>2002755</v>
      </c>
      <c r="O839" s="36" t="str">
        <f t="shared" si="214"/>
        <v>MONKEY 47 47° GIN 50CL</v>
      </c>
      <c r="P839" s="37">
        <f t="shared" si="215"/>
        <v>27.724444444444444</v>
      </c>
      <c r="Q839" s="25">
        <v>0</v>
      </c>
      <c r="R839" s="26">
        <f t="shared" si="208"/>
        <v>0</v>
      </c>
      <c r="S839" s="27">
        <f t="shared" si="209"/>
        <v>0</v>
      </c>
      <c r="T839" s="28">
        <v>0</v>
      </c>
      <c r="U839" s="26">
        <f t="shared" si="210"/>
        <v>0</v>
      </c>
      <c r="V839" s="29">
        <f t="shared" si="211"/>
        <v>0</v>
      </c>
    </row>
    <row r="840" spans="2:22" hidden="1" x14ac:dyDescent="0.25">
      <c r="M840" t="str">
        <f t="shared" si="212"/>
        <v/>
      </c>
      <c r="N840" t="str">
        <f t="shared" si="213"/>
        <v/>
      </c>
      <c r="O840" t="str">
        <f t="shared" si="214"/>
        <v/>
      </c>
      <c r="P840" s="1" t="str">
        <f t="shared" si="215"/>
        <v/>
      </c>
    </row>
    <row r="841" spans="2:22" hidden="1" x14ac:dyDescent="0.25">
      <c r="B841" t="s">
        <v>15</v>
      </c>
      <c r="E841">
        <v>2011133</v>
      </c>
      <c r="J841" t="s">
        <v>841</v>
      </c>
      <c r="K841" t="s">
        <v>14</v>
      </c>
      <c r="M841" t="str">
        <f t="shared" si="212"/>
        <v/>
      </c>
      <c r="N841" t="str">
        <f t="shared" si="213"/>
        <v/>
      </c>
      <c r="O841" t="str">
        <f t="shared" si="214"/>
        <v/>
      </c>
      <c r="P841" s="1" t="str">
        <f t="shared" si="215"/>
        <v/>
      </c>
    </row>
    <row r="842" spans="2:22" hidden="1" x14ac:dyDescent="0.25">
      <c r="M842" t="str">
        <f t="shared" si="212"/>
        <v/>
      </c>
      <c r="N842" t="str">
        <f t="shared" si="213"/>
        <v/>
      </c>
      <c r="O842" t="str">
        <f t="shared" si="214"/>
        <v/>
      </c>
      <c r="P842" s="1" t="str">
        <f t="shared" si="215"/>
        <v/>
      </c>
    </row>
    <row r="843" spans="2:22" ht="16.5" x14ac:dyDescent="0.35">
      <c r="C843" t="s">
        <v>9</v>
      </c>
      <c r="D843" t="s">
        <v>10</v>
      </c>
      <c r="E843">
        <v>2011134</v>
      </c>
      <c r="F843">
        <v>931526</v>
      </c>
      <c r="G843" t="s">
        <v>842</v>
      </c>
      <c r="H843">
        <v>72</v>
      </c>
      <c r="I843" t="s">
        <v>12</v>
      </c>
      <c r="J843">
        <v>823.68</v>
      </c>
      <c r="K843" t="s">
        <v>14</v>
      </c>
      <c r="M843" s="32">
        <f t="shared" si="212"/>
        <v>2011134</v>
      </c>
      <c r="N843" s="32">
        <f t="shared" si="213"/>
        <v>931526</v>
      </c>
      <c r="O843" s="32" t="str">
        <f t="shared" si="214"/>
        <v>MAROLO GRAPPA DI BARBERA 40° 70CL</v>
      </c>
      <c r="P843" s="33">
        <f t="shared" si="215"/>
        <v>11.44</v>
      </c>
      <c r="Q843" s="15">
        <v>0</v>
      </c>
      <c r="R843" s="16">
        <f t="shared" ref="R843:R848" si="216">IFERROR(Q843/1.416,0)</f>
        <v>0</v>
      </c>
      <c r="S843" s="17">
        <f t="shared" ref="S843:S848" si="217">IFERROR(P843/R843,0)</f>
        <v>0</v>
      </c>
      <c r="T843" s="18">
        <v>0</v>
      </c>
      <c r="U843" s="16">
        <f t="shared" ref="U843:U848" si="218">IFERROR(T843/1.416,0)</f>
        <v>0</v>
      </c>
      <c r="V843" s="19">
        <f t="shared" ref="V843:V848" si="219">IFERROR(P843/U843,0)</f>
        <v>0</v>
      </c>
    </row>
    <row r="844" spans="2:22" ht="16.5" x14ac:dyDescent="0.35">
      <c r="C844" t="s">
        <v>9</v>
      </c>
      <c r="D844" t="s">
        <v>10</v>
      </c>
      <c r="E844">
        <v>2011134</v>
      </c>
      <c r="F844">
        <v>931534</v>
      </c>
      <c r="G844" t="s">
        <v>843</v>
      </c>
      <c r="H844">
        <v>25</v>
      </c>
      <c r="I844" t="s">
        <v>12</v>
      </c>
      <c r="J844">
        <v>344.61</v>
      </c>
      <c r="K844" t="s">
        <v>14</v>
      </c>
      <c r="M844" s="34">
        <f t="shared" si="212"/>
        <v>2011134</v>
      </c>
      <c r="N844" s="34">
        <f t="shared" si="213"/>
        <v>931534</v>
      </c>
      <c r="O844" s="34" t="str">
        <f t="shared" si="214"/>
        <v>MAROLO GRAPPA DI MOSCATO 42° 70CL</v>
      </c>
      <c r="P844" s="35">
        <f t="shared" si="215"/>
        <v>13.7844</v>
      </c>
      <c r="Q844" s="20">
        <v>0</v>
      </c>
      <c r="R844" s="21">
        <f t="shared" si="216"/>
        <v>0</v>
      </c>
      <c r="S844" s="22">
        <f t="shared" si="217"/>
        <v>0</v>
      </c>
      <c r="T844" s="23">
        <v>0</v>
      </c>
      <c r="U844" s="21">
        <f t="shared" si="218"/>
        <v>0</v>
      </c>
      <c r="V844" s="24">
        <f t="shared" si="219"/>
        <v>0</v>
      </c>
    </row>
    <row r="845" spans="2:22" ht="16.5" x14ac:dyDescent="0.35">
      <c r="C845" t="s">
        <v>9</v>
      </c>
      <c r="D845" t="s">
        <v>10</v>
      </c>
      <c r="E845">
        <v>2011134</v>
      </c>
      <c r="F845">
        <v>931577</v>
      </c>
      <c r="G845" t="s">
        <v>844</v>
      </c>
      <c r="H845">
        <v>3</v>
      </c>
      <c r="I845" t="s">
        <v>12</v>
      </c>
      <c r="J845">
        <v>161.32</v>
      </c>
      <c r="K845" t="s">
        <v>14</v>
      </c>
      <c r="M845" s="34">
        <f t="shared" si="212"/>
        <v>2011134</v>
      </c>
      <c r="N845" s="34">
        <f t="shared" si="213"/>
        <v>931577</v>
      </c>
      <c r="O845" s="34" t="str">
        <f t="shared" si="214"/>
        <v>NONINO GRAPPA DI PICOLIT 50° 50CL</v>
      </c>
      <c r="P845" s="35">
        <f t="shared" si="215"/>
        <v>53.773333333333333</v>
      </c>
      <c r="Q845" s="20">
        <v>0</v>
      </c>
      <c r="R845" s="21">
        <f t="shared" si="216"/>
        <v>0</v>
      </c>
      <c r="S845" s="22">
        <f t="shared" si="217"/>
        <v>0</v>
      </c>
      <c r="T845" s="23">
        <v>0</v>
      </c>
      <c r="U845" s="21">
        <f t="shared" si="218"/>
        <v>0</v>
      </c>
      <c r="V845" s="24">
        <f t="shared" si="219"/>
        <v>0</v>
      </c>
    </row>
    <row r="846" spans="2:22" ht="16.5" x14ac:dyDescent="0.35">
      <c r="C846" t="s">
        <v>9</v>
      </c>
      <c r="D846" t="s">
        <v>10</v>
      </c>
      <c r="E846">
        <v>2011134</v>
      </c>
      <c r="F846">
        <v>931585</v>
      </c>
      <c r="G846" t="s">
        <v>845</v>
      </c>
      <c r="H846">
        <v>3</v>
      </c>
      <c r="I846" t="s">
        <v>12</v>
      </c>
      <c r="J846">
        <v>97.24</v>
      </c>
      <c r="K846" t="s">
        <v>14</v>
      </c>
      <c r="M846" s="34">
        <f t="shared" si="212"/>
        <v>2011134</v>
      </c>
      <c r="N846" s="34">
        <f t="shared" si="213"/>
        <v>931585</v>
      </c>
      <c r="O846" s="34" t="str">
        <f t="shared" si="214"/>
        <v>NONINO GRAPPA DI FRAGOLINO 45° 50CL</v>
      </c>
      <c r="P846" s="35">
        <f t="shared" si="215"/>
        <v>32.413333333333334</v>
      </c>
      <c r="Q846" s="20">
        <v>0</v>
      </c>
      <c r="R846" s="21">
        <f t="shared" si="216"/>
        <v>0</v>
      </c>
      <c r="S846" s="22">
        <f t="shared" si="217"/>
        <v>0</v>
      </c>
      <c r="T846" s="23">
        <v>0</v>
      </c>
      <c r="U846" s="21">
        <f t="shared" si="218"/>
        <v>0</v>
      </c>
      <c r="V846" s="24">
        <f t="shared" si="219"/>
        <v>0</v>
      </c>
    </row>
    <row r="847" spans="2:22" ht="16.5" x14ac:dyDescent="0.35">
      <c r="C847" t="s">
        <v>9</v>
      </c>
      <c r="D847" t="s">
        <v>10</v>
      </c>
      <c r="E847">
        <v>2011134</v>
      </c>
      <c r="F847">
        <v>1225711</v>
      </c>
      <c r="G847" t="s">
        <v>846</v>
      </c>
      <c r="H847">
        <v>2</v>
      </c>
      <c r="I847" t="s">
        <v>12</v>
      </c>
      <c r="J847">
        <v>94.14</v>
      </c>
      <c r="K847" t="s">
        <v>14</v>
      </c>
      <c r="M847" s="34">
        <f t="shared" si="212"/>
        <v>2011134</v>
      </c>
      <c r="N847" s="34">
        <f t="shared" si="213"/>
        <v>1225711</v>
      </c>
      <c r="O847" s="34" t="str">
        <f t="shared" si="214"/>
        <v>MAROLO GRAPPA BAROLO 20 ANNI 50° 70CL</v>
      </c>
      <c r="P847" s="35">
        <f t="shared" si="215"/>
        <v>47.07</v>
      </c>
      <c r="Q847" s="20">
        <v>0</v>
      </c>
      <c r="R847" s="21">
        <f t="shared" si="216"/>
        <v>0</v>
      </c>
      <c r="S847" s="22">
        <f t="shared" si="217"/>
        <v>0</v>
      </c>
      <c r="T847" s="23">
        <v>0</v>
      </c>
      <c r="U847" s="21">
        <f t="shared" si="218"/>
        <v>0</v>
      </c>
      <c r="V847" s="24">
        <f t="shared" si="219"/>
        <v>0</v>
      </c>
    </row>
    <row r="848" spans="2:22" ht="16.5" x14ac:dyDescent="0.35">
      <c r="C848" t="s">
        <v>9</v>
      </c>
      <c r="D848" t="s">
        <v>10</v>
      </c>
      <c r="E848">
        <v>2011134</v>
      </c>
      <c r="F848">
        <v>1297723</v>
      </c>
      <c r="G848" t="s">
        <v>847</v>
      </c>
      <c r="H848">
        <v>14</v>
      </c>
      <c r="I848" t="s">
        <v>12</v>
      </c>
      <c r="J848">
        <v>758.06</v>
      </c>
      <c r="K848" t="s">
        <v>14</v>
      </c>
      <c r="M848" s="36">
        <f t="shared" si="212"/>
        <v>2011134</v>
      </c>
      <c r="N848" s="36">
        <f t="shared" si="213"/>
        <v>1297723</v>
      </c>
      <c r="O848" s="36" t="str">
        <f t="shared" si="214"/>
        <v>TENUTA SAN GUIDO GRAPPA DI SASSICAIA 50C</v>
      </c>
      <c r="P848" s="37">
        <f t="shared" si="215"/>
        <v>54.147142857142853</v>
      </c>
      <c r="Q848" s="25">
        <v>0</v>
      </c>
      <c r="R848" s="26">
        <f t="shared" si="216"/>
        <v>0</v>
      </c>
      <c r="S848" s="27">
        <f t="shared" si="217"/>
        <v>0</v>
      </c>
      <c r="T848" s="28">
        <v>0</v>
      </c>
      <c r="U848" s="26">
        <f t="shared" si="218"/>
        <v>0</v>
      </c>
      <c r="V848" s="29">
        <f t="shared" si="219"/>
        <v>0</v>
      </c>
    </row>
    <row r="849" spans="2:22" hidden="1" x14ac:dyDescent="0.25">
      <c r="M849" t="str">
        <f t="shared" si="212"/>
        <v/>
      </c>
      <c r="N849" t="str">
        <f t="shared" si="213"/>
        <v/>
      </c>
      <c r="O849" t="str">
        <f t="shared" si="214"/>
        <v/>
      </c>
      <c r="P849" s="1" t="str">
        <f t="shared" si="215"/>
        <v/>
      </c>
    </row>
    <row r="850" spans="2:22" hidden="1" x14ac:dyDescent="0.25">
      <c r="B850" t="s">
        <v>15</v>
      </c>
      <c r="E850">
        <v>2011134</v>
      </c>
      <c r="J850" t="s">
        <v>848</v>
      </c>
      <c r="K850" t="s">
        <v>14</v>
      </c>
      <c r="M850" t="str">
        <f t="shared" si="212"/>
        <v/>
      </c>
      <c r="N850" t="str">
        <f t="shared" si="213"/>
        <v/>
      </c>
      <c r="O850" t="str">
        <f t="shared" si="214"/>
        <v/>
      </c>
      <c r="P850" s="1" t="str">
        <f t="shared" si="215"/>
        <v/>
      </c>
    </row>
    <row r="851" spans="2:22" hidden="1" x14ac:dyDescent="0.25">
      <c r="M851" t="str">
        <f t="shared" si="212"/>
        <v/>
      </c>
      <c r="N851" t="str">
        <f t="shared" si="213"/>
        <v/>
      </c>
      <c r="O851" t="str">
        <f t="shared" si="214"/>
        <v/>
      </c>
      <c r="P851" s="1" t="str">
        <f t="shared" si="215"/>
        <v/>
      </c>
    </row>
    <row r="852" spans="2:22" ht="16.5" x14ac:dyDescent="0.35">
      <c r="C852" t="s">
        <v>9</v>
      </c>
      <c r="D852" t="s">
        <v>10</v>
      </c>
      <c r="E852">
        <v>2011135</v>
      </c>
      <c r="F852">
        <v>936925</v>
      </c>
      <c r="G852" t="s">
        <v>849</v>
      </c>
      <c r="H852">
        <v>2</v>
      </c>
      <c r="I852" t="s">
        <v>12</v>
      </c>
      <c r="J852">
        <v>26.13</v>
      </c>
      <c r="K852" t="s">
        <v>14</v>
      </c>
      <c r="M852" s="32">
        <f t="shared" si="212"/>
        <v>2011135</v>
      </c>
      <c r="N852" s="32">
        <f t="shared" si="213"/>
        <v>936925</v>
      </c>
      <c r="O852" s="32" t="str">
        <f t="shared" si="214"/>
        <v>MARIE BRIZARD ANISETTE 25° 70CL</v>
      </c>
      <c r="P852" s="33">
        <f t="shared" si="215"/>
        <v>13.065</v>
      </c>
      <c r="Q852" s="15">
        <v>0</v>
      </c>
      <c r="R852" s="16">
        <f t="shared" ref="R852:R895" si="220">IFERROR(Q852/1.416,0)</f>
        <v>0</v>
      </c>
      <c r="S852" s="17">
        <f t="shared" ref="S852:S895" si="221">IFERROR(P852/R852,0)</f>
        <v>0</v>
      </c>
      <c r="T852" s="18">
        <v>0</v>
      </c>
      <c r="U852" s="16">
        <f t="shared" ref="U852:U895" si="222">IFERROR(T852/1.416,0)</f>
        <v>0</v>
      </c>
      <c r="V852" s="19">
        <f t="shared" ref="V852:V895" si="223">IFERROR(P852/U852,0)</f>
        <v>0</v>
      </c>
    </row>
    <row r="853" spans="2:22" ht="16.5" x14ac:dyDescent="0.35">
      <c r="C853" t="s">
        <v>9</v>
      </c>
      <c r="D853" t="s">
        <v>10</v>
      </c>
      <c r="E853">
        <v>2011135</v>
      </c>
      <c r="F853">
        <v>936941</v>
      </c>
      <c r="G853" t="s">
        <v>850</v>
      </c>
      <c r="H853">
        <v>25</v>
      </c>
      <c r="I853" t="s">
        <v>12</v>
      </c>
      <c r="J853">
        <v>290.97000000000003</v>
      </c>
      <c r="K853" t="s">
        <v>14</v>
      </c>
      <c r="M853" s="34">
        <f t="shared" si="212"/>
        <v>2011135</v>
      </c>
      <c r="N853" s="34">
        <f t="shared" si="213"/>
        <v>936941</v>
      </c>
      <c r="O853" s="34" t="str">
        <f t="shared" si="214"/>
        <v>KAHLUA CAFE 20° 70CL RCOL</v>
      </c>
      <c r="P853" s="35">
        <f t="shared" si="215"/>
        <v>11.638800000000002</v>
      </c>
      <c r="Q853" s="20">
        <v>0</v>
      </c>
      <c r="R853" s="21">
        <f t="shared" si="220"/>
        <v>0</v>
      </c>
      <c r="S853" s="22">
        <f t="shared" si="221"/>
        <v>0</v>
      </c>
      <c r="T853" s="23">
        <v>0</v>
      </c>
      <c r="U853" s="21">
        <f t="shared" si="222"/>
        <v>0</v>
      </c>
      <c r="V853" s="24">
        <f t="shared" si="223"/>
        <v>0</v>
      </c>
    </row>
    <row r="854" spans="2:22" ht="16.5" x14ac:dyDescent="0.35">
      <c r="C854" t="s">
        <v>9</v>
      </c>
      <c r="D854" t="s">
        <v>10</v>
      </c>
      <c r="E854">
        <v>2011135</v>
      </c>
      <c r="F854">
        <v>936968</v>
      </c>
      <c r="G854" t="s">
        <v>851</v>
      </c>
      <c r="H854">
        <v>3</v>
      </c>
      <c r="I854" t="s">
        <v>12</v>
      </c>
      <c r="J854">
        <v>74.94</v>
      </c>
      <c r="K854" t="s">
        <v>14</v>
      </c>
      <c r="M854" s="34">
        <f t="shared" si="212"/>
        <v>2011135</v>
      </c>
      <c r="N854" s="34">
        <f t="shared" si="213"/>
        <v>936968</v>
      </c>
      <c r="O854" s="34" t="str">
        <f t="shared" si="214"/>
        <v>CHARTREUSE VERTE 55° 70CL</v>
      </c>
      <c r="P854" s="35">
        <f t="shared" si="215"/>
        <v>24.98</v>
      </c>
      <c r="Q854" s="20">
        <v>0</v>
      </c>
      <c r="R854" s="21">
        <f t="shared" si="220"/>
        <v>0</v>
      </c>
      <c r="S854" s="22">
        <f t="shared" si="221"/>
        <v>0</v>
      </c>
      <c r="T854" s="23">
        <v>0</v>
      </c>
      <c r="U854" s="21">
        <f t="shared" si="222"/>
        <v>0</v>
      </c>
      <c r="V854" s="24">
        <f t="shared" si="223"/>
        <v>0</v>
      </c>
    </row>
    <row r="855" spans="2:22" ht="16.5" x14ac:dyDescent="0.35">
      <c r="C855" t="s">
        <v>9</v>
      </c>
      <c r="D855" t="s">
        <v>10</v>
      </c>
      <c r="E855">
        <v>2011135</v>
      </c>
      <c r="F855">
        <v>936976</v>
      </c>
      <c r="G855" t="s">
        <v>852</v>
      </c>
      <c r="H855">
        <v>4</v>
      </c>
      <c r="I855" t="s">
        <v>12</v>
      </c>
      <c r="J855">
        <v>272.69</v>
      </c>
      <c r="K855" t="s">
        <v>14</v>
      </c>
      <c r="M855" s="34">
        <f t="shared" si="212"/>
        <v>2011135</v>
      </c>
      <c r="N855" s="34">
        <f t="shared" si="213"/>
        <v>936976</v>
      </c>
      <c r="O855" s="34" t="str">
        <f t="shared" si="214"/>
        <v>CHARTREUSE VERTE VEP 54° 100CL</v>
      </c>
      <c r="P855" s="35">
        <f t="shared" si="215"/>
        <v>68.172499999999999</v>
      </c>
      <c r="Q855" s="20">
        <v>0</v>
      </c>
      <c r="R855" s="21">
        <f t="shared" si="220"/>
        <v>0</v>
      </c>
      <c r="S855" s="22">
        <f t="shared" si="221"/>
        <v>0</v>
      </c>
      <c r="T855" s="23">
        <v>0</v>
      </c>
      <c r="U855" s="21">
        <f t="shared" si="222"/>
        <v>0</v>
      </c>
      <c r="V855" s="24">
        <f t="shared" si="223"/>
        <v>0</v>
      </c>
    </row>
    <row r="856" spans="2:22" ht="16.5" x14ac:dyDescent="0.35">
      <c r="C856" t="s">
        <v>9</v>
      </c>
      <c r="D856" t="s">
        <v>10</v>
      </c>
      <c r="E856">
        <v>2011135</v>
      </c>
      <c r="F856">
        <v>937047</v>
      </c>
      <c r="G856" t="s">
        <v>853</v>
      </c>
      <c r="H856">
        <v>114</v>
      </c>
      <c r="I856" t="s">
        <v>12</v>
      </c>
      <c r="J856" t="s">
        <v>854</v>
      </c>
      <c r="K856" t="s">
        <v>14</v>
      </c>
      <c r="M856" s="34">
        <f t="shared" si="212"/>
        <v>2011135</v>
      </c>
      <c r="N856" s="34">
        <f t="shared" si="213"/>
        <v>937047</v>
      </c>
      <c r="O856" s="34" t="str">
        <f t="shared" si="214"/>
        <v>GET 27 PIPPERMINT 21° 100CL</v>
      </c>
      <c r="P856" s="35">
        <f t="shared" si="215"/>
        <v>15.818596491228069</v>
      </c>
      <c r="Q856" s="20">
        <v>0</v>
      </c>
      <c r="R856" s="21">
        <f t="shared" si="220"/>
        <v>0</v>
      </c>
      <c r="S856" s="22">
        <f t="shared" si="221"/>
        <v>0</v>
      </c>
      <c r="T856" s="23">
        <v>0</v>
      </c>
      <c r="U856" s="21">
        <f t="shared" si="222"/>
        <v>0</v>
      </c>
      <c r="V856" s="24">
        <f t="shared" si="223"/>
        <v>0</v>
      </c>
    </row>
    <row r="857" spans="2:22" ht="16.5" x14ac:dyDescent="0.35">
      <c r="C857" t="s">
        <v>9</v>
      </c>
      <c r="D857" t="s">
        <v>10</v>
      </c>
      <c r="E857">
        <v>2011135</v>
      </c>
      <c r="F857">
        <v>937055</v>
      </c>
      <c r="G857" t="s">
        <v>855</v>
      </c>
      <c r="H857">
        <v>29</v>
      </c>
      <c r="I857" t="s">
        <v>12</v>
      </c>
      <c r="J857">
        <v>197.42</v>
      </c>
      <c r="K857" t="s">
        <v>14</v>
      </c>
      <c r="M857" s="34">
        <f t="shared" si="212"/>
        <v>2011135</v>
      </c>
      <c r="N857" s="34">
        <f t="shared" si="213"/>
        <v>937055</v>
      </c>
      <c r="O857" s="34" t="str">
        <f t="shared" si="214"/>
        <v>PISANG AMBON 17° 70CL</v>
      </c>
      <c r="P857" s="35">
        <f t="shared" si="215"/>
        <v>6.8075862068965511</v>
      </c>
      <c r="Q857" s="20">
        <v>0</v>
      </c>
      <c r="R857" s="21">
        <f t="shared" si="220"/>
        <v>0</v>
      </c>
      <c r="S857" s="22">
        <f t="shared" si="221"/>
        <v>0</v>
      </c>
      <c r="T857" s="23">
        <v>0</v>
      </c>
      <c r="U857" s="21">
        <f t="shared" si="222"/>
        <v>0</v>
      </c>
      <c r="V857" s="24">
        <f t="shared" si="223"/>
        <v>0</v>
      </c>
    </row>
    <row r="858" spans="2:22" ht="16.5" x14ac:dyDescent="0.35">
      <c r="C858" t="s">
        <v>9</v>
      </c>
      <c r="D858" t="s">
        <v>10</v>
      </c>
      <c r="E858">
        <v>2011135</v>
      </c>
      <c r="F858">
        <v>937063</v>
      </c>
      <c r="G858" t="s">
        <v>856</v>
      </c>
      <c r="H858">
        <v>30</v>
      </c>
      <c r="I858" t="s">
        <v>12</v>
      </c>
      <c r="J858">
        <v>481.8</v>
      </c>
      <c r="K858" t="s">
        <v>14</v>
      </c>
      <c r="M858" s="34">
        <f t="shared" si="212"/>
        <v>2011135</v>
      </c>
      <c r="N858" s="34">
        <f t="shared" si="213"/>
        <v>937063</v>
      </c>
      <c r="O858" s="34" t="str">
        <f t="shared" si="214"/>
        <v>SAMBUCA MOLINARI 40° 70CL</v>
      </c>
      <c r="P858" s="35">
        <f t="shared" si="215"/>
        <v>16.059999999999999</v>
      </c>
      <c r="Q858" s="20">
        <v>0</v>
      </c>
      <c r="R858" s="21">
        <f t="shared" si="220"/>
        <v>0</v>
      </c>
      <c r="S858" s="22">
        <f t="shared" si="221"/>
        <v>0</v>
      </c>
      <c r="T858" s="23">
        <v>0</v>
      </c>
      <c r="U858" s="21">
        <f t="shared" si="222"/>
        <v>0</v>
      </c>
      <c r="V858" s="24">
        <f t="shared" si="223"/>
        <v>0</v>
      </c>
    </row>
    <row r="859" spans="2:22" ht="16.5" x14ac:dyDescent="0.35">
      <c r="C859" t="s">
        <v>9</v>
      </c>
      <c r="D859" t="s">
        <v>10</v>
      </c>
      <c r="E859">
        <v>2011135</v>
      </c>
      <c r="F859">
        <v>937098</v>
      </c>
      <c r="G859" t="s">
        <v>857</v>
      </c>
      <c r="H859">
        <v>7</v>
      </c>
      <c r="I859" t="s">
        <v>12</v>
      </c>
      <c r="J859">
        <v>122.64</v>
      </c>
      <c r="K859" t="s">
        <v>14</v>
      </c>
      <c r="M859" s="34">
        <f t="shared" si="212"/>
        <v>2011135</v>
      </c>
      <c r="N859" s="34">
        <f t="shared" si="213"/>
        <v>937098</v>
      </c>
      <c r="O859" s="34" t="str">
        <f t="shared" si="214"/>
        <v>VERVEINE JAUNE 40° 70CL</v>
      </c>
      <c r="P859" s="35">
        <f t="shared" si="215"/>
        <v>17.52</v>
      </c>
      <c r="Q859" s="20">
        <v>0</v>
      </c>
      <c r="R859" s="21">
        <f t="shared" si="220"/>
        <v>0</v>
      </c>
      <c r="S859" s="22">
        <f t="shared" si="221"/>
        <v>0</v>
      </c>
      <c r="T859" s="23">
        <v>0</v>
      </c>
      <c r="U859" s="21">
        <f t="shared" si="222"/>
        <v>0</v>
      </c>
      <c r="V859" s="24">
        <f t="shared" si="223"/>
        <v>0</v>
      </c>
    </row>
    <row r="860" spans="2:22" ht="16.5" x14ac:dyDescent="0.35">
      <c r="C860" t="s">
        <v>9</v>
      </c>
      <c r="D860" t="s">
        <v>10</v>
      </c>
      <c r="E860">
        <v>2011135</v>
      </c>
      <c r="F860">
        <v>937119</v>
      </c>
      <c r="G860" t="s">
        <v>858</v>
      </c>
      <c r="H860">
        <v>37</v>
      </c>
      <c r="I860" t="s">
        <v>12</v>
      </c>
      <c r="J860">
        <v>627.5</v>
      </c>
      <c r="K860" t="s">
        <v>14</v>
      </c>
      <c r="M860" s="34">
        <f t="shared" si="212"/>
        <v>2011135</v>
      </c>
      <c r="N860" s="34">
        <f t="shared" si="213"/>
        <v>937119</v>
      </c>
      <c r="O860" s="34" t="str">
        <f t="shared" si="214"/>
        <v>DISARONNO AMARETTO 28° 70CL</v>
      </c>
      <c r="P860" s="35">
        <f t="shared" si="215"/>
        <v>16.95945945945946</v>
      </c>
      <c r="Q860" s="20">
        <v>0</v>
      </c>
      <c r="R860" s="21">
        <f t="shared" si="220"/>
        <v>0</v>
      </c>
      <c r="S860" s="22">
        <f t="shared" si="221"/>
        <v>0</v>
      </c>
      <c r="T860" s="23">
        <v>0</v>
      </c>
      <c r="U860" s="21">
        <f t="shared" si="222"/>
        <v>0</v>
      </c>
      <c r="V860" s="24">
        <f t="shared" si="223"/>
        <v>0</v>
      </c>
    </row>
    <row r="861" spans="2:22" ht="16.5" x14ac:dyDescent="0.35">
      <c r="C861" t="s">
        <v>9</v>
      </c>
      <c r="D861" t="s">
        <v>10</v>
      </c>
      <c r="E861">
        <v>2011135</v>
      </c>
      <c r="F861">
        <v>937127</v>
      </c>
      <c r="G861" t="s">
        <v>859</v>
      </c>
      <c r="H861">
        <v>3</v>
      </c>
      <c r="I861" t="s">
        <v>12</v>
      </c>
      <c r="J861">
        <v>49.69</v>
      </c>
      <c r="K861" t="s">
        <v>14</v>
      </c>
      <c r="M861" s="34">
        <f t="shared" si="212"/>
        <v>2011135</v>
      </c>
      <c r="N861" s="34">
        <f t="shared" si="213"/>
        <v>937127</v>
      </c>
      <c r="O861" s="34" t="str">
        <f t="shared" si="214"/>
        <v>HEERING CHERRY 24° 70CL</v>
      </c>
      <c r="P861" s="35">
        <f t="shared" si="215"/>
        <v>16.563333333333333</v>
      </c>
      <c r="Q861" s="20">
        <v>0</v>
      </c>
      <c r="R861" s="21">
        <f t="shared" si="220"/>
        <v>0</v>
      </c>
      <c r="S861" s="22">
        <f t="shared" si="221"/>
        <v>0</v>
      </c>
      <c r="T861" s="23">
        <v>0</v>
      </c>
      <c r="U861" s="21">
        <f t="shared" si="222"/>
        <v>0</v>
      </c>
      <c r="V861" s="24">
        <f t="shared" si="223"/>
        <v>0</v>
      </c>
    </row>
    <row r="862" spans="2:22" ht="16.5" x14ac:dyDescent="0.35">
      <c r="C862" t="s">
        <v>9</v>
      </c>
      <c r="D862" t="s">
        <v>10</v>
      </c>
      <c r="E862">
        <v>2011135</v>
      </c>
      <c r="F862">
        <v>937135</v>
      </c>
      <c r="G862" t="s">
        <v>860</v>
      </c>
      <c r="H862">
        <v>102</v>
      </c>
      <c r="I862" t="s">
        <v>12</v>
      </c>
      <c r="J862" t="s">
        <v>861</v>
      </c>
      <c r="K862" t="s">
        <v>14</v>
      </c>
      <c r="M862" s="34">
        <f t="shared" si="212"/>
        <v>2011135</v>
      </c>
      <c r="N862" s="34">
        <f t="shared" si="213"/>
        <v>937135</v>
      </c>
      <c r="O862" s="34" t="str">
        <f t="shared" si="214"/>
        <v>COINTREAU 40° 70CL</v>
      </c>
      <c r="P862" s="35">
        <f t="shared" si="215"/>
        <v>14.128921568627453</v>
      </c>
      <c r="Q862" s="20">
        <v>0</v>
      </c>
      <c r="R862" s="21">
        <f t="shared" si="220"/>
        <v>0</v>
      </c>
      <c r="S862" s="22">
        <f t="shared" si="221"/>
        <v>0</v>
      </c>
      <c r="T862" s="23">
        <v>0</v>
      </c>
      <c r="U862" s="21">
        <f t="shared" si="222"/>
        <v>0</v>
      </c>
      <c r="V862" s="24">
        <f t="shared" si="223"/>
        <v>0</v>
      </c>
    </row>
    <row r="863" spans="2:22" ht="16.5" x14ac:dyDescent="0.35">
      <c r="C863" t="s">
        <v>9</v>
      </c>
      <c r="D863" t="s">
        <v>10</v>
      </c>
      <c r="E863">
        <v>2011135</v>
      </c>
      <c r="F863">
        <v>937151</v>
      </c>
      <c r="G863" t="s">
        <v>862</v>
      </c>
      <c r="H863">
        <v>99</v>
      </c>
      <c r="I863" t="s">
        <v>12</v>
      </c>
      <c r="J863" t="s">
        <v>863</v>
      </c>
      <c r="K863" t="s">
        <v>14</v>
      </c>
      <c r="M863" s="34">
        <f t="shared" si="212"/>
        <v>2011135</v>
      </c>
      <c r="N863" s="34">
        <f t="shared" si="213"/>
        <v>937151</v>
      </c>
      <c r="O863" s="34" t="str">
        <f t="shared" si="214"/>
        <v>CARTRON TRIPLE SEC 40° 70CL</v>
      </c>
      <c r="P863" s="35">
        <f t="shared" si="215"/>
        <v>11.48</v>
      </c>
      <c r="Q863" s="20">
        <v>0</v>
      </c>
      <c r="R863" s="21">
        <f t="shared" si="220"/>
        <v>0</v>
      </c>
      <c r="S863" s="22">
        <f t="shared" si="221"/>
        <v>0</v>
      </c>
      <c r="T863" s="23">
        <v>0</v>
      </c>
      <c r="U863" s="21">
        <f t="shared" si="222"/>
        <v>0</v>
      </c>
      <c r="V863" s="24">
        <f t="shared" si="223"/>
        <v>0</v>
      </c>
    </row>
    <row r="864" spans="2:22" ht="16.5" x14ac:dyDescent="0.35">
      <c r="C864" t="s">
        <v>9</v>
      </c>
      <c r="D864" t="s">
        <v>10</v>
      </c>
      <c r="E864">
        <v>2011135</v>
      </c>
      <c r="F864">
        <v>937178</v>
      </c>
      <c r="G864" t="s">
        <v>864</v>
      </c>
      <c r="H864">
        <v>1</v>
      </c>
      <c r="I864" t="s">
        <v>12</v>
      </c>
      <c r="J864">
        <v>11.41</v>
      </c>
      <c r="K864" t="s">
        <v>14</v>
      </c>
      <c r="M864" s="34">
        <f t="shared" si="212"/>
        <v>2011135</v>
      </c>
      <c r="N864" s="34">
        <f t="shared" si="213"/>
        <v>937178</v>
      </c>
      <c r="O864" s="34" t="str">
        <f t="shared" si="214"/>
        <v>CARTRON CURACAO ORANGE 40° 70CL</v>
      </c>
      <c r="P864" s="35">
        <f t="shared" si="215"/>
        <v>11.41</v>
      </c>
      <c r="Q864" s="20">
        <v>0</v>
      </c>
      <c r="R864" s="21">
        <f t="shared" si="220"/>
        <v>0</v>
      </c>
      <c r="S864" s="22">
        <f t="shared" si="221"/>
        <v>0</v>
      </c>
      <c r="T864" s="23">
        <v>0</v>
      </c>
      <c r="U864" s="21">
        <f t="shared" si="222"/>
        <v>0</v>
      </c>
      <c r="V864" s="24">
        <f t="shared" si="223"/>
        <v>0</v>
      </c>
    </row>
    <row r="865" spans="3:22" ht="16.5" x14ac:dyDescent="0.35">
      <c r="C865" t="s">
        <v>9</v>
      </c>
      <c r="D865" t="s">
        <v>10</v>
      </c>
      <c r="E865">
        <v>2011135</v>
      </c>
      <c r="F865">
        <v>937215</v>
      </c>
      <c r="G865" t="s">
        <v>865</v>
      </c>
      <c r="H865">
        <v>79</v>
      </c>
      <c r="I865" t="s">
        <v>12</v>
      </c>
      <c r="J865" t="s">
        <v>866</v>
      </c>
      <c r="K865" t="s">
        <v>14</v>
      </c>
      <c r="M865" s="34">
        <f t="shared" si="212"/>
        <v>2011135</v>
      </c>
      <c r="N865" s="34">
        <f t="shared" si="213"/>
        <v>937215</v>
      </c>
      <c r="O865" s="34" t="str">
        <f t="shared" si="214"/>
        <v>GRAND MARNIER CORDON ROUGE 40° 70CL</v>
      </c>
      <c r="P865" s="35">
        <f t="shared" si="215"/>
        <v>18.430886075949367</v>
      </c>
      <c r="Q865" s="20">
        <v>0</v>
      </c>
      <c r="R865" s="21">
        <f t="shared" si="220"/>
        <v>0</v>
      </c>
      <c r="S865" s="22">
        <f t="shared" si="221"/>
        <v>0</v>
      </c>
      <c r="T865" s="23">
        <v>0</v>
      </c>
      <c r="U865" s="21">
        <f t="shared" si="222"/>
        <v>0</v>
      </c>
      <c r="V865" s="24">
        <f t="shared" si="223"/>
        <v>0</v>
      </c>
    </row>
    <row r="866" spans="3:22" ht="16.5" x14ac:dyDescent="0.35">
      <c r="C866" t="s">
        <v>9</v>
      </c>
      <c r="D866" t="s">
        <v>10</v>
      </c>
      <c r="E866">
        <v>2011135</v>
      </c>
      <c r="F866">
        <v>937240</v>
      </c>
      <c r="G866" t="s">
        <v>867</v>
      </c>
      <c r="H866">
        <v>37</v>
      </c>
      <c r="I866" t="s">
        <v>12</v>
      </c>
      <c r="J866">
        <v>248.64</v>
      </c>
      <c r="K866" t="s">
        <v>14</v>
      </c>
      <c r="M866" s="34">
        <f t="shared" si="212"/>
        <v>2011135</v>
      </c>
      <c r="N866" s="34">
        <f t="shared" si="213"/>
        <v>937240</v>
      </c>
      <c r="O866" s="34" t="str">
        <f t="shared" si="214"/>
        <v>MALIBU 18° 70CL RCOL</v>
      </c>
      <c r="P866" s="35">
        <f t="shared" si="215"/>
        <v>6.72</v>
      </c>
      <c r="Q866" s="20">
        <v>0</v>
      </c>
      <c r="R866" s="21">
        <f t="shared" si="220"/>
        <v>0</v>
      </c>
      <c r="S866" s="22">
        <f t="shared" si="221"/>
        <v>0</v>
      </c>
      <c r="T866" s="23">
        <v>0</v>
      </c>
      <c r="U866" s="21">
        <f t="shared" si="222"/>
        <v>0</v>
      </c>
      <c r="V866" s="24">
        <f t="shared" si="223"/>
        <v>0</v>
      </c>
    </row>
    <row r="867" spans="3:22" ht="16.5" x14ac:dyDescent="0.35">
      <c r="C867" t="s">
        <v>9</v>
      </c>
      <c r="D867" t="s">
        <v>10</v>
      </c>
      <c r="E867">
        <v>2011135</v>
      </c>
      <c r="F867">
        <v>937258</v>
      </c>
      <c r="G867" t="s">
        <v>868</v>
      </c>
      <c r="H867">
        <v>8</v>
      </c>
      <c r="I867" t="s">
        <v>12</v>
      </c>
      <c r="J867">
        <v>131.31</v>
      </c>
      <c r="K867" t="s">
        <v>14</v>
      </c>
      <c r="M867" s="34">
        <f t="shared" si="212"/>
        <v>2011135</v>
      </c>
      <c r="N867" s="34">
        <f t="shared" si="213"/>
        <v>937258</v>
      </c>
      <c r="O867" s="34" t="str">
        <f t="shared" si="214"/>
        <v>NAPOLEON MANDARINE 38° 70CL</v>
      </c>
      <c r="P867" s="35">
        <f t="shared" si="215"/>
        <v>16.41375</v>
      </c>
      <c r="Q867" s="20">
        <v>0</v>
      </c>
      <c r="R867" s="21">
        <f t="shared" si="220"/>
        <v>0</v>
      </c>
      <c r="S867" s="22">
        <f t="shared" si="221"/>
        <v>0</v>
      </c>
      <c r="T867" s="23">
        <v>0</v>
      </c>
      <c r="U867" s="21">
        <f t="shared" si="222"/>
        <v>0</v>
      </c>
      <c r="V867" s="24">
        <f t="shared" si="223"/>
        <v>0</v>
      </c>
    </row>
    <row r="868" spans="3:22" ht="16.5" x14ac:dyDescent="0.35">
      <c r="C868" t="s">
        <v>9</v>
      </c>
      <c r="D868" t="s">
        <v>10</v>
      </c>
      <c r="E868">
        <v>2011135</v>
      </c>
      <c r="F868">
        <v>937338</v>
      </c>
      <c r="G868" t="s">
        <v>869</v>
      </c>
      <c r="H868">
        <v>5</v>
      </c>
      <c r="I868" t="s">
        <v>12</v>
      </c>
      <c r="J868">
        <v>77.13</v>
      </c>
      <c r="K868" t="s">
        <v>14</v>
      </c>
      <c r="M868" s="34">
        <f t="shared" si="212"/>
        <v>2011135</v>
      </c>
      <c r="N868" s="34">
        <f t="shared" si="213"/>
        <v>937338</v>
      </c>
      <c r="O868" s="34" t="str">
        <f t="shared" si="214"/>
        <v>SOUTHERN COMFORT 70CL</v>
      </c>
      <c r="P868" s="35">
        <f t="shared" si="215"/>
        <v>15.425999999999998</v>
      </c>
      <c r="Q868" s="20">
        <v>0</v>
      </c>
      <c r="R868" s="21">
        <f t="shared" si="220"/>
        <v>0</v>
      </c>
      <c r="S868" s="22">
        <f t="shared" si="221"/>
        <v>0</v>
      </c>
      <c r="T868" s="23">
        <v>0</v>
      </c>
      <c r="U868" s="21">
        <f t="shared" si="222"/>
        <v>0</v>
      </c>
      <c r="V868" s="24">
        <f t="shared" si="223"/>
        <v>0</v>
      </c>
    </row>
    <row r="869" spans="3:22" ht="16.5" x14ac:dyDescent="0.35">
      <c r="C869" t="s">
        <v>9</v>
      </c>
      <c r="D869" t="s">
        <v>10</v>
      </c>
      <c r="E869">
        <v>2011135</v>
      </c>
      <c r="F869">
        <v>937346</v>
      </c>
      <c r="G869" t="s">
        <v>870</v>
      </c>
      <c r="H869">
        <v>3</v>
      </c>
      <c r="I869" t="s">
        <v>12</v>
      </c>
      <c r="J869">
        <v>61.87</v>
      </c>
      <c r="K869" t="s">
        <v>14</v>
      </c>
      <c r="M869" s="34">
        <f t="shared" si="212"/>
        <v>2011135</v>
      </c>
      <c r="N869" s="34">
        <f t="shared" si="213"/>
        <v>937346</v>
      </c>
      <c r="O869" s="34" t="str">
        <f t="shared" si="214"/>
        <v>DRAMBUIE WHISKY LIQUEUR 40° 70CL</v>
      </c>
      <c r="P869" s="35">
        <f t="shared" si="215"/>
        <v>20.623333333333331</v>
      </c>
      <c r="Q869" s="20">
        <v>0</v>
      </c>
      <c r="R869" s="21">
        <f t="shared" si="220"/>
        <v>0</v>
      </c>
      <c r="S869" s="22">
        <f t="shared" si="221"/>
        <v>0</v>
      </c>
      <c r="T869" s="23">
        <v>0</v>
      </c>
      <c r="U869" s="21">
        <f t="shared" si="222"/>
        <v>0</v>
      </c>
      <c r="V869" s="24">
        <f t="shared" si="223"/>
        <v>0</v>
      </c>
    </row>
    <row r="870" spans="3:22" ht="16.5" x14ac:dyDescent="0.35">
      <c r="C870" t="s">
        <v>9</v>
      </c>
      <c r="D870" t="s">
        <v>10</v>
      </c>
      <c r="E870">
        <v>2011135</v>
      </c>
      <c r="F870">
        <v>948109</v>
      </c>
      <c r="G870" t="s">
        <v>871</v>
      </c>
      <c r="H870">
        <v>2</v>
      </c>
      <c r="I870" t="s">
        <v>12</v>
      </c>
      <c r="J870">
        <v>24.25</v>
      </c>
      <c r="K870" t="s">
        <v>14</v>
      </c>
      <c r="M870" s="34">
        <f t="shared" si="212"/>
        <v>2011135</v>
      </c>
      <c r="N870" s="34">
        <f t="shared" si="213"/>
        <v>948109</v>
      </c>
      <c r="O870" s="34" t="str">
        <f t="shared" si="214"/>
        <v>MARIE BRIZARD ABRICOT 30° 70CL</v>
      </c>
      <c r="P870" s="35">
        <f t="shared" si="215"/>
        <v>12.125</v>
      </c>
      <c r="Q870" s="20">
        <v>0</v>
      </c>
      <c r="R870" s="21">
        <f t="shared" si="220"/>
        <v>0</v>
      </c>
      <c r="S870" s="22">
        <f t="shared" si="221"/>
        <v>0</v>
      </c>
      <c r="T870" s="23">
        <v>0</v>
      </c>
      <c r="U870" s="21">
        <f t="shared" si="222"/>
        <v>0</v>
      </c>
      <c r="V870" s="24">
        <f t="shared" si="223"/>
        <v>0</v>
      </c>
    </row>
    <row r="871" spans="3:22" ht="16.5" x14ac:dyDescent="0.35">
      <c r="C871" t="s">
        <v>9</v>
      </c>
      <c r="D871" t="s">
        <v>10</v>
      </c>
      <c r="E871">
        <v>2011135</v>
      </c>
      <c r="F871">
        <v>994050</v>
      </c>
      <c r="G871" t="s">
        <v>872</v>
      </c>
      <c r="H871">
        <v>22</v>
      </c>
      <c r="I871" t="s">
        <v>12</v>
      </c>
      <c r="J871">
        <v>224.95</v>
      </c>
      <c r="K871" t="s">
        <v>14</v>
      </c>
      <c r="M871" s="34">
        <f t="shared" si="212"/>
        <v>2011135</v>
      </c>
      <c r="N871" s="34">
        <f t="shared" si="213"/>
        <v>994050</v>
      </c>
      <c r="O871" s="34" t="str">
        <f t="shared" si="214"/>
        <v>CARTRON MARASQUIN 25° 70CL</v>
      </c>
      <c r="P871" s="35">
        <f t="shared" si="215"/>
        <v>10.225</v>
      </c>
      <c r="Q871" s="20">
        <v>0</v>
      </c>
      <c r="R871" s="21">
        <f t="shared" si="220"/>
        <v>0</v>
      </c>
      <c r="S871" s="22">
        <f t="shared" si="221"/>
        <v>0</v>
      </c>
      <c r="T871" s="23">
        <v>0</v>
      </c>
      <c r="U871" s="21">
        <f t="shared" si="222"/>
        <v>0</v>
      </c>
      <c r="V871" s="24">
        <f t="shared" si="223"/>
        <v>0</v>
      </c>
    </row>
    <row r="872" spans="3:22" ht="16.5" x14ac:dyDescent="0.35">
      <c r="C872" t="s">
        <v>9</v>
      </c>
      <c r="D872" t="s">
        <v>10</v>
      </c>
      <c r="E872">
        <v>2011135</v>
      </c>
      <c r="F872">
        <v>1015731</v>
      </c>
      <c r="G872" t="s">
        <v>873</v>
      </c>
      <c r="H872">
        <v>2</v>
      </c>
      <c r="I872" t="s">
        <v>12</v>
      </c>
      <c r="J872">
        <v>27.9</v>
      </c>
      <c r="K872" t="s">
        <v>14</v>
      </c>
      <c r="M872" s="34">
        <f t="shared" si="212"/>
        <v>2011135</v>
      </c>
      <c r="N872" s="34">
        <f t="shared" si="213"/>
        <v>1015731</v>
      </c>
      <c r="O872" s="34" t="str">
        <f t="shared" si="214"/>
        <v>TIA MARIA 20° 70CL</v>
      </c>
      <c r="P872" s="35">
        <f t="shared" si="215"/>
        <v>13.95</v>
      </c>
      <c r="Q872" s="20">
        <v>0</v>
      </c>
      <c r="R872" s="21">
        <f t="shared" si="220"/>
        <v>0</v>
      </c>
      <c r="S872" s="22">
        <f t="shared" si="221"/>
        <v>0</v>
      </c>
      <c r="T872" s="23">
        <v>0</v>
      </c>
      <c r="U872" s="21">
        <f t="shared" si="222"/>
        <v>0</v>
      </c>
      <c r="V872" s="24">
        <f t="shared" si="223"/>
        <v>0</v>
      </c>
    </row>
    <row r="873" spans="3:22" ht="16.5" x14ac:dyDescent="0.35">
      <c r="C873" t="s">
        <v>9</v>
      </c>
      <c r="D873" t="s">
        <v>10</v>
      </c>
      <c r="E873">
        <v>2011135</v>
      </c>
      <c r="F873">
        <v>1015749</v>
      </c>
      <c r="G873" t="s">
        <v>874</v>
      </c>
      <c r="H873">
        <v>1</v>
      </c>
      <c r="I873" t="s">
        <v>12</v>
      </c>
      <c r="J873">
        <v>8.8699999999999992</v>
      </c>
      <c r="K873" t="s">
        <v>14</v>
      </c>
      <c r="M873" s="34">
        <f t="shared" si="212"/>
        <v>2011135</v>
      </c>
      <c r="N873" s="34">
        <f t="shared" si="213"/>
        <v>1015749</v>
      </c>
      <c r="O873" s="34" t="str">
        <f t="shared" si="214"/>
        <v>MARIE BRIZARD CURACAO ORANGE 30° 70CL</v>
      </c>
      <c r="P873" s="35">
        <f t="shared" si="215"/>
        <v>8.8699999999999992</v>
      </c>
      <c r="Q873" s="20">
        <v>0</v>
      </c>
      <c r="R873" s="21">
        <f t="shared" si="220"/>
        <v>0</v>
      </c>
      <c r="S873" s="22">
        <f t="shared" si="221"/>
        <v>0</v>
      </c>
      <c r="T873" s="23">
        <v>0</v>
      </c>
      <c r="U873" s="21">
        <f t="shared" si="222"/>
        <v>0</v>
      </c>
      <c r="V873" s="24">
        <f t="shared" si="223"/>
        <v>0</v>
      </c>
    </row>
    <row r="874" spans="3:22" ht="16.5" x14ac:dyDescent="0.35">
      <c r="C874" t="s">
        <v>9</v>
      </c>
      <c r="D874" t="s">
        <v>10</v>
      </c>
      <c r="E874">
        <v>2011135</v>
      </c>
      <c r="F874">
        <v>1016303</v>
      </c>
      <c r="G874" t="s">
        <v>875</v>
      </c>
      <c r="H874">
        <v>4</v>
      </c>
      <c r="I874" t="s">
        <v>12</v>
      </c>
      <c r="J874">
        <v>29.95</v>
      </c>
      <c r="K874" t="s">
        <v>14</v>
      </c>
      <c r="M874" s="34">
        <f t="shared" si="212"/>
        <v>2011135</v>
      </c>
      <c r="N874" s="34">
        <f t="shared" si="213"/>
        <v>1016303</v>
      </c>
      <c r="O874" s="34" t="str">
        <f t="shared" si="214"/>
        <v>MARIE BRIZARD MANZANITA VERDE 20° 70CL</v>
      </c>
      <c r="P874" s="35">
        <f t="shared" si="215"/>
        <v>7.4874999999999998</v>
      </c>
      <c r="Q874" s="20">
        <v>0</v>
      </c>
      <c r="R874" s="21">
        <f t="shared" si="220"/>
        <v>0</v>
      </c>
      <c r="S874" s="22">
        <f t="shared" si="221"/>
        <v>0</v>
      </c>
      <c r="T874" s="23">
        <v>0</v>
      </c>
      <c r="U874" s="21">
        <f t="shared" si="222"/>
        <v>0</v>
      </c>
      <c r="V874" s="24">
        <f t="shared" si="223"/>
        <v>0</v>
      </c>
    </row>
    <row r="875" spans="3:22" ht="16.5" x14ac:dyDescent="0.35">
      <c r="C875" t="s">
        <v>9</v>
      </c>
      <c r="D875" t="s">
        <v>10</v>
      </c>
      <c r="E875">
        <v>2011135</v>
      </c>
      <c r="F875">
        <v>1035361</v>
      </c>
      <c r="G875" t="s">
        <v>876</v>
      </c>
      <c r="H875">
        <v>4</v>
      </c>
      <c r="I875" t="s">
        <v>12</v>
      </c>
      <c r="J875">
        <v>47.32</v>
      </c>
      <c r="K875" t="s">
        <v>14</v>
      </c>
      <c r="M875" s="34">
        <f t="shared" si="212"/>
        <v>2011135</v>
      </c>
      <c r="N875" s="34">
        <f t="shared" si="213"/>
        <v>1035361</v>
      </c>
      <c r="O875" s="34" t="str">
        <f t="shared" si="214"/>
        <v>ARAK MASSAYA ANISETTE 53° 35CL</v>
      </c>
      <c r="P875" s="35">
        <f t="shared" si="215"/>
        <v>11.83</v>
      </c>
      <c r="Q875" s="20">
        <v>0</v>
      </c>
      <c r="R875" s="21">
        <f t="shared" si="220"/>
        <v>0</v>
      </c>
      <c r="S875" s="22">
        <f t="shared" si="221"/>
        <v>0</v>
      </c>
      <c r="T875" s="23">
        <v>0</v>
      </c>
      <c r="U875" s="21">
        <f t="shared" si="222"/>
        <v>0</v>
      </c>
      <c r="V875" s="24">
        <f t="shared" si="223"/>
        <v>0</v>
      </c>
    </row>
    <row r="876" spans="3:22" ht="16.5" x14ac:dyDescent="0.35">
      <c r="C876" t="s">
        <v>9</v>
      </c>
      <c r="D876" t="s">
        <v>10</v>
      </c>
      <c r="E876">
        <v>2011135</v>
      </c>
      <c r="F876">
        <v>1036611</v>
      </c>
      <c r="G876" t="s">
        <v>877</v>
      </c>
      <c r="H876">
        <v>3</v>
      </c>
      <c r="I876" t="s">
        <v>12</v>
      </c>
      <c r="J876">
        <v>48.09</v>
      </c>
      <c r="K876" t="s">
        <v>14</v>
      </c>
      <c r="M876" s="34">
        <f t="shared" si="212"/>
        <v>2011135</v>
      </c>
      <c r="N876" s="34">
        <f t="shared" si="213"/>
        <v>1036611</v>
      </c>
      <c r="O876" s="34" t="str">
        <f t="shared" si="214"/>
        <v>ARAK ANISETTE 53° 70CL</v>
      </c>
      <c r="P876" s="35">
        <f t="shared" si="215"/>
        <v>16.03</v>
      </c>
      <c r="Q876" s="20">
        <v>0</v>
      </c>
      <c r="R876" s="21">
        <f t="shared" si="220"/>
        <v>0</v>
      </c>
      <c r="S876" s="22">
        <f t="shared" si="221"/>
        <v>0</v>
      </c>
      <c r="T876" s="23">
        <v>0</v>
      </c>
      <c r="U876" s="21">
        <f t="shared" si="222"/>
        <v>0</v>
      </c>
      <c r="V876" s="24">
        <f t="shared" si="223"/>
        <v>0</v>
      </c>
    </row>
    <row r="877" spans="3:22" ht="16.5" x14ac:dyDescent="0.35">
      <c r="C877" t="s">
        <v>9</v>
      </c>
      <c r="D877" t="s">
        <v>10</v>
      </c>
      <c r="E877">
        <v>2011135</v>
      </c>
      <c r="F877">
        <v>1039978</v>
      </c>
      <c r="G877" t="s">
        <v>878</v>
      </c>
      <c r="H877">
        <v>6</v>
      </c>
      <c r="I877" t="s">
        <v>12</v>
      </c>
      <c r="J877">
        <v>40.15</v>
      </c>
      <c r="K877" t="s">
        <v>14</v>
      </c>
      <c r="M877" s="34">
        <f t="shared" si="212"/>
        <v>2011135</v>
      </c>
      <c r="N877" s="34">
        <f t="shared" si="213"/>
        <v>1039978</v>
      </c>
      <c r="O877" s="34" t="str">
        <f t="shared" si="214"/>
        <v>PASSOA 15° 70CL</v>
      </c>
      <c r="P877" s="35">
        <f t="shared" si="215"/>
        <v>6.6916666666666664</v>
      </c>
      <c r="Q877" s="20">
        <v>0</v>
      </c>
      <c r="R877" s="21">
        <f t="shared" si="220"/>
        <v>0</v>
      </c>
      <c r="S877" s="22">
        <f t="shared" si="221"/>
        <v>0</v>
      </c>
      <c r="T877" s="23">
        <v>0</v>
      </c>
      <c r="U877" s="21">
        <f t="shared" si="222"/>
        <v>0</v>
      </c>
      <c r="V877" s="24">
        <f t="shared" si="223"/>
        <v>0</v>
      </c>
    </row>
    <row r="878" spans="3:22" ht="16.5" x14ac:dyDescent="0.35">
      <c r="C878" t="s">
        <v>9</v>
      </c>
      <c r="D878" t="s">
        <v>10</v>
      </c>
      <c r="E878">
        <v>2011135</v>
      </c>
      <c r="F878">
        <v>1048225</v>
      </c>
      <c r="G878" t="s">
        <v>879</v>
      </c>
      <c r="H878">
        <v>15</v>
      </c>
      <c r="I878" t="s">
        <v>12</v>
      </c>
      <c r="J878">
        <v>390.15</v>
      </c>
      <c r="K878" t="s">
        <v>14</v>
      </c>
      <c r="M878" s="34">
        <f t="shared" si="212"/>
        <v>2011135</v>
      </c>
      <c r="N878" s="34">
        <f t="shared" si="213"/>
        <v>1048225</v>
      </c>
      <c r="O878" s="34" t="str">
        <f t="shared" si="214"/>
        <v>GRAND MARNIER L. ALEXANDRE 40° 70CL</v>
      </c>
      <c r="P878" s="35">
        <f t="shared" si="215"/>
        <v>26.009999999999998</v>
      </c>
      <c r="Q878" s="20">
        <v>0</v>
      </c>
      <c r="R878" s="21">
        <f t="shared" si="220"/>
        <v>0</v>
      </c>
      <c r="S878" s="22">
        <f t="shared" si="221"/>
        <v>0</v>
      </c>
      <c r="T878" s="23">
        <v>0</v>
      </c>
      <c r="U878" s="21">
        <f t="shared" si="222"/>
        <v>0</v>
      </c>
      <c r="V878" s="24">
        <f t="shared" si="223"/>
        <v>0</v>
      </c>
    </row>
    <row r="879" spans="3:22" ht="16.5" x14ac:dyDescent="0.35">
      <c r="C879" t="s">
        <v>9</v>
      </c>
      <c r="D879" t="s">
        <v>10</v>
      </c>
      <c r="E879">
        <v>2011135</v>
      </c>
      <c r="F879">
        <v>1097078</v>
      </c>
      <c r="G879" t="s">
        <v>880</v>
      </c>
      <c r="H879">
        <v>1</v>
      </c>
      <c r="I879" t="s">
        <v>12</v>
      </c>
      <c r="J879">
        <v>9.66</v>
      </c>
      <c r="K879" t="s">
        <v>14</v>
      </c>
      <c r="M879" s="34">
        <f t="shared" si="212"/>
        <v>2011135</v>
      </c>
      <c r="N879" s="34">
        <f t="shared" si="213"/>
        <v>1097078</v>
      </c>
      <c r="O879" s="34" t="str">
        <f t="shared" si="214"/>
        <v>SAKE MEI KUEI LU CHIEW 54° 50CL</v>
      </c>
      <c r="P879" s="35">
        <f t="shared" si="215"/>
        <v>9.66</v>
      </c>
      <c r="Q879" s="20">
        <v>0</v>
      </c>
      <c r="R879" s="21">
        <f t="shared" si="220"/>
        <v>0</v>
      </c>
      <c r="S879" s="22">
        <f t="shared" si="221"/>
        <v>0</v>
      </c>
      <c r="T879" s="23">
        <v>0</v>
      </c>
      <c r="U879" s="21">
        <f t="shared" si="222"/>
        <v>0</v>
      </c>
      <c r="V879" s="24">
        <f t="shared" si="223"/>
        <v>0</v>
      </c>
    </row>
    <row r="880" spans="3:22" ht="16.5" x14ac:dyDescent="0.35">
      <c r="C880" t="s">
        <v>9</v>
      </c>
      <c r="D880" t="s">
        <v>10</v>
      </c>
      <c r="E880">
        <v>2011135</v>
      </c>
      <c r="F880">
        <v>1138124</v>
      </c>
      <c r="G880" t="s">
        <v>881</v>
      </c>
      <c r="H880">
        <v>8</v>
      </c>
      <c r="I880" t="s">
        <v>12</v>
      </c>
      <c r="J880">
        <v>114.16</v>
      </c>
      <c r="K880" t="s">
        <v>14</v>
      </c>
      <c r="M880" s="34">
        <f t="shared" si="212"/>
        <v>2011135</v>
      </c>
      <c r="N880" s="34">
        <f t="shared" si="213"/>
        <v>1138124</v>
      </c>
      <c r="O880" s="34" t="str">
        <f t="shared" si="214"/>
        <v>CHAMBORD FRAMBOISE 16° 70CL</v>
      </c>
      <c r="P880" s="35">
        <f t="shared" si="215"/>
        <v>14.27</v>
      </c>
      <c r="Q880" s="20">
        <v>0</v>
      </c>
      <c r="R880" s="21">
        <f t="shared" si="220"/>
        <v>0</v>
      </c>
      <c r="S880" s="22">
        <f t="shared" si="221"/>
        <v>0</v>
      </c>
      <c r="T880" s="23">
        <v>0</v>
      </c>
      <c r="U880" s="21">
        <f t="shared" si="222"/>
        <v>0</v>
      </c>
      <c r="V880" s="24">
        <f t="shared" si="223"/>
        <v>0</v>
      </c>
    </row>
    <row r="881" spans="3:22" ht="16.5" x14ac:dyDescent="0.35">
      <c r="C881" t="s">
        <v>9</v>
      </c>
      <c r="D881" t="s">
        <v>10</v>
      </c>
      <c r="E881">
        <v>2011135</v>
      </c>
      <c r="F881">
        <v>1139047</v>
      </c>
      <c r="G881" t="s">
        <v>882</v>
      </c>
      <c r="H881">
        <v>6</v>
      </c>
      <c r="I881" t="s">
        <v>12</v>
      </c>
      <c r="J881">
        <v>53.94</v>
      </c>
      <c r="K881" t="s">
        <v>14</v>
      </c>
      <c r="M881" s="34">
        <f t="shared" si="212"/>
        <v>2011135</v>
      </c>
      <c r="N881" s="34">
        <f t="shared" si="213"/>
        <v>1139047</v>
      </c>
      <c r="O881" s="34" t="str">
        <f t="shared" si="214"/>
        <v>ALIZE BLEU 20° 70CL</v>
      </c>
      <c r="P881" s="35">
        <f t="shared" si="215"/>
        <v>8.99</v>
      </c>
      <c r="Q881" s="20">
        <v>0</v>
      </c>
      <c r="R881" s="21">
        <f t="shared" si="220"/>
        <v>0</v>
      </c>
      <c r="S881" s="22">
        <f t="shared" si="221"/>
        <v>0</v>
      </c>
      <c r="T881" s="23">
        <v>0</v>
      </c>
      <c r="U881" s="21">
        <f t="shared" si="222"/>
        <v>0</v>
      </c>
      <c r="V881" s="24">
        <f t="shared" si="223"/>
        <v>0</v>
      </c>
    </row>
    <row r="882" spans="3:22" ht="16.5" x14ac:dyDescent="0.35">
      <c r="C882" t="s">
        <v>9</v>
      </c>
      <c r="D882" t="s">
        <v>10</v>
      </c>
      <c r="E882">
        <v>2011135</v>
      </c>
      <c r="F882">
        <v>1139063</v>
      </c>
      <c r="G882" t="s">
        <v>883</v>
      </c>
      <c r="H882">
        <v>17</v>
      </c>
      <c r="I882" t="s">
        <v>12</v>
      </c>
      <c r="J882">
        <v>270.47000000000003</v>
      </c>
      <c r="K882" t="s">
        <v>14</v>
      </c>
      <c r="M882" s="34">
        <f t="shared" si="212"/>
        <v>2011135</v>
      </c>
      <c r="N882" s="34">
        <f t="shared" si="213"/>
        <v>1139063</v>
      </c>
      <c r="O882" s="34" t="str">
        <f t="shared" si="214"/>
        <v>MOZART CHOCOLATE GOLD 17° 70CL</v>
      </c>
      <c r="P882" s="35">
        <f t="shared" si="215"/>
        <v>15.910000000000002</v>
      </c>
      <c r="Q882" s="20">
        <v>0</v>
      </c>
      <c r="R882" s="21">
        <f t="shared" si="220"/>
        <v>0</v>
      </c>
      <c r="S882" s="22">
        <f t="shared" si="221"/>
        <v>0</v>
      </c>
      <c r="T882" s="23">
        <v>0</v>
      </c>
      <c r="U882" s="21">
        <f t="shared" si="222"/>
        <v>0</v>
      </c>
      <c r="V882" s="24">
        <f t="shared" si="223"/>
        <v>0</v>
      </c>
    </row>
    <row r="883" spans="3:22" ht="16.5" x14ac:dyDescent="0.35">
      <c r="C883" t="s">
        <v>9</v>
      </c>
      <c r="D883" t="s">
        <v>10</v>
      </c>
      <c r="E883">
        <v>2011135</v>
      </c>
      <c r="F883">
        <v>1147354</v>
      </c>
      <c r="G883" t="s">
        <v>884</v>
      </c>
      <c r="H883">
        <v>7</v>
      </c>
      <c r="I883" t="s">
        <v>12</v>
      </c>
      <c r="J883">
        <v>73.64</v>
      </c>
      <c r="K883" t="s">
        <v>14</v>
      </c>
      <c r="M883" s="34">
        <f t="shared" si="212"/>
        <v>2011135</v>
      </c>
      <c r="N883" s="34">
        <f t="shared" si="213"/>
        <v>1147354</v>
      </c>
      <c r="O883" s="34" t="str">
        <f t="shared" si="214"/>
        <v>CARTRON CACAO BLANC 24° 70CL</v>
      </c>
      <c r="P883" s="35">
        <f t="shared" si="215"/>
        <v>10.52</v>
      </c>
      <c r="Q883" s="20">
        <v>0</v>
      </c>
      <c r="R883" s="21">
        <f t="shared" si="220"/>
        <v>0</v>
      </c>
      <c r="S883" s="22">
        <f t="shared" si="221"/>
        <v>0</v>
      </c>
      <c r="T883" s="23">
        <v>0</v>
      </c>
      <c r="U883" s="21">
        <f t="shared" si="222"/>
        <v>0</v>
      </c>
      <c r="V883" s="24">
        <f t="shared" si="223"/>
        <v>0</v>
      </c>
    </row>
    <row r="884" spans="3:22" ht="16.5" x14ac:dyDescent="0.35">
      <c r="C884" t="s">
        <v>9</v>
      </c>
      <c r="D884" t="s">
        <v>10</v>
      </c>
      <c r="E884">
        <v>2011135</v>
      </c>
      <c r="F884">
        <v>1204128</v>
      </c>
      <c r="G884" t="s">
        <v>885</v>
      </c>
      <c r="H884">
        <v>5</v>
      </c>
      <c r="I884" t="s">
        <v>12</v>
      </c>
      <c r="J884">
        <v>51.5</v>
      </c>
      <c r="K884" t="s">
        <v>14</v>
      </c>
      <c r="M884" s="34">
        <f t="shared" si="212"/>
        <v>2011135</v>
      </c>
      <c r="N884" s="34">
        <f t="shared" si="213"/>
        <v>1204128</v>
      </c>
      <c r="O884" s="34" t="str">
        <f t="shared" si="214"/>
        <v>DE KUYPER PARFAIT AMOUR 30° 70CL</v>
      </c>
      <c r="P884" s="35">
        <f t="shared" si="215"/>
        <v>10.3</v>
      </c>
      <c r="Q884" s="20">
        <v>0</v>
      </c>
      <c r="R884" s="21">
        <f t="shared" si="220"/>
        <v>0</v>
      </c>
      <c r="S884" s="22">
        <f t="shared" si="221"/>
        <v>0</v>
      </c>
      <c r="T884" s="23">
        <v>0</v>
      </c>
      <c r="U884" s="21">
        <f t="shared" si="222"/>
        <v>0</v>
      </c>
      <c r="V884" s="24">
        <f t="shared" si="223"/>
        <v>0</v>
      </c>
    </row>
    <row r="885" spans="3:22" ht="16.5" x14ac:dyDescent="0.35">
      <c r="C885" t="s">
        <v>9</v>
      </c>
      <c r="D885" t="s">
        <v>10</v>
      </c>
      <c r="E885">
        <v>2011135</v>
      </c>
      <c r="F885">
        <v>1277597</v>
      </c>
      <c r="G885" t="s">
        <v>886</v>
      </c>
      <c r="H885">
        <v>11</v>
      </c>
      <c r="I885" t="s">
        <v>12</v>
      </c>
      <c r="J885">
        <v>137.19999999999999</v>
      </c>
      <c r="K885" t="s">
        <v>14</v>
      </c>
      <c r="M885" s="34">
        <f t="shared" si="212"/>
        <v>2011135</v>
      </c>
      <c r="N885" s="34">
        <f t="shared" si="213"/>
        <v>1277597</v>
      </c>
      <c r="O885" s="34" t="str">
        <f t="shared" si="214"/>
        <v>FRANGELICO NOISETTE 24° 70CL</v>
      </c>
      <c r="P885" s="35">
        <f t="shared" si="215"/>
        <v>12.472727272727271</v>
      </c>
      <c r="Q885" s="20">
        <v>0</v>
      </c>
      <c r="R885" s="21">
        <f t="shared" si="220"/>
        <v>0</v>
      </c>
      <c r="S885" s="22">
        <f t="shared" si="221"/>
        <v>0</v>
      </c>
      <c r="T885" s="23">
        <v>0</v>
      </c>
      <c r="U885" s="21">
        <f t="shared" si="222"/>
        <v>0</v>
      </c>
      <c r="V885" s="24">
        <f t="shared" si="223"/>
        <v>0</v>
      </c>
    </row>
    <row r="886" spans="3:22" ht="16.5" x14ac:dyDescent="0.35">
      <c r="C886" t="s">
        <v>9</v>
      </c>
      <c r="D886" t="s">
        <v>10</v>
      </c>
      <c r="E886">
        <v>2011135</v>
      </c>
      <c r="F886">
        <v>1390928</v>
      </c>
      <c r="G886" t="s">
        <v>887</v>
      </c>
      <c r="H886">
        <v>36</v>
      </c>
      <c r="I886" t="s">
        <v>12</v>
      </c>
      <c r="J886">
        <v>438.84</v>
      </c>
      <c r="K886" t="s">
        <v>14</v>
      </c>
      <c r="M886" s="34">
        <f t="shared" si="212"/>
        <v>2011135</v>
      </c>
      <c r="N886" s="34">
        <f t="shared" si="213"/>
        <v>1390928</v>
      </c>
      <c r="O886" s="34" t="str">
        <f t="shared" si="214"/>
        <v>AMALFI LIMONCELLO 24° 70 CL</v>
      </c>
      <c r="P886" s="35">
        <f t="shared" si="215"/>
        <v>12.19</v>
      </c>
      <c r="Q886" s="20">
        <v>0</v>
      </c>
      <c r="R886" s="21">
        <f t="shared" si="220"/>
        <v>0</v>
      </c>
      <c r="S886" s="22">
        <f t="shared" si="221"/>
        <v>0</v>
      </c>
      <c r="T886" s="23">
        <v>0</v>
      </c>
      <c r="U886" s="21">
        <f t="shared" si="222"/>
        <v>0</v>
      </c>
      <c r="V886" s="24">
        <f t="shared" si="223"/>
        <v>0</v>
      </c>
    </row>
    <row r="887" spans="3:22" ht="16.5" x14ac:dyDescent="0.35">
      <c r="C887" t="s">
        <v>9</v>
      </c>
      <c r="D887" t="s">
        <v>10</v>
      </c>
      <c r="E887">
        <v>2011135</v>
      </c>
      <c r="F887">
        <v>1394953</v>
      </c>
      <c r="G887" t="s">
        <v>888</v>
      </c>
      <c r="H887">
        <v>25</v>
      </c>
      <c r="I887" t="s">
        <v>12</v>
      </c>
      <c r="J887">
        <v>347.75</v>
      </c>
      <c r="K887" t="s">
        <v>14</v>
      </c>
      <c r="M887" s="34">
        <f t="shared" si="212"/>
        <v>2011135</v>
      </c>
      <c r="N887" s="34">
        <f t="shared" si="213"/>
        <v>1394953</v>
      </c>
      <c r="O887" s="34" t="str">
        <f t="shared" si="214"/>
        <v>ZZ GALLIANO BALSAMICO 37,6° 50CL</v>
      </c>
      <c r="P887" s="35">
        <f t="shared" si="215"/>
        <v>13.91</v>
      </c>
      <c r="Q887" s="20">
        <v>0</v>
      </c>
      <c r="R887" s="21">
        <f t="shared" si="220"/>
        <v>0</v>
      </c>
      <c r="S887" s="22">
        <f t="shared" si="221"/>
        <v>0</v>
      </c>
      <c r="T887" s="23">
        <v>0</v>
      </c>
      <c r="U887" s="21">
        <f t="shared" si="222"/>
        <v>0</v>
      </c>
      <c r="V887" s="24">
        <f t="shared" si="223"/>
        <v>0</v>
      </c>
    </row>
    <row r="888" spans="3:22" ht="16.5" x14ac:dyDescent="0.35">
      <c r="C888" t="s">
        <v>9</v>
      </c>
      <c r="D888" t="s">
        <v>10</v>
      </c>
      <c r="E888">
        <v>2011135</v>
      </c>
      <c r="F888">
        <v>1395702</v>
      </c>
      <c r="G888" t="s">
        <v>889</v>
      </c>
      <c r="H888">
        <v>48</v>
      </c>
      <c r="I888" t="s">
        <v>12</v>
      </c>
      <c r="J888">
        <v>560.64</v>
      </c>
      <c r="K888" t="s">
        <v>14</v>
      </c>
      <c r="M888" s="34">
        <f t="shared" si="212"/>
        <v>2011135</v>
      </c>
      <c r="N888" s="34">
        <f t="shared" si="213"/>
        <v>1395702</v>
      </c>
      <c r="O888" s="34" t="str">
        <f t="shared" si="214"/>
        <v>ARECHI FRAISES LIQUEUR 24° 50CL</v>
      </c>
      <c r="P888" s="35">
        <f t="shared" si="215"/>
        <v>11.68</v>
      </c>
      <c r="Q888" s="20">
        <v>0</v>
      </c>
      <c r="R888" s="21">
        <f t="shared" si="220"/>
        <v>0</v>
      </c>
      <c r="S888" s="22">
        <f t="shared" si="221"/>
        <v>0</v>
      </c>
      <c r="T888" s="23">
        <v>0</v>
      </c>
      <c r="U888" s="21">
        <f t="shared" si="222"/>
        <v>0</v>
      </c>
      <c r="V888" s="24">
        <f t="shared" si="223"/>
        <v>0</v>
      </c>
    </row>
    <row r="889" spans="3:22" ht="16.5" x14ac:dyDescent="0.35">
      <c r="C889" t="s">
        <v>9</v>
      </c>
      <c r="D889" t="s">
        <v>10</v>
      </c>
      <c r="E889">
        <v>2011135</v>
      </c>
      <c r="F889">
        <v>1399295</v>
      </c>
      <c r="G889" t="s">
        <v>890</v>
      </c>
      <c r="H889">
        <v>1</v>
      </c>
      <c r="I889" t="s">
        <v>12</v>
      </c>
      <c r="J889">
        <v>15.01</v>
      </c>
      <c r="K889" t="s">
        <v>14</v>
      </c>
      <c r="M889" s="34">
        <f t="shared" si="212"/>
        <v>2011135</v>
      </c>
      <c r="N889" s="34">
        <f t="shared" si="213"/>
        <v>1399295</v>
      </c>
      <c r="O889" s="34" t="str">
        <f t="shared" si="214"/>
        <v>MOZART WHITE CHOCOLATE 15° 70CL</v>
      </c>
      <c r="P889" s="35">
        <f t="shared" si="215"/>
        <v>15.01</v>
      </c>
      <c r="Q889" s="20">
        <v>0</v>
      </c>
      <c r="R889" s="21">
        <f t="shared" si="220"/>
        <v>0</v>
      </c>
      <c r="S889" s="22">
        <f t="shared" si="221"/>
        <v>0</v>
      </c>
      <c r="T889" s="23">
        <v>0</v>
      </c>
      <c r="U889" s="21">
        <f t="shared" si="222"/>
        <v>0</v>
      </c>
      <c r="V889" s="24">
        <f t="shared" si="223"/>
        <v>0</v>
      </c>
    </row>
    <row r="890" spans="3:22" ht="16.5" x14ac:dyDescent="0.35">
      <c r="C890" t="s">
        <v>9</v>
      </c>
      <c r="D890" t="s">
        <v>10</v>
      </c>
      <c r="E890">
        <v>2011135</v>
      </c>
      <c r="F890">
        <v>1406221</v>
      </c>
      <c r="G890" t="s">
        <v>891</v>
      </c>
      <c r="H890">
        <v>5</v>
      </c>
      <c r="I890" t="s">
        <v>12</v>
      </c>
      <c r="J890">
        <v>61.62</v>
      </c>
      <c r="K890" t="s">
        <v>14</v>
      </c>
      <c r="M890" s="34">
        <f t="shared" si="212"/>
        <v>2011135</v>
      </c>
      <c r="N890" s="34">
        <f t="shared" si="213"/>
        <v>1406221</v>
      </c>
      <c r="O890" s="34" t="str">
        <f t="shared" si="214"/>
        <v>GIFFARD GINGER OF THE INDIES 35° 70CL</v>
      </c>
      <c r="P890" s="35">
        <f t="shared" si="215"/>
        <v>12.324</v>
      </c>
      <c r="Q890" s="20">
        <v>0</v>
      </c>
      <c r="R890" s="21">
        <f t="shared" si="220"/>
        <v>0</v>
      </c>
      <c r="S890" s="22">
        <f t="shared" si="221"/>
        <v>0</v>
      </c>
      <c r="T890" s="23">
        <v>0</v>
      </c>
      <c r="U890" s="21">
        <f t="shared" si="222"/>
        <v>0</v>
      </c>
      <c r="V890" s="24">
        <f t="shared" si="223"/>
        <v>0</v>
      </c>
    </row>
    <row r="891" spans="3:22" ht="16.5" x14ac:dyDescent="0.35">
      <c r="C891" t="s">
        <v>9</v>
      </c>
      <c r="D891" t="s">
        <v>10</v>
      </c>
      <c r="E891">
        <v>2011135</v>
      </c>
      <c r="F891">
        <v>1406504</v>
      </c>
      <c r="G891" t="s">
        <v>892</v>
      </c>
      <c r="H891">
        <v>7</v>
      </c>
      <c r="I891" t="s">
        <v>12</v>
      </c>
      <c r="J891">
        <v>112.09</v>
      </c>
      <c r="K891" t="s">
        <v>14</v>
      </c>
      <c r="M891" s="34">
        <f t="shared" si="212"/>
        <v>2011135</v>
      </c>
      <c r="N891" s="34">
        <f t="shared" si="213"/>
        <v>1406504</v>
      </c>
      <c r="O891" s="34" t="str">
        <f t="shared" si="214"/>
        <v>MIDORI MELON 20° 70CL</v>
      </c>
      <c r="P891" s="35">
        <f t="shared" si="215"/>
        <v>16.012857142857143</v>
      </c>
      <c r="Q891" s="20">
        <v>0</v>
      </c>
      <c r="R891" s="21">
        <f t="shared" si="220"/>
        <v>0</v>
      </c>
      <c r="S891" s="22">
        <f t="shared" si="221"/>
        <v>0</v>
      </c>
      <c r="T891" s="23">
        <v>0</v>
      </c>
      <c r="U891" s="21">
        <f t="shared" si="222"/>
        <v>0</v>
      </c>
      <c r="V891" s="24">
        <f t="shared" si="223"/>
        <v>0</v>
      </c>
    </row>
    <row r="892" spans="3:22" ht="16.5" x14ac:dyDescent="0.35">
      <c r="C892" t="s">
        <v>9</v>
      </c>
      <c r="D892" t="s">
        <v>10</v>
      </c>
      <c r="E892">
        <v>2011135</v>
      </c>
      <c r="F892">
        <v>1412453</v>
      </c>
      <c r="G892" t="s">
        <v>893</v>
      </c>
      <c r="H892">
        <v>1</v>
      </c>
      <c r="I892" t="s">
        <v>12</v>
      </c>
      <c r="J892">
        <v>12.5</v>
      </c>
      <c r="K892" t="s">
        <v>14</v>
      </c>
      <c r="M892" s="34">
        <f t="shared" si="212"/>
        <v>2011135</v>
      </c>
      <c r="N892" s="34">
        <f t="shared" si="213"/>
        <v>1412453</v>
      </c>
      <c r="O892" s="34" t="str">
        <f t="shared" si="214"/>
        <v>PUNTA MYRTE LIQUEUR CORSE 24° 35 CL</v>
      </c>
      <c r="P892" s="35">
        <f t="shared" si="215"/>
        <v>12.5</v>
      </c>
      <c r="Q892" s="20">
        <v>0</v>
      </c>
      <c r="R892" s="21">
        <f t="shared" si="220"/>
        <v>0</v>
      </c>
      <c r="S892" s="22">
        <f t="shared" si="221"/>
        <v>0</v>
      </c>
      <c r="T892" s="23">
        <v>0</v>
      </c>
      <c r="U892" s="21">
        <f t="shared" si="222"/>
        <v>0</v>
      </c>
      <c r="V892" s="24">
        <f t="shared" si="223"/>
        <v>0</v>
      </c>
    </row>
    <row r="893" spans="3:22" ht="16.5" x14ac:dyDescent="0.35">
      <c r="C893" t="s">
        <v>9</v>
      </c>
      <c r="D893" t="s">
        <v>10</v>
      </c>
      <c r="E893">
        <v>2011135</v>
      </c>
      <c r="F893">
        <v>1481387</v>
      </c>
      <c r="G893" t="s">
        <v>894</v>
      </c>
      <c r="H893">
        <v>32</v>
      </c>
      <c r="I893" t="s">
        <v>12</v>
      </c>
      <c r="J893">
        <v>387.14</v>
      </c>
      <c r="K893" t="s">
        <v>14</v>
      </c>
      <c r="M893" s="34">
        <f t="shared" si="212"/>
        <v>2011135</v>
      </c>
      <c r="N893" s="34">
        <f t="shared" si="213"/>
        <v>1481387</v>
      </c>
      <c r="O893" s="34" t="str">
        <f t="shared" si="214"/>
        <v>LIMONCELLO LIQUEUR 32° 70 CL NASTRO DORO</v>
      </c>
      <c r="P893" s="35">
        <f t="shared" si="215"/>
        <v>12.098125</v>
      </c>
      <c r="Q893" s="20">
        <v>0</v>
      </c>
      <c r="R893" s="21">
        <f t="shared" si="220"/>
        <v>0</v>
      </c>
      <c r="S893" s="22">
        <f t="shared" si="221"/>
        <v>0</v>
      </c>
      <c r="T893" s="23">
        <v>0</v>
      </c>
      <c r="U893" s="21">
        <f t="shared" si="222"/>
        <v>0</v>
      </c>
      <c r="V893" s="24">
        <f t="shared" si="223"/>
        <v>0</v>
      </c>
    </row>
    <row r="894" spans="3:22" ht="16.5" x14ac:dyDescent="0.35">
      <c r="C894" t="s">
        <v>9</v>
      </c>
      <c r="D894" t="s">
        <v>10</v>
      </c>
      <c r="E894">
        <v>2011135</v>
      </c>
      <c r="F894">
        <v>2022037</v>
      </c>
      <c r="G894" t="s">
        <v>895</v>
      </c>
      <c r="H894">
        <v>18</v>
      </c>
      <c r="I894" t="s">
        <v>12</v>
      </c>
      <c r="J894">
        <v>162.72</v>
      </c>
      <c r="K894" t="s">
        <v>14</v>
      </c>
      <c r="M894" s="34">
        <f t="shared" si="212"/>
        <v>2011135</v>
      </c>
      <c r="N894" s="34">
        <f t="shared" si="213"/>
        <v>2022037</v>
      </c>
      <c r="O894" s="34" t="str">
        <f t="shared" si="214"/>
        <v>BOLS PEACHTREE 17° 70CL</v>
      </c>
      <c r="P894" s="35">
        <f t="shared" si="215"/>
        <v>9.0399999999999991</v>
      </c>
      <c r="Q894" s="20">
        <v>0</v>
      </c>
      <c r="R894" s="21">
        <f t="shared" si="220"/>
        <v>0</v>
      </c>
      <c r="S894" s="22">
        <f t="shared" si="221"/>
        <v>0</v>
      </c>
      <c r="T894" s="23">
        <v>0</v>
      </c>
      <c r="U894" s="21">
        <f t="shared" si="222"/>
        <v>0</v>
      </c>
      <c r="V894" s="24">
        <f t="shared" si="223"/>
        <v>0</v>
      </c>
    </row>
    <row r="895" spans="3:22" ht="16.5" x14ac:dyDescent="0.35">
      <c r="C895" t="s">
        <v>9</v>
      </c>
      <c r="D895" t="s">
        <v>10</v>
      </c>
      <c r="E895">
        <v>2011135</v>
      </c>
      <c r="F895">
        <v>2023573</v>
      </c>
      <c r="G895" t="s">
        <v>896</v>
      </c>
      <c r="H895">
        <v>10</v>
      </c>
      <c r="I895" t="s">
        <v>12</v>
      </c>
      <c r="J895">
        <v>90.4</v>
      </c>
      <c r="K895" t="s">
        <v>14</v>
      </c>
      <c r="M895" s="36">
        <f t="shared" si="212"/>
        <v>2011135</v>
      </c>
      <c r="N895" s="36">
        <f t="shared" si="213"/>
        <v>2023573</v>
      </c>
      <c r="O895" s="36" t="str">
        <f t="shared" si="214"/>
        <v>BOLS SOUR APPLE 17° 70CL</v>
      </c>
      <c r="P895" s="37">
        <f t="shared" si="215"/>
        <v>9.0400000000000009</v>
      </c>
      <c r="Q895" s="25">
        <v>0</v>
      </c>
      <c r="R895" s="26">
        <f t="shared" si="220"/>
        <v>0</v>
      </c>
      <c r="S895" s="27">
        <f t="shared" si="221"/>
        <v>0</v>
      </c>
      <c r="T895" s="28">
        <v>0</v>
      </c>
      <c r="U895" s="26">
        <f t="shared" si="222"/>
        <v>0</v>
      </c>
      <c r="V895" s="29">
        <f t="shared" si="223"/>
        <v>0</v>
      </c>
    </row>
    <row r="896" spans="3:22" hidden="1" x14ac:dyDescent="0.25">
      <c r="M896" t="str">
        <f t="shared" si="212"/>
        <v/>
      </c>
      <c r="N896" t="str">
        <f t="shared" si="213"/>
        <v/>
      </c>
      <c r="O896" t="str">
        <f t="shared" si="214"/>
        <v/>
      </c>
      <c r="P896" s="1" t="str">
        <f t="shared" si="215"/>
        <v/>
      </c>
    </row>
    <row r="897" spans="2:22" hidden="1" x14ac:dyDescent="0.25">
      <c r="B897" t="s">
        <v>15</v>
      </c>
      <c r="E897">
        <v>2011135</v>
      </c>
      <c r="J897" t="s">
        <v>897</v>
      </c>
      <c r="K897" t="s">
        <v>14</v>
      </c>
      <c r="M897" t="str">
        <f t="shared" si="212"/>
        <v/>
      </c>
      <c r="N897" t="str">
        <f t="shared" si="213"/>
        <v/>
      </c>
      <c r="O897" t="str">
        <f t="shared" si="214"/>
        <v/>
      </c>
      <c r="P897" s="1" t="str">
        <f t="shared" si="215"/>
        <v/>
      </c>
    </row>
    <row r="898" spans="2:22" hidden="1" x14ac:dyDescent="0.25">
      <c r="M898" t="str">
        <f t="shared" si="212"/>
        <v/>
      </c>
      <c r="N898" t="str">
        <f t="shared" si="213"/>
        <v/>
      </c>
      <c r="O898" t="str">
        <f t="shared" si="214"/>
        <v/>
      </c>
      <c r="P898" s="1" t="str">
        <f t="shared" si="215"/>
        <v/>
      </c>
    </row>
    <row r="899" spans="2:22" ht="16.5" x14ac:dyDescent="0.35">
      <c r="C899" t="s">
        <v>9</v>
      </c>
      <c r="D899" t="s">
        <v>10</v>
      </c>
      <c r="E899">
        <v>2011136</v>
      </c>
      <c r="F899">
        <v>992134</v>
      </c>
      <c r="G899" t="s">
        <v>898</v>
      </c>
      <c r="H899">
        <v>5</v>
      </c>
      <c r="I899" t="s">
        <v>12</v>
      </c>
      <c r="J899">
        <v>64.8</v>
      </c>
      <c r="K899" t="s">
        <v>14</v>
      </c>
      <c r="M899" s="30">
        <f t="shared" si="212"/>
        <v>2011136</v>
      </c>
      <c r="N899" s="30">
        <f t="shared" si="213"/>
        <v>992134</v>
      </c>
      <c r="O899" s="30" t="str">
        <f t="shared" si="214"/>
        <v>MEZCAL ULTRAMARINE REPOSADO 40° 70CL</v>
      </c>
      <c r="P899" s="31">
        <f t="shared" si="215"/>
        <v>12.959999999999999</v>
      </c>
      <c r="Q899" s="6">
        <v>0</v>
      </c>
      <c r="R899" s="7">
        <f>IFERROR(Q899/1.416,0)</f>
        <v>0</v>
      </c>
      <c r="S899" s="8">
        <f>IFERROR(P899/R899,0)</f>
        <v>0</v>
      </c>
      <c r="T899" s="9">
        <v>0</v>
      </c>
      <c r="U899" s="7">
        <f>IFERROR(T899/1.416,0)</f>
        <v>0</v>
      </c>
      <c r="V899" s="10">
        <f>IFERROR(P899/U899,0)</f>
        <v>0</v>
      </c>
    </row>
    <row r="900" spans="2:22" hidden="1" x14ac:dyDescent="0.25">
      <c r="M900" t="str">
        <f t="shared" ref="M900:M963" si="224">IF(D900&lt;&gt;"",E900,"")</f>
        <v/>
      </c>
      <c r="N900" t="str">
        <f t="shared" ref="N900:N963" si="225">IF(M900&lt;&gt;"",F900,"")</f>
        <v/>
      </c>
      <c r="O900" t="str">
        <f t="shared" ref="O900:O963" si="226">IF(M900&lt;&gt;"",G900,"")</f>
        <v/>
      </c>
      <c r="P900" s="1" t="str">
        <f t="shared" ref="P900:P963" si="227">IF(M900&lt;&gt;"",SUBSTITUTE(J900,",","")/VALUE(SUBSTITUTE(H900,",","")),"")</f>
        <v/>
      </c>
    </row>
    <row r="901" spans="2:22" hidden="1" x14ac:dyDescent="0.25">
      <c r="B901" t="s">
        <v>15</v>
      </c>
      <c r="E901">
        <v>2011136</v>
      </c>
      <c r="J901">
        <v>64.8</v>
      </c>
      <c r="K901" t="s">
        <v>14</v>
      </c>
      <c r="M901" t="str">
        <f t="shared" si="224"/>
        <v/>
      </c>
      <c r="N901" t="str">
        <f t="shared" si="225"/>
        <v/>
      </c>
      <c r="O901" t="str">
        <f t="shared" si="226"/>
        <v/>
      </c>
      <c r="P901" s="1" t="str">
        <f t="shared" si="227"/>
        <v/>
      </c>
    </row>
    <row r="902" spans="2:22" hidden="1" x14ac:dyDescent="0.25">
      <c r="M902" t="str">
        <f t="shared" si="224"/>
        <v/>
      </c>
      <c r="N902" t="str">
        <f t="shared" si="225"/>
        <v/>
      </c>
      <c r="O902" t="str">
        <f t="shared" si="226"/>
        <v/>
      </c>
      <c r="P902" s="1" t="str">
        <f t="shared" si="227"/>
        <v/>
      </c>
    </row>
    <row r="903" spans="2:22" ht="16.5" x14ac:dyDescent="0.35">
      <c r="C903" t="s">
        <v>9</v>
      </c>
      <c r="D903" t="s">
        <v>10</v>
      </c>
      <c r="E903">
        <v>2011137</v>
      </c>
      <c r="F903">
        <v>1394515</v>
      </c>
      <c r="G903" t="s">
        <v>899</v>
      </c>
      <c r="H903">
        <v>1</v>
      </c>
      <c r="I903" t="s">
        <v>12</v>
      </c>
      <c r="J903">
        <v>19.329999999999998</v>
      </c>
      <c r="K903" t="s">
        <v>14</v>
      </c>
      <c r="M903" s="30">
        <f t="shared" si="224"/>
        <v>2011137</v>
      </c>
      <c r="N903" s="30">
        <f t="shared" si="225"/>
        <v>1394515</v>
      </c>
      <c r="O903" s="30" t="str">
        <f t="shared" si="226"/>
        <v>PISCO QUEBRANTA SANTIAGO QUERO. 44° 50CL</v>
      </c>
      <c r="P903" s="31">
        <f t="shared" si="227"/>
        <v>19.329999999999998</v>
      </c>
      <c r="Q903" s="6">
        <v>0</v>
      </c>
      <c r="R903" s="7">
        <f>IFERROR(Q903/1.416,0)</f>
        <v>0</v>
      </c>
      <c r="S903" s="8">
        <f>IFERROR(P903/R903,0)</f>
        <v>0</v>
      </c>
      <c r="T903" s="9">
        <v>0</v>
      </c>
      <c r="U903" s="7">
        <f>IFERROR(T903/1.416,0)</f>
        <v>0</v>
      </c>
      <c r="V903" s="10">
        <f>IFERROR(P903/U903,0)</f>
        <v>0</v>
      </c>
    </row>
    <row r="904" spans="2:22" hidden="1" x14ac:dyDescent="0.25">
      <c r="M904" t="str">
        <f t="shared" si="224"/>
        <v/>
      </c>
      <c r="N904" t="str">
        <f t="shared" si="225"/>
        <v/>
      </c>
      <c r="O904" t="str">
        <f t="shared" si="226"/>
        <v/>
      </c>
      <c r="P904" s="1" t="str">
        <f t="shared" si="227"/>
        <v/>
      </c>
    </row>
    <row r="905" spans="2:22" hidden="1" x14ac:dyDescent="0.25">
      <c r="B905" t="s">
        <v>15</v>
      </c>
      <c r="E905">
        <v>2011137</v>
      </c>
      <c r="J905">
        <v>19.329999999999998</v>
      </c>
      <c r="K905" t="s">
        <v>14</v>
      </c>
      <c r="M905" t="str">
        <f t="shared" si="224"/>
        <v/>
      </c>
      <c r="N905" t="str">
        <f t="shared" si="225"/>
        <v/>
      </c>
      <c r="O905" t="str">
        <f t="shared" si="226"/>
        <v/>
      </c>
      <c r="P905" s="1" t="str">
        <f t="shared" si="227"/>
        <v/>
      </c>
    </row>
    <row r="906" spans="2:22" hidden="1" x14ac:dyDescent="0.25">
      <c r="M906" t="str">
        <f t="shared" si="224"/>
        <v/>
      </c>
      <c r="N906" t="str">
        <f t="shared" si="225"/>
        <v/>
      </c>
      <c r="O906" t="str">
        <f t="shared" si="226"/>
        <v/>
      </c>
      <c r="P906" s="1" t="str">
        <f t="shared" si="227"/>
        <v/>
      </c>
    </row>
    <row r="907" spans="2:22" ht="16.5" x14ac:dyDescent="0.35">
      <c r="C907" t="s">
        <v>9</v>
      </c>
      <c r="D907" t="s">
        <v>10</v>
      </c>
      <c r="E907">
        <v>2011138</v>
      </c>
      <c r="F907">
        <v>806856</v>
      </c>
      <c r="G907" t="s">
        <v>900</v>
      </c>
      <c r="H907">
        <v>27</v>
      </c>
      <c r="I907" t="s">
        <v>12</v>
      </c>
      <c r="J907">
        <v>414.11</v>
      </c>
      <c r="K907" t="s">
        <v>14</v>
      </c>
      <c r="M907" s="32">
        <f t="shared" si="224"/>
        <v>2011138</v>
      </c>
      <c r="N907" s="32">
        <f t="shared" si="225"/>
        <v>806856</v>
      </c>
      <c r="O907" s="32" t="str">
        <f t="shared" si="226"/>
        <v>HAVANA CLUB ESPECIAL AMB 40 70CL CU RCOL</v>
      </c>
      <c r="P907" s="33">
        <f t="shared" si="227"/>
        <v>15.337407407407408</v>
      </c>
      <c r="Q907" s="15">
        <v>0</v>
      </c>
      <c r="R907" s="16">
        <f t="shared" ref="R907:R929" si="228">IFERROR(Q907/1.416,0)</f>
        <v>0</v>
      </c>
      <c r="S907" s="17">
        <f t="shared" ref="S907:S929" si="229">IFERROR(P907/R907,0)</f>
        <v>0</v>
      </c>
      <c r="T907" s="18">
        <v>0</v>
      </c>
      <c r="U907" s="16">
        <f t="shared" ref="U907:U929" si="230">IFERROR(T907/1.416,0)</f>
        <v>0</v>
      </c>
      <c r="V907" s="19">
        <f t="shared" ref="V907:V929" si="231">IFERROR(P907/U907,0)</f>
        <v>0</v>
      </c>
    </row>
    <row r="908" spans="2:22" ht="16.5" x14ac:dyDescent="0.35">
      <c r="C908" t="s">
        <v>9</v>
      </c>
      <c r="D908" t="s">
        <v>10</v>
      </c>
      <c r="E908">
        <v>2011138</v>
      </c>
      <c r="F908">
        <v>806864</v>
      </c>
      <c r="G908" t="s">
        <v>901</v>
      </c>
      <c r="H908">
        <v>130</v>
      </c>
      <c r="I908" t="s">
        <v>12</v>
      </c>
      <c r="J908" t="s">
        <v>902</v>
      </c>
      <c r="K908" t="s">
        <v>14</v>
      </c>
      <c r="M908" s="34">
        <f t="shared" si="224"/>
        <v>2011138</v>
      </c>
      <c r="N908" s="34">
        <f t="shared" si="225"/>
        <v>806864</v>
      </c>
      <c r="O908" s="34" t="str">
        <f t="shared" si="226"/>
        <v>BACARDI CARTA BIANCA 37,5° 70CL CU RCOL</v>
      </c>
      <c r="P908" s="35">
        <f t="shared" si="227"/>
        <v>12.145</v>
      </c>
      <c r="Q908" s="20">
        <v>0</v>
      </c>
      <c r="R908" s="21">
        <f t="shared" si="228"/>
        <v>0</v>
      </c>
      <c r="S908" s="22">
        <f t="shared" si="229"/>
        <v>0</v>
      </c>
      <c r="T908" s="23">
        <v>0</v>
      </c>
      <c r="U908" s="21">
        <f t="shared" si="230"/>
        <v>0</v>
      </c>
      <c r="V908" s="24">
        <f t="shared" si="231"/>
        <v>0</v>
      </c>
    </row>
    <row r="909" spans="2:22" ht="16.5" x14ac:dyDescent="0.35">
      <c r="C909" t="s">
        <v>9</v>
      </c>
      <c r="D909" t="s">
        <v>10</v>
      </c>
      <c r="E909">
        <v>2011138</v>
      </c>
      <c r="F909">
        <v>806881</v>
      </c>
      <c r="G909" t="s">
        <v>903</v>
      </c>
      <c r="H909">
        <v>34</v>
      </c>
      <c r="I909" t="s">
        <v>12</v>
      </c>
      <c r="J909">
        <v>622.79</v>
      </c>
      <c r="K909" t="s">
        <v>14</v>
      </c>
      <c r="M909" s="34">
        <f t="shared" si="224"/>
        <v>2011138</v>
      </c>
      <c r="N909" s="34">
        <f t="shared" si="225"/>
        <v>806881</v>
      </c>
      <c r="O909" s="34" t="str">
        <f t="shared" si="226"/>
        <v>BACARDI 8 ANS 40° 70CL CU RCOL</v>
      </c>
      <c r="P909" s="35">
        <f t="shared" si="227"/>
        <v>18.31735294117647</v>
      </c>
      <c r="Q909" s="20">
        <v>0</v>
      </c>
      <c r="R909" s="21">
        <f t="shared" si="228"/>
        <v>0</v>
      </c>
      <c r="S909" s="22">
        <f t="shared" si="229"/>
        <v>0</v>
      </c>
      <c r="T909" s="23">
        <v>0</v>
      </c>
      <c r="U909" s="21">
        <f t="shared" si="230"/>
        <v>0</v>
      </c>
      <c r="V909" s="24">
        <f t="shared" si="231"/>
        <v>0</v>
      </c>
    </row>
    <row r="910" spans="2:22" ht="16.5" x14ac:dyDescent="0.35">
      <c r="C910" t="s">
        <v>9</v>
      </c>
      <c r="D910" t="s">
        <v>10</v>
      </c>
      <c r="E910">
        <v>2011138</v>
      </c>
      <c r="F910">
        <v>806987</v>
      </c>
      <c r="G910" t="s">
        <v>904</v>
      </c>
      <c r="H910">
        <v>10</v>
      </c>
      <c r="I910" t="s">
        <v>12</v>
      </c>
      <c r="J910">
        <v>389.9</v>
      </c>
      <c r="K910" t="s">
        <v>14</v>
      </c>
      <c r="M910" s="34">
        <f t="shared" si="224"/>
        <v>2011138</v>
      </c>
      <c r="N910" s="34">
        <f t="shared" si="225"/>
        <v>806987</v>
      </c>
      <c r="O910" s="34" t="str">
        <f t="shared" si="226"/>
        <v>EL DORADO DEMERARA 15 ANS 43° 70CL GF</v>
      </c>
      <c r="P910" s="35">
        <f t="shared" si="227"/>
        <v>38.989999999999995</v>
      </c>
      <c r="Q910" s="20">
        <v>0</v>
      </c>
      <c r="R910" s="21">
        <f t="shared" si="228"/>
        <v>0</v>
      </c>
      <c r="S910" s="22">
        <f t="shared" si="229"/>
        <v>0</v>
      </c>
      <c r="T910" s="23">
        <v>0</v>
      </c>
      <c r="U910" s="21">
        <f t="shared" si="230"/>
        <v>0</v>
      </c>
      <c r="V910" s="24">
        <f t="shared" si="231"/>
        <v>0</v>
      </c>
    </row>
    <row r="911" spans="2:22" ht="16.5" x14ac:dyDescent="0.35">
      <c r="C911" t="s">
        <v>9</v>
      </c>
      <c r="D911" t="s">
        <v>10</v>
      </c>
      <c r="E911">
        <v>2011138</v>
      </c>
      <c r="F911">
        <v>807015</v>
      </c>
      <c r="G911" t="s">
        <v>905</v>
      </c>
      <c r="H911">
        <v>66</v>
      </c>
      <c r="I911" t="s">
        <v>12</v>
      </c>
      <c r="J911">
        <v>618.07000000000005</v>
      </c>
      <c r="K911" t="s">
        <v>14</v>
      </c>
      <c r="M911" s="34">
        <f t="shared" si="224"/>
        <v>2011138</v>
      </c>
      <c r="N911" s="34">
        <f t="shared" si="225"/>
        <v>807015</v>
      </c>
      <c r="O911" s="34" t="str">
        <f t="shared" si="226"/>
        <v>SAINT JAMES AGRICOLE BLANC 40° 70CL</v>
      </c>
      <c r="P911" s="35">
        <f t="shared" si="227"/>
        <v>9.3646969696969702</v>
      </c>
      <c r="Q911" s="20">
        <v>0</v>
      </c>
      <c r="R911" s="21">
        <f t="shared" si="228"/>
        <v>0</v>
      </c>
      <c r="S911" s="22">
        <f t="shared" si="229"/>
        <v>0</v>
      </c>
      <c r="T911" s="23">
        <v>0</v>
      </c>
      <c r="U911" s="21">
        <f t="shared" si="230"/>
        <v>0</v>
      </c>
      <c r="V911" s="24">
        <f t="shared" si="231"/>
        <v>0</v>
      </c>
    </row>
    <row r="912" spans="2:22" ht="16.5" x14ac:dyDescent="0.35">
      <c r="C912" t="s">
        <v>9</v>
      </c>
      <c r="D912" t="s">
        <v>10</v>
      </c>
      <c r="E912">
        <v>2011138</v>
      </c>
      <c r="F912">
        <v>807023</v>
      </c>
      <c r="G912" t="s">
        <v>906</v>
      </c>
      <c r="H912">
        <v>119</v>
      </c>
      <c r="I912" t="s">
        <v>12</v>
      </c>
      <c r="J912" t="s">
        <v>907</v>
      </c>
      <c r="K912" t="s">
        <v>14</v>
      </c>
      <c r="M912" s="34">
        <f t="shared" si="224"/>
        <v>2011138</v>
      </c>
      <c r="N912" s="34">
        <f t="shared" si="225"/>
        <v>807023</v>
      </c>
      <c r="O912" s="34" t="str">
        <f t="shared" si="226"/>
        <v>SAINT JAMES AGRI. AMBRE 45° 70CL MQ X180</v>
      </c>
      <c r="P912" s="35">
        <f t="shared" si="227"/>
        <v>12.984537815126052</v>
      </c>
      <c r="Q912" s="20">
        <v>0</v>
      </c>
      <c r="R912" s="21">
        <f t="shared" si="228"/>
        <v>0</v>
      </c>
      <c r="S912" s="22">
        <f t="shared" si="229"/>
        <v>0</v>
      </c>
      <c r="T912" s="23">
        <v>0</v>
      </c>
      <c r="U912" s="21">
        <f t="shared" si="230"/>
        <v>0</v>
      </c>
      <c r="V912" s="24">
        <f t="shared" si="231"/>
        <v>0</v>
      </c>
    </row>
    <row r="913" spans="3:22" ht="16.5" x14ac:dyDescent="0.35">
      <c r="C913" t="s">
        <v>9</v>
      </c>
      <c r="D913" t="s">
        <v>10</v>
      </c>
      <c r="E913">
        <v>2011138</v>
      </c>
      <c r="F913">
        <v>943851</v>
      </c>
      <c r="G913" t="s">
        <v>908</v>
      </c>
      <c r="H913">
        <v>23</v>
      </c>
      <c r="I913" t="s">
        <v>12</v>
      </c>
      <c r="J913">
        <v>513.99</v>
      </c>
      <c r="K913" t="s">
        <v>14</v>
      </c>
      <c r="M913" s="34">
        <f t="shared" si="224"/>
        <v>2011138</v>
      </c>
      <c r="N913" s="34">
        <f t="shared" si="225"/>
        <v>943851</v>
      </c>
      <c r="O913" s="34" t="str">
        <f t="shared" si="226"/>
        <v>MATUSALEM GRAN RESERVA 15ANS 40° 70CL CU</v>
      </c>
      <c r="P913" s="35">
        <f t="shared" si="227"/>
        <v>22.347391304347827</v>
      </c>
      <c r="Q913" s="20">
        <v>0</v>
      </c>
      <c r="R913" s="21">
        <f t="shared" si="228"/>
        <v>0</v>
      </c>
      <c r="S913" s="22">
        <f t="shared" si="229"/>
        <v>0</v>
      </c>
      <c r="T913" s="23">
        <v>0</v>
      </c>
      <c r="U913" s="21">
        <f t="shared" si="230"/>
        <v>0</v>
      </c>
      <c r="V913" s="24">
        <f t="shared" si="231"/>
        <v>0</v>
      </c>
    </row>
    <row r="914" spans="3:22" ht="16.5" x14ac:dyDescent="0.35">
      <c r="C914" t="s">
        <v>9</v>
      </c>
      <c r="D914" t="s">
        <v>10</v>
      </c>
      <c r="E914">
        <v>2011138</v>
      </c>
      <c r="F914">
        <v>960431</v>
      </c>
      <c r="G914" t="s">
        <v>909</v>
      </c>
      <c r="H914">
        <v>29</v>
      </c>
      <c r="I914" t="s">
        <v>12</v>
      </c>
      <c r="J914">
        <v>390.08</v>
      </c>
      <c r="K914" t="s">
        <v>14</v>
      </c>
      <c r="M914" s="34">
        <f t="shared" si="224"/>
        <v>2011138</v>
      </c>
      <c r="N914" s="34">
        <f t="shared" si="225"/>
        <v>960431</v>
      </c>
      <c r="O914" s="34" t="str">
        <f t="shared" si="226"/>
        <v>BACARDI RESERVA 40° 70CL CU RCOL</v>
      </c>
      <c r="P914" s="35">
        <f t="shared" si="227"/>
        <v>13.451034482758621</v>
      </c>
      <c r="Q914" s="20">
        <v>0</v>
      </c>
      <c r="R914" s="21">
        <f t="shared" si="228"/>
        <v>0</v>
      </c>
      <c r="S914" s="22">
        <f t="shared" si="229"/>
        <v>0</v>
      </c>
      <c r="T914" s="23">
        <v>0</v>
      </c>
      <c r="U914" s="21">
        <f t="shared" si="230"/>
        <v>0</v>
      </c>
      <c r="V914" s="24">
        <f t="shared" si="231"/>
        <v>0</v>
      </c>
    </row>
    <row r="915" spans="3:22" ht="16.5" x14ac:dyDescent="0.35">
      <c r="C915" t="s">
        <v>9</v>
      </c>
      <c r="D915" t="s">
        <v>10</v>
      </c>
      <c r="E915">
        <v>2011138</v>
      </c>
      <c r="F915">
        <v>1006228</v>
      </c>
      <c r="G915" t="s">
        <v>910</v>
      </c>
      <c r="H915">
        <v>170</v>
      </c>
      <c r="I915" t="s">
        <v>12</v>
      </c>
      <c r="J915" t="s">
        <v>911</v>
      </c>
      <c r="K915" t="s">
        <v>14</v>
      </c>
      <c r="M915" s="34">
        <f t="shared" si="224"/>
        <v>2011138</v>
      </c>
      <c r="N915" s="34">
        <f t="shared" si="225"/>
        <v>1006228</v>
      </c>
      <c r="O915" s="34" t="str">
        <f t="shared" si="226"/>
        <v>HAVANA CLUB 7 ANS 40° 70CL CU RCOL</v>
      </c>
      <c r="P915" s="35">
        <f t="shared" si="227"/>
        <v>20.749058823529413</v>
      </c>
      <c r="Q915" s="20">
        <v>0</v>
      </c>
      <c r="R915" s="21">
        <f t="shared" si="228"/>
        <v>0</v>
      </c>
      <c r="S915" s="22">
        <f t="shared" si="229"/>
        <v>0</v>
      </c>
      <c r="T915" s="23">
        <v>0</v>
      </c>
      <c r="U915" s="21">
        <f t="shared" si="230"/>
        <v>0</v>
      </c>
      <c r="V915" s="24">
        <f t="shared" si="231"/>
        <v>0</v>
      </c>
    </row>
    <row r="916" spans="3:22" ht="16.5" x14ac:dyDescent="0.35">
      <c r="C916" t="s">
        <v>9</v>
      </c>
      <c r="D916" t="s">
        <v>10</v>
      </c>
      <c r="E916">
        <v>2011138</v>
      </c>
      <c r="F916">
        <v>1032039</v>
      </c>
      <c r="G916" t="s">
        <v>912</v>
      </c>
      <c r="H916">
        <v>1</v>
      </c>
      <c r="I916" t="s">
        <v>12</v>
      </c>
      <c r="J916">
        <v>210.49</v>
      </c>
      <c r="K916" t="s">
        <v>14</v>
      </c>
      <c r="M916" s="34">
        <f t="shared" si="224"/>
        <v>2011138</v>
      </c>
      <c r="N916" s="34">
        <f t="shared" si="225"/>
        <v>1032039</v>
      </c>
      <c r="O916" s="34" t="str">
        <f t="shared" si="226"/>
        <v>CLEMENT 1976 44° 70CL MQ</v>
      </c>
      <c r="P916" s="35">
        <f t="shared" si="227"/>
        <v>210.49</v>
      </c>
      <c r="Q916" s="20">
        <v>0</v>
      </c>
      <c r="R916" s="21">
        <f t="shared" si="228"/>
        <v>0</v>
      </c>
      <c r="S916" s="22">
        <f t="shared" si="229"/>
        <v>0</v>
      </c>
      <c r="T916" s="23">
        <v>0</v>
      </c>
      <c r="U916" s="21">
        <f t="shared" si="230"/>
        <v>0</v>
      </c>
      <c r="V916" s="24">
        <f t="shared" si="231"/>
        <v>0</v>
      </c>
    </row>
    <row r="917" spans="3:22" ht="16.5" x14ac:dyDescent="0.35">
      <c r="C917" t="s">
        <v>9</v>
      </c>
      <c r="D917" t="s">
        <v>10</v>
      </c>
      <c r="E917">
        <v>2011138</v>
      </c>
      <c r="F917">
        <v>1061278</v>
      </c>
      <c r="G917" t="s">
        <v>913</v>
      </c>
      <c r="H917">
        <v>43</v>
      </c>
      <c r="I917" t="s">
        <v>12</v>
      </c>
      <c r="J917">
        <v>616.71</v>
      </c>
      <c r="K917" t="s">
        <v>14</v>
      </c>
      <c r="M917" s="34">
        <f t="shared" si="224"/>
        <v>2011138</v>
      </c>
      <c r="N917" s="34">
        <f t="shared" si="225"/>
        <v>1061278</v>
      </c>
      <c r="O917" s="34" t="str">
        <f t="shared" si="226"/>
        <v>HAVANA CLUB 3 ANS 40° 70CL CU RCOL</v>
      </c>
      <c r="P917" s="35">
        <f t="shared" si="227"/>
        <v>14.342093023255815</v>
      </c>
      <c r="Q917" s="20">
        <v>0</v>
      </c>
      <c r="R917" s="21">
        <f t="shared" si="228"/>
        <v>0</v>
      </c>
      <c r="S917" s="22">
        <f t="shared" si="229"/>
        <v>0</v>
      </c>
      <c r="T917" s="23">
        <v>0</v>
      </c>
      <c r="U917" s="21">
        <f t="shared" si="230"/>
        <v>0</v>
      </c>
      <c r="V917" s="24">
        <f t="shared" si="231"/>
        <v>0</v>
      </c>
    </row>
    <row r="918" spans="3:22" ht="16.5" x14ac:dyDescent="0.35">
      <c r="C918" t="s">
        <v>9</v>
      </c>
      <c r="D918" t="s">
        <v>10</v>
      </c>
      <c r="E918">
        <v>2011138</v>
      </c>
      <c r="F918">
        <v>1139080</v>
      </c>
      <c r="G918" t="s">
        <v>914</v>
      </c>
      <c r="H918">
        <v>41</v>
      </c>
      <c r="I918" t="s">
        <v>12</v>
      </c>
      <c r="J918">
        <v>601.12</v>
      </c>
      <c r="K918" t="s">
        <v>14</v>
      </c>
      <c r="M918" s="34">
        <f t="shared" si="224"/>
        <v>2011138</v>
      </c>
      <c r="N918" s="34">
        <f t="shared" si="225"/>
        <v>1139080</v>
      </c>
      <c r="O918" s="34" t="str">
        <f t="shared" si="226"/>
        <v>MOUNT GAY ECLIPSE 40° 70CL BB</v>
      </c>
      <c r="P918" s="35">
        <f t="shared" si="227"/>
        <v>14.661463414634147</v>
      </c>
      <c r="Q918" s="20">
        <v>0</v>
      </c>
      <c r="R918" s="21">
        <f t="shared" si="228"/>
        <v>0</v>
      </c>
      <c r="S918" s="22">
        <f t="shared" si="229"/>
        <v>0</v>
      </c>
      <c r="T918" s="23">
        <v>0</v>
      </c>
      <c r="U918" s="21">
        <f t="shared" si="230"/>
        <v>0</v>
      </c>
      <c r="V918" s="24">
        <f t="shared" si="231"/>
        <v>0</v>
      </c>
    </row>
    <row r="919" spans="3:22" ht="16.5" x14ac:dyDescent="0.35">
      <c r="C919" t="s">
        <v>9</v>
      </c>
      <c r="D919" t="s">
        <v>10</v>
      </c>
      <c r="E919">
        <v>2011138</v>
      </c>
      <c r="F919">
        <v>1394558</v>
      </c>
      <c r="G919" t="s">
        <v>915</v>
      </c>
      <c r="H919">
        <v>35</v>
      </c>
      <c r="I919" t="s">
        <v>12</v>
      </c>
      <c r="J919">
        <v>877.81</v>
      </c>
      <c r="K919" t="s">
        <v>14</v>
      </c>
      <c r="M919" s="34">
        <f t="shared" si="224"/>
        <v>2011138</v>
      </c>
      <c r="N919" s="34">
        <f t="shared" si="225"/>
        <v>1394558</v>
      </c>
      <c r="O919" s="34" t="str">
        <f t="shared" si="226"/>
        <v>DIPLOMATICO RES. 12ANS EXCLU 40° 70CL VE</v>
      </c>
      <c r="P919" s="35">
        <f t="shared" si="227"/>
        <v>25.080285714285711</v>
      </c>
      <c r="Q919" s="20">
        <v>0</v>
      </c>
      <c r="R919" s="21">
        <f t="shared" si="228"/>
        <v>0</v>
      </c>
      <c r="S919" s="22">
        <f t="shared" si="229"/>
        <v>0</v>
      </c>
      <c r="T919" s="23">
        <v>0</v>
      </c>
      <c r="U919" s="21">
        <f t="shared" si="230"/>
        <v>0</v>
      </c>
      <c r="V919" s="24">
        <f t="shared" si="231"/>
        <v>0</v>
      </c>
    </row>
    <row r="920" spans="3:22" ht="16.5" x14ac:dyDescent="0.35">
      <c r="C920" t="s">
        <v>9</v>
      </c>
      <c r="D920" t="s">
        <v>10</v>
      </c>
      <c r="E920">
        <v>2011138</v>
      </c>
      <c r="F920">
        <v>1394849</v>
      </c>
      <c r="G920" t="s">
        <v>916</v>
      </c>
      <c r="H920">
        <v>1</v>
      </c>
      <c r="I920" t="s">
        <v>12</v>
      </c>
      <c r="J920">
        <v>37.840000000000003</v>
      </c>
      <c r="K920" t="s">
        <v>14</v>
      </c>
      <c r="M920" s="34">
        <f t="shared" si="224"/>
        <v>2011138</v>
      </c>
      <c r="N920" s="34">
        <f t="shared" si="225"/>
        <v>1394849</v>
      </c>
      <c r="O920" s="34" t="str">
        <f t="shared" si="226"/>
        <v>ZACAPA 23 ANS 70CL GT</v>
      </c>
      <c r="P920" s="35">
        <f t="shared" si="227"/>
        <v>37.840000000000003</v>
      </c>
      <c r="Q920" s="20">
        <v>0</v>
      </c>
      <c r="R920" s="21">
        <f t="shared" si="228"/>
        <v>0</v>
      </c>
      <c r="S920" s="22">
        <f t="shared" si="229"/>
        <v>0</v>
      </c>
      <c r="T920" s="23">
        <v>0</v>
      </c>
      <c r="U920" s="21">
        <f t="shared" si="230"/>
        <v>0</v>
      </c>
      <c r="V920" s="24">
        <f t="shared" si="231"/>
        <v>0</v>
      </c>
    </row>
    <row r="921" spans="3:22" ht="16.5" x14ac:dyDescent="0.35">
      <c r="C921" t="s">
        <v>9</v>
      </c>
      <c r="D921" t="s">
        <v>10</v>
      </c>
      <c r="E921">
        <v>2011138</v>
      </c>
      <c r="F921">
        <v>1394857</v>
      </c>
      <c r="G921" t="s">
        <v>917</v>
      </c>
      <c r="H921">
        <v>8</v>
      </c>
      <c r="I921" t="s">
        <v>12</v>
      </c>
      <c r="J921">
        <v>514.41999999999996</v>
      </c>
      <c r="K921" t="s">
        <v>14</v>
      </c>
      <c r="M921" s="34">
        <f t="shared" si="224"/>
        <v>2011138</v>
      </c>
      <c r="N921" s="34">
        <f t="shared" si="225"/>
        <v>1394857</v>
      </c>
      <c r="O921" s="34" t="str">
        <f t="shared" si="226"/>
        <v>ZACAPA XO 70CL GT</v>
      </c>
      <c r="P921" s="35">
        <f t="shared" si="227"/>
        <v>64.302499999999995</v>
      </c>
      <c r="Q921" s="20">
        <v>0</v>
      </c>
      <c r="R921" s="21">
        <f t="shared" si="228"/>
        <v>0</v>
      </c>
      <c r="S921" s="22">
        <f t="shared" si="229"/>
        <v>0</v>
      </c>
      <c r="T921" s="23">
        <v>0</v>
      </c>
      <c r="U921" s="21">
        <f t="shared" si="230"/>
        <v>0</v>
      </c>
      <c r="V921" s="24">
        <f t="shared" si="231"/>
        <v>0</v>
      </c>
    </row>
    <row r="922" spans="3:22" ht="16.5" x14ac:dyDescent="0.35">
      <c r="C922" t="s">
        <v>9</v>
      </c>
      <c r="D922" t="s">
        <v>10</v>
      </c>
      <c r="E922">
        <v>2011138</v>
      </c>
      <c r="F922">
        <v>1405632</v>
      </c>
      <c r="G922" t="s">
        <v>918</v>
      </c>
      <c r="H922">
        <v>5</v>
      </c>
      <c r="I922" t="s">
        <v>12</v>
      </c>
      <c r="J922">
        <v>200.09</v>
      </c>
      <c r="K922" t="s">
        <v>14</v>
      </c>
      <c r="M922" s="34">
        <f t="shared" si="224"/>
        <v>2011138</v>
      </c>
      <c r="N922" s="34">
        <f t="shared" si="225"/>
        <v>1405632</v>
      </c>
      <c r="O922" s="34" t="str">
        <f t="shared" si="226"/>
        <v>ANGOSTURA 1824 12 ANS MIN. 40° 70CL CU</v>
      </c>
      <c r="P922" s="35">
        <f t="shared" si="227"/>
        <v>40.018000000000001</v>
      </c>
      <c r="Q922" s="20">
        <v>0</v>
      </c>
      <c r="R922" s="21">
        <f t="shared" si="228"/>
        <v>0</v>
      </c>
      <c r="S922" s="22">
        <f t="shared" si="229"/>
        <v>0</v>
      </c>
      <c r="T922" s="23">
        <v>0</v>
      </c>
      <c r="U922" s="21">
        <f t="shared" si="230"/>
        <v>0</v>
      </c>
      <c r="V922" s="24">
        <f t="shared" si="231"/>
        <v>0</v>
      </c>
    </row>
    <row r="923" spans="3:22" ht="16.5" x14ac:dyDescent="0.35">
      <c r="C923" t="s">
        <v>9</v>
      </c>
      <c r="D923" t="s">
        <v>10</v>
      </c>
      <c r="E923">
        <v>2011138</v>
      </c>
      <c r="F923">
        <v>1406408</v>
      </c>
      <c r="G923" t="s">
        <v>919</v>
      </c>
      <c r="H923">
        <v>3</v>
      </c>
      <c r="I923" t="s">
        <v>12</v>
      </c>
      <c r="J923">
        <v>84.37</v>
      </c>
      <c r="K923" t="s">
        <v>14</v>
      </c>
      <c r="M923" s="34">
        <f t="shared" si="224"/>
        <v>2011138</v>
      </c>
      <c r="N923" s="34">
        <f t="shared" si="225"/>
        <v>1406408</v>
      </c>
      <c r="O923" s="34" t="str">
        <f t="shared" si="226"/>
        <v>PYRAT XO 40° 75CL CB</v>
      </c>
      <c r="P923" s="35">
        <f t="shared" si="227"/>
        <v>28.123333333333335</v>
      </c>
      <c r="Q923" s="20">
        <v>0</v>
      </c>
      <c r="R923" s="21">
        <f t="shared" si="228"/>
        <v>0</v>
      </c>
      <c r="S923" s="22">
        <f t="shared" si="229"/>
        <v>0</v>
      </c>
      <c r="T923" s="23">
        <v>0</v>
      </c>
      <c r="U923" s="21">
        <f t="shared" si="230"/>
        <v>0</v>
      </c>
      <c r="V923" s="24">
        <f t="shared" si="231"/>
        <v>0</v>
      </c>
    </row>
    <row r="924" spans="3:22" ht="16.5" x14ac:dyDescent="0.35">
      <c r="C924" t="s">
        <v>9</v>
      </c>
      <c r="D924" t="s">
        <v>10</v>
      </c>
      <c r="E924">
        <v>2011138</v>
      </c>
      <c r="F924">
        <v>2001508</v>
      </c>
      <c r="G924" t="s">
        <v>920</v>
      </c>
      <c r="H924">
        <v>1</v>
      </c>
      <c r="I924" t="s">
        <v>12</v>
      </c>
      <c r="J924">
        <v>0</v>
      </c>
      <c r="K924" t="s">
        <v>14</v>
      </c>
      <c r="M924" s="34">
        <f t="shared" si="224"/>
        <v>2011138</v>
      </c>
      <c r="N924" s="34">
        <f t="shared" si="225"/>
        <v>2001508</v>
      </c>
      <c r="O924" s="34" t="str">
        <f t="shared" si="226"/>
        <v>HAVANA CLUB SELECCION MAESTROS 45° 70CL</v>
      </c>
      <c r="P924" s="35">
        <f t="shared" si="227"/>
        <v>0</v>
      </c>
      <c r="Q924" s="20">
        <v>0</v>
      </c>
      <c r="R924" s="21">
        <f t="shared" si="228"/>
        <v>0</v>
      </c>
      <c r="S924" s="22">
        <f t="shared" si="229"/>
        <v>0</v>
      </c>
      <c r="T924" s="23">
        <v>0</v>
      </c>
      <c r="U924" s="21">
        <f t="shared" si="230"/>
        <v>0</v>
      </c>
      <c r="V924" s="24">
        <f t="shared" si="231"/>
        <v>0</v>
      </c>
    </row>
    <row r="925" spans="3:22" ht="16.5" x14ac:dyDescent="0.35">
      <c r="C925" t="s">
        <v>9</v>
      </c>
      <c r="D925" t="s">
        <v>10</v>
      </c>
      <c r="E925">
        <v>2011138</v>
      </c>
      <c r="F925">
        <v>2003240</v>
      </c>
      <c r="G925" t="s">
        <v>921</v>
      </c>
      <c r="H925">
        <v>104</v>
      </c>
      <c r="I925" t="s">
        <v>12</v>
      </c>
      <c r="J925" t="s">
        <v>922</v>
      </c>
      <c r="K925" t="s">
        <v>14</v>
      </c>
      <c r="M925" s="34">
        <f t="shared" si="224"/>
        <v>2011138</v>
      </c>
      <c r="N925" s="34">
        <f t="shared" si="225"/>
        <v>2003240</v>
      </c>
      <c r="O925" s="34" t="str">
        <f t="shared" si="226"/>
        <v>SAILOR JERRY 40° 70CL RHUM</v>
      </c>
      <c r="P925" s="35">
        <f t="shared" si="227"/>
        <v>12.730961538461539</v>
      </c>
      <c r="Q925" s="20">
        <v>0</v>
      </c>
      <c r="R925" s="21">
        <f t="shared" si="228"/>
        <v>0</v>
      </c>
      <c r="S925" s="22">
        <f t="shared" si="229"/>
        <v>0</v>
      </c>
      <c r="T925" s="23">
        <v>0</v>
      </c>
      <c r="U925" s="21">
        <f t="shared" si="230"/>
        <v>0</v>
      </c>
      <c r="V925" s="24">
        <f t="shared" si="231"/>
        <v>0</v>
      </c>
    </row>
    <row r="926" spans="3:22" ht="16.5" x14ac:dyDescent="0.35">
      <c r="C926" t="s">
        <v>9</v>
      </c>
      <c r="D926" t="s">
        <v>10</v>
      </c>
      <c r="E926">
        <v>2011138</v>
      </c>
      <c r="F926">
        <v>2005722</v>
      </c>
      <c r="G926" t="s">
        <v>923</v>
      </c>
      <c r="H926">
        <v>3</v>
      </c>
      <c r="I926" t="s">
        <v>12</v>
      </c>
      <c r="J926">
        <v>40.409999999999997</v>
      </c>
      <c r="K926" t="s">
        <v>14</v>
      </c>
      <c r="M926" s="34">
        <f t="shared" si="224"/>
        <v>2011138</v>
      </c>
      <c r="N926" s="34">
        <f t="shared" si="225"/>
        <v>2005722</v>
      </c>
      <c r="O926" s="34" t="str">
        <f t="shared" si="226"/>
        <v>CAPTAIN MORGAN BLACK 40° 70CL JM</v>
      </c>
      <c r="P926" s="35">
        <f t="shared" si="227"/>
        <v>13.469999999999999</v>
      </c>
      <c r="Q926" s="20">
        <v>0</v>
      </c>
      <c r="R926" s="21">
        <f t="shared" si="228"/>
        <v>0</v>
      </c>
      <c r="S926" s="22">
        <f t="shared" si="229"/>
        <v>0</v>
      </c>
      <c r="T926" s="23">
        <v>0</v>
      </c>
      <c r="U926" s="21">
        <f t="shared" si="230"/>
        <v>0</v>
      </c>
      <c r="V926" s="24">
        <f t="shared" si="231"/>
        <v>0</v>
      </c>
    </row>
    <row r="927" spans="3:22" ht="16.5" x14ac:dyDescent="0.35">
      <c r="C927" t="s">
        <v>9</v>
      </c>
      <c r="D927" t="s">
        <v>10</v>
      </c>
      <c r="E927">
        <v>2011138</v>
      </c>
      <c r="F927">
        <v>2019895</v>
      </c>
      <c r="G927" t="s">
        <v>924</v>
      </c>
      <c r="H927">
        <v>5</v>
      </c>
      <c r="I927" t="s">
        <v>12</v>
      </c>
      <c r="J927">
        <v>82.31</v>
      </c>
      <c r="K927" t="s">
        <v>14</v>
      </c>
      <c r="M927" s="34">
        <f t="shared" si="224"/>
        <v>2011138</v>
      </c>
      <c r="N927" s="34">
        <f t="shared" si="225"/>
        <v>2019895</v>
      </c>
      <c r="O927" s="34" t="str">
        <f t="shared" si="226"/>
        <v>MOUNT GAY BLACK BARREL 40° 70CL BB</v>
      </c>
      <c r="P927" s="35">
        <f t="shared" si="227"/>
        <v>16.462</v>
      </c>
      <c r="Q927" s="20">
        <v>0</v>
      </c>
      <c r="R927" s="21">
        <f t="shared" si="228"/>
        <v>0</v>
      </c>
      <c r="S927" s="22">
        <f t="shared" si="229"/>
        <v>0</v>
      </c>
      <c r="T927" s="23">
        <v>0</v>
      </c>
      <c r="U927" s="21">
        <f t="shared" si="230"/>
        <v>0</v>
      </c>
      <c r="V927" s="24">
        <f t="shared" si="231"/>
        <v>0</v>
      </c>
    </row>
    <row r="928" spans="3:22" ht="16.5" x14ac:dyDescent="0.35">
      <c r="C928" t="s">
        <v>9</v>
      </c>
      <c r="D928" t="s">
        <v>10</v>
      </c>
      <c r="E928">
        <v>2011138</v>
      </c>
      <c r="F928">
        <v>2019896</v>
      </c>
      <c r="G928" t="s">
        <v>925</v>
      </c>
      <c r="H928">
        <v>9</v>
      </c>
      <c r="I928" t="s">
        <v>12</v>
      </c>
      <c r="J928">
        <v>240.67</v>
      </c>
      <c r="K928" t="s">
        <v>14</v>
      </c>
      <c r="M928" s="34">
        <f t="shared" si="224"/>
        <v>2011138</v>
      </c>
      <c r="N928" s="34">
        <f t="shared" si="225"/>
        <v>2019896</v>
      </c>
      <c r="O928" s="34" t="str">
        <f t="shared" si="226"/>
        <v>MOUNT GAY EXTRA OLD 40° 70CL BB</v>
      </c>
      <c r="P928" s="35">
        <f t="shared" si="227"/>
        <v>26.74111111111111</v>
      </c>
      <c r="Q928" s="20">
        <v>0</v>
      </c>
      <c r="R928" s="21">
        <f t="shared" si="228"/>
        <v>0</v>
      </c>
      <c r="S928" s="22">
        <f t="shared" si="229"/>
        <v>0</v>
      </c>
      <c r="T928" s="23">
        <v>0</v>
      </c>
      <c r="U928" s="21">
        <f t="shared" si="230"/>
        <v>0</v>
      </c>
      <c r="V928" s="24">
        <f t="shared" si="231"/>
        <v>0</v>
      </c>
    </row>
    <row r="929" spans="2:22" ht="16.5" x14ac:dyDescent="0.35">
      <c r="C929" t="s">
        <v>9</v>
      </c>
      <c r="D929" t="s">
        <v>10</v>
      </c>
      <c r="E929">
        <v>2011138</v>
      </c>
      <c r="F929">
        <v>2022656</v>
      </c>
      <c r="G929" t="s">
        <v>926</v>
      </c>
      <c r="H929">
        <v>90</v>
      </c>
      <c r="I929" t="s">
        <v>12</v>
      </c>
      <c r="J929">
        <v>926.6</v>
      </c>
      <c r="K929" t="s">
        <v>14</v>
      </c>
      <c r="M929" s="36">
        <f t="shared" si="224"/>
        <v>2011138</v>
      </c>
      <c r="N929" s="36">
        <f t="shared" si="225"/>
        <v>2022656</v>
      </c>
      <c r="O929" s="36" t="str">
        <f t="shared" si="226"/>
        <v>3 RIVIERES AMBRE 70CL 40°</v>
      </c>
      <c r="P929" s="37">
        <f t="shared" si="227"/>
        <v>10.295555555555556</v>
      </c>
      <c r="Q929" s="25">
        <v>0</v>
      </c>
      <c r="R929" s="26">
        <f t="shared" si="228"/>
        <v>0</v>
      </c>
      <c r="S929" s="27">
        <f t="shared" si="229"/>
        <v>0</v>
      </c>
      <c r="T929" s="28">
        <v>0</v>
      </c>
      <c r="U929" s="26">
        <f t="shared" si="230"/>
        <v>0</v>
      </c>
      <c r="V929" s="29">
        <f t="shared" si="231"/>
        <v>0</v>
      </c>
    </row>
    <row r="930" spans="2:22" hidden="1" x14ac:dyDescent="0.25">
      <c r="M930" t="str">
        <f t="shared" si="224"/>
        <v/>
      </c>
      <c r="N930" t="str">
        <f t="shared" si="225"/>
        <v/>
      </c>
      <c r="O930" t="str">
        <f t="shared" si="226"/>
        <v/>
      </c>
      <c r="P930" s="1" t="str">
        <f t="shared" si="227"/>
        <v/>
      </c>
    </row>
    <row r="931" spans="2:22" hidden="1" x14ac:dyDescent="0.25">
      <c r="B931" t="s">
        <v>15</v>
      </c>
      <c r="E931">
        <v>2011138</v>
      </c>
      <c r="J931" t="s">
        <v>927</v>
      </c>
      <c r="K931" t="s">
        <v>14</v>
      </c>
      <c r="M931" t="str">
        <f t="shared" si="224"/>
        <v/>
      </c>
      <c r="N931" t="str">
        <f t="shared" si="225"/>
        <v/>
      </c>
      <c r="O931" t="str">
        <f t="shared" si="226"/>
        <v/>
      </c>
      <c r="P931" s="1" t="str">
        <f t="shared" si="227"/>
        <v/>
      </c>
    </row>
    <row r="932" spans="2:22" hidden="1" x14ac:dyDescent="0.25">
      <c r="M932" t="str">
        <f t="shared" si="224"/>
        <v/>
      </c>
      <c r="N932" t="str">
        <f t="shared" si="225"/>
        <v/>
      </c>
      <c r="O932" t="str">
        <f t="shared" si="226"/>
        <v/>
      </c>
      <c r="P932" s="1" t="str">
        <f t="shared" si="227"/>
        <v/>
      </c>
    </row>
    <row r="933" spans="2:22" ht="16.5" x14ac:dyDescent="0.35">
      <c r="C933" t="s">
        <v>9</v>
      </c>
      <c r="D933" t="s">
        <v>10</v>
      </c>
      <c r="E933">
        <v>2011139</v>
      </c>
      <c r="F933">
        <v>1392595</v>
      </c>
      <c r="G933" t="s">
        <v>928</v>
      </c>
      <c r="H933">
        <v>91</v>
      </c>
      <c r="I933" t="s">
        <v>12</v>
      </c>
      <c r="J933">
        <v>450.45</v>
      </c>
      <c r="K933" t="s">
        <v>14</v>
      </c>
      <c r="M933" s="32">
        <f t="shared" si="224"/>
        <v>2011139</v>
      </c>
      <c r="N933" s="32">
        <f t="shared" si="225"/>
        <v>1392595</v>
      </c>
      <c r="O933" s="32" t="str">
        <f t="shared" si="226"/>
        <v>SAKE SHOCHIKUBAI CLASSIC JUNMAI 75CL</v>
      </c>
      <c r="P933" s="33">
        <f t="shared" si="227"/>
        <v>4.95</v>
      </c>
      <c r="Q933" s="15">
        <v>0</v>
      </c>
      <c r="R933" s="16">
        <f t="shared" ref="R933:R941" si="232">IFERROR(Q933/1.416,0)</f>
        <v>0</v>
      </c>
      <c r="S933" s="17">
        <f t="shared" ref="S933:S941" si="233">IFERROR(P933/R933,0)</f>
        <v>0</v>
      </c>
      <c r="T933" s="18">
        <v>0</v>
      </c>
      <c r="U933" s="16">
        <f t="shared" ref="U933:U941" si="234">IFERROR(T933/1.416,0)</f>
        <v>0</v>
      </c>
      <c r="V933" s="19">
        <f t="shared" ref="V933:V941" si="235">IFERROR(P933/U933,0)</f>
        <v>0</v>
      </c>
    </row>
    <row r="934" spans="2:22" ht="16.5" x14ac:dyDescent="0.35">
      <c r="C934" t="s">
        <v>9</v>
      </c>
      <c r="D934" t="s">
        <v>10</v>
      </c>
      <c r="E934">
        <v>2011139</v>
      </c>
      <c r="F934">
        <v>1393301</v>
      </c>
      <c r="G934" t="s">
        <v>929</v>
      </c>
      <c r="H934">
        <v>36</v>
      </c>
      <c r="I934" t="s">
        <v>12</v>
      </c>
      <c r="J934">
        <v>154.01</v>
      </c>
      <c r="K934" t="s">
        <v>14</v>
      </c>
      <c r="M934" s="34">
        <f t="shared" si="224"/>
        <v>2011139</v>
      </c>
      <c r="N934" s="34">
        <f t="shared" si="225"/>
        <v>1393301</v>
      </c>
      <c r="O934" s="34" t="str">
        <f t="shared" si="226"/>
        <v>SAKE TAKARA KIMOTO JUNMAI 18CL X12</v>
      </c>
      <c r="P934" s="35">
        <f t="shared" si="227"/>
        <v>4.2780555555555555</v>
      </c>
      <c r="Q934" s="20">
        <v>0</v>
      </c>
      <c r="R934" s="21">
        <f t="shared" si="232"/>
        <v>0</v>
      </c>
      <c r="S934" s="22">
        <f t="shared" si="233"/>
        <v>0</v>
      </c>
      <c r="T934" s="23">
        <v>0</v>
      </c>
      <c r="U934" s="21">
        <f t="shared" si="234"/>
        <v>0</v>
      </c>
      <c r="V934" s="24">
        <f t="shared" si="235"/>
        <v>0</v>
      </c>
    </row>
    <row r="935" spans="2:22" ht="16.5" x14ac:dyDescent="0.35">
      <c r="C935" t="s">
        <v>9</v>
      </c>
      <c r="D935" t="s">
        <v>10</v>
      </c>
      <c r="E935">
        <v>2011139</v>
      </c>
      <c r="F935">
        <v>1393459</v>
      </c>
      <c r="G935" t="s">
        <v>930</v>
      </c>
      <c r="H935">
        <v>31</v>
      </c>
      <c r="I935" t="s">
        <v>12</v>
      </c>
      <c r="J935">
        <v>140.93</v>
      </c>
      <c r="K935" t="s">
        <v>14</v>
      </c>
      <c r="M935" s="34">
        <f t="shared" si="224"/>
        <v>2011139</v>
      </c>
      <c r="N935" s="34">
        <f t="shared" si="225"/>
        <v>1393459</v>
      </c>
      <c r="O935" s="34" t="str">
        <f t="shared" si="226"/>
        <v>SAKE TAKARA NIGORI 24CL JUNMAI</v>
      </c>
      <c r="P935" s="35">
        <f t="shared" si="227"/>
        <v>4.5461290322580643</v>
      </c>
      <c r="Q935" s="20">
        <v>0</v>
      </c>
      <c r="R935" s="21">
        <f t="shared" si="232"/>
        <v>0</v>
      </c>
      <c r="S935" s="22">
        <f t="shared" si="233"/>
        <v>0</v>
      </c>
      <c r="T935" s="23">
        <v>0</v>
      </c>
      <c r="U935" s="21">
        <f t="shared" si="234"/>
        <v>0</v>
      </c>
      <c r="V935" s="24">
        <f t="shared" si="235"/>
        <v>0</v>
      </c>
    </row>
    <row r="936" spans="2:22" ht="16.5" x14ac:dyDescent="0.35">
      <c r="C936" t="s">
        <v>9</v>
      </c>
      <c r="D936" t="s">
        <v>10</v>
      </c>
      <c r="E936">
        <v>2011139</v>
      </c>
      <c r="F936">
        <v>1393580</v>
      </c>
      <c r="G936" t="s">
        <v>931</v>
      </c>
      <c r="H936">
        <v>11</v>
      </c>
      <c r="I936" t="s">
        <v>12</v>
      </c>
      <c r="J936">
        <v>317.89999999999998</v>
      </c>
      <c r="K936" t="s">
        <v>14</v>
      </c>
      <c r="M936" s="34">
        <f t="shared" si="224"/>
        <v>2011139</v>
      </c>
      <c r="N936" s="34">
        <f t="shared" si="225"/>
        <v>1393580</v>
      </c>
      <c r="O936" s="34" t="str">
        <f t="shared" si="226"/>
        <v>SAKE SUDO GINJO PRIDE/VILLAGE PET. 72CL</v>
      </c>
      <c r="P936" s="35">
        <f t="shared" si="227"/>
        <v>28.9</v>
      </c>
      <c r="Q936" s="20">
        <v>0</v>
      </c>
      <c r="R936" s="21">
        <f t="shared" si="232"/>
        <v>0</v>
      </c>
      <c r="S936" s="22">
        <f t="shared" si="233"/>
        <v>0</v>
      </c>
      <c r="T936" s="23">
        <v>0</v>
      </c>
      <c r="U936" s="21">
        <f t="shared" si="234"/>
        <v>0</v>
      </c>
      <c r="V936" s="24">
        <f t="shared" si="235"/>
        <v>0</v>
      </c>
    </row>
    <row r="937" spans="2:22" ht="16.5" x14ac:dyDescent="0.35">
      <c r="C937" t="s">
        <v>9</v>
      </c>
      <c r="D937" t="s">
        <v>10</v>
      </c>
      <c r="E937">
        <v>2011139</v>
      </c>
      <c r="F937">
        <v>2003299</v>
      </c>
      <c r="G937" t="s">
        <v>932</v>
      </c>
      <c r="H937">
        <v>48</v>
      </c>
      <c r="I937" t="s">
        <v>12</v>
      </c>
      <c r="J937">
        <v>176.54</v>
      </c>
      <c r="K937" t="s">
        <v>14</v>
      </c>
      <c r="M937" s="34">
        <f t="shared" si="224"/>
        <v>2011139</v>
      </c>
      <c r="N937" s="34">
        <f t="shared" si="225"/>
        <v>2003299</v>
      </c>
      <c r="O937" s="34" t="str">
        <f t="shared" si="226"/>
        <v>SAKE SIERRA COLD JUNMAI GINJO US 12X30CL</v>
      </c>
      <c r="P937" s="35">
        <f t="shared" si="227"/>
        <v>3.6779166666666665</v>
      </c>
      <c r="Q937" s="20">
        <v>0</v>
      </c>
      <c r="R937" s="21">
        <f t="shared" si="232"/>
        <v>0</v>
      </c>
      <c r="S937" s="22">
        <f t="shared" si="233"/>
        <v>0</v>
      </c>
      <c r="T937" s="23">
        <v>0</v>
      </c>
      <c r="U937" s="21">
        <f t="shared" si="234"/>
        <v>0</v>
      </c>
      <c r="V937" s="24">
        <f t="shared" si="235"/>
        <v>0</v>
      </c>
    </row>
    <row r="938" spans="2:22" ht="16.5" x14ac:dyDescent="0.35">
      <c r="C938" t="s">
        <v>9</v>
      </c>
      <c r="D938" t="s">
        <v>10</v>
      </c>
      <c r="E938">
        <v>2011139</v>
      </c>
      <c r="F938">
        <v>2008855</v>
      </c>
      <c r="G938" t="s">
        <v>933</v>
      </c>
      <c r="H938">
        <v>6</v>
      </c>
      <c r="I938" t="s">
        <v>12</v>
      </c>
      <c r="J938">
        <v>80.040000000000006</v>
      </c>
      <c r="K938" t="s">
        <v>14</v>
      </c>
      <c r="M938" s="34">
        <f t="shared" si="224"/>
        <v>2011139</v>
      </c>
      <c r="N938" s="34">
        <f t="shared" si="225"/>
        <v>2008855</v>
      </c>
      <c r="O938" s="34" t="str">
        <f t="shared" si="226"/>
        <v>SAKE TAKARA DAIGINJO MUROKA-GENSHU 64CL</v>
      </c>
      <c r="P938" s="35">
        <f t="shared" si="227"/>
        <v>13.340000000000002</v>
      </c>
      <c r="Q938" s="20">
        <v>0</v>
      </c>
      <c r="R938" s="21">
        <f t="shared" si="232"/>
        <v>0</v>
      </c>
      <c r="S938" s="22">
        <f t="shared" si="233"/>
        <v>0</v>
      </c>
      <c r="T938" s="23">
        <v>0</v>
      </c>
      <c r="U938" s="21">
        <f t="shared" si="234"/>
        <v>0</v>
      </c>
      <c r="V938" s="24">
        <f t="shared" si="235"/>
        <v>0</v>
      </c>
    </row>
    <row r="939" spans="2:22" ht="16.5" x14ac:dyDescent="0.35">
      <c r="C939" t="s">
        <v>9</v>
      </c>
      <c r="D939" t="s">
        <v>10</v>
      </c>
      <c r="E939">
        <v>2011139</v>
      </c>
      <c r="F939">
        <v>2008857</v>
      </c>
      <c r="G939" t="s">
        <v>934</v>
      </c>
      <c r="H939">
        <v>6</v>
      </c>
      <c r="I939" t="s">
        <v>12</v>
      </c>
      <c r="J939">
        <v>74.52</v>
      </c>
      <c r="K939" t="s">
        <v>14</v>
      </c>
      <c r="M939" s="34">
        <f t="shared" si="224"/>
        <v>2011139</v>
      </c>
      <c r="N939" s="34">
        <f t="shared" si="225"/>
        <v>2008857</v>
      </c>
      <c r="O939" s="34" t="str">
        <f t="shared" si="226"/>
        <v>SAKE TAKARA KIMOTO JUNMAI 64CL</v>
      </c>
      <c r="P939" s="35">
        <f t="shared" si="227"/>
        <v>12.42</v>
      </c>
      <c r="Q939" s="20">
        <v>0</v>
      </c>
      <c r="R939" s="21">
        <f t="shared" si="232"/>
        <v>0</v>
      </c>
      <c r="S939" s="22">
        <f t="shared" si="233"/>
        <v>0</v>
      </c>
      <c r="T939" s="23">
        <v>0</v>
      </c>
      <c r="U939" s="21">
        <f t="shared" si="234"/>
        <v>0</v>
      </c>
      <c r="V939" s="24">
        <f t="shared" si="235"/>
        <v>0</v>
      </c>
    </row>
    <row r="940" spans="2:22" ht="16.5" x14ac:dyDescent="0.35">
      <c r="C940" t="s">
        <v>9</v>
      </c>
      <c r="D940" t="s">
        <v>10</v>
      </c>
      <c r="E940">
        <v>2011139</v>
      </c>
      <c r="F940">
        <v>2008858</v>
      </c>
      <c r="G940" t="s">
        <v>935</v>
      </c>
      <c r="H940">
        <v>8</v>
      </c>
      <c r="I940" t="s">
        <v>12</v>
      </c>
      <c r="J940">
        <v>49.3</v>
      </c>
      <c r="K940" t="s">
        <v>14</v>
      </c>
      <c r="M940" s="34">
        <f t="shared" si="224"/>
        <v>2011139</v>
      </c>
      <c r="N940" s="34">
        <f t="shared" si="225"/>
        <v>2008858</v>
      </c>
      <c r="O940" s="34" t="str">
        <f t="shared" si="226"/>
        <v>SAKE TAKARA PET. MIO SPARKLING 30CL</v>
      </c>
      <c r="P940" s="35">
        <f t="shared" si="227"/>
        <v>6.1624999999999996</v>
      </c>
      <c r="Q940" s="20">
        <v>0</v>
      </c>
      <c r="R940" s="21">
        <f t="shared" si="232"/>
        <v>0</v>
      </c>
      <c r="S940" s="22">
        <f t="shared" si="233"/>
        <v>0</v>
      </c>
      <c r="T940" s="23">
        <v>0</v>
      </c>
      <c r="U940" s="21">
        <f t="shared" si="234"/>
        <v>0</v>
      </c>
      <c r="V940" s="24">
        <f t="shared" si="235"/>
        <v>0</v>
      </c>
    </row>
    <row r="941" spans="2:22" ht="16.5" x14ac:dyDescent="0.35">
      <c r="C941" t="s">
        <v>9</v>
      </c>
      <c r="D941" t="s">
        <v>10</v>
      </c>
      <c r="E941">
        <v>2011139</v>
      </c>
      <c r="F941">
        <v>2012626</v>
      </c>
      <c r="G941" t="s">
        <v>936</v>
      </c>
      <c r="H941">
        <v>24</v>
      </c>
      <c r="I941" t="s">
        <v>12</v>
      </c>
      <c r="J941">
        <v>34.89</v>
      </c>
      <c r="K941" t="s">
        <v>14</v>
      </c>
      <c r="M941" s="36">
        <f t="shared" si="224"/>
        <v>2011139</v>
      </c>
      <c r="N941" s="36">
        <f t="shared" si="225"/>
        <v>2012626</v>
      </c>
      <c r="O941" s="36" t="str">
        <f t="shared" si="226"/>
        <v>SAKE SHOCHIKUBAI CLASSIC JUNMAI 18CL X24</v>
      </c>
      <c r="P941" s="37">
        <f t="shared" si="227"/>
        <v>1.4537500000000001</v>
      </c>
      <c r="Q941" s="25">
        <v>0</v>
      </c>
      <c r="R941" s="26">
        <f t="shared" si="232"/>
        <v>0</v>
      </c>
      <c r="S941" s="27">
        <f t="shared" si="233"/>
        <v>0</v>
      </c>
      <c r="T941" s="28">
        <v>0</v>
      </c>
      <c r="U941" s="26">
        <f t="shared" si="234"/>
        <v>0</v>
      </c>
      <c r="V941" s="29">
        <f t="shared" si="235"/>
        <v>0</v>
      </c>
    </row>
    <row r="942" spans="2:22" hidden="1" x14ac:dyDescent="0.25">
      <c r="M942" t="str">
        <f t="shared" si="224"/>
        <v/>
      </c>
      <c r="N942" t="str">
        <f t="shared" si="225"/>
        <v/>
      </c>
      <c r="O942" t="str">
        <f t="shared" si="226"/>
        <v/>
      </c>
      <c r="P942" s="1" t="str">
        <f t="shared" si="227"/>
        <v/>
      </c>
    </row>
    <row r="943" spans="2:22" hidden="1" x14ac:dyDescent="0.25">
      <c r="B943" t="s">
        <v>15</v>
      </c>
      <c r="E943">
        <v>2011139</v>
      </c>
      <c r="J943" t="s">
        <v>937</v>
      </c>
      <c r="K943" t="s">
        <v>14</v>
      </c>
      <c r="M943" t="str">
        <f t="shared" si="224"/>
        <v/>
      </c>
      <c r="N943" t="str">
        <f t="shared" si="225"/>
        <v/>
      </c>
      <c r="O943" t="str">
        <f t="shared" si="226"/>
        <v/>
      </c>
      <c r="P943" s="1" t="str">
        <f t="shared" si="227"/>
        <v/>
      </c>
    </row>
    <row r="944" spans="2:22" hidden="1" x14ac:dyDescent="0.25">
      <c r="M944" t="str">
        <f t="shared" si="224"/>
        <v/>
      </c>
      <c r="N944" t="str">
        <f t="shared" si="225"/>
        <v/>
      </c>
      <c r="O944" t="str">
        <f t="shared" si="226"/>
        <v/>
      </c>
      <c r="P944" s="1" t="str">
        <f t="shared" si="227"/>
        <v/>
      </c>
    </row>
    <row r="945" spans="2:22" ht="16.5" x14ac:dyDescent="0.35">
      <c r="C945" t="s">
        <v>9</v>
      </c>
      <c r="D945" t="s">
        <v>10</v>
      </c>
      <c r="E945">
        <v>2011140</v>
      </c>
      <c r="F945">
        <v>931631</v>
      </c>
      <c r="G945" t="s">
        <v>938</v>
      </c>
      <c r="H945">
        <v>92</v>
      </c>
      <c r="I945" t="s">
        <v>12</v>
      </c>
      <c r="J945" t="s">
        <v>939</v>
      </c>
      <c r="K945" t="s">
        <v>14</v>
      </c>
      <c r="M945" s="32">
        <f t="shared" si="224"/>
        <v>2011140</v>
      </c>
      <c r="N945" s="32">
        <f t="shared" si="225"/>
        <v>931631</v>
      </c>
      <c r="O945" s="32" t="str">
        <f t="shared" si="226"/>
        <v>SAUZA BLANCO TEQUILA 38° 70CL X60</v>
      </c>
      <c r="P945" s="33">
        <f t="shared" si="227"/>
        <v>13.921739130434782</v>
      </c>
      <c r="Q945" s="15">
        <v>0</v>
      </c>
      <c r="R945" s="16">
        <f t="shared" ref="R945:R952" si="236">IFERROR(Q945/1.416,0)</f>
        <v>0</v>
      </c>
      <c r="S945" s="17">
        <f t="shared" ref="S945:S952" si="237">IFERROR(P945/R945,0)</f>
        <v>0</v>
      </c>
      <c r="T945" s="18">
        <v>0</v>
      </c>
      <c r="U945" s="16">
        <f t="shared" ref="U945:U952" si="238">IFERROR(T945/1.416,0)</f>
        <v>0</v>
      </c>
      <c r="V945" s="19">
        <f t="shared" ref="V945:V952" si="239">IFERROR(P945/U945,0)</f>
        <v>0</v>
      </c>
    </row>
    <row r="946" spans="2:22" ht="16.5" x14ac:dyDescent="0.35">
      <c r="C946" t="s">
        <v>9</v>
      </c>
      <c r="D946" t="s">
        <v>10</v>
      </c>
      <c r="E946">
        <v>2011140</v>
      </c>
      <c r="F946">
        <v>931657</v>
      </c>
      <c r="G946" t="s">
        <v>940</v>
      </c>
      <c r="H946">
        <v>34</v>
      </c>
      <c r="I946" t="s">
        <v>12</v>
      </c>
      <c r="J946">
        <v>426.07</v>
      </c>
      <c r="K946" t="s">
        <v>14</v>
      </c>
      <c r="M946" s="34">
        <f t="shared" si="224"/>
        <v>2011140</v>
      </c>
      <c r="N946" s="34">
        <f t="shared" si="225"/>
        <v>931657</v>
      </c>
      <c r="O946" s="34" t="str">
        <f t="shared" si="226"/>
        <v>CUERVO GOLD TEQUILA 38° 70CL</v>
      </c>
      <c r="P946" s="35">
        <f t="shared" si="227"/>
        <v>12.531470588235294</v>
      </c>
      <c r="Q946" s="20">
        <v>0</v>
      </c>
      <c r="R946" s="21">
        <f t="shared" si="236"/>
        <v>0</v>
      </c>
      <c r="S946" s="22">
        <f t="shared" si="237"/>
        <v>0</v>
      </c>
      <c r="T946" s="23">
        <v>0</v>
      </c>
      <c r="U946" s="21">
        <f t="shared" si="238"/>
        <v>0</v>
      </c>
      <c r="V946" s="24">
        <f t="shared" si="239"/>
        <v>0</v>
      </c>
    </row>
    <row r="947" spans="2:22" ht="16.5" x14ac:dyDescent="0.35">
      <c r="C947" t="s">
        <v>9</v>
      </c>
      <c r="D947" t="s">
        <v>10</v>
      </c>
      <c r="E947">
        <v>2011140</v>
      </c>
      <c r="F947">
        <v>1139215</v>
      </c>
      <c r="G947" t="s">
        <v>941</v>
      </c>
      <c r="H947">
        <v>2</v>
      </c>
      <c r="I947" t="s">
        <v>12</v>
      </c>
      <c r="J947">
        <v>70.02</v>
      </c>
      <c r="K947" t="s">
        <v>14</v>
      </c>
      <c r="M947" s="34">
        <f t="shared" si="224"/>
        <v>2011140</v>
      </c>
      <c r="N947" s="34">
        <f t="shared" si="225"/>
        <v>1139215</v>
      </c>
      <c r="O947" s="34" t="str">
        <f t="shared" si="226"/>
        <v>HERRADURA SILVER TEQUILA 40° 70CL</v>
      </c>
      <c r="P947" s="35">
        <f t="shared" si="227"/>
        <v>35.01</v>
      </c>
      <c r="Q947" s="20">
        <v>0</v>
      </c>
      <c r="R947" s="21">
        <f t="shared" si="236"/>
        <v>0</v>
      </c>
      <c r="S947" s="22">
        <f t="shared" si="237"/>
        <v>0</v>
      </c>
      <c r="T947" s="23">
        <v>0</v>
      </c>
      <c r="U947" s="21">
        <f t="shared" si="238"/>
        <v>0</v>
      </c>
      <c r="V947" s="24">
        <f t="shared" si="239"/>
        <v>0</v>
      </c>
    </row>
    <row r="948" spans="2:22" ht="16.5" x14ac:dyDescent="0.35">
      <c r="C948" t="s">
        <v>9</v>
      </c>
      <c r="D948" t="s">
        <v>10</v>
      </c>
      <c r="E948">
        <v>2011140</v>
      </c>
      <c r="F948">
        <v>1257465</v>
      </c>
      <c r="G948" t="s">
        <v>942</v>
      </c>
      <c r="H948">
        <v>39</v>
      </c>
      <c r="I948" t="s">
        <v>12</v>
      </c>
      <c r="J948" t="s">
        <v>943</v>
      </c>
      <c r="K948" t="s">
        <v>14</v>
      </c>
      <c r="M948" s="34">
        <f t="shared" si="224"/>
        <v>2011140</v>
      </c>
      <c r="N948" s="34">
        <f t="shared" si="225"/>
        <v>1257465</v>
      </c>
      <c r="O948" s="34" t="str">
        <f t="shared" si="226"/>
        <v>GRAN PATRON PLATINIUM TEQUILA 40° 70CL R</v>
      </c>
      <c r="P948" s="35">
        <f t="shared" si="227"/>
        <v>162.13846153846154</v>
      </c>
      <c r="Q948" s="20">
        <v>0</v>
      </c>
      <c r="R948" s="21">
        <f t="shared" si="236"/>
        <v>0</v>
      </c>
      <c r="S948" s="22">
        <f t="shared" si="237"/>
        <v>0</v>
      </c>
      <c r="T948" s="23">
        <v>0</v>
      </c>
      <c r="U948" s="21">
        <f t="shared" si="238"/>
        <v>0</v>
      </c>
      <c r="V948" s="24">
        <f t="shared" si="239"/>
        <v>0</v>
      </c>
    </row>
    <row r="949" spans="2:22" ht="16.5" x14ac:dyDescent="0.35">
      <c r="C949" t="s">
        <v>9</v>
      </c>
      <c r="D949" t="s">
        <v>10</v>
      </c>
      <c r="E949">
        <v>2011140</v>
      </c>
      <c r="F949">
        <v>1352796</v>
      </c>
      <c r="G949" t="s">
        <v>944</v>
      </c>
      <c r="H949">
        <v>1</v>
      </c>
      <c r="I949" t="s">
        <v>12</v>
      </c>
      <c r="J949">
        <v>43.98</v>
      </c>
      <c r="K949" t="s">
        <v>14</v>
      </c>
      <c r="M949" s="34">
        <f t="shared" si="224"/>
        <v>2011140</v>
      </c>
      <c r="N949" s="34">
        <f t="shared" si="225"/>
        <v>1352796</v>
      </c>
      <c r="O949" s="34" t="str">
        <f t="shared" si="226"/>
        <v>PATRON SILVER TEQUILA 40° 70CL RCOL</v>
      </c>
      <c r="P949" s="35">
        <f t="shared" si="227"/>
        <v>43.98</v>
      </c>
      <c r="Q949" s="20">
        <v>0</v>
      </c>
      <c r="R949" s="21">
        <f t="shared" si="236"/>
        <v>0</v>
      </c>
      <c r="S949" s="22">
        <f t="shared" si="237"/>
        <v>0</v>
      </c>
      <c r="T949" s="23">
        <v>0</v>
      </c>
      <c r="U949" s="21">
        <f t="shared" si="238"/>
        <v>0</v>
      </c>
      <c r="V949" s="24">
        <f t="shared" si="239"/>
        <v>0</v>
      </c>
    </row>
    <row r="950" spans="2:22" ht="16.5" x14ac:dyDescent="0.35">
      <c r="C950" t="s">
        <v>9</v>
      </c>
      <c r="D950" t="s">
        <v>10</v>
      </c>
      <c r="E950">
        <v>2011140</v>
      </c>
      <c r="F950">
        <v>1352817</v>
      </c>
      <c r="G950" t="s">
        <v>945</v>
      </c>
      <c r="H950">
        <v>4</v>
      </c>
      <c r="I950" t="s">
        <v>12</v>
      </c>
      <c r="J950">
        <v>199.54</v>
      </c>
      <c r="K950" t="s">
        <v>14</v>
      </c>
      <c r="M950" s="34">
        <f t="shared" si="224"/>
        <v>2011140</v>
      </c>
      <c r="N950" s="34">
        <f t="shared" si="225"/>
        <v>1352817</v>
      </c>
      <c r="O950" s="34" t="str">
        <f t="shared" si="226"/>
        <v>PATRON REPOSADO AMBRE TEQUILA 40° 70CL R</v>
      </c>
      <c r="P950" s="35">
        <f t="shared" si="227"/>
        <v>49.884999999999998</v>
      </c>
      <c r="Q950" s="20">
        <v>0</v>
      </c>
      <c r="R950" s="21">
        <f t="shared" si="236"/>
        <v>0</v>
      </c>
      <c r="S950" s="22">
        <f t="shared" si="237"/>
        <v>0</v>
      </c>
      <c r="T950" s="23">
        <v>0</v>
      </c>
      <c r="U950" s="21">
        <f t="shared" si="238"/>
        <v>0</v>
      </c>
      <c r="V950" s="24">
        <f t="shared" si="239"/>
        <v>0</v>
      </c>
    </row>
    <row r="951" spans="2:22" ht="16.5" x14ac:dyDescent="0.35">
      <c r="C951" t="s">
        <v>9</v>
      </c>
      <c r="D951" t="s">
        <v>10</v>
      </c>
      <c r="E951">
        <v>2011140</v>
      </c>
      <c r="F951">
        <v>1352850</v>
      </c>
      <c r="G951" t="s">
        <v>946</v>
      </c>
      <c r="H951">
        <v>17</v>
      </c>
      <c r="I951" t="s">
        <v>12</v>
      </c>
      <c r="J951">
        <v>393.29</v>
      </c>
      <c r="K951" t="s">
        <v>14</v>
      </c>
      <c r="M951" s="34">
        <f t="shared" si="224"/>
        <v>2011140</v>
      </c>
      <c r="N951" s="34">
        <f t="shared" si="225"/>
        <v>1352850</v>
      </c>
      <c r="O951" s="34" t="str">
        <f t="shared" si="226"/>
        <v>PATRON XO CAFE TEQUILA 35° 70CL RCOL</v>
      </c>
      <c r="P951" s="35">
        <f t="shared" si="227"/>
        <v>23.134705882352943</v>
      </c>
      <c r="Q951" s="20">
        <v>0</v>
      </c>
      <c r="R951" s="21">
        <f t="shared" si="236"/>
        <v>0</v>
      </c>
      <c r="S951" s="22">
        <f t="shared" si="237"/>
        <v>0</v>
      </c>
      <c r="T951" s="23">
        <v>0</v>
      </c>
      <c r="U951" s="21">
        <f t="shared" si="238"/>
        <v>0</v>
      </c>
      <c r="V951" s="24">
        <f t="shared" si="239"/>
        <v>0</v>
      </c>
    </row>
    <row r="952" spans="2:22" ht="16.5" x14ac:dyDescent="0.35">
      <c r="C952" t="s">
        <v>9</v>
      </c>
      <c r="D952" t="s">
        <v>10</v>
      </c>
      <c r="E952">
        <v>2011140</v>
      </c>
      <c r="F952">
        <v>1394937</v>
      </c>
      <c r="G952" t="s">
        <v>947</v>
      </c>
      <c r="H952">
        <v>14</v>
      </c>
      <c r="I952" t="s">
        <v>12</v>
      </c>
      <c r="J952">
        <v>245.56</v>
      </c>
      <c r="K952" t="s">
        <v>14</v>
      </c>
      <c r="M952" s="36">
        <f t="shared" si="224"/>
        <v>2011140</v>
      </c>
      <c r="N952" s="36">
        <f t="shared" si="225"/>
        <v>1394937</v>
      </c>
      <c r="O952" s="36" t="str">
        <f t="shared" si="226"/>
        <v>SAUZA HORNITOS BLA. TEQUILA 38° 70CL X60</v>
      </c>
      <c r="P952" s="37">
        <f t="shared" si="227"/>
        <v>17.54</v>
      </c>
      <c r="Q952" s="25">
        <v>0</v>
      </c>
      <c r="R952" s="26">
        <f t="shared" si="236"/>
        <v>0</v>
      </c>
      <c r="S952" s="27">
        <f t="shared" si="237"/>
        <v>0</v>
      </c>
      <c r="T952" s="28">
        <v>0</v>
      </c>
      <c r="U952" s="26">
        <f t="shared" si="238"/>
        <v>0</v>
      </c>
      <c r="V952" s="29">
        <f t="shared" si="239"/>
        <v>0</v>
      </c>
    </row>
    <row r="953" spans="2:22" hidden="1" x14ac:dyDescent="0.25">
      <c r="M953" t="str">
        <f t="shared" si="224"/>
        <v/>
      </c>
      <c r="N953" t="str">
        <f t="shared" si="225"/>
        <v/>
      </c>
      <c r="O953" t="str">
        <f t="shared" si="226"/>
        <v/>
      </c>
      <c r="P953" s="1" t="str">
        <f t="shared" si="227"/>
        <v/>
      </c>
    </row>
    <row r="954" spans="2:22" hidden="1" x14ac:dyDescent="0.25">
      <c r="B954" t="s">
        <v>15</v>
      </c>
      <c r="E954">
        <v>2011140</v>
      </c>
      <c r="J954" t="s">
        <v>948</v>
      </c>
      <c r="K954" t="s">
        <v>14</v>
      </c>
      <c r="M954" t="str">
        <f t="shared" si="224"/>
        <v/>
      </c>
      <c r="N954" t="str">
        <f t="shared" si="225"/>
        <v/>
      </c>
      <c r="O954" t="str">
        <f t="shared" si="226"/>
        <v/>
      </c>
      <c r="P954" s="1" t="str">
        <f t="shared" si="227"/>
        <v/>
      </c>
    </row>
    <row r="955" spans="2:22" hidden="1" x14ac:dyDescent="0.25">
      <c r="M955" t="str">
        <f t="shared" si="224"/>
        <v/>
      </c>
      <c r="N955" t="str">
        <f t="shared" si="225"/>
        <v/>
      </c>
      <c r="O955" t="str">
        <f t="shared" si="226"/>
        <v/>
      </c>
      <c r="P955" s="1" t="str">
        <f t="shared" si="227"/>
        <v/>
      </c>
    </row>
    <row r="956" spans="2:22" ht="16.5" x14ac:dyDescent="0.35">
      <c r="C956" t="s">
        <v>9</v>
      </c>
      <c r="D956" t="s">
        <v>10</v>
      </c>
      <c r="E956">
        <v>2011141</v>
      </c>
      <c r="F956">
        <v>805634</v>
      </c>
      <c r="G956" t="s">
        <v>949</v>
      </c>
      <c r="H956">
        <v>4</v>
      </c>
      <c r="I956" t="s">
        <v>12</v>
      </c>
      <c r="J956">
        <v>33.06</v>
      </c>
      <c r="K956" t="s">
        <v>14</v>
      </c>
      <c r="M956" s="32">
        <f t="shared" si="224"/>
        <v>2011141</v>
      </c>
      <c r="N956" s="32">
        <f t="shared" si="225"/>
        <v>805634</v>
      </c>
      <c r="O956" s="32" t="str">
        <f t="shared" si="226"/>
        <v>CINZANO ROSSO 14° 100CL</v>
      </c>
      <c r="P956" s="33">
        <f t="shared" si="227"/>
        <v>8.2650000000000006</v>
      </c>
      <c r="Q956" s="15">
        <v>0</v>
      </c>
      <c r="R956" s="16">
        <f t="shared" ref="R956:R965" si="240">IFERROR(Q956/1.416,0)</f>
        <v>0</v>
      </c>
      <c r="S956" s="17">
        <f t="shared" ref="S956:S965" si="241">IFERROR(P956/R956,0)</f>
        <v>0</v>
      </c>
      <c r="T956" s="18">
        <v>0</v>
      </c>
      <c r="U956" s="16">
        <f t="shared" ref="U956:U965" si="242">IFERROR(T956/1.416,0)</f>
        <v>0</v>
      </c>
      <c r="V956" s="19">
        <f t="shared" ref="V956:V965" si="243">IFERROR(P956/U956,0)</f>
        <v>0</v>
      </c>
    </row>
    <row r="957" spans="2:22" ht="16.5" x14ac:dyDescent="0.35">
      <c r="C957" t="s">
        <v>9</v>
      </c>
      <c r="D957" t="s">
        <v>10</v>
      </c>
      <c r="E957">
        <v>2011141</v>
      </c>
      <c r="F957">
        <v>943615</v>
      </c>
      <c r="G957" t="s">
        <v>950</v>
      </c>
      <c r="H957">
        <v>2</v>
      </c>
      <c r="I957" t="s">
        <v>12</v>
      </c>
      <c r="J957">
        <v>20.59</v>
      </c>
      <c r="K957" t="s">
        <v>14</v>
      </c>
      <c r="M957" s="34">
        <f t="shared" si="224"/>
        <v>2011141</v>
      </c>
      <c r="N957" s="34">
        <f t="shared" si="225"/>
        <v>943615</v>
      </c>
      <c r="O957" s="34" t="str">
        <f t="shared" si="226"/>
        <v>LILLET BLC 17° 75CL</v>
      </c>
      <c r="P957" s="35">
        <f t="shared" si="227"/>
        <v>10.295</v>
      </c>
      <c r="Q957" s="20">
        <v>0</v>
      </c>
      <c r="R957" s="21">
        <f t="shared" si="240"/>
        <v>0</v>
      </c>
      <c r="S957" s="22">
        <f t="shared" si="241"/>
        <v>0</v>
      </c>
      <c r="T957" s="23">
        <v>0</v>
      </c>
      <c r="U957" s="21">
        <f t="shared" si="242"/>
        <v>0</v>
      </c>
      <c r="V957" s="24">
        <f t="shared" si="243"/>
        <v>0</v>
      </c>
    </row>
    <row r="958" spans="2:22" ht="16.5" x14ac:dyDescent="0.35">
      <c r="C958" t="s">
        <v>9</v>
      </c>
      <c r="D958" t="s">
        <v>10</v>
      </c>
      <c r="E958">
        <v>2011141</v>
      </c>
      <c r="F958">
        <v>943623</v>
      </c>
      <c r="G958" t="s">
        <v>951</v>
      </c>
      <c r="H958">
        <v>11</v>
      </c>
      <c r="I958" t="s">
        <v>12</v>
      </c>
      <c r="J958">
        <v>103.23</v>
      </c>
      <c r="K958" t="s">
        <v>14</v>
      </c>
      <c r="M958" s="34">
        <f t="shared" si="224"/>
        <v>2011141</v>
      </c>
      <c r="N958" s="34">
        <f t="shared" si="225"/>
        <v>943623</v>
      </c>
      <c r="O958" s="34" t="str">
        <f t="shared" si="226"/>
        <v>MARTINI BIANCO 16° 100CL</v>
      </c>
      <c r="P958" s="35">
        <f t="shared" si="227"/>
        <v>9.3845454545454547</v>
      </c>
      <c r="Q958" s="20">
        <v>0</v>
      </c>
      <c r="R958" s="21">
        <f t="shared" si="240"/>
        <v>0</v>
      </c>
      <c r="S958" s="22">
        <f t="shared" si="241"/>
        <v>0</v>
      </c>
      <c r="T958" s="23">
        <v>0</v>
      </c>
      <c r="U958" s="21">
        <f t="shared" si="242"/>
        <v>0</v>
      </c>
      <c r="V958" s="24">
        <f t="shared" si="243"/>
        <v>0</v>
      </c>
    </row>
    <row r="959" spans="2:22" ht="16.5" x14ac:dyDescent="0.35">
      <c r="C959" t="s">
        <v>9</v>
      </c>
      <c r="D959" t="s">
        <v>10</v>
      </c>
      <c r="E959">
        <v>2011141</v>
      </c>
      <c r="F959">
        <v>943640</v>
      </c>
      <c r="G959" t="s">
        <v>952</v>
      </c>
      <c r="H959">
        <v>45</v>
      </c>
      <c r="I959" t="s">
        <v>12</v>
      </c>
      <c r="J959">
        <v>443.47</v>
      </c>
      <c r="K959" t="s">
        <v>14</v>
      </c>
      <c r="M959" s="34">
        <f t="shared" si="224"/>
        <v>2011141</v>
      </c>
      <c r="N959" s="34">
        <f t="shared" si="225"/>
        <v>943640</v>
      </c>
      <c r="O959" s="34" t="str">
        <f t="shared" si="226"/>
        <v>MARTINI DRY 18° 100CL</v>
      </c>
      <c r="P959" s="35">
        <f t="shared" si="227"/>
        <v>9.8548888888888904</v>
      </c>
      <c r="Q959" s="20">
        <v>0</v>
      </c>
      <c r="R959" s="21">
        <f t="shared" si="240"/>
        <v>0</v>
      </c>
      <c r="S959" s="22">
        <f t="shared" si="241"/>
        <v>0</v>
      </c>
      <c r="T959" s="23">
        <v>0</v>
      </c>
      <c r="U959" s="21">
        <f t="shared" si="242"/>
        <v>0</v>
      </c>
      <c r="V959" s="24">
        <f t="shared" si="243"/>
        <v>0</v>
      </c>
    </row>
    <row r="960" spans="2:22" ht="16.5" x14ac:dyDescent="0.35">
      <c r="C960" t="s">
        <v>9</v>
      </c>
      <c r="D960" t="s">
        <v>10</v>
      </c>
      <c r="E960">
        <v>2011141</v>
      </c>
      <c r="F960">
        <v>943658</v>
      </c>
      <c r="G960" t="s">
        <v>953</v>
      </c>
      <c r="H960">
        <v>23</v>
      </c>
      <c r="I960" t="s">
        <v>12</v>
      </c>
      <c r="J960">
        <v>214.57</v>
      </c>
      <c r="K960" t="s">
        <v>14</v>
      </c>
      <c r="M960" s="34">
        <f t="shared" si="224"/>
        <v>2011141</v>
      </c>
      <c r="N960" s="34">
        <f t="shared" si="225"/>
        <v>943658</v>
      </c>
      <c r="O960" s="34" t="str">
        <f t="shared" si="226"/>
        <v>MARTINI ROSSO 16° 100CL</v>
      </c>
      <c r="P960" s="35">
        <f t="shared" si="227"/>
        <v>9.3291304347826092</v>
      </c>
      <c r="Q960" s="20">
        <v>0</v>
      </c>
      <c r="R960" s="21">
        <f t="shared" si="240"/>
        <v>0</v>
      </c>
      <c r="S960" s="22">
        <f t="shared" si="241"/>
        <v>0</v>
      </c>
      <c r="T960" s="23">
        <v>0</v>
      </c>
      <c r="U960" s="21">
        <f t="shared" si="242"/>
        <v>0</v>
      </c>
      <c r="V960" s="24">
        <f t="shared" si="243"/>
        <v>0</v>
      </c>
    </row>
    <row r="961" spans="2:22" ht="16.5" x14ac:dyDescent="0.35">
      <c r="C961" t="s">
        <v>9</v>
      </c>
      <c r="D961" t="s">
        <v>10</v>
      </c>
      <c r="E961">
        <v>2011141</v>
      </c>
      <c r="F961">
        <v>943666</v>
      </c>
      <c r="G961" t="s">
        <v>954</v>
      </c>
      <c r="H961">
        <v>6</v>
      </c>
      <c r="I961" t="s">
        <v>12</v>
      </c>
      <c r="J961">
        <v>80.75</v>
      </c>
      <c r="K961" t="s">
        <v>14</v>
      </c>
      <c r="M961" s="34">
        <f t="shared" si="224"/>
        <v>2011141</v>
      </c>
      <c r="N961" s="34">
        <f t="shared" si="225"/>
        <v>943666</v>
      </c>
      <c r="O961" s="34" t="str">
        <f t="shared" si="226"/>
        <v>MARTINI ROSSO 16° 150CL</v>
      </c>
      <c r="P961" s="35">
        <f t="shared" si="227"/>
        <v>13.458333333333334</v>
      </c>
      <c r="Q961" s="20">
        <v>0</v>
      </c>
      <c r="R961" s="21">
        <f t="shared" si="240"/>
        <v>0</v>
      </c>
      <c r="S961" s="22">
        <f t="shared" si="241"/>
        <v>0</v>
      </c>
      <c r="T961" s="23">
        <v>0</v>
      </c>
      <c r="U961" s="21">
        <f t="shared" si="242"/>
        <v>0</v>
      </c>
      <c r="V961" s="24">
        <f t="shared" si="243"/>
        <v>0</v>
      </c>
    </row>
    <row r="962" spans="2:22" ht="16.5" x14ac:dyDescent="0.35">
      <c r="C962" t="s">
        <v>9</v>
      </c>
      <c r="D962" t="s">
        <v>10</v>
      </c>
      <c r="E962">
        <v>2011141</v>
      </c>
      <c r="F962">
        <v>943674</v>
      </c>
      <c r="G962" t="s">
        <v>955</v>
      </c>
      <c r="H962">
        <v>11</v>
      </c>
      <c r="I962" t="s">
        <v>12</v>
      </c>
      <c r="J962">
        <v>102.24</v>
      </c>
      <c r="K962" t="s">
        <v>14</v>
      </c>
      <c r="M962" s="34">
        <f t="shared" si="224"/>
        <v>2011141</v>
      </c>
      <c r="N962" s="34">
        <f t="shared" si="225"/>
        <v>943674</v>
      </c>
      <c r="O962" s="34" t="str">
        <f t="shared" si="226"/>
        <v>NOILLY PRAT 18° 100CL</v>
      </c>
      <c r="P962" s="35">
        <f t="shared" si="227"/>
        <v>9.2945454545454549</v>
      </c>
      <c r="Q962" s="20">
        <v>0</v>
      </c>
      <c r="R962" s="21">
        <f t="shared" si="240"/>
        <v>0</v>
      </c>
      <c r="S962" s="22">
        <f t="shared" si="241"/>
        <v>0</v>
      </c>
      <c r="T962" s="23">
        <v>0</v>
      </c>
      <c r="U962" s="21">
        <f t="shared" si="242"/>
        <v>0</v>
      </c>
      <c r="V962" s="24">
        <f t="shared" si="243"/>
        <v>0</v>
      </c>
    </row>
    <row r="963" spans="2:22" ht="16.5" x14ac:dyDescent="0.35">
      <c r="C963" t="s">
        <v>9</v>
      </c>
      <c r="D963" t="s">
        <v>10</v>
      </c>
      <c r="E963">
        <v>2011141</v>
      </c>
      <c r="F963">
        <v>1052646</v>
      </c>
      <c r="G963" t="s">
        <v>956</v>
      </c>
      <c r="H963">
        <v>12</v>
      </c>
      <c r="I963" t="s">
        <v>12</v>
      </c>
      <c r="J963">
        <v>161.59</v>
      </c>
      <c r="K963" t="s">
        <v>14</v>
      </c>
      <c r="M963" s="34">
        <f t="shared" si="224"/>
        <v>2011141</v>
      </c>
      <c r="N963" s="34">
        <f t="shared" si="225"/>
        <v>1052646</v>
      </c>
      <c r="O963" s="34" t="str">
        <f t="shared" si="226"/>
        <v>MARTINI BIANCO 16° 150CL</v>
      </c>
      <c r="P963" s="35">
        <f t="shared" si="227"/>
        <v>13.465833333333334</v>
      </c>
      <c r="Q963" s="20">
        <v>0</v>
      </c>
      <c r="R963" s="21">
        <f t="shared" si="240"/>
        <v>0</v>
      </c>
      <c r="S963" s="22">
        <f t="shared" si="241"/>
        <v>0</v>
      </c>
      <c r="T963" s="23">
        <v>0</v>
      </c>
      <c r="U963" s="21">
        <f t="shared" si="242"/>
        <v>0</v>
      </c>
      <c r="V963" s="24">
        <f t="shared" si="243"/>
        <v>0</v>
      </c>
    </row>
    <row r="964" spans="2:22" ht="16.5" x14ac:dyDescent="0.35">
      <c r="C964" t="s">
        <v>9</v>
      </c>
      <c r="D964" t="s">
        <v>10</v>
      </c>
      <c r="E964">
        <v>2011141</v>
      </c>
      <c r="F964">
        <v>1442169</v>
      </c>
      <c r="G964" t="s">
        <v>957</v>
      </c>
      <c r="H964">
        <v>6</v>
      </c>
      <c r="I964" t="s">
        <v>12</v>
      </c>
      <c r="J964">
        <v>109.98</v>
      </c>
      <c r="K964" t="s">
        <v>14</v>
      </c>
      <c r="M964" s="34">
        <f t="shared" ref="M964:M1027" si="244">IF(D964&lt;&gt;"",E964,"")</f>
        <v>2011141</v>
      </c>
      <c r="N964" s="34">
        <f t="shared" ref="N964:N1027" si="245">IF(M964&lt;&gt;"",F964,"")</f>
        <v>1442169</v>
      </c>
      <c r="O964" s="34" t="str">
        <f t="shared" ref="O964:O1027" si="246">IF(M964&lt;&gt;"",G964,"")</f>
        <v>MARTINI GOLD 18° 75CL</v>
      </c>
      <c r="P964" s="35">
        <f t="shared" ref="P964:P1027" si="247">IF(M964&lt;&gt;"",SUBSTITUTE(J964,",","")/VALUE(SUBSTITUTE(H964,",","")),"")</f>
        <v>18.330000000000002</v>
      </c>
      <c r="Q964" s="20">
        <v>0</v>
      </c>
      <c r="R964" s="21">
        <f t="shared" si="240"/>
        <v>0</v>
      </c>
      <c r="S964" s="22">
        <f t="shared" si="241"/>
        <v>0</v>
      </c>
      <c r="T964" s="23">
        <v>0</v>
      </c>
      <c r="U964" s="21">
        <f t="shared" si="242"/>
        <v>0</v>
      </c>
      <c r="V964" s="24">
        <f t="shared" si="243"/>
        <v>0</v>
      </c>
    </row>
    <row r="965" spans="2:22" ht="16.5" x14ac:dyDescent="0.35">
      <c r="C965" t="s">
        <v>9</v>
      </c>
      <c r="D965" t="s">
        <v>10</v>
      </c>
      <c r="E965">
        <v>2011141</v>
      </c>
      <c r="F965">
        <v>2012859</v>
      </c>
      <c r="G965" t="s">
        <v>958</v>
      </c>
      <c r="H965">
        <v>1</v>
      </c>
      <c r="I965" t="s">
        <v>12</v>
      </c>
      <c r="J965">
        <v>0</v>
      </c>
      <c r="K965" t="s">
        <v>14</v>
      </c>
      <c r="M965" s="36">
        <f t="shared" si="244"/>
        <v>2011141</v>
      </c>
      <c r="N965" s="36">
        <f t="shared" si="245"/>
        <v>2012859</v>
      </c>
      <c r="O965" s="36" t="str">
        <f t="shared" si="246"/>
        <v>LILLET RS 17° 75CL</v>
      </c>
      <c r="P965" s="37">
        <f t="shared" si="247"/>
        <v>0</v>
      </c>
      <c r="Q965" s="25">
        <v>0</v>
      </c>
      <c r="R965" s="26">
        <f t="shared" si="240"/>
        <v>0</v>
      </c>
      <c r="S965" s="27">
        <f t="shared" si="241"/>
        <v>0</v>
      </c>
      <c r="T965" s="28">
        <v>0</v>
      </c>
      <c r="U965" s="26">
        <f t="shared" si="242"/>
        <v>0</v>
      </c>
      <c r="V965" s="29">
        <f t="shared" si="243"/>
        <v>0</v>
      </c>
    </row>
    <row r="966" spans="2:22" hidden="1" x14ac:dyDescent="0.25">
      <c r="M966" t="str">
        <f t="shared" si="244"/>
        <v/>
      </c>
      <c r="N966" t="str">
        <f t="shared" si="245"/>
        <v/>
      </c>
      <c r="O966" t="str">
        <f t="shared" si="246"/>
        <v/>
      </c>
      <c r="P966" s="1" t="str">
        <f t="shared" si="247"/>
        <v/>
      </c>
    </row>
    <row r="967" spans="2:22" hidden="1" x14ac:dyDescent="0.25">
      <c r="B967" t="s">
        <v>15</v>
      </c>
      <c r="E967">
        <v>2011141</v>
      </c>
      <c r="J967" t="s">
        <v>959</v>
      </c>
      <c r="K967" t="s">
        <v>14</v>
      </c>
      <c r="M967" t="str">
        <f t="shared" si="244"/>
        <v/>
      </c>
      <c r="N967" t="str">
        <f t="shared" si="245"/>
        <v/>
      </c>
      <c r="O967" t="str">
        <f t="shared" si="246"/>
        <v/>
      </c>
      <c r="P967" s="1" t="str">
        <f t="shared" si="247"/>
        <v/>
      </c>
    </row>
    <row r="968" spans="2:22" hidden="1" x14ac:dyDescent="0.25">
      <c r="M968" t="str">
        <f t="shared" si="244"/>
        <v/>
      </c>
      <c r="N968" t="str">
        <f t="shared" si="245"/>
        <v/>
      </c>
      <c r="O968" t="str">
        <f t="shared" si="246"/>
        <v/>
      </c>
      <c r="P968" s="1" t="str">
        <f t="shared" si="247"/>
        <v/>
      </c>
    </row>
    <row r="969" spans="2:22" ht="16.5" x14ac:dyDescent="0.35">
      <c r="C969" t="s">
        <v>9</v>
      </c>
      <c r="D969" t="s">
        <v>10</v>
      </c>
      <c r="E969">
        <v>2011142</v>
      </c>
      <c r="F969">
        <v>807040</v>
      </c>
      <c r="G969" t="s">
        <v>960</v>
      </c>
      <c r="H969">
        <v>751</v>
      </c>
      <c r="I969" t="s">
        <v>12</v>
      </c>
      <c r="J969" t="s">
        <v>961</v>
      </c>
      <c r="K969" t="s">
        <v>14</v>
      </c>
      <c r="M969" s="32">
        <f t="shared" si="244"/>
        <v>2011142</v>
      </c>
      <c r="N969" s="32">
        <f t="shared" si="245"/>
        <v>807040</v>
      </c>
      <c r="O969" s="32" t="str">
        <f t="shared" si="246"/>
        <v>ABSOLUT VODKA 40° 70CL RCOL</v>
      </c>
      <c r="P969" s="33">
        <f t="shared" si="247"/>
        <v>11.121717709720373</v>
      </c>
      <c r="Q969" s="15">
        <v>0</v>
      </c>
      <c r="R969" s="16">
        <f t="shared" ref="R969:R992" si="248">IFERROR(Q969/1.416,0)</f>
        <v>0</v>
      </c>
      <c r="S969" s="17">
        <f t="shared" ref="S969:S992" si="249">IFERROR(P969/R969,0)</f>
        <v>0</v>
      </c>
      <c r="T969" s="18">
        <v>0</v>
      </c>
      <c r="U969" s="16">
        <f t="shared" ref="U969:U992" si="250">IFERROR(T969/1.416,0)</f>
        <v>0</v>
      </c>
      <c r="V969" s="19">
        <f t="shared" ref="V969:V992" si="251">IFERROR(P969/U969,0)</f>
        <v>0</v>
      </c>
    </row>
    <row r="970" spans="2:22" ht="16.5" x14ac:dyDescent="0.35">
      <c r="C970" t="s">
        <v>9</v>
      </c>
      <c r="D970" t="s">
        <v>10</v>
      </c>
      <c r="E970">
        <v>2011142</v>
      </c>
      <c r="F970">
        <v>960520</v>
      </c>
      <c r="G970" t="s">
        <v>962</v>
      </c>
      <c r="H970">
        <v>70</v>
      </c>
      <c r="I970" t="s">
        <v>12</v>
      </c>
      <c r="J970" t="s">
        <v>963</v>
      </c>
      <c r="K970" t="s">
        <v>14</v>
      </c>
      <c r="M970" s="34">
        <f t="shared" si="244"/>
        <v>2011142</v>
      </c>
      <c r="N970" s="34">
        <f t="shared" si="245"/>
        <v>960520</v>
      </c>
      <c r="O970" s="34" t="str">
        <f t="shared" si="246"/>
        <v>GREY GOOSE VODKA 40° 70CL RCOL</v>
      </c>
      <c r="P970" s="35">
        <f t="shared" si="247"/>
        <v>28.994857142857143</v>
      </c>
      <c r="Q970" s="20">
        <v>0</v>
      </c>
      <c r="R970" s="21">
        <f t="shared" si="248"/>
        <v>0</v>
      </c>
      <c r="S970" s="22">
        <f t="shared" si="249"/>
        <v>0</v>
      </c>
      <c r="T970" s="23">
        <v>0</v>
      </c>
      <c r="U970" s="21">
        <f t="shared" si="250"/>
        <v>0</v>
      </c>
      <c r="V970" s="24">
        <f t="shared" si="251"/>
        <v>0</v>
      </c>
    </row>
    <row r="971" spans="2:22" ht="16.5" x14ac:dyDescent="0.35">
      <c r="C971" t="s">
        <v>9</v>
      </c>
      <c r="D971" t="s">
        <v>10</v>
      </c>
      <c r="E971">
        <v>2011142</v>
      </c>
      <c r="F971">
        <v>1079435</v>
      </c>
      <c r="G971" t="s">
        <v>964</v>
      </c>
      <c r="H971">
        <v>61</v>
      </c>
      <c r="I971" t="s">
        <v>12</v>
      </c>
      <c r="J971" t="s">
        <v>965</v>
      </c>
      <c r="K971" t="s">
        <v>14</v>
      </c>
      <c r="M971" s="34">
        <f t="shared" si="244"/>
        <v>2011142</v>
      </c>
      <c r="N971" s="34">
        <f t="shared" si="245"/>
        <v>1079435</v>
      </c>
      <c r="O971" s="34" t="str">
        <f t="shared" si="246"/>
        <v>STOLICHNAYA ELIT VODKA 40° 70CL x120</v>
      </c>
      <c r="P971" s="35">
        <f t="shared" si="247"/>
        <v>31.072459016393445</v>
      </c>
      <c r="Q971" s="20">
        <v>0</v>
      </c>
      <c r="R971" s="21">
        <f t="shared" si="248"/>
        <v>0</v>
      </c>
      <c r="S971" s="22">
        <f t="shared" si="249"/>
        <v>0</v>
      </c>
      <c r="T971" s="23">
        <v>0</v>
      </c>
      <c r="U971" s="21">
        <f t="shared" si="250"/>
        <v>0</v>
      </c>
      <c r="V971" s="24">
        <f t="shared" si="251"/>
        <v>0</v>
      </c>
    </row>
    <row r="972" spans="2:22" ht="16.5" x14ac:dyDescent="0.35">
      <c r="C972" t="s">
        <v>9</v>
      </c>
      <c r="D972" t="s">
        <v>10</v>
      </c>
      <c r="E972">
        <v>2011142</v>
      </c>
      <c r="F972">
        <v>1092891</v>
      </c>
      <c r="G972" t="s">
        <v>966</v>
      </c>
      <c r="H972">
        <v>1</v>
      </c>
      <c r="I972" t="s">
        <v>12</v>
      </c>
      <c r="J972">
        <v>10.8</v>
      </c>
      <c r="K972" t="s">
        <v>14</v>
      </c>
      <c r="M972" s="34">
        <f t="shared" si="244"/>
        <v>2011142</v>
      </c>
      <c r="N972" s="34">
        <f t="shared" si="245"/>
        <v>1092891</v>
      </c>
      <c r="O972" s="34" t="str">
        <f t="shared" si="246"/>
        <v>ABSOLUT KURANT VODKA 40° 70CL RCOL</v>
      </c>
      <c r="P972" s="35">
        <f t="shared" si="247"/>
        <v>10.8</v>
      </c>
      <c r="Q972" s="20">
        <v>0</v>
      </c>
      <c r="R972" s="21">
        <f t="shared" si="248"/>
        <v>0</v>
      </c>
      <c r="S972" s="22">
        <f t="shared" si="249"/>
        <v>0</v>
      </c>
      <c r="T972" s="23">
        <v>0</v>
      </c>
      <c r="U972" s="21">
        <f t="shared" si="250"/>
        <v>0</v>
      </c>
      <c r="V972" s="24">
        <f t="shared" si="251"/>
        <v>0</v>
      </c>
    </row>
    <row r="973" spans="2:22" ht="16.5" x14ac:dyDescent="0.35">
      <c r="C973" t="s">
        <v>9</v>
      </c>
      <c r="D973" t="s">
        <v>10</v>
      </c>
      <c r="E973">
        <v>2011142</v>
      </c>
      <c r="F973">
        <v>1101461</v>
      </c>
      <c r="G973" t="s">
        <v>967</v>
      </c>
      <c r="H973">
        <v>106</v>
      </c>
      <c r="I973" t="s">
        <v>12</v>
      </c>
      <c r="J973" t="s">
        <v>968</v>
      </c>
      <c r="K973" t="s">
        <v>14</v>
      </c>
      <c r="M973" s="34">
        <f t="shared" si="244"/>
        <v>2011142</v>
      </c>
      <c r="N973" s="34">
        <f t="shared" si="245"/>
        <v>1101461</v>
      </c>
      <c r="O973" s="34" t="str">
        <f t="shared" si="246"/>
        <v>BELVEDERE 40° 70CL VODKA</v>
      </c>
      <c r="P973" s="35">
        <f t="shared" si="247"/>
        <v>25.544245283018867</v>
      </c>
      <c r="Q973" s="20">
        <v>0</v>
      </c>
      <c r="R973" s="21">
        <f t="shared" si="248"/>
        <v>0</v>
      </c>
      <c r="S973" s="22">
        <f t="shared" si="249"/>
        <v>0</v>
      </c>
      <c r="T973" s="23">
        <v>0</v>
      </c>
      <c r="U973" s="21">
        <f t="shared" si="250"/>
        <v>0</v>
      </c>
      <c r="V973" s="24">
        <f t="shared" si="251"/>
        <v>0</v>
      </c>
    </row>
    <row r="974" spans="2:22" ht="16.5" x14ac:dyDescent="0.35">
      <c r="C974" t="s">
        <v>9</v>
      </c>
      <c r="D974" t="s">
        <v>10</v>
      </c>
      <c r="E974">
        <v>2011142</v>
      </c>
      <c r="F974">
        <v>1127812</v>
      </c>
      <c r="G974" t="s">
        <v>969</v>
      </c>
      <c r="H974">
        <v>14</v>
      </c>
      <c r="I974" t="s">
        <v>12</v>
      </c>
      <c r="J974">
        <v>398.94</v>
      </c>
      <c r="K974" t="s">
        <v>14</v>
      </c>
      <c r="M974" s="34">
        <f t="shared" si="244"/>
        <v>2011142</v>
      </c>
      <c r="N974" s="34">
        <f t="shared" si="245"/>
        <v>1127812</v>
      </c>
      <c r="O974" s="34" t="str">
        <f t="shared" si="246"/>
        <v>GREY GOOSE ORANGE VODKA 40° 70CL RCOL</v>
      </c>
      <c r="P974" s="35">
        <f t="shared" si="247"/>
        <v>28.495714285714286</v>
      </c>
      <c r="Q974" s="20">
        <v>0</v>
      </c>
      <c r="R974" s="21">
        <f t="shared" si="248"/>
        <v>0</v>
      </c>
      <c r="S974" s="22">
        <f t="shared" si="249"/>
        <v>0</v>
      </c>
      <c r="T974" s="23">
        <v>0</v>
      </c>
      <c r="U974" s="21">
        <f t="shared" si="250"/>
        <v>0</v>
      </c>
      <c r="V974" s="24">
        <f t="shared" si="251"/>
        <v>0</v>
      </c>
    </row>
    <row r="975" spans="2:22" ht="16.5" x14ac:dyDescent="0.35">
      <c r="C975" t="s">
        <v>9</v>
      </c>
      <c r="D975" t="s">
        <v>10</v>
      </c>
      <c r="E975">
        <v>2011142</v>
      </c>
      <c r="F975">
        <v>1132081</v>
      </c>
      <c r="G975" t="s">
        <v>970</v>
      </c>
      <c r="H975">
        <v>151</v>
      </c>
      <c r="I975" t="s">
        <v>12</v>
      </c>
      <c r="J975" t="s">
        <v>971</v>
      </c>
      <c r="K975" t="s">
        <v>14</v>
      </c>
      <c r="M975" s="34">
        <f t="shared" si="244"/>
        <v>2011142</v>
      </c>
      <c r="N975" s="34">
        <f t="shared" si="245"/>
        <v>1132081</v>
      </c>
      <c r="O975" s="34" t="str">
        <f t="shared" si="246"/>
        <v>RUSSIAN STANDARD PLATINUM 40° 70CL</v>
      </c>
      <c r="P975" s="35">
        <f t="shared" si="247"/>
        <v>10.923443708609271</v>
      </c>
      <c r="Q975" s="20">
        <v>0</v>
      </c>
      <c r="R975" s="21">
        <f t="shared" si="248"/>
        <v>0</v>
      </c>
      <c r="S975" s="22">
        <f t="shared" si="249"/>
        <v>0</v>
      </c>
      <c r="T975" s="23">
        <v>0</v>
      </c>
      <c r="U975" s="21">
        <f t="shared" si="250"/>
        <v>0</v>
      </c>
      <c r="V975" s="24">
        <f t="shared" si="251"/>
        <v>0</v>
      </c>
    </row>
    <row r="976" spans="2:22" ht="16.5" x14ac:dyDescent="0.35">
      <c r="C976" t="s">
        <v>9</v>
      </c>
      <c r="D976" t="s">
        <v>10</v>
      </c>
      <c r="E976">
        <v>2011142</v>
      </c>
      <c r="F976">
        <v>1137050</v>
      </c>
      <c r="G976" t="s">
        <v>972</v>
      </c>
      <c r="H976">
        <v>68</v>
      </c>
      <c r="I976" t="s">
        <v>12</v>
      </c>
      <c r="J976" t="s">
        <v>973</v>
      </c>
      <c r="K976" t="s">
        <v>14</v>
      </c>
      <c r="M976" s="34">
        <f t="shared" si="244"/>
        <v>2011142</v>
      </c>
      <c r="N976" s="34">
        <f t="shared" si="245"/>
        <v>1137050</v>
      </c>
      <c r="O976" s="34" t="str">
        <f t="shared" si="246"/>
        <v>GREY GOOSE VODKA 40° 175CL RCOL</v>
      </c>
      <c r="P976" s="35">
        <f t="shared" si="247"/>
        <v>72.204999999999998</v>
      </c>
      <c r="Q976" s="20">
        <v>0</v>
      </c>
      <c r="R976" s="21">
        <f t="shared" si="248"/>
        <v>0</v>
      </c>
      <c r="S976" s="22">
        <f t="shared" si="249"/>
        <v>0</v>
      </c>
      <c r="T976" s="23">
        <v>0</v>
      </c>
      <c r="U976" s="21">
        <f t="shared" si="250"/>
        <v>0</v>
      </c>
      <c r="V976" s="24">
        <f t="shared" si="251"/>
        <v>0</v>
      </c>
    </row>
    <row r="977" spans="3:22" ht="16.5" x14ac:dyDescent="0.35">
      <c r="C977" t="s">
        <v>9</v>
      </c>
      <c r="D977" t="s">
        <v>10</v>
      </c>
      <c r="E977">
        <v>2011142</v>
      </c>
      <c r="F977">
        <v>1138571</v>
      </c>
      <c r="G977" t="s">
        <v>974</v>
      </c>
      <c r="H977">
        <v>17</v>
      </c>
      <c r="I977" t="s">
        <v>12</v>
      </c>
      <c r="J977">
        <v>472.07</v>
      </c>
      <c r="K977" t="s">
        <v>14</v>
      </c>
      <c r="M977" s="34">
        <f t="shared" si="244"/>
        <v>2011142</v>
      </c>
      <c r="N977" s="34">
        <f t="shared" si="245"/>
        <v>1138571</v>
      </c>
      <c r="O977" s="34" t="str">
        <f t="shared" si="246"/>
        <v>GREY GOOSE CITRON VODKA 40° 70CL RCOL</v>
      </c>
      <c r="P977" s="35">
        <f t="shared" si="247"/>
        <v>27.768823529411765</v>
      </c>
      <c r="Q977" s="20">
        <v>0</v>
      </c>
      <c r="R977" s="21">
        <f t="shared" si="248"/>
        <v>0</v>
      </c>
      <c r="S977" s="22">
        <f t="shared" si="249"/>
        <v>0</v>
      </c>
      <c r="T977" s="23">
        <v>0</v>
      </c>
      <c r="U977" s="21">
        <f t="shared" si="250"/>
        <v>0</v>
      </c>
      <c r="V977" s="24">
        <f t="shared" si="251"/>
        <v>0</v>
      </c>
    </row>
    <row r="978" spans="3:22" ht="16.5" x14ac:dyDescent="0.35">
      <c r="C978" t="s">
        <v>9</v>
      </c>
      <c r="D978" t="s">
        <v>10</v>
      </c>
      <c r="E978">
        <v>2011142</v>
      </c>
      <c r="F978">
        <v>1138600</v>
      </c>
      <c r="G978" t="s">
        <v>975</v>
      </c>
      <c r="H978">
        <v>1</v>
      </c>
      <c r="I978" t="s">
        <v>12</v>
      </c>
      <c r="J978">
        <v>9.73</v>
      </c>
      <c r="K978" t="s">
        <v>14</v>
      </c>
      <c r="M978" s="34">
        <f t="shared" si="244"/>
        <v>2011142</v>
      </c>
      <c r="N978" s="34">
        <f t="shared" si="245"/>
        <v>1138600</v>
      </c>
      <c r="O978" s="34" t="str">
        <f t="shared" si="246"/>
        <v>ABSOLUT RASPBERRY VODKA 40° 70CL RCOL</v>
      </c>
      <c r="P978" s="35">
        <f t="shared" si="247"/>
        <v>9.73</v>
      </c>
      <c r="Q978" s="20">
        <v>0</v>
      </c>
      <c r="R978" s="21">
        <f t="shared" si="248"/>
        <v>0</v>
      </c>
      <c r="S978" s="22">
        <f t="shared" si="249"/>
        <v>0</v>
      </c>
      <c r="T978" s="23">
        <v>0</v>
      </c>
      <c r="U978" s="21">
        <f t="shared" si="250"/>
        <v>0</v>
      </c>
      <c r="V978" s="24">
        <f t="shared" si="251"/>
        <v>0</v>
      </c>
    </row>
    <row r="979" spans="3:22" ht="16.5" x14ac:dyDescent="0.35">
      <c r="C979" t="s">
        <v>9</v>
      </c>
      <c r="D979" t="s">
        <v>10</v>
      </c>
      <c r="E979">
        <v>2011142</v>
      </c>
      <c r="F979">
        <v>1197351</v>
      </c>
      <c r="G979" t="s">
        <v>976</v>
      </c>
      <c r="H979">
        <v>4</v>
      </c>
      <c r="I979" t="s">
        <v>12</v>
      </c>
      <c r="J979">
        <v>214.16</v>
      </c>
      <c r="K979" t="s">
        <v>14</v>
      </c>
      <c r="M979" s="34">
        <f t="shared" si="244"/>
        <v>2011142</v>
      </c>
      <c r="N979" s="34">
        <f t="shared" si="245"/>
        <v>1197351</v>
      </c>
      <c r="O979" s="34" t="str">
        <f t="shared" si="246"/>
        <v>RUSSIAN STANDARD IMPERIA 40° 175CL</v>
      </c>
      <c r="P979" s="35">
        <f t="shared" si="247"/>
        <v>53.54</v>
      </c>
      <c r="Q979" s="20">
        <v>0</v>
      </c>
      <c r="R979" s="21">
        <f t="shared" si="248"/>
        <v>0</v>
      </c>
      <c r="S979" s="22">
        <f t="shared" si="249"/>
        <v>0</v>
      </c>
      <c r="T979" s="23">
        <v>0</v>
      </c>
      <c r="U979" s="21">
        <f t="shared" si="250"/>
        <v>0</v>
      </c>
      <c r="V979" s="24">
        <f t="shared" si="251"/>
        <v>0</v>
      </c>
    </row>
    <row r="980" spans="3:22" ht="16.5" x14ac:dyDescent="0.35">
      <c r="C980" t="s">
        <v>9</v>
      </c>
      <c r="D980" t="s">
        <v>10</v>
      </c>
      <c r="E980">
        <v>2011142</v>
      </c>
      <c r="F980">
        <v>1201277</v>
      </c>
      <c r="G980" t="s">
        <v>977</v>
      </c>
      <c r="H980">
        <v>6</v>
      </c>
      <c r="I980" t="s">
        <v>12</v>
      </c>
      <c r="J980">
        <v>137.32</v>
      </c>
      <c r="K980" t="s">
        <v>14</v>
      </c>
      <c r="M980" s="34">
        <f t="shared" si="244"/>
        <v>2011142</v>
      </c>
      <c r="N980" s="34">
        <f t="shared" si="245"/>
        <v>1201277</v>
      </c>
      <c r="O980" s="34" t="str">
        <f t="shared" si="246"/>
        <v>ABSOLUT VODKA 40° 150CL RCOL</v>
      </c>
      <c r="P980" s="35">
        <f t="shared" si="247"/>
        <v>22.886666666666667</v>
      </c>
      <c r="Q980" s="20">
        <v>0</v>
      </c>
      <c r="R980" s="21">
        <f t="shared" si="248"/>
        <v>0</v>
      </c>
      <c r="S980" s="22">
        <f t="shared" si="249"/>
        <v>0</v>
      </c>
      <c r="T980" s="23">
        <v>0</v>
      </c>
      <c r="U980" s="21">
        <f t="shared" si="250"/>
        <v>0</v>
      </c>
      <c r="V980" s="24">
        <f t="shared" si="251"/>
        <v>0</v>
      </c>
    </row>
    <row r="981" spans="3:22" ht="16.5" x14ac:dyDescent="0.35">
      <c r="C981" t="s">
        <v>9</v>
      </c>
      <c r="D981" t="s">
        <v>10</v>
      </c>
      <c r="E981">
        <v>2011142</v>
      </c>
      <c r="F981">
        <v>1240954</v>
      </c>
      <c r="G981" t="s">
        <v>978</v>
      </c>
      <c r="H981">
        <v>2</v>
      </c>
      <c r="I981" t="s">
        <v>12</v>
      </c>
      <c r="J981">
        <v>38.61</v>
      </c>
      <c r="K981" t="s">
        <v>14</v>
      </c>
      <c r="M981" s="34">
        <f t="shared" si="244"/>
        <v>2011142</v>
      </c>
      <c r="N981" s="34">
        <f t="shared" si="245"/>
        <v>1240954</v>
      </c>
      <c r="O981" s="34" t="str">
        <f t="shared" si="246"/>
        <v>KETEL ONE VODKA 40° 75CL</v>
      </c>
      <c r="P981" s="35">
        <f t="shared" si="247"/>
        <v>19.305</v>
      </c>
      <c r="Q981" s="20">
        <v>0</v>
      </c>
      <c r="R981" s="21">
        <f t="shared" si="248"/>
        <v>0</v>
      </c>
      <c r="S981" s="22">
        <f t="shared" si="249"/>
        <v>0</v>
      </c>
      <c r="T981" s="23">
        <v>0</v>
      </c>
      <c r="U981" s="21">
        <f t="shared" si="250"/>
        <v>0</v>
      </c>
      <c r="V981" s="24">
        <f t="shared" si="251"/>
        <v>0</v>
      </c>
    </row>
    <row r="982" spans="3:22" ht="16.5" x14ac:dyDescent="0.35">
      <c r="C982" t="s">
        <v>9</v>
      </c>
      <c r="D982" t="s">
        <v>10</v>
      </c>
      <c r="E982">
        <v>2011142</v>
      </c>
      <c r="F982">
        <v>1248032</v>
      </c>
      <c r="G982" t="s">
        <v>979</v>
      </c>
      <c r="H982">
        <v>1</v>
      </c>
      <c r="I982" t="s">
        <v>12</v>
      </c>
      <c r="J982">
        <v>250.41</v>
      </c>
      <c r="K982" t="s">
        <v>14</v>
      </c>
      <c r="M982" s="34">
        <f t="shared" si="244"/>
        <v>2011142</v>
      </c>
      <c r="N982" s="34">
        <f t="shared" si="245"/>
        <v>1248032</v>
      </c>
      <c r="O982" s="34" t="str">
        <f t="shared" si="246"/>
        <v>BELVEDERE VODKA 40° 600 CL</v>
      </c>
      <c r="P982" s="35">
        <f t="shared" si="247"/>
        <v>250.41</v>
      </c>
      <c r="Q982" s="20">
        <v>0</v>
      </c>
      <c r="R982" s="21">
        <f t="shared" si="248"/>
        <v>0</v>
      </c>
      <c r="S982" s="22">
        <f t="shared" si="249"/>
        <v>0</v>
      </c>
      <c r="T982" s="23">
        <v>0</v>
      </c>
      <c r="U982" s="21">
        <f t="shared" si="250"/>
        <v>0</v>
      </c>
      <c r="V982" s="24">
        <f t="shared" si="251"/>
        <v>0</v>
      </c>
    </row>
    <row r="983" spans="3:22" ht="16.5" x14ac:dyDescent="0.35">
      <c r="C983" t="s">
        <v>9</v>
      </c>
      <c r="D983" t="s">
        <v>10</v>
      </c>
      <c r="E983">
        <v>2011142</v>
      </c>
      <c r="F983">
        <v>1351558</v>
      </c>
      <c r="G983" t="s">
        <v>980</v>
      </c>
      <c r="H983">
        <v>46</v>
      </c>
      <c r="I983" t="s">
        <v>12</v>
      </c>
      <c r="J983" t="s">
        <v>981</v>
      </c>
      <c r="K983" t="s">
        <v>14</v>
      </c>
      <c r="M983" s="34">
        <f t="shared" si="244"/>
        <v>2011142</v>
      </c>
      <c r="N983" s="34">
        <f t="shared" si="245"/>
        <v>1351558</v>
      </c>
      <c r="O983" s="34" t="str">
        <f t="shared" si="246"/>
        <v>WYBOROWA EXQUISITE VODKA 40° 70CL RCOL</v>
      </c>
      <c r="P983" s="35">
        <f t="shared" si="247"/>
        <v>22.722608695652173</v>
      </c>
      <c r="Q983" s="20">
        <v>0</v>
      </c>
      <c r="R983" s="21">
        <f t="shared" si="248"/>
        <v>0</v>
      </c>
      <c r="S983" s="22">
        <f t="shared" si="249"/>
        <v>0</v>
      </c>
      <c r="T983" s="23">
        <v>0</v>
      </c>
      <c r="U983" s="21">
        <f t="shared" si="250"/>
        <v>0</v>
      </c>
      <c r="V983" s="24">
        <f t="shared" si="251"/>
        <v>0</v>
      </c>
    </row>
    <row r="984" spans="3:22" ht="16.5" x14ac:dyDescent="0.35">
      <c r="C984" t="s">
        <v>9</v>
      </c>
      <c r="D984" t="s">
        <v>10</v>
      </c>
      <c r="E984">
        <v>2011142</v>
      </c>
      <c r="F984">
        <v>1386110</v>
      </c>
      <c r="G984" t="s">
        <v>982</v>
      </c>
      <c r="H984">
        <v>18</v>
      </c>
      <c r="I984" t="s">
        <v>12</v>
      </c>
      <c r="J984">
        <v>243.9</v>
      </c>
      <c r="K984" t="s">
        <v>14</v>
      </c>
      <c r="M984" s="34">
        <f t="shared" si="244"/>
        <v>2011142</v>
      </c>
      <c r="N984" s="34">
        <f t="shared" si="245"/>
        <v>1386110</v>
      </c>
      <c r="O984" s="34" t="str">
        <f t="shared" si="246"/>
        <v>ABSOLUT 100 VODKA 50° 70CL RCOL</v>
      </c>
      <c r="P984" s="35">
        <f t="shared" si="247"/>
        <v>13.55</v>
      </c>
      <c r="Q984" s="20">
        <v>0</v>
      </c>
      <c r="R984" s="21">
        <f t="shared" si="248"/>
        <v>0</v>
      </c>
      <c r="S984" s="22">
        <f t="shared" si="249"/>
        <v>0</v>
      </c>
      <c r="T984" s="23">
        <v>0</v>
      </c>
      <c r="U984" s="21">
        <f t="shared" si="250"/>
        <v>0</v>
      </c>
      <c r="V984" s="24">
        <f t="shared" si="251"/>
        <v>0</v>
      </c>
    </row>
    <row r="985" spans="3:22" ht="16.5" x14ac:dyDescent="0.35">
      <c r="C985" t="s">
        <v>9</v>
      </c>
      <c r="D985" t="s">
        <v>10</v>
      </c>
      <c r="E985">
        <v>2011142</v>
      </c>
      <c r="F985">
        <v>1417220</v>
      </c>
      <c r="G985" t="s">
        <v>983</v>
      </c>
      <c r="H985">
        <v>5</v>
      </c>
      <c r="I985" t="s">
        <v>12</v>
      </c>
      <c r="J985">
        <v>183</v>
      </c>
      <c r="K985" t="s">
        <v>14</v>
      </c>
      <c r="M985" s="34">
        <f t="shared" si="244"/>
        <v>2011142</v>
      </c>
      <c r="N985" s="34">
        <f t="shared" si="245"/>
        <v>1417220</v>
      </c>
      <c r="O985" s="34" t="str">
        <f t="shared" si="246"/>
        <v>DQ VODKA 40° 100CL</v>
      </c>
      <c r="P985" s="35">
        <f t="shared" si="247"/>
        <v>36.6</v>
      </c>
      <c r="Q985" s="20">
        <v>0</v>
      </c>
      <c r="R985" s="21">
        <f t="shared" si="248"/>
        <v>0</v>
      </c>
      <c r="S985" s="22">
        <f t="shared" si="249"/>
        <v>0</v>
      </c>
      <c r="T985" s="23">
        <v>0</v>
      </c>
      <c r="U985" s="21">
        <f t="shared" si="250"/>
        <v>0</v>
      </c>
      <c r="V985" s="24">
        <f t="shared" si="251"/>
        <v>0</v>
      </c>
    </row>
    <row r="986" spans="3:22" ht="16.5" x14ac:dyDescent="0.35">
      <c r="C986" t="s">
        <v>9</v>
      </c>
      <c r="D986" t="s">
        <v>10</v>
      </c>
      <c r="E986">
        <v>2011142</v>
      </c>
      <c r="F986">
        <v>1444906</v>
      </c>
      <c r="G986" t="s">
        <v>984</v>
      </c>
      <c r="H986">
        <v>79</v>
      </c>
      <c r="I986" t="s">
        <v>12</v>
      </c>
      <c r="J986" t="s">
        <v>985</v>
      </c>
      <c r="K986" t="s">
        <v>14</v>
      </c>
      <c r="M986" s="34">
        <f t="shared" si="244"/>
        <v>2011142</v>
      </c>
      <c r="N986" s="34">
        <f t="shared" si="245"/>
        <v>1444906</v>
      </c>
      <c r="O986" s="34" t="str">
        <f t="shared" si="246"/>
        <v>BELUGA NOBLE VODKA 40° 70CL</v>
      </c>
      <c r="P986" s="35">
        <f t="shared" si="247"/>
        <v>25.774430379746835</v>
      </c>
      <c r="Q986" s="20">
        <v>0</v>
      </c>
      <c r="R986" s="21">
        <f t="shared" si="248"/>
        <v>0</v>
      </c>
      <c r="S986" s="22">
        <f t="shared" si="249"/>
        <v>0</v>
      </c>
      <c r="T986" s="23">
        <v>0</v>
      </c>
      <c r="U986" s="21">
        <f t="shared" si="250"/>
        <v>0</v>
      </c>
      <c r="V986" s="24">
        <f t="shared" si="251"/>
        <v>0</v>
      </c>
    </row>
    <row r="987" spans="3:22" ht="16.5" x14ac:dyDescent="0.35">
      <c r="C987" t="s">
        <v>9</v>
      </c>
      <c r="D987" t="s">
        <v>10</v>
      </c>
      <c r="E987">
        <v>2011142</v>
      </c>
      <c r="F987">
        <v>1444957</v>
      </c>
      <c r="G987" t="s">
        <v>986</v>
      </c>
      <c r="H987">
        <v>46</v>
      </c>
      <c r="I987" t="s">
        <v>12</v>
      </c>
      <c r="J987" t="s">
        <v>987</v>
      </c>
      <c r="K987" t="s">
        <v>14</v>
      </c>
      <c r="M987" s="34">
        <f t="shared" si="244"/>
        <v>2011142</v>
      </c>
      <c r="N987" s="34">
        <f t="shared" si="245"/>
        <v>1444957</v>
      </c>
      <c r="O987" s="34" t="str">
        <f t="shared" si="246"/>
        <v>BELUGA GOLD LINE VODKA 40° 70CL</v>
      </c>
      <c r="P987" s="35">
        <f t="shared" si="247"/>
        <v>69.64826086956522</v>
      </c>
      <c r="Q987" s="20">
        <v>0</v>
      </c>
      <c r="R987" s="21">
        <f t="shared" si="248"/>
        <v>0</v>
      </c>
      <c r="S987" s="22">
        <f t="shared" si="249"/>
        <v>0</v>
      </c>
      <c r="T987" s="23">
        <v>0</v>
      </c>
      <c r="U987" s="21">
        <f t="shared" si="250"/>
        <v>0</v>
      </c>
      <c r="V987" s="24">
        <f t="shared" si="251"/>
        <v>0</v>
      </c>
    </row>
    <row r="988" spans="3:22" ht="16.5" x14ac:dyDescent="0.35">
      <c r="C988" t="s">
        <v>9</v>
      </c>
      <c r="D988" t="s">
        <v>10</v>
      </c>
      <c r="E988">
        <v>2011142</v>
      </c>
      <c r="F988">
        <v>1484959</v>
      </c>
      <c r="G988" t="s">
        <v>988</v>
      </c>
      <c r="H988">
        <v>111</v>
      </c>
      <c r="I988" t="s">
        <v>12</v>
      </c>
      <c r="J988" t="s">
        <v>989</v>
      </c>
      <c r="K988" t="s">
        <v>14</v>
      </c>
      <c r="M988" s="34">
        <f t="shared" si="244"/>
        <v>2011142</v>
      </c>
      <c r="N988" s="34">
        <f t="shared" si="245"/>
        <v>1484959</v>
      </c>
      <c r="O988" s="34" t="str">
        <f t="shared" si="246"/>
        <v>LEGENDE DU KREMLIN VODKA 40° 70CL RU</v>
      </c>
      <c r="P988" s="35">
        <f t="shared" si="247"/>
        <v>21.588738738738737</v>
      </c>
      <c r="Q988" s="20">
        <v>0</v>
      </c>
      <c r="R988" s="21">
        <f t="shared" si="248"/>
        <v>0</v>
      </c>
      <c r="S988" s="22">
        <f t="shared" si="249"/>
        <v>0</v>
      </c>
      <c r="T988" s="23">
        <v>0</v>
      </c>
      <c r="U988" s="21">
        <f t="shared" si="250"/>
        <v>0</v>
      </c>
      <c r="V988" s="24">
        <f t="shared" si="251"/>
        <v>0</v>
      </c>
    </row>
    <row r="989" spans="3:22" ht="16.5" x14ac:dyDescent="0.35">
      <c r="C989" t="s">
        <v>9</v>
      </c>
      <c r="D989" t="s">
        <v>10</v>
      </c>
      <c r="E989">
        <v>2011142</v>
      </c>
      <c r="F989">
        <v>2002198</v>
      </c>
      <c r="G989" t="s">
        <v>990</v>
      </c>
      <c r="H989">
        <v>2</v>
      </c>
      <c r="I989" t="s">
        <v>12</v>
      </c>
      <c r="J989">
        <v>258.04000000000002</v>
      </c>
      <c r="K989" t="s">
        <v>14</v>
      </c>
      <c r="M989" s="34">
        <f t="shared" si="244"/>
        <v>2011142</v>
      </c>
      <c r="N989" s="34">
        <f t="shared" si="245"/>
        <v>2002198</v>
      </c>
      <c r="O989" s="34" t="str">
        <f t="shared" si="246"/>
        <v>BELVEDERE VODKA 40° 300 CL</v>
      </c>
      <c r="P989" s="35">
        <f t="shared" si="247"/>
        <v>129.02000000000001</v>
      </c>
      <c r="Q989" s="20">
        <v>0</v>
      </c>
      <c r="R989" s="21">
        <f t="shared" si="248"/>
        <v>0</v>
      </c>
      <c r="S989" s="22">
        <f t="shared" si="249"/>
        <v>0</v>
      </c>
      <c r="T989" s="23">
        <v>0</v>
      </c>
      <c r="U989" s="21">
        <f t="shared" si="250"/>
        <v>0</v>
      </c>
      <c r="V989" s="24">
        <f t="shared" si="251"/>
        <v>0</v>
      </c>
    </row>
    <row r="990" spans="3:22" ht="16.5" x14ac:dyDescent="0.35">
      <c r="C990" t="s">
        <v>9</v>
      </c>
      <c r="D990" t="s">
        <v>10</v>
      </c>
      <c r="E990">
        <v>2011142</v>
      </c>
      <c r="F990">
        <v>2004483</v>
      </c>
      <c r="G990" t="s">
        <v>991</v>
      </c>
      <c r="H990">
        <v>8</v>
      </c>
      <c r="I990" t="s">
        <v>12</v>
      </c>
      <c r="J990">
        <v>229.01</v>
      </c>
      <c r="K990" t="s">
        <v>14</v>
      </c>
      <c r="M990" s="34">
        <f t="shared" si="244"/>
        <v>2011142</v>
      </c>
      <c r="N990" s="34">
        <f t="shared" si="245"/>
        <v>2004483</v>
      </c>
      <c r="O990" s="34" t="str">
        <f t="shared" si="246"/>
        <v>CIROC COCONUT 40° 70CL VODKA</v>
      </c>
      <c r="P990" s="35">
        <f t="shared" si="247"/>
        <v>28.626249999999999</v>
      </c>
      <c r="Q990" s="20">
        <v>0</v>
      </c>
      <c r="R990" s="21">
        <f t="shared" si="248"/>
        <v>0</v>
      </c>
      <c r="S990" s="22">
        <f t="shared" si="249"/>
        <v>0</v>
      </c>
      <c r="T990" s="23">
        <v>0</v>
      </c>
      <c r="U990" s="21">
        <f t="shared" si="250"/>
        <v>0</v>
      </c>
      <c r="V990" s="24">
        <f t="shared" si="251"/>
        <v>0</v>
      </c>
    </row>
    <row r="991" spans="3:22" ht="16.5" x14ac:dyDescent="0.35">
      <c r="C991" t="s">
        <v>9</v>
      </c>
      <c r="D991" t="s">
        <v>10</v>
      </c>
      <c r="E991">
        <v>2011142</v>
      </c>
      <c r="F991">
        <v>2005725</v>
      </c>
      <c r="G991" t="s">
        <v>992</v>
      </c>
      <c r="H991">
        <v>88</v>
      </c>
      <c r="I991" t="s">
        <v>12</v>
      </c>
      <c r="J991" t="s">
        <v>993</v>
      </c>
      <c r="K991" t="s">
        <v>14</v>
      </c>
      <c r="M991" s="34">
        <f t="shared" si="244"/>
        <v>2011142</v>
      </c>
      <c r="N991" s="34">
        <f t="shared" si="245"/>
        <v>2005725</v>
      </c>
      <c r="O991" s="34" t="str">
        <f t="shared" si="246"/>
        <v>ABSOLUT ELYX VODKA 40° 70CL RCOL</v>
      </c>
      <c r="P991" s="35">
        <f t="shared" si="247"/>
        <v>23.392840909090911</v>
      </c>
      <c r="Q991" s="20">
        <v>0</v>
      </c>
      <c r="R991" s="21">
        <f t="shared" si="248"/>
        <v>0</v>
      </c>
      <c r="S991" s="22">
        <f t="shared" si="249"/>
        <v>0</v>
      </c>
      <c r="T991" s="23">
        <v>0</v>
      </c>
      <c r="U991" s="21">
        <f t="shared" si="250"/>
        <v>0</v>
      </c>
      <c r="V991" s="24">
        <f t="shared" si="251"/>
        <v>0</v>
      </c>
    </row>
    <row r="992" spans="3:22" ht="16.5" x14ac:dyDescent="0.35">
      <c r="C992" t="s">
        <v>9</v>
      </c>
      <c r="D992" t="s">
        <v>10</v>
      </c>
      <c r="E992">
        <v>2011142</v>
      </c>
      <c r="F992">
        <v>2015932</v>
      </c>
      <c r="G992" t="s">
        <v>994</v>
      </c>
      <c r="H992">
        <v>64</v>
      </c>
      <c r="I992" t="s">
        <v>12</v>
      </c>
      <c r="J992" t="s">
        <v>995</v>
      </c>
      <c r="K992" t="s">
        <v>14</v>
      </c>
      <c r="M992" s="36">
        <f t="shared" si="244"/>
        <v>2011142</v>
      </c>
      <c r="N992" s="36">
        <f t="shared" si="245"/>
        <v>2015932</v>
      </c>
      <c r="O992" s="36" t="str">
        <f t="shared" si="246"/>
        <v>BELVEDERE LUMINEUX VODKA 40° 175CL</v>
      </c>
      <c r="P992" s="37">
        <f t="shared" si="247"/>
        <v>50.225625000000001</v>
      </c>
      <c r="Q992" s="25">
        <v>0</v>
      </c>
      <c r="R992" s="26">
        <f t="shared" si="248"/>
        <v>0</v>
      </c>
      <c r="S992" s="27">
        <f t="shared" si="249"/>
        <v>0</v>
      </c>
      <c r="T992" s="28">
        <v>0</v>
      </c>
      <c r="U992" s="26">
        <f t="shared" si="250"/>
        <v>0</v>
      </c>
      <c r="V992" s="29">
        <f t="shared" si="251"/>
        <v>0</v>
      </c>
    </row>
    <row r="993" spans="2:22" hidden="1" x14ac:dyDescent="0.25">
      <c r="M993" t="str">
        <f t="shared" si="244"/>
        <v/>
      </c>
      <c r="N993" t="str">
        <f t="shared" si="245"/>
        <v/>
      </c>
      <c r="O993" t="str">
        <f t="shared" si="246"/>
        <v/>
      </c>
      <c r="P993" s="1" t="str">
        <f t="shared" si="247"/>
        <v/>
      </c>
    </row>
    <row r="994" spans="2:22" hidden="1" x14ac:dyDescent="0.25">
      <c r="B994" t="s">
        <v>15</v>
      </c>
      <c r="E994">
        <v>2011142</v>
      </c>
      <c r="J994" t="s">
        <v>996</v>
      </c>
      <c r="K994" t="s">
        <v>14</v>
      </c>
      <c r="M994" t="str">
        <f t="shared" si="244"/>
        <v/>
      </c>
      <c r="N994" t="str">
        <f t="shared" si="245"/>
        <v/>
      </c>
      <c r="O994" t="str">
        <f t="shared" si="246"/>
        <v/>
      </c>
      <c r="P994" s="1" t="str">
        <f t="shared" si="247"/>
        <v/>
      </c>
    </row>
    <row r="995" spans="2:22" hidden="1" x14ac:dyDescent="0.25">
      <c r="M995" t="str">
        <f t="shared" si="244"/>
        <v/>
      </c>
      <c r="N995" t="str">
        <f t="shared" si="245"/>
        <v/>
      </c>
      <c r="O995" t="str">
        <f t="shared" si="246"/>
        <v/>
      </c>
      <c r="P995" s="1" t="str">
        <f t="shared" si="247"/>
        <v/>
      </c>
    </row>
    <row r="996" spans="2:22" ht="16.5" x14ac:dyDescent="0.35">
      <c r="C996" t="s">
        <v>9</v>
      </c>
      <c r="D996" t="s">
        <v>10</v>
      </c>
      <c r="E996">
        <v>2011143</v>
      </c>
      <c r="F996">
        <v>804826</v>
      </c>
      <c r="G996" t="s">
        <v>997</v>
      </c>
      <c r="H996">
        <v>13</v>
      </c>
      <c r="I996" t="s">
        <v>12</v>
      </c>
      <c r="J996">
        <v>217.49</v>
      </c>
      <c r="K996" t="s">
        <v>14</v>
      </c>
      <c r="M996" s="32">
        <f t="shared" si="244"/>
        <v>2011143</v>
      </c>
      <c r="N996" s="32">
        <f t="shared" si="245"/>
        <v>804826</v>
      </c>
      <c r="O996" s="32" t="str">
        <f t="shared" si="246"/>
        <v>ABERLOUR PURE 10 ANS 43 70CL RCOL</v>
      </c>
      <c r="P996" s="33">
        <f t="shared" si="247"/>
        <v>16.73</v>
      </c>
      <c r="Q996" s="15">
        <v>0</v>
      </c>
      <c r="R996" s="16">
        <f t="shared" ref="R996:R1037" si="252">IFERROR(Q996/1.416,0)</f>
        <v>0</v>
      </c>
      <c r="S996" s="17">
        <f t="shared" ref="S996:S1037" si="253">IFERROR(P996/R996,0)</f>
        <v>0</v>
      </c>
      <c r="T996" s="18">
        <v>0</v>
      </c>
      <c r="U996" s="16">
        <f t="shared" ref="U996:U1037" si="254">IFERROR(T996/1.416,0)</f>
        <v>0</v>
      </c>
      <c r="V996" s="19">
        <f t="shared" ref="V996:V1037" si="255">IFERROR(P996/U996,0)</f>
        <v>0</v>
      </c>
    </row>
    <row r="997" spans="2:22" ht="16.5" x14ac:dyDescent="0.35">
      <c r="C997" t="s">
        <v>9</v>
      </c>
      <c r="D997" t="s">
        <v>10</v>
      </c>
      <c r="E997">
        <v>2011143</v>
      </c>
      <c r="F997">
        <v>804851</v>
      </c>
      <c r="G997" t="s">
        <v>998</v>
      </c>
      <c r="H997">
        <v>23</v>
      </c>
      <c r="I997" t="s">
        <v>12</v>
      </c>
      <c r="J997">
        <v>228.17</v>
      </c>
      <c r="K997" t="s">
        <v>14</v>
      </c>
      <c r="M997" s="34">
        <f t="shared" si="244"/>
        <v>2011143</v>
      </c>
      <c r="N997" s="34">
        <f t="shared" si="245"/>
        <v>804851</v>
      </c>
      <c r="O997" s="34" t="str">
        <f t="shared" si="246"/>
        <v>BALLANTINES FINEST 40° 70CL RCOL</v>
      </c>
      <c r="P997" s="35">
        <f t="shared" si="247"/>
        <v>9.9204347826086945</v>
      </c>
      <c r="Q997" s="20">
        <v>0</v>
      </c>
      <c r="R997" s="21">
        <f t="shared" si="252"/>
        <v>0</v>
      </c>
      <c r="S997" s="22">
        <f t="shared" si="253"/>
        <v>0</v>
      </c>
      <c r="T997" s="23">
        <v>0</v>
      </c>
      <c r="U997" s="21">
        <f t="shared" si="254"/>
        <v>0</v>
      </c>
      <c r="V997" s="24">
        <f t="shared" si="255"/>
        <v>0</v>
      </c>
    </row>
    <row r="998" spans="2:22" ht="16.5" x14ac:dyDescent="0.35">
      <c r="C998" t="s">
        <v>9</v>
      </c>
      <c r="D998" t="s">
        <v>10</v>
      </c>
      <c r="E998">
        <v>2011143</v>
      </c>
      <c r="F998">
        <v>804914</v>
      </c>
      <c r="G998" t="s">
        <v>999</v>
      </c>
      <c r="H998">
        <v>29</v>
      </c>
      <c r="I998" t="s">
        <v>12</v>
      </c>
      <c r="J998" t="s">
        <v>1000</v>
      </c>
      <c r="K998" t="s">
        <v>14</v>
      </c>
      <c r="M998" s="34">
        <f t="shared" si="244"/>
        <v>2011143</v>
      </c>
      <c r="N998" s="34">
        <f t="shared" si="245"/>
        <v>804914</v>
      </c>
      <c r="O998" s="34" t="str">
        <f t="shared" si="246"/>
        <v>CHIVAS ROYAL SALUTE 40° 70CL</v>
      </c>
      <c r="P998" s="35">
        <f t="shared" si="247"/>
        <v>104.94379310344827</v>
      </c>
      <c r="Q998" s="20">
        <v>0</v>
      </c>
      <c r="R998" s="21">
        <f t="shared" si="252"/>
        <v>0</v>
      </c>
      <c r="S998" s="22">
        <f t="shared" si="253"/>
        <v>0</v>
      </c>
      <c r="T998" s="23">
        <v>0</v>
      </c>
      <c r="U998" s="21">
        <f t="shared" si="254"/>
        <v>0</v>
      </c>
      <c r="V998" s="24">
        <f t="shared" si="255"/>
        <v>0</v>
      </c>
    </row>
    <row r="999" spans="2:22" ht="16.5" x14ac:dyDescent="0.35">
      <c r="C999" t="s">
        <v>9</v>
      </c>
      <c r="D999" t="s">
        <v>10</v>
      </c>
      <c r="E999">
        <v>2011143</v>
      </c>
      <c r="F999">
        <v>804981</v>
      </c>
      <c r="G999" t="s">
        <v>1001</v>
      </c>
      <c r="H999">
        <v>4</v>
      </c>
      <c r="I999" t="s">
        <v>12</v>
      </c>
      <c r="J999">
        <v>89.87</v>
      </c>
      <c r="K999" t="s">
        <v>14</v>
      </c>
      <c r="M999" s="34">
        <f t="shared" si="244"/>
        <v>2011143</v>
      </c>
      <c r="N999" s="34">
        <f t="shared" si="245"/>
        <v>804981</v>
      </c>
      <c r="O999" s="34" t="str">
        <f t="shared" si="246"/>
        <v>DIMPLE 15 ANS 40° 70 CL</v>
      </c>
      <c r="P999" s="35">
        <f t="shared" si="247"/>
        <v>22.467500000000001</v>
      </c>
      <c r="Q999" s="20">
        <v>0</v>
      </c>
      <c r="R999" s="21">
        <f t="shared" si="252"/>
        <v>0</v>
      </c>
      <c r="S999" s="22">
        <f t="shared" si="253"/>
        <v>0</v>
      </c>
      <c r="T999" s="23">
        <v>0</v>
      </c>
      <c r="U999" s="21">
        <f t="shared" si="254"/>
        <v>0</v>
      </c>
      <c r="V999" s="24">
        <f t="shared" si="255"/>
        <v>0</v>
      </c>
    </row>
    <row r="1000" spans="2:22" ht="16.5" x14ac:dyDescent="0.35">
      <c r="C1000" t="s">
        <v>9</v>
      </c>
      <c r="D1000" t="s">
        <v>10</v>
      </c>
      <c r="E1000">
        <v>2011143</v>
      </c>
      <c r="F1000">
        <v>805010</v>
      </c>
      <c r="G1000" t="s">
        <v>1002</v>
      </c>
      <c r="H1000">
        <v>20</v>
      </c>
      <c r="I1000" t="s">
        <v>12</v>
      </c>
      <c r="J1000">
        <v>374.31</v>
      </c>
      <c r="K1000" t="s">
        <v>14</v>
      </c>
      <c r="M1000" s="34">
        <f t="shared" si="244"/>
        <v>2011143</v>
      </c>
      <c r="N1000" s="34">
        <f t="shared" si="245"/>
        <v>805010</v>
      </c>
      <c r="O1000" s="34" t="str">
        <f t="shared" si="246"/>
        <v>GLENFIDDICH 12 ANS P/MALT 40° 70CL</v>
      </c>
      <c r="P1000" s="35">
        <f t="shared" si="247"/>
        <v>18.715499999999999</v>
      </c>
      <c r="Q1000" s="20">
        <v>0</v>
      </c>
      <c r="R1000" s="21">
        <f t="shared" si="252"/>
        <v>0</v>
      </c>
      <c r="S1000" s="22">
        <f t="shared" si="253"/>
        <v>0</v>
      </c>
      <c r="T1000" s="23">
        <v>0</v>
      </c>
      <c r="U1000" s="21">
        <f t="shared" si="254"/>
        <v>0</v>
      </c>
      <c r="V1000" s="24">
        <f t="shared" si="255"/>
        <v>0</v>
      </c>
    </row>
    <row r="1001" spans="2:22" ht="16.5" x14ac:dyDescent="0.35">
      <c r="C1001" t="s">
        <v>9</v>
      </c>
      <c r="D1001" t="s">
        <v>10</v>
      </c>
      <c r="E1001">
        <v>2011143</v>
      </c>
      <c r="F1001">
        <v>805036</v>
      </c>
      <c r="G1001" t="s">
        <v>1003</v>
      </c>
      <c r="H1001">
        <v>7</v>
      </c>
      <c r="I1001" t="s">
        <v>12</v>
      </c>
      <c r="J1001">
        <v>292.44</v>
      </c>
      <c r="K1001" t="s">
        <v>14</v>
      </c>
      <c r="M1001" s="34">
        <f t="shared" si="244"/>
        <v>2011143</v>
      </c>
      <c r="N1001" s="34">
        <f t="shared" si="245"/>
        <v>805036</v>
      </c>
      <c r="O1001" s="34" t="str">
        <f t="shared" si="246"/>
        <v>GLENFIDDICH 18 ANS P/MALT 40° 70CL</v>
      </c>
      <c r="P1001" s="35">
        <f t="shared" si="247"/>
        <v>41.777142857142856</v>
      </c>
      <c r="Q1001" s="20">
        <v>0</v>
      </c>
      <c r="R1001" s="21">
        <f t="shared" si="252"/>
        <v>0</v>
      </c>
      <c r="S1001" s="22">
        <f t="shared" si="253"/>
        <v>0</v>
      </c>
      <c r="T1001" s="23">
        <v>0</v>
      </c>
      <c r="U1001" s="21">
        <f t="shared" si="254"/>
        <v>0</v>
      </c>
      <c r="V1001" s="24">
        <f t="shared" si="255"/>
        <v>0</v>
      </c>
    </row>
    <row r="1002" spans="2:22" ht="16.5" x14ac:dyDescent="0.35">
      <c r="C1002" t="s">
        <v>9</v>
      </c>
      <c r="D1002" t="s">
        <v>10</v>
      </c>
      <c r="E1002">
        <v>2011143</v>
      </c>
      <c r="F1002">
        <v>805052</v>
      </c>
      <c r="G1002" t="s">
        <v>1004</v>
      </c>
      <c r="H1002">
        <v>4</v>
      </c>
      <c r="I1002" t="s">
        <v>12</v>
      </c>
      <c r="J1002">
        <v>93.85</v>
      </c>
      <c r="K1002" t="s">
        <v>14</v>
      </c>
      <c r="M1002" s="34">
        <f t="shared" si="244"/>
        <v>2011143</v>
      </c>
      <c r="N1002" s="34">
        <f t="shared" si="245"/>
        <v>805052</v>
      </c>
      <c r="O1002" s="34" t="str">
        <f t="shared" si="246"/>
        <v>GLENLIVET 12 ANS P/MALT 40° 70CL RCOL</v>
      </c>
      <c r="P1002" s="35">
        <f t="shared" si="247"/>
        <v>23.462499999999999</v>
      </c>
      <c r="Q1002" s="20">
        <v>0</v>
      </c>
      <c r="R1002" s="21">
        <f t="shared" si="252"/>
        <v>0</v>
      </c>
      <c r="S1002" s="22">
        <f t="shared" si="253"/>
        <v>0</v>
      </c>
      <c r="T1002" s="23">
        <v>0</v>
      </c>
      <c r="U1002" s="21">
        <f t="shared" si="254"/>
        <v>0</v>
      </c>
      <c r="V1002" s="24">
        <f t="shared" si="255"/>
        <v>0</v>
      </c>
    </row>
    <row r="1003" spans="2:22" ht="16.5" x14ac:dyDescent="0.35">
      <c r="C1003" t="s">
        <v>9</v>
      </c>
      <c r="D1003" t="s">
        <v>10</v>
      </c>
      <c r="E1003">
        <v>2011143</v>
      </c>
      <c r="F1003">
        <v>805108</v>
      </c>
      <c r="G1003" t="s">
        <v>1005</v>
      </c>
      <c r="H1003">
        <v>108</v>
      </c>
      <c r="I1003" t="s">
        <v>12</v>
      </c>
      <c r="J1003" t="s">
        <v>1006</v>
      </c>
      <c r="K1003" t="s">
        <v>14</v>
      </c>
      <c r="M1003" s="34">
        <f t="shared" si="244"/>
        <v>2011143</v>
      </c>
      <c r="N1003" s="34">
        <f t="shared" si="245"/>
        <v>805108</v>
      </c>
      <c r="O1003" s="34" t="str">
        <f t="shared" si="246"/>
        <v>J.WALKER BLACK LABEL 12ANS 40° 70CL</v>
      </c>
      <c r="P1003" s="35">
        <f t="shared" si="247"/>
        <v>19.999351851851852</v>
      </c>
      <c r="Q1003" s="20">
        <v>0</v>
      </c>
      <c r="R1003" s="21">
        <f t="shared" si="252"/>
        <v>0</v>
      </c>
      <c r="S1003" s="22">
        <f t="shared" si="253"/>
        <v>0</v>
      </c>
      <c r="T1003" s="23">
        <v>0</v>
      </c>
      <c r="U1003" s="21">
        <f t="shared" si="254"/>
        <v>0</v>
      </c>
      <c r="V1003" s="24">
        <f t="shared" si="255"/>
        <v>0</v>
      </c>
    </row>
    <row r="1004" spans="2:22" ht="16.5" x14ac:dyDescent="0.35">
      <c r="C1004" t="s">
        <v>9</v>
      </c>
      <c r="D1004" t="s">
        <v>10</v>
      </c>
      <c r="E1004">
        <v>2011143</v>
      </c>
      <c r="F1004">
        <v>805116</v>
      </c>
      <c r="G1004" t="s">
        <v>1007</v>
      </c>
      <c r="H1004">
        <v>40</v>
      </c>
      <c r="I1004" t="s">
        <v>12</v>
      </c>
      <c r="J1004" t="s">
        <v>1008</v>
      </c>
      <c r="K1004" t="s">
        <v>14</v>
      </c>
      <c r="M1004" s="34">
        <f t="shared" si="244"/>
        <v>2011143</v>
      </c>
      <c r="N1004" s="34">
        <f t="shared" si="245"/>
        <v>805116</v>
      </c>
      <c r="O1004" s="34" t="str">
        <f t="shared" si="246"/>
        <v>J.WALKER BLUE LABEL 40° 70CL</v>
      </c>
      <c r="P1004" s="35">
        <f t="shared" si="247"/>
        <v>127.29649999999999</v>
      </c>
      <c r="Q1004" s="20">
        <v>0</v>
      </c>
      <c r="R1004" s="21">
        <f t="shared" si="252"/>
        <v>0</v>
      </c>
      <c r="S1004" s="22">
        <f t="shared" si="253"/>
        <v>0</v>
      </c>
      <c r="T1004" s="23">
        <v>0</v>
      </c>
      <c r="U1004" s="21">
        <f t="shared" si="254"/>
        <v>0</v>
      </c>
      <c r="V1004" s="24">
        <f t="shared" si="255"/>
        <v>0</v>
      </c>
    </row>
    <row r="1005" spans="2:22" ht="16.5" x14ac:dyDescent="0.35">
      <c r="C1005" t="s">
        <v>9</v>
      </c>
      <c r="D1005" t="s">
        <v>10</v>
      </c>
      <c r="E1005">
        <v>2011143</v>
      </c>
      <c r="F1005">
        <v>805124</v>
      </c>
      <c r="G1005" t="s">
        <v>1009</v>
      </c>
      <c r="H1005">
        <v>1</v>
      </c>
      <c r="I1005" t="s">
        <v>12</v>
      </c>
      <c r="J1005">
        <v>44.51</v>
      </c>
      <c r="K1005" t="s">
        <v>14</v>
      </c>
      <c r="M1005" s="34">
        <f t="shared" si="244"/>
        <v>2011143</v>
      </c>
      <c r="N1005" s="34">
        <f t="shared" si="245"/>
        <v>805124</v>
      </c>
      <c r="O1005" s="34" t="str">
        <f t="shared" si="246"/>
        <v>J.WALKER GOLD LABEL 18 ANS 43° 70CL RCOL</v>
      </c>
      <c r="P1005" s="35">
        <f t="shared" si="247"/>
        <v>44.51</v>
      </c>
      <c r="Q1005" s="20">
        <v>0</v>
      </c>
      <c r="R1005" s="21">
        <f t="shared" si="252"/>
        <v>0</v>
      </c>
      <c r="S1005" s="22">
        <f t="shared" si="253"/>
        <v>0</v>
      </c>
      <c r="T1005" s="23">
        <v>0</v>
      </c>
      <c r="U1005" s="21">
        <f t="shared" si="254"/>
        <v>0</v>
      </c>
      <c r="V1005" s="24">
        <f t="shared" si="255"/>
        <v>0</v>
      </c>
    </row>
    <row r="1006" spans="2:22" ht="16.5" x14ac:dyDescent="0.35">
      <c r="C1006" t="s">
        <v>9</v>
      </c>
      <c r="D1006" t="s">
        <v>10</v>
      </c>
      <c r="E1006">
        <v>2011143</v>
      </c>
      <c r="F1006">
        <v>805167</v>
      </c>
      <c r="G1006" t="s">
        <v>1010</v>
      </c>
      <c r="H1006">
        <v>153</v>
      </c>
      <c r="I1006" t="s">
        <v>12</v>
      </c>
      <c r="J1006" t="s">
        <v>1011</v>
      </c>
      <c r="K1006" t="s">
        <v>14</v>
      </c>
      <c r="M1006" s="34">
        <f t="shared" si="244"/>
        <v>2011143</v>
      </c>
      <c r="N1006" s="34">
        <f t="shared" si="245"/>
        <v>805167</v>
      </c>
      <c r="O1006" s="34" t="str">
        <f t="shared" si="246"/>
        <v>J.WALKER RED LABEL 5 ANS 40° 70CL</v>
      </c>
      <c r="P1006" s="35">
        <f t="shared" si="247"/>
        <v>12.238300653594772</v>
      </c>
      <c r="Q1006" s="20">
        <v>0</v>
      </c>
      <c r="R1006" s="21">
        <f t="shared" si="252"/>
        <v>0</v>
      </c>
      <c r="S1006" s="22">
        <f t="shared" si="253"/>
        <v>0</v>
      </c>
      <c r="T1006" s="23">
        <v>0</v>
      </c>
      <c r="U1006" s="21">
        <f t="shared" si="254"/>
        <v>0</v>
      </c>
      <c r="V1006" s="24">
        <f t="shared" si="255"/>
        <v>0</v>
      </c>
    </row>
    <row r="1007" spans="2:22" ht="16.5" x14ac:dyDescent="0.35">
      <c r="C1007" t="s">
        <v>9</v>
      </c>
      <c r="D1007" t="s">
        <v>10</v>
      </c>
      <c r="E1007">
        <v>2011143</v>
      </c>
      <c r="F1007">
        <v>805212</v>
      </c>
      <c r="G1007" t="s">
        <v>1012</v>
      </c>
      <c r="H1007">
        <v>155</v>
      </c>
      <c r="I1007" t="s">
        <v>12</v>
      </c>
      <c r="J1007" t="s">
        <v>1013</v>
      </c>
      <c r="K1007" t="s">
        <v>14</v>
      </c>
      <c r="M1007" s="34">
        <f t="shared" si="244"/>
        <v>2011143</v>
      </c>
      <c r="N1007" s="34">
        <f t="shared" si="245"/>
        <v>805212</v>
      </c>
      <c r="O1007" s="34" t="str">
        <f t="shared" si="246"/>
        <v>JB RARE 40° 70CL</v>
      </c>
      <c r="P1007" s="35">
        <f t="shared" si="247"/>
        <v>12.724064516129033</v>
      </c>
      <c r="Q1007" s="20">
        <v>0</v>
      </c>
      <c r="R1007" s="21">
        <f t="shared" si="252"/>
        <v>0</v>
      </c>
      <c r="S1007" s="22">
        <f t="shared" si="253"/>
        <v>0</v>
      </c>
      <c r="T1007" s="23">
        <v>0</v>
      </c>
      <c r="U1007" s="21">
        <f t="shared" si="254"/>
        <v>0</v>
      </c>
      <c r="V1007" s="24">
        <f t="shared" si="255"/>
        <v>0</v>
      </c>
    </row>
    <row r="1008" spans="2:22" ht="16.5" x14ac:dyDescent="0.35">
      <c r="C1008" t="s">
        <v>9</v>
      </c>
      <c r="D1008" t="s">
        <v>10</v>
      </c>
      <c r="E1008">
        <v>2011143</v>
      </c>
      <c r="F1008">
        <v>805221</v>
      </c>
      <c r="G1008" t="s">
        <v>1014</v>
      </c>
      <c r="H1008">
        <v>1</v>
      </c>
      <c r="I1008" t="s">
        <v>12</v>
      </c>
      <c r="J1008">
        <v>21.28</v>
      </c>
      <c r="K1008" t="s">
        <v>14</v>
      </c>
      <c r="M1008" s="34">
        <f t="shared" si="244"/>
        <v>2011143</v>
      </c>
      <c r="N1008" s="34">
        <f t="shared" si="245"/>
        <v>805221</v>
      </c>
      <c r="O1008" s="34" t="str">
        <f t="shared" si="246"/>
        <v>KNOCKANDO 1985 MALT 43° 70CL</v>
      </c>
      <c r="P1008" s="35">
        <f t="shared" si="247"/>
        <v>21.28</v>
      </c>
      <c r="Q1008" s="20">
        <v>0</v>
      </c>
      <c r="R1008" s="21">
        <f t="shared" si="252"/>
        <v>0</v>
      </c>
      <c r="S1008" s="22">
        <f t="shared" si="253"/>
        <v>0</v>
      </c>
      <c r="T1008" s="23">
        <v>0</v>
      </c>
      <c r="U1008" s="21">
        <f t="shared" si="254"/>
        <v>0</v>
      </c>
      <c r="V1008" s="24">
        <f t="shared" si="255"/>
        <v>0</v>
      </c>
    </row>
    <row r="1009" spans="3:22" ht="16.5" x14ac:dyDescent="0.35">
      <c r="C1009" t="s">
        <v>9</v>
      </c>
      <c r="D1009" t="s">
        <v>10</v>
      </c>
      <c r="E1009">
        <v>2011143</v>
      </c>
      <c r="F1009">
        <v>805239</v>
      </c>
      <c r="G1009" t="s">
        <v>1015</v>
      </c>
      <c r="H1009">
        <v>20</v>
      </c>
      <c r="I1009" t="s">
        <v>12</v>
      </c>
      <c r="J1009">
        <v>869.72</v>
      </c>
      <c r="K1009" t="s">
        <v>14</v>
      </c>
      <c r="M1009" s="34">
        <f t="shared" si="244"/>
        <v>2011143</v>
      </c>
      <c r="N1009" s="34">
        <f t="shared" si="245"/>
        <v>805239</v>
      </c>
      <c r="O1009" s="34" t="str">
        <f t="shared" si="246"/>
        <v>LAGAVULIN 16 ANS C/MALT 43° 70CL</v>
      </c>
      <c r="P1009" s="35">
        <f t="shared" si="247"/>
        <v>43.486000000000004</v>
      </c>
      <c r="Q1009" s="20">
        <v>0</v>
      </c>
      <c r="R1009" s="21">
        <f t="shared" si="252"/>
        <v>0</v>
      </c>
      <c r="S1009" s="22">
        <f t="shared" si="253"/>
        <v>0</v>
      </c>
      <c r="T1009" s="23">
        <v>0</v>
      </c>
      <c r="U1009" s="21">
        <f t="shared" si="254"/>
        <v>0</v>
      </c>
      <c r="V1009" s="24">
        <f t="shared" si="255"/>
        <v>0</v>
      </c>
    </row>
    <row r="1010" spans="3:22" ht="16.5" x14ac:dyDescent="0.35">
      <c r="C1010" t="s">
        <v>9</v>
      </c>
      <c r="D1010" t="s">
        <v>10</v>
      </c>
      <c r="E1010">
        <v>2011143</v>
      </c>
      <c r="F1010">
        <v>805319</v>
      </c>
      <c r="G1010" t="s">
        <v>1016</v>
      </c>
      <c r="H1010">
        <v>4</v>
      </c>
      <c r="I1010" t="s">
        <v>12</v>
      </c>
      <c r="J1010">
        <v>146.03</v>
      </c>
      <c r="K1010" t="s">
        <v>14</v>
      </c>
      <c r="M1010" s="34">
        <f t="shared" si="244"/>
        <v>2011143</v>
      </c>
      <c r="N1010" s="34">
        <f t="shared" si="245"/>
        <v>805319</v>
      </c>
      <c r="O1010" s="34" t="str">
        <f t="shared" si="246"/>
        <v>OBAN 14 ANS C/MALT 43° 70CL</v>
      </c>
      <c r="P1010" s="35">
        <f t="shared" si="247"/>
        <v>36.5075</v>
      </c>
      <c r="Q1010" s="20">
        <v>0</v>
      </c>
      <c r="R1010" s="21">
        <f t="shared" si="252"/>
        <v>0</v>
      </c>
      <c r="S1010" s="22">
        <f t="shared" si="253"/>
        <v>0</v>
      </c>
      <c r="T1010" s="23">
        <v>0</v>
      </c>
      <c r="U1010" s="21">
        <f t="shared" si="254"/>
        <v>0</v>
      </c>
      <c r="V1010" s="24">
        <f t="shared" si="255"/>
        <v>0</v>
      </c>
    </row>
    <row r="1011" spans="3:22" ht="16.5" x14ac:dyDescent="0.35">
      <c r="C1011" t="s">
        <v>9</v>
      </c>
      <c r="D1011" t="s">
        <v>10</v>
      </c>
      <c r="E1011">
        <v>2011143</v>
      </c>
      <c r="F1011">
        <v>805335</v>
      </c>
      <c r="G1011" t="s">
        <v>1017</v>
      </c>
      <c r="H1011">
        <v>2</v>
      </c>
      <c r="I1011" t="s">
        <v>12</v>
      </c>
      <c r="J1011">
        <v>54.21</v>
      </c>
      <c r="K1011" t="s">
        <v>14</v>
      </c>
      <c r="M1011" s="34">
        <f t="shared" si="244"/>
        <v>2011143</v>
      </c>
      <c r="N1011" s="34">
        <f t="shared" si="245"/>
        <v>805335</v>
      </c>
      <c r="O1011" s="34" t="str">
        <f t="shared" si="246"/>
        <v>TALISKER 10 ANS C/MALT 45,8° 70CL</v>
      </c>
      <c r="P1011" s="35">
        <f t="shared" si="247"/>
        <v>27.105</v>
      </c>
      <c r="Q1011" s="20">
        <v>0</v>
      </c>
      <c r="R1011" s="21">
        <f t="shared" si="252"/>
        <v>0</v>
      </c>
      <c r="S1011" s="22">
        <f t="shared" si="253"/>
        <v>0</v>
      </c>
      <c r="T1011" s="23">
        <v>0</v>
      </c>
      <c r="U1011" s="21">
        <f t="shared" si="254"/>
        <v>0</v>
      </c>
      <c r="V1011" s="24">
        <f t="shared" si="255"/>
        <v>0</v>
      </c>
    </row>
    <row r="1012" spans="3:22" ht="16.5" x14ac:dyDescent="0.35">
      <c r="C1012" t="s">
        <v>9</v>
      </c>
      <c r="D1012" t="s">
        <v>10</v>
      </c>
      <c r="E1012">
        <v>2011143</v>
      </c>
      <c r="F1012">
        <v>805343</v>
      </c>
      <c r="G1012" t="s">
        <v>1018</v>
      </c>
      <c r="H1012">
        <v>21</v>
      </c>
      <c r="I1012" t="s">
        <v>12</v>
      </c>
      <c r="J1012">
        <v>309.45999999999998</v>
      </c>
      <c r="K1012" t="s">
        <v>14</v>
      </c>
      <c r="M1012" s="34">
        <f t="shared" si="244"/>
        <v>2011143</v>
      </c>
      <c r="N1012" s="34">
        <f t="shared" si="245"/>
        <v>805343</v>
      </c>
      <c r="O1012" s="34" t="str">
        <f t="shared" si="246"/>
        <v>FOUR ROSES 40° 70CL BOURBON RCOL</v>
      </c>
      <c r="P1012" s="35">
        <f t="shared" si="247"/>
        <v>14.736190476190476</v>
      </c>
      <c r="Q1012" s="20">
        <v>0</v>
      </c>
      <c r="R1012" s="21">
        <f t="shared" si="252"/>
        <v>0</v>
      </c>
      <c r="S1012" s="22">
        <f t="shared" si="253"/>
        <v>0</v>
      </c>
      <c r="T1012" s="23">
        <v>0</v>
      </c>
      <c r="U1012" s="21">
        <f t="shared" si="254"/>
        <v>0</v>
      </c>
      <c r="V1012" s="24">
        <f t="shared" si="255"/>
        <v>0</v>
      </c>
    </row>
    <row r="1013" spans="3:22" ht="16.5" x14ac:dyDescent="0.35">
      <c r="C1013" t="s">
        <v>9</v>
      </c>
      <c r="D1013" t="s">
        <v>10</v>
      </c>
      <c r="E1013">
        <v>2011143</v>
      </c>
      <c r="F1013">
        <v>805351</v>
      </c>
      <c r="G1013" t="s">
        <v>1019</v>
      </c>
      <c r="H1013">
        <v>43</v>
      </c>
      <c r="I1013" t="s">
        <v>12</v>
      </c>
      <c r="J1013">
        <v>825.6</v>
      </c>
      <c r="K1013" t="s">
        <v>14</v>
      </c>
      <c r="M1013" s="34">
        <f t="shared" si="244"/>
        <v>2011143</v>
      </c>
      <c r="N1013" s="34">
        <f t="shared" si="245"/>
        <v>805351</v>
      </c>
      <c r="O1013" s="34" t="str">
        <f t="shared" si="246"/>
        <v>FOUR ROSES S/BARREL 70CL BOURBON RCOL</v>
      </c>
      <c r="P1013" s="35">
        <f t="shared" si="247"/>
        <v>19.2</v>
      </c>
      <c r="Q1013" s="20">
        <v>0</v>
      </c>
      <c r="R1013" s="21">
        <f t="shared" si="252"/>
        <v>0</v>
      </c>
      <c r="S1013" s="22">
        <f t="shared" si="253"/>
        <v>0</v>
      </c>
      <c r="T1013" s="23">
        <v>0</v>
      </c>
      <c r="U1013" s="21">
        <f t="shared" si="254"/>
        <v>0</v>
      </c>
      <c r="V1013" s="24">
        <f t="shared" si="255"/>
        <v>0</v>
      </c>
    </row>
    <row r="1014" spans="3:22" ht="16.5" x14ac:dyDescent="0.35">
      <c r="C1014" t="s">
        <v>9</v>
      </c>
      <c r="D1014" t="s">
        <v>10</v>
      </c>
      <c r="E1014">
        <v>2011143</v>
      </c>
      <c r="F1014">
        <v>805360</v>
      </c>
      <c r="G1014" t="s">
        <v>1020</v>
      </c>
      <c r="H1014">
        <v>345</v>
      </c>
      <c r="I1014" t="s">
        <v>12</v>
      </c>
      <c r="J1014" t="s">
        <v>1021</v>
      </c>
      <c r="K1014" t="s">
        <v>14</v>
      </c>
      <c r="M1014" s="34">
        <f t="shared" si="244"/>
        <v>2011143</v>
      </c>
      <c r="N1014" s="34">
        <f t="shared" si="245"/>
        <v>805360</v>
      </c>
      <c r="O1014" s="34" t="str">
        <f t="shared" si="246"/>
        <v>JACK DANIEL'S 40° 70CL BOURBON</v>
      </c>
      <c r="P1014" s="35">
        <f t="shared" si="247"/>
        <v>17.920231884057969</v>
      </c>
      <c r="Q1014" s="20">
        <v>0</v>
      </c>
      <c r="R1014" s="21">
        <f t="shared" si="252"/>
        <v>0</v>
      </c>
      <c r="S1014" s="22">
        <f t="shared" si="253"/>
        <v>0</v>
      </c>
      <c r="T1014" s="23">
        <v>0</v>
      </c>
      <c r="U1014" s="21">
        <f t="shared" si="254"/>
        <v>0</v>
      </c>
      <c r="V1014" s="24">
        <f t="shared" si="255"/>
        <v>0</v>
      </c>
    </row>
    <row r="1015" spans="3:22" ht="16.5" x14ac:dyDescent="0.35">
      <c r="C1015" t="s">
        <v>9</v>
      </c>
      <c r="D1015" t="s">
        <v>10</v>
      </c>
      <c r="E1015">
        <v>2011143</v>
      </c>
      <c r="F1015">
        <v>805378</v>
      </c>
      <c r="G1015" t="s">
        <v>1022</v>
      </c>
      <c r="H1015">
        <v>4</v>
      </c>
      <c r="I1015" t="s">
        <v>12</v>
      </c>
      <c r="J1015">
        <v>109.28</v>
      </c>
      <c r="K1015" t="s">
        <v>14</v>
      </c>
      <c r="M1015" s="34">
        <f t="shared" si="244"/>
        <v>2011143</v>
      </c>
      <c r="N1015" s="34">
        <f t="shared" si="245"/>
        <v>805378</v>
      </c>
      <c r="O1015" s="34" t="str">
        <f t="shared" si="246"/>
        <v>JACK DANIEL'S S/BARREL 45° 70CL BOURBON</v>
      </c>
      <c r="P1015" s="35">
        <f t="shared" si="247"/>
        <v>27.32</v>
      </c>
      <c r="Q1015" s="20">
        <v>0</v>
      </c>
      <c r="R1015" s="21">
        <f t="shared" si="252"/>
        <v>0</v>
      </c>
      <c r="S1015" s="22">
        <f t="shared" si="253"/>
        <v>0</v>
      </c>
      <c r="T1015" s="23">
        <v>0</v>
      </c>
      <c r="U1015" s="21">
        <f t="shared" si="254"/>
        <v>0</v>
      </c>
      <c r="V1015" s="24">
        <f t="shared" si="255"/>
        <v>0</v>
      </c>
    </row>
    <row r="1016" spans="3:22" ht="16.5" x14ac:dyDescent="0.35">
      <c r="C1016" t="s">
        <v>9</v>
      </c>
      <c r="D1016" t="s">
        <v>10</v>
      </c>
      <c r="E1016">
        <v>2011143</v>
      </c>
      <c r="F1016">
        <v>805386</v>
      </c>
      <c r="G1016" t="s">
        <v>1023</v>
      </c>
      <c r="H1016">
        <v>9</v>
      </c>
      <c r="I1016" t="s">
        <v>12</v>
      </c>
      <c r="J1016">
        <v>252.18</v>
      </c>
      <c r="K1016" t="s">
        <v>14</v>
      </c>
      <c r="M1016" s="34">
        <f t="shared" si="244"/>
        <v>2011143</v>
      </c>
      <c r="N1016" s="34">
        <f t="shared" si="245"/>
        <v>805386</v>
      </c>
      <c r="O1016" s="34" t="str">
        <f t="shared" si="246"/>
        <v>MAKER'S MARK 45° 70 CLBOURBON</v>
      </c>
      <c r="P1016" s="35">
        <f t="shared" si="247"/>
        <v>28.02</v>
      </c>
      <c r="Q1016" s="20">
        <v>0</v>
      </c>
      <c r="R1016" s="21">
        <f t="shared" si="252"/>
        <v>0</v>
      </c>
      <c r="S1016" s="22">
        <f t="shared" si="253"/>
        <v>0</v>
      </c>
      <c r="T1016" s="23">
        <v>0</v>
      </c>
      <c r="U1016" s="21">
        <f t="shared" si="254"/>
        <v>0</v>
      </c>
      <c r="V1016" s="24">
        <f t="shared" si="255"/>
        <v>0</v>
      </c>
    </row>
    <row r="1017" spans="3:22" ht="16.5" x14ac:dyDescent="0.35">
      <c r="C1017" t="s">
        <v>9</v>
      </c>
      <c r="D1017" t="s">
        <v>10</v>
      </c>
      <c r="E1017">
        <v>2011143</v>
      </c>
      <c r="F1017">
        <v>805407</v>
      </c>
      <c r="G1017" t="s">
        <v>1024</v>
      </c>
      <c r="H1017">
        <v>20</v>
      </c>
      <c r="I1017" t="s">
        <v>12</v>
      </c>
      <c r="J1017">
        <v>361.7</v>
      </c>
      <c r="K1017" t="s">
        <v>14</v>
      </c>
      <c r="M1017" s="34">
        <f t="shared" si="244"/>
        <v>2011143</v>
      </c>
      <c r="N1017" s="34">
        <f t="shared" si="245"/>
        <v>805407</v>
      </c>
      <c r="O1017" s="34" t="str">
        <f t="shared" si="246"/>
        <v>CANADIAN CLUB 40° 70CL WHISKY</v>
      </c>
      <c r="P1017" s="35">
        <f t="shared" si="247"/>
        <v>18.085000000000001</v>
      </c>
      <c r="Q1017" s="20">
        <v>0</v>
      </c>
      <c r="R1017" s="21">
        <f t="shared" si="252"/>
        <v>0</v>
      </c>
      <c r="S1017" s="22">
        <f t="shared" si="253"/>
        <v>0</v>
      </c>
      <c r="T1017" s="23">
        <v>0</v>
      </c>
      <c r="U1017" s="21">
        <f t="shared" si="254"/>
        <v>0</v>
      </c>
      <c r="V1017" s="24">
        <f t="shared" si="255"/>
        <v>0</v>
      </c>
    </row>
    <row r="1018" spans="3:22" ht="16.5" x14ac:dyDescent="0.35">
      <c r="C1018" t="s">
        <v>9</v>
      </c>
      <c r="D1018" t="s">
        <v>10</v>
      </c>
      <c r="E1018">
        <v>2011143</v>
      </c>
      <c r="F1018">
        <v>805415</v>
      </c>
      <c r="G1018" t="s">
        <v>1025</v>
      </c>
      <c r="H1018">
        <v>11</v>
      </c>
      <c r="I1018" t="s">
        <v>12</v>
      </c>
      <c r="J1018">
        <v>185.97</v>
      </c>
      <c r="K1018" t="s">
        <v>14</v>
      </c>
      <c r="M1018" s="34">
        <f t="shared" si="244"/>
        <v>2011143</v>
      </c>
      <c r="N1018" s="34">
        <f t="shared" si="245"/>
        <v>805415</v>
      </c>
      <c r="O1018" s="34" t="str">
        <f t="shared" si="246"/>
        <v>CROWN ROYAL 40 70CL WHISKY CANADIAN</v>
      </c>
      <c r="P1018" s="35">
        <f t="shared" si="247"/>
        <v>16.906363636363636</v>
      </c>
      <c r="Q1018" s="20">
        <v>0</v>
      </c>
      <c r="R1018" s="21">
        <f t="shared" si="252"/>
        <v>0</v>
      </c>
      <c r="S1018" s="22">
        <f t="shared" si="253"/>
        <v>0</v>
      </c>
      <c r="T1018" s="23">
        <v>0</v>
      </c>
      <c r="U1018" s="21">
        <f t="shared" si="254"/>
        <v>0</v>
      </c>
      <c r="V1018" s="24">
        <f t="shared" si="255"/>
        <v>0</v>
      </c>
    </row>
    <row r="1019" spans="3:22" ht="16.5" x14ac:dyDescent="0.35">
      <c r="C1019" t="s">
        <v>9</v>
      </c>
      <c r="D1019" t="s">
        <v>10</v>
      </c>
      <c r="E1019">
        <v>2011143</v>
      </c>
      <c r="F1019">
        <v>805431</v>
      </c>
      <c r="G1019" t="s">
        <v>1026</v>
      </c>
      <c r="H1019">
        <v>2</v>
      </c>
      <c r="I1019" t="s">
        <v>12</v>
      </c>
      <c r="J1019">
        <v>31.6</v>
      </c>
      <c r="K1019" t="s">
        <v>14</v>
      </c>
      <c r="M1019" s="34">
        <f t="shared" si="244"/>
        <v>2011143</v>
      </c>
      <c r="N1019" s="34">
        <f t="shared" si="245"/>
        <v>805431</v>
      </c>
      <c r="O1019" s="34" t="str">
        <f t="shared" si="246"/>
        <v>BUSHMILLS BLACK BUSH 40° 70CL IRISH</v>
      </c>
      <c r="P1019" s="35">
        <f t="shared" si="247"/>
        <v>15.8</v>
      </c>
      <c r="Q1019" s="20">
        <v>0</v>
      </c>
      <c r="R1019" s="21">
        <f t="shared" si="252"/>
        <v>0</v>
      </c>
      <c r="S1019" s="22">
        <f t="shared" si="253"/>
        <v>0</v>
      </c>
      <c r="T1019" s="23">
        <v>0</v>
      </c>
      <c r="U1019" s="21">
        <f t="shared" si="254"/>
        <v>0</v>
      </c>
      <c r="V1019" s="24">
        <f t="shared" si="255"/>
        <v>0</v>
      </c>
    </row>
    <row r="1020" spans="3:22" ht="16.5" x14ac:dyDescent="0.35">
      <c r="C1020" t="s">
        <v>9</v>
      </c>
      <c r="D1020" t="s">
        <v>10</v>
      </c>
      <c r="E1020">
        <v>2011143</v>
      </c>
      <c r="F1020">
        <v>946664</v>
      </c>
      <c r="G1020" t="s">
        <v>1027</v>
      </c>
      <c r="H1020">
        <v>17</v>
      </c>
      <c r="I1020" t="s">
        <v>12</v>
      </c>
      <c r="J1020">
        <v>344.16</v>
      </c>
      <c r="K1020" t="s">
        <v>14</v>
      </c>
      <c r="M1020" s="34">
        <f t="shared" si="244"/>
        <v>2011143</v>
      </c>
      <c r="N1020" s="34">
        <f t="shared" si="245"/>
        <v>946664</v>
      </c>
      <c r="O1020" s="34" t="str">
        <f t="shared" si="246"/>
        <v>JAMESON SELECT RES. 40° 70CL IRISH RCOL</v>
      </c>
      <c r="P1020" s="35">
        <f t="shared" si="247"/>
        <v>20.244705882352942</v>
      </c>
      <c r="Q1020" s="20">
        <v>0</v>
      </c>
      <c r="R1020" s="21">
        <f t="shared" si="252"/>
        <v>0</v>
      </c>
      <c r="S1020" s="22">
        <f t="shared" si="253"/>
        <v>0</v>
      </c>
      <c r="T1020" s="23">
        <v>0</v>
      </c>
      <c r="U1020" s="21">
        <f t="shared" si="254"/>
        <v>0</v>
      </c>
      <c r="V1020" s="24">
        <f t="shared" si="255"/>
        <v>0</v>
      </c>
    </row>
    <row r="1021" spans="3:22" ht="16.5" x14ac:dyDescent="0.35">
      <c r="C1021" t="s">
        <v>9</v>
      </c>
      <c r="D1021" t="s">
        <v>10</v>
      </c>
      <c r="E1021">
        <v>2011143</v>
      </c>
      <c r="F1021">
        <v>948117</v>
      </c>
      <c r="G1021" t="s">
        <v>1028</v>
      </c>
      <c r="H1021">
        <v>22</v>
      </c>
      <c r="I1021" t="s">
        <v>12</v>
      </c>
      <c r="J1021">
        <v>363.48</v>
      </c>
      <c r="K1021" t="s">
        <v>14</v>
      </c>
      <c r="M1021" s="34">
        <f t="shared" si="244"/>
        <v>2011143</v>
      </c>
      <c r="N1021" s="34">
        <f t="shared" si="245"/>
        <v>948117</v>
      </c>
      <c r="O1021" s="34" t="str">
        <f t="shared" si="246"/>
        <v>JAMESON 40° 70CL IRISH RCOL</v>
      </c>
      <c r="P1021" s="35">
        <f t="shared" si="247"/>
        <v>16.521818181818183</v>
      </c>
      <c r="Q1021" s="20">
        <v>0</v>
      </c>
      <c r="R1021" s="21">
        <f t="shared" si="252"/>
        <v>0</v>
      </c>
      <c r="S1021" s="22">
        <f t="shared" si="253"/>
        <v>0</v>
      </c>
      <c r="T1021" s="23">
        <v>0</v>
      </c>
      <c r="U1021" s="21">
        <f t="shared" si="254"/>
        <v>0</v>
      </c>
      <c r="V1021" s="24">
        <f t="shared" si="255"/>
        <v>0</v>
      </c>
    </row>
    <row r="1022" spans="3:22" ht="16.5" x14ac:dyDescent="0.35">
      <c r="C1022" t="s">
        <v>9</v>
      </c>
      <c r="D1022" t="s">
        <v>10</v>
      </c>
      <c r="E1022">
        <v>2011143</v>
      </c>
      <c r="F1022">
        <v>1000432</v>
      </c>
      <c r="G1022" t="s">
        <v>1029</v>
      </c>
      <c r="H1022">
        <v>3</v>
      </c>
      <c r="I1022" t="s">
        <v>12</v>
      </c>
      <c r="J1022">
        <v>389.02</v>
      </c>
      <c r="K1022" t="s">
        <v>14</v>
      </c>
      <c r="M1022" s="34">
        <f t="shared" si="244"/>
        <v>2011143</v>
      </c>
      <c r="N1022" s="34">
        <f t="shared" si="245"/>
        <v>1000432</v>
      </c>
      <c r="O1022" s="34" t="str">
        <f t="shared" si="246"/>
        <v>GLENFIDDICH 30 ANS P/MALT 40° 70CL</v>
      </c>
      <c r="P1022" s="35">
        <f t="shared" si="247"/>
        <v>129.67333333333332</v>
      </c>
      <c r="Q1022" s="20">
        <v>0</v>
      </c>
      <c r="R1022" s="21">
        <f t="shared" si="252"/>
        <v>0</v>
      </c>
      <c r="S1022" s="22">
        <f t="shared" si="253"/>
        <v>0</v>
      </c>
      <c r="T1022" s="23">
        <v>0</v>
      </c>
      <c r="U1022" s="21">
        <f t="shared" si="254"/>
        <v>0</v>
      </c>
      <c r="V1022" s="24">
        <f t="shared" si="255"/>
        <v>0</v>
      </c>
    </row>
    <row r="1023" spans="3:22" ht="16.5" x14ac:dyDescent="0.35">
      <c r="C1023" t="s">
        <v>9</v>
      </c>
      <c r="D1023" t="s">
        <v>10</v>
      </c>
      <c r="E1023">
        <v>2011143</v>
      </c>
      <c r="F1023">
        <v>1030893</v>
      </c>
      <c r="G1023" t="s">
        <v>1030</v>
      </c>
      <c r="H1023">
        <v>1</v>
      </c>
      <c r="I1023" t="s">
        <v>12</v>
      </c>
      <c r="J1023">
        <v>45.73</v>
      </c>
      <c r="K1023" t="s">
        <v>14</v>
      </c>
      <c r="M1023" s="34">
        <f t="shared" si="244"/>
        <v>2011143</v>
      </c>
      <c r="N1023" s="34">
        <f t="shared" si="245"/>
        <v>1030893</v>
      </c>
      <c r="O1023" s="34" t="str">
        <f t="shared" si="246"/>
        <v>GLENMORANGIE 18 ANS P/MALT 40° 70CL</v>
      </c>
      <c r="P1023" s="35">
        <f t="shared" si="247"/>
        <v>45.73</v>
      </c>
      <c r="Q1023" s="20">
        <v>0</v>
      </c>
      <c r="R1023" s="21">
        <f t="shared" si="252"/>
        <v>0</v>
      </c>
      <c r="S1023" s="22">
        <f t="shared" si="253"/>
        <v>0</v>
      </c>
      <c r="T1023" s="23">
        <v>0</v>
      </c>
      <c r="U1023" s="21">
        <f t="shared" si="254"/>
        <v>0</v>
      </c>
      <c r="V1023" s="24">
        <f t="shared" si="255"/>
        <v>0</v>
      </c>
    </row>
    <row r="1024" spans="3:22" ht="16.5" x14ac:dyDescent="0.35">
      <c r="C1024" t="s">
        <v>9</v>
      </c>
      <c r="D1024" t="s">
        <v>10</v>
      </c>
      <c r="E1024">
        <v>2011143</v>
      </c>
      <c r="F1024">
        <v>1039783</v>
      </c>
      <c r="G1024" t="s">
        <v>1031</v>
      </c>
      <c r="H1024">
        <v>111</v>
      </c>
      <c r="I1024" t="s">
        <v>12</v>
      </c>
      <c r="J1024" t="s">
        <v>1032</v>
      </c>
      <c r="K1024" t="s">
        <v>14</v>
      </c>
      <c r="M1024" s="34">
        <f t="shared" si="244"/>
        <v>2011143</v>
      </c>
      <c r="N1024" s="34">
        <f t="shared" si="245"/>
        <v>1039783</v>
      </c>
      <c r="O1024" s="34" t="str">
        <f t="shared" si="246"/>
        <v>CHIVAS REGAL 12 ANS 40° 70CL RCOL</v>
      </c>
      <c r="P1024" s="35">
        <f t="shared" si="247"/>
        <v>22.086666666666666</v>
      </c>
      <c r="Q1024" s="20">
        <v>0</v>
      </c>
      <c r="R1024" s="21">
        <f t="shared" si="252"/>
        <v>0</v>
      </c>
      <c r="S1024" s="22">
        <f t="shared" si="253"/>
        <v>0</v>
      </c>
      <c r="T1024" s="23">
        <v>0</v>
      </c>
      <c r="U1024" s="21">
        <f t="shared" si="254"/>
        <v>0</v>
      </c>
      <c r="V1024" s="24">
        <f t="shared" si="255"/>
        <v>0</v>
      </c>
    </row>
    <row r="1025" spans="2:22" ht="16.5" x14ac:dyDescent="0.35">
      <c r="C1025" t="s">
        <v>9</v>
      </c>
      <c r="D1025" t="s">
        <v>10</v>
      </c>
      <c r="E1025">
        <v>2011143</v>
      </c>
      <c r="F1025">
        <v>1098994</v>
      </c>
      <c r="G1025" t="s">
        <v>1033</v>
      </c>
      <c r="H1025">
        <v>3</v>
      </c>
      <c r="I1025" t="s">
        <v>12</v>
      </c>
      <c r="J1025">
        <v>451.7</v>
      </c>
      <c r="K1025" t="s">
        <v>14</v>
      </c>
      <c r="M1025" s="34">
        <f t="shared" si="244"/>
        <v>2011143</v>
      </c>
      <c r="N1025" s="34">
        <f t="shared" si="245"/>
        <v>1098994</v>
      </c>
      <c r="O1025" s="34" t="str">
        <f t="shared" si="246"/>
        <v>BOWMORE S/MALT ISLAY 25 ANS 70CL</v>
      </c>
      <c r="P1025" s="35">
        <f t="shared" si="247"/>
        <v>150.56666666666666</v>
      </c>
      <c r="Q1025" s="20">
        <v>0</v>
      </c>
      <c r="R1025" s="21">
        <f t="shared" si="252"/>
        <v>0</v>
      </c>
      <c r="S1025" s="22">
        <f t="shared" si="253"/>
        <v>0</v>
      </c>
      <c r="T1025" s="23">
        <v>0</v>
      </c>
      <c r="U1025" s="21">
        <f t="shared" si="254"/>
        <v>0</v>
      </c>
      <c r="V1025" s="24">
        <f t="shared" si="255"/>
        <v>0</v>
      </c>
    </row>
    <row r="1026" spans="2:22" ht="16.5" x14ac:dyDescent="0.35">
      <c r="C1026" t="s">
        <v>9</v>
      </c>
      <c r="D1026" t="s">
        <v>10</v>
      </c>
      <c r="E1026">
        <v>2011143</v>
      </c>
      <c r="F1026">
        <v>1128647</v>
      </c>
      <c r="G1026" t="s">
        <v>1034</v>
      </c>
      <c r="H1026">
        <v>17</v>
      </c>
      <c r="I1026" t="s">
        <v>12</v>
      </c>
      <c r="J1026">
        <v>660.7</v>
      </c>
      <c r="K1026" t="s">
        <v>14</v>
      </c>
      <c r="M1026" s="34">
        <f t="shared" si="244"/>
        <v>2011143</v>
      </c>
      <c r="N1026" s="34">
        <f t="shared" si="245"/>
        <v>1128647</v>
      </c>
      <c r="O1026" s="34" t="str">
        <f t="shared" si="246"/>
        <v>CHIVAS REGAL 18 ANS 40 70CL RCOL</v>
      </c>
      <c r="P1026" s="35">
        <f t="shared" si="247"/>
        <v>38.864705882352943</v>
      </c>
      <c r="Q1026" s="20">
        <v>0</v>
      </c>
      <c r="R1026" s="21">
        <f t="shared" si="252"/>
        <v>0</v>
      </c>
      <c r="S1026" s="22">
        <f t="shared" si="253"/>
        <v>0</v>
      </c>
      <c r="T1026" s="23">
        <v>0</v>
      </c>
      <c r="U1026" s="21">
        <f t="shared" si="254"/>
        <v>0</v>
      </c>
      <c r="V1026" s="24">
        <f t="shared" si="255"/>
        <v>0</v>
      </c>
    </row>
    <row r="1027" spans="2:22" ht="16.5" x14ac:dyDescent="0.35">
      <c r="C1027" t="s">
        <v>9</v>
      </c>
      <c r="D1027" t="s">
        <v>10</v>
      </c>
      <c r="E1027">
        <v>2011143</v>
      </c>
      <c r="F1027">
        <v>1138933</v>
      </c>
      <c r="G1027" t="s">
        <v>1035</v>
      </c>
      <c r="H1027">
        <v>1</v>
      </c>
      <c r="I1027" t="s">
        <v>12</v>
      </c>
      <c r="J1027">
        <v>25.82</v>
      </c>
      <c r="K1027" t="s">
        <v>14</v>
      </c>
      <c r="M1027" s="34">
        <f t="shared" si="244"/>
        <v>2011143</v>
      </c>
      <c r="N1027" s="34">
        <f t="shared" si="245"/>
        <v>1138933</v>
      </c>
      <c r="O1027" s="34" t="str">
        <f t="shared" si="246"/>
        <v>GLENMORANGIE 10 ANS P/MALT 40° 70CL</v>
      </c>
      <c r="P1027" s="35">
        <f t="shared" si="247"/>
        <v>25.82</v>
      </c>
      <c r="Q1027" s="20">
        <v>0</v>
      </c>
      <c r="R1027" s="21">
        <f t="shared" si="252"/>
        <v>0</v>
      </c>
      <c r="S1027" s="22">
        <f t="shared" si="253"/>
        <v>0</v>
      </c>
      <c r="T1027" s="23">
        <v>0</v>
      </c>
      <c r="U1027" s="21">
        <f t="shared" si="254"/>
        <v>0</v>
      </c>
      <c r="V1027" s="24">
        <f t="shared" si="255"/>
        <v>0</v>
      </c>
    </row>
    <row r="1028" spans="2:22" ht="16.5" x14ac:dyDescent="0.35">
      <c r="C1028" t="s">
        <v>9</v>
      </c>
      <c r="D1028" t="s">
        <v>10</v>
      </c>
      <c r="E1028">
        <v>2011143</v>
      </c>
      <c r="F1028">
        <v>1280665</v>
      </c>
      <c r="G1028" t="s">
        <v>1036</v>
      </c>
      <c r="H1028">
        <v>3</v>
      </c>
      <c r="I1028" t="s">
        <v>12</v>
      </c>
      <c r="J1028">
        <v>320.52999999999997</v>
      </c>
      <c r="K1028" t="s">
        <v>14</v>
      </c>
      <c r="M1028" s="34">
        <f t="shared" ref="M1028:M1091" si="256">IF(D1028&lt;&gt;"",E1028,"")</f>
        <v>2011143</v>
      </c>
      <c r="N1028" s="34">
        <f t="shared" ref="N1028:N1091" si="257">IF(M1028&lt;&gt;"",F1028,"")</f>
        <v>1280665</v>
      </c>
      <c r="O1028" s="34" t="str">
        <f t="shared" ref="O1028:O1091" si="258">IF(M1028&lt;&gt;"",G1028,"")</f>
        <v>JAMESON MIDLETON V/RARE 70CL IRISH RCOL</v>
      </c>
      <c r="P1028" s="35">
        <f t="shared" ref="P1028:P1091" si="259">IF(M1028&lt;&gt;"",SUBSTITUTE(J1028,",","")/VALUE(SUBSTITUTE(H1028,",","")),"")</f>
        <v>106.84333333333332</v>
      </c>
      <c r="Q1028" s="20">
        <v>0</v>
      </c>
      <c r="R1028" s="21">
        <f t="shared" si="252"/>
        <v>0</v>
      </c>
      <c r="S1028" s="22">
        <f t="shared" si="253"/>
        <v>0</v>
      </c>
      <c r="T1028" s="23">
        <v>0</v>
      </c>
      <c r="U1028" s="21">
        <f t="shared" si="254"/>
        <v>0</v>
      </c>
      <c r="V1028" s="24">
        <f t="shared" si="255"/>
        <v>0</v>
      </c>
    </row>
    <row r="1029" spans="2:22" ht="16.5" x14ac:dyDescent="0.35">
      <c r="C1029" t="s">
        <v>9</v>
      </c>
      <c r="D1029" t="s">
        <v>10</v>
      </c>
      <c r="E1029">
        <v>2011143</v>
      </c>
      <c r="F1029">
        <v>1377651</v>
      </c>
      <c r="G1029" t="s">
        <v>1037</v>
      </c>
      <c r="H1029">
        <v>2</v>
      </c>
      <c r="I1029" t="s">
        <v>12</v>
      </c>
      <c r="J1029">
        <v>140.77000000000001</v>
      </c>
      <c r="K1029" t="s">
        <v>14</v>
      </c>
      <c r="M1029" s="34">
        <f t="shared" si="256"/>
        <v>2011143</v>
      </c>
      <c r="N1029" s="34">
        <f t="shared" si="257"/>
        <v>1377651</v>
      </c>
      <c r="O1029" s="34" t="str">
        <f t="shared" si="258"/>
        <v>HIBIKI SUNTORY 17 ANS 43° 75CL X6</v>
      </c>
      <c r="P1029" s="35">
        <f t="shared" si="259"/>
        <v>70.385000000000005</v>
      </c>
      <c r="Q1029" s="20">
        <v>0</v>
      </c>
      <c r="R1029" s="21">
        <f t="shared" si="252"/>
        <v>0</v>
      </c>
      <c r="S1029" s="22">
        <f t="shared" si="253"/>
        <v>0</v>
      </c>
      <c r="T1029" s="23">
        <v>0</v>
      </c>
      <c r="U1029" s="21">
        <f t="shared" si="254"/>
        <v>0</v>
      </c>
      <c r="V1029" s="24">
        <f t="shared" si="255"/>
        <v>0</v>
      </c>
    </row>
    <row r="1030" spans="2:22" ht="16.5" x14ac:dyDescent="0.35">
      <c r="C1030" t="s">
        <v>9</v>
      </c>
      <c r="D1030" t="s">
        <v>10</v>
      </c>
      <c r="E1030">
        <v>2011143</v>
      </c>
      <c r="F1030">
        <v>1394831</v>
      </c>
      <c r="G1030" t="s">
        <v>1038</v>
      </c>
      <c r="H1030">
        <v>2</v>
      </c>
      <c r="I1030" t="s">
        <v>12</v>
      </c>
      <c r="J1030">
        <v>165.84</v>
      </c>
      <c r="K1030" t="s">
        <v>14</v>
      </c>
      <c r="M1030" s="34">
        <f t="shared" si="256"/>
        <v>2011143</v>
      </c>
      <c r="N1030" s="34">
        <f t="shared" si="257"/>
        <v>1394831</v>
      </c>
      <c r="O1030" s="34" t="str">
        <f t="shared" si="258"/>
        <v>GLENFIDDICH 21 ANS RESERVA 40° 70CL</v>
      </c>
      <c r="P1030" s="35">
        <f t="shared" si="259"/>
        <v>82.92</v>
      </c>
      <c r="Q1030" s="20">
        <v>0</v>
      </c>
      <c r="R1030" s="21">
        <f t="shared" si="252"/>
        <v>0</v>
      </c>
      <c r="S1030" s="22">
        <f t="shared" si="253"/>
        <v>0</v>
      </c>
      <c r="T1030" s="23">
        <v>0</v>
      </c>
      <c r="U1030" s="21">
        <f t="shared" si="254"/>
        <v>0</v>
      </c>
      <c r="V1030" s="24">
        <f t="shared" si="255"/>
        <v>0</v>
      </c>
    </row>
    <row r="1031" spans="2:22" ht="16.5" x14ac:dyDescent="0.35">
      <c r="C1031" t="s">
        <v>9</v>
      </c>
      <c r="D1031" t="s">
        <v>10</v>
      </c>
      <c r="E1031">
        <v>2011143</v>
      </c>
      <c r="F1031">
        <v>1443559</v>
      </c>
      <c r="G1031" t="s">
        <v>1039</v>
      </c>
      <c r="H1031">
        <v>42</v>
      </c>
      <c r="I1031" t="s">
        <v>12</v>
      </c>
      <c r="J1031">
        <v>676.18</v>
      </c>
      <c r="K1031" t="s">
        <v>14</v>
      </c>
      <c r="M1031" s="34">
        <f t="shared" si="256"/>
        <v>2011143</v>
      </c>
      <c r="N1031" s="34">
        <f t="shared" si="257"/>
        <v>1443559</v>
      </c>
      <c r="O1031" s="34" t="str">
        <f t="shared" si="258"/>
        <v>MONKEY SHOULDER B/MALT 70CL</v>
      </c>
      <c r="P1031" s="35">
        <f t="shared" si="259"/>
        <v>16.099523809523809</v>
      </c>
      <c r="Q1031" s="20">
        <v>0</v>
      </c>
      <c r="R1031" s="21">
        <f t="shared" si="252"/>
        <v>0</v>
      </c>
      <c r="S1031" s="22">
        <f t="shared" si="253"/>
        <v>0</v>
      </c>
      <c r="T1031" s="23">
        <v>0</v>
      </c>
      <c r="U1031" s="21">
        <f t="shared" si="254"/>
        <v>0</v>
      </c>
      <c r="V1031" s="24">
        <f t="shared" si="255"/>
        <v>0</v>
      </c>
    </row>
    <row r="1032" spans="2:22" ht="16.5" x14ac:dyDescent="0.35">
      <c r="C1032" t="s">
        <v>9</v>
      </c>
      <c r="D1032" t="s">
        <v>10</v>
      </c>
      <c r="E1032">
        <v>2011143</v>
      </c>
      <c r="F1032">
        <v>2005520</v>
      </c>
      <c r="G1032" t="s">
        <v>1040</v>
      </c>
      <c r="H1032">
        <v>6</v>
      </c>
      <c r="I1032" t="s">
        <v>12</v>
      </c>
      <c r="J1032">
        <v>148.72</v>
      </c>
      <c r="K1032" t="s">
        <v>14</v>
      </c>
      <c r="M1032" s="34">
        <f t="shared" si="256"/>
        <v>2011143</v>
      </c>
      <c r="N1032" s="34">
        <f t="shared" si="257"/>
        <v>2005520</v>
      </c>
      <c r="O1032" s="34" t="str">
        <f t="shared" si="258"/>
        <v>HUDSON MANHATTAN RYE 40° 35CL BOURBON</v>
      </c>
      <c r="P1032" s="35">
        <f t="shared" si="259"/>
        <v>24.786666666666665</v>
      </c>
      <c r="Q1032" s="20">
        <v>0</v>
      </c>
      <c r="R1032" s="21">
        <f t="shared" si="252"/>
        <v>0</v>
      </c>
      <c r="S1032" s="22">
        <f t="shared" si="253"/>
        <v>0</v>
      </c>
      <c r="T1032" s="23">
        <v>0</v>
      </c>
      <c r="U1032" s="21">
        <f t="shared" si="254"/>
        <v>0</v>
      </c>
      <c r="V1032" s="24">
        <f t="shared" si="255"/>
        <v>0</v>
      </c>
    </row>
    <row r="1033" spans="2:22" ht="16.5" x14ac:dyDescent="0.35">
      <c r="C1033" t="s">
        <v>9</v>
      </c>
      <c r="D1033" t="s">
        <v>10</v>
      </c>
      <c r="E1033">
        <v>2011143</v>
      </c>
      <c r="F1033">
        <v>2006531</v>
      </c>
      <c r="G1033" t="s">
        <v>1041</v>
      </c>
      <c r="H1033">
        <v>45</v>
      </c>
      <c r="I1033" t="s">
        <v>12</v>
      </c>
      <c r="J1033" t="s">
        <v>1042</v>
      </c>
      <c r="K1033" t="s">
        <v>14</v>
      </c>
      <c r="M1033" s="34">
        <f t="shared" si="256"/>
        <v>2011143</v>
      </c>
      <c r="N1033" s="34">
        <f t="shared" si="257"/>
        <v>2006531</v>
      </c>
      <c r="O1033" s="34" t="str">
        <f t="shared" si="258"/>
        <v>MACALLAN AMBER S/MALT 40° 70CL</v>
      </c>
      <c r="P1033" s="35">
        <f t="shared" si="259"/>
        <v>42.586444444444446</v>
      </c>
      <c r="Q1033" s="20">
        <v>0</v>
      </c>
      <c r="R1033" s="21">
        <f t="shared" si="252"/>
        <v>0</v>
      </c>
      <c r="S1033" s="22">
        <f t="shared" si="253"/>
        <v>0</v>
      </c>
      <c r="T1033" s="23">
        <v>0</v>
      </c>
      <c r="U1033" s="21">
        <f t="shared" si="254"/>
        <v>0</v>
      </c>
      <c r="V1033" s="24">
        <f t="shared" si="255"/>
        <v>0</v>
      </c>
    </row>
    <row r="1034" spans="2:22" ht="16.5" x14ac:dyDescent="0.35">
      <c r="C1034" t="s">
        <v>9</v>
      </c>
      <c r="D1034" t="s">
        <v>10</v>
      </c>
      <c r="E1034">
        <v>2011143</v>
      </c>
      <c r="F1034">
        <v>2006533</v>
      </c>
      <c r="G1034" t="s">
        <v>1043</v>
      </c>
      <c r="H1034">
        <v>41</v>
      </c>
      <c r="I1034" t="s">
        <v>12</v>
      </c>
      <c r="J1034" t="s">
        <v>1044</v>
      </c>
      <c r="K1034" t="s">
        <v>14</v>
      </c>
      <c r="M1034" s="34">
        <f t="shared" si="256"/>
        <v>2011143</v>
      </c>
      <c r="N1034" s="34">
        <f t="shared" si="257"/>
        <v>2006533</v>
      </c>
      <c r="O1034" s="34" t="str">
        <f t="shared" si="258"/>
        <v>MACALLAN RUBY S/MALT 43° 70CL</v>
      </c>
      <c r="P1034" s="35">
        <f t="shared" si="259"/>
        <v>140.08878048780488</v>
      </c>
      <c r="Q1034" s="20">
        <v>0</v>
      </c>
      <c r="R1034" s="21">
        <f t="shared" si="252"/>
        <v>0</v>
      </c>
      <c r="S1034" s="22">
        <f t="shared" si="253"/>
        <v>0</v>
      </c>
      <c r="T1034" s="23">
        <v>0</v>
      </c>
      <c r="U1034" s="21">
        <f t="shared" si="254"/>
        <v>0</v>
      </c>
      <c r="V1034" s="24">
        <f t="shared" si="255"/>
        <v>0</v>
      </c>
    </row>
    <row r="1035" spans="2:22" ht="16.5" x14ac:dyDescent="0.35">
      <c r="C1035" t="s">
        <v>9</v>
      </c>
      <c r="D1035" t="s">
        <v>10</v>
      </c>
      <c r="E1035">
        <v>2011143</v>
      </c>
      <c r="F1035">
        <v>2007288</v>
      </c>
      <c r="G1035" t="s">
        <v>1045</v>
      </c>
      <c r="H1035">
        <v>7</v>
      </c>
      <c r="I1035" t="s">
        <v>12</v>
      </c>
      <c r="J1035">
        <v>284.56</v>
      </c>
      <c r="K1035" t="s">
        <v>14</v>
      </c>
      <c r="M1035" s="34">
        <f t="shared" si="256"/>
        <v>2011143</v>
      </c>
      <c r="N1035" s="34">
        <f t="shared" si="257"/>
        <v>2007288</v>
      </c>
      <c r="O1035" s="34" t="str">
        <f t="shared" si="258"/>
        <v>LAPHROAIG TRIPLE WOOD ISLAY 48° 70CL</v>
      </c>
      <c r="P1035" s="35">
        <f t="shared" si="259"/>
        <v>40.651428571428575</v>
      </c>
      <c r="Q1035" s="20">
        <v>0</v>
      </c>
      <c r="R1035" s="21">
        <f t="shared" si="252"/>
        <v>0</v>
      </c>
      <c r="S1035" s="22">
        <f t="shared" si="253"/>
        <v>0</v>
      </c>
      <c r="T1035" s="23">
        <v>0</v>
      </c>
      <c r="U1035" s="21">
        <f t="shared" si="254"/>
        <v>0</v>
      </c>
      <c r="V1035" s="24">
        <f t="shared" si="255"/>
        <v>0</v>
      </c>
    </row>
    <row r="1036" spans="2:22" ht="16.5" x14ac:dyDescent="0.35">
      <c r="C1036" t="s">
        <v>9</v>
      </c>
      <c r="D1036" t="s">
        <v>10</v>
      </c>
      <c r="E1036">
        <v>2011143</v>
      </c>
      <c r="F1036">
        <v>2009062</v>
      </c>
      <c r="G1036" t="s">
        <v>1046</v>
      </c>
      <c r="H1036">
        <v>45</v>
      </c>
      <c r="I1036" t="s">
        <v>12</v>
      </c>
      <c r="J1036" t="s">
        <v>1047</v>
      </c>
      <c r="K1036" t="s">
        <v>14</v>
      </c>
      <c r="M1036" s="34">
        <f t="shared" si="256"/>
        <v>2011143</v>
      </c>
      <c r="N1036" s="34">
        <f t="shared" si="257"/>
        <v>2009062</v>
      </c>
      <c r="O1036" s="34" t="str">
        <f t="shared" si="258"/>
        <v>CHIVAS ROYAL SALUTE HUNDRED CASK 40°70CL</v>
      </c>
      <c r="P1036" s="35">
        <f t="shared" si="259"/>
        <v>149.37</v>
      </c>
      <c r="Q1036" s="20">
        <v>0</v>
      </c>
      <c r="R1036" s="21">
        <f t="shared" si="252"/>
        <v>0</v>
      </c>
      <c r="S1036" s="22">
        <f t="shared" si="253"/>
        <v>0</v>
      </c>
      <c r="T1036" s="23">
        <v>0</v>
      </c>
      <c r="U1036" s="21">
        <f t="shared" si="254"/>
        <v>0</v>
      </c>
      <c r="V1036" s="24">
        <f t="shared" si="255"/>
        <v>0</v>
      </c>
    </row>
    <row r="1037" spans="2:22" ht="16.5" x14ac:dyDescent="0.35">
      <c r="C1037" t="s">
        <v>9</v>
      </c>
      <c r="D1037" t="s">
        <v>10</v>
      </c>
      <c r="E1037">
        <v>2011143</v>
      </c>
      <c r="F1037">
        <v>2009143</v>
      </c>
      <c r="G1037" t="s">
        <v>1048</v>
      </c>
      <c r="H1037">
        <v>24</v>
      </c>
      <c r="I1037" t="s">
        <v>12</v>
      </c>
      <c r="J1037">
        <v>257.88</v>
      </c>
      <c r="K1037" t="s">
        <v>14</v>
      </c>
      <c r="M1037" s="36">
        <f t="shared" si="256"/>
        <v>2011143</v>
      </c>
      <c r="N1037" s="36">
        <f t="shared" si="257"/>
        <v>2009143</v>
      </c>
      <c r="O1037" s="36" t="str">
        <f t="shared" si="258"/>
        <v>CLAN CAMPBELL 40° 70CL RCOL (11+1)</v>
      </c>
      <c r="P1037" s="37">
        <f t="shared" si="259"/>
        <v>10.744999999999999</v>
      </c>
      <c r="Q1037" s="25">
        <v>0</v>
      </c>
      <c r="R1037" s="26">
        <f t="shared" si="252"/>
        <v>0</v>
      </c>
      <c r="S1037" s="27">
        <f t="shared" si="253"/>
        <v>0</v>
      </c>
      <c r="T1037" s="28">
        <v>0</v>
      </c>
      <c r="U1037" s="26">
        <f t="shared" si="254"/>
        <v>0</v>
      </c>
      <c r="V1037" s="29">
        <f t="shared" si="255"/>
        <v>0</v>
      </c>
    </row>
    <row r="1038" spans="2:22" hidden="1" x14ac:dyDescent="0.25">
      <c r="M1038" t="str">
        <f t="shared" si="256"/>
        <v/>
      </c>
      <c r="N1038" t="str">
        <f t="shared" si="257"/>
        <v/>
      </c>
      <c r="O1038" t="str">
        <f t="shared" si="258"/>
        <v/>
      </c>
      <c r="P1038" s="1" t="str">
        <f t="shared" si="259"/>
        <v/>
      </c>
    </row>
    <row r="1039" spans="2:22" hidden="1" x14ac:dyDescent="0.25">
      <c r="B1039" t="s">
        <v>15</v>
      </c>
      <c r="E1039">
        <v>2011143</v>
      </c>
      <c r="J1039" t="s">
        <v>1049</v>
      </c>
      <c r="K1039" t="s">
        <v>14</v>
      </c>
      <c r="M1039" t="str">
        <f t="shared" si="256"/>
        <v/>
      </c>
      <c r="N1039" t="str">
        <f t="shared" si="257"/>
        <v/>
      </c>
      <c r="O1039" t="str">
        <f t="shared" si="258"/>
        <v/>
      </c>
      <c r="P1039" s="1" t="str">
        <f t="shared" si="259"/>
        <v/>
      </c>
    </row>
    <row r="1040" spans="2:22" hidden="1" x14ac:dyDescent="0.25">
      <c r="M1040" t="str">
        <f t="shared" si="256"/>
        <v/>
      </c>
      <c r="N1040" t="str">
        <f t="shared" si="257"/>
        <v/>
      </c>
      <c r="O1040" t="str">
        <f t="shared" si="258"/>
        <v/>
      </c>
      <c r="P1040" s="1" t="str">
        <f t="shared" si="259"/>
        <v/>
      </c>
    </row>
    <row r="1041" spans="2:22" ht="16.5" x14ac:dyDescent="0.35">
      <c r="C1041" t="s">
        <v>9</v>
      </c>
      <c r="D1041" t="s">
        <v>10</v>
      </c>
      <c r="E1041">
        <v>2012160</v>
      </c>
      <c r="F1041">
        <v>939595</v>
      </c>
      <c r="G1041" t="s">
        <v>1050</v>
      </c>
      <c r="H1041">
        <v>216</v>
      </c>
      <c r="I1041" t="s">
        <v>12</v>
      </c>
      <c r="J1041">
        <v>186.3</v>
      </c>
      <c r="K1041" t="s">
        <v>14</v>
      </c>
      <c r="M1041" s="32">
        <f t="shared" si="256"/>
        <v>2012160</v>
      </c>
      <c r="N1041" s="32">
        <f t="shared" si="257"/>
        <v>939595</v>
      </c>
      <c r="O1041" s="32" t="str">
        <f t="shared" si="258"/>
        <v>KIRIN VP 33CL X24</v>
      </c>
      <c r="P1041" s="33">
        <f t="shared" si="259"/>
        <v>0.86250000000000004</v>
      </c>
      <c r="Q1041" s="15">
        <v>0</v>
      </c>
      <c r="R1041" s="16">
        <f t="shared" ref="R1041:R1051" si="260">IFERROR(Q1041/1.416,0)</f>
        <v>0</v>
      </c>
      <c r="S1041" s="17">
        <f t="shared" ref="S1041:S1051" si="261">IFERROR(P1041/R1041,0)</f>
        <v>0</v>
      </c>
      <c r="T1041" s="18">
        <v>0</v>
      </c>
      <c r="U1041" s="16">
        <f t="shared" ref="U1041:U1051" si="262">IFERROR(T1041/1.416,0)</f>
        <v>0</v>
      </c>
      <c r="V1041" s="19">
        <f t="shared" ref="V1041:V1051" si="263">IFERROR(P1041/U1041,0)</f>
        <v>0</v>
      </c>
    </row>
    <row r="1042" spans="2:22" ht="16.5" x14ac:dyDescent="0.35">
      <c r="C1042" t="s">
        <v>9</v>
      </c>
      <c r="D1042" t="s">
        <v>10</v>
      </c>
      <c r="E1042">
        <v>2012160</v>
      </c>
      <c r="F1042">
        <v>939771</v>
      </c>
      <c r="G1042" t="s">
        <v>1051</v>
      </c>
      <c r="H1042">
        <v>564</v>
      </c>
      <c r="I1042" t="s">
        <v>12</v>
      </c>
      <c r="J1042">
        <v>492.09</v>
      </c>
      <c r="K1042" t="s">
        <v>14</v>
      </c>
      <c r="M1042" s="34">
        <f t="shared" si="256"/>
        <v>2012160</v>
      </c>
      <c r="N1042" s="34">
        <f t="shared" si="257"/>
        <v>939771</v>
      </c>
      <c r="O1042" s="34" t="str">
        <f t="shared" si="258"/>
        <v>HEINEKEN LONG NECK VP 33CL X24 5°</v>
      </c>
      <c r="P1042" s="35">
        <f t="shared" si="259"/>
        <v>0.87249999999999994</v>
      </c>
      <c r="Q1042" s="20">
        <v>0</v>
      </c>
      <c r="R1042" s="21">
        <f t="shared" si="260"/>
        <v>0</v>
      </c>
      <c r="S1042" s="22">
        <f t="shared" si="261"/>
        <v>0</v>
      </c>
      <c r="T1042" s="23">
        <v>0</v>
      </c>
      <c r="U1042" s="21">
        <f t="shared" si="262"/>
        <v>0</v>
      </c>
      <c r="V1042" s="24">
        <f t="shared" si="263"/>
        <v>0</v>
      </c>
    </row>
    <row r="1043" spans="2:22" ht="16.5" x14ac:dyDescent="0.35">
      <c r="C1043" t="s">
        <v>9</v>
      </c>
      <c r="D1043" t="s">
        <v>10</v>
      </c>
      <c r="E1043">
        <v>2012160</v>
      </c>
      <c r="F1043">
        <v>939907</v>
      </c>
      <c r="G1043" t="s">
        <v>1052</v>
      </c>
      <c r="H1043">
        <v>24</v>
      </c>
      <c r="I1043" t="s">
        <v>12</v>
      </c>
      <c r="J1043">
        <v>29.83</v>
      </c>
      <c r="K1043" t="s">
        <v>14</v>
      </c>
      <c r="M1043" s="34">
        <f t="shared" si="256"/>
        <v>2012160</v>
      </c>
      <c r="N1043" s="34">
        <f t="shared" si="257"/>
        <v>939907</v>
      </c>
      <c r="O1043" s="34" t="str">
        <f t="shared" si="258"/>
        <v>PIETRA VP 33CL X24</v>
      </c>
      <c r="P1043" s="35">
        <f t="shared" si="259"/>
        <v>1.2429166666666667</v>
      </c>
      <c r="Q1043" s="20">
        <v>0</v>
      </c>
      <c r="R1043" s="21">
        <f t="shared" si="260"/>
        <v>0</v>
      </c>
      <c r="S1043" s="22">
        <f t="shared" si="261"/>
        <v>0</v>
      </c>
      <c r="T1043" s="23">
        <v>0</v>
      </c>
      <c r="U1043" s="21">
        <f t="shared" si="262"/>
        <v>0</v>
      </c>
      <c r="V1043" s="24">
        <f t="shared" si="263"/>
        <v>0</v>
      </c>
    </row>
    <row r="1044" spans="2:22" ht="16.5" x14ac:dyDescent="0.35">
      <c r="C1044" t="s">
        <v>9</v>
      </c>
      <c r="D1044" t="s">
        <v>10</v>
      </c>
      <c r="E1044">
        <v>2012160</v>
      </c>
      <c r="F1044">
        <v>939931</v>
      </c>
      <c r="G1044" t="s">
        <v>1053</v>
      </c>
      <c r="H1044">
        <v>312</v>
      </c>
      <c r="I1044" t="s">
        <v>12</v>
      </c>
      <c r="J1044">
        <v>255.84</v>
      </c>
      <c r="K1044" t="s">
        <v>14</v>
      </c>
      <c r="M1044" s="34">
        <f t="shared" si="256"/>
        <v>2012160</v>
      </c>
      <c r="N1044" s="34">
        <f t="shared" si="257"/>
        <v>939931</v>
      </c>
      <c r="O1044" s="34" t="str">
        <f t="shared" si="258"/>
        <v>SINGHA THAI VP 33 CL</v>
      </c>
      <c r="P1044" s="35">
        <f t="shared" si="259"/>
        <v>0.82000000000000006</v>
      </c>
      <c r="Q1044" s="20">
        <v>0</v>
      </c>
      <c r="R1044" s="21">
        <f t="shared" si="260"/>
        <v>0</v>
      </c>
      <c r="S1044" s="22">
        <f t="shared" si="261"/>
        <v>0</v>
      </c>
      <c r="T1044" s="23">
        <v>0</v>
      </c>
      <c r="U1044" s="21">
        <f t="shared" si="262"/>
        <v>0</v>
      </c>
      <c r="V1044" s="24">
        <f t="shared" si="263"/>
        <v>0</v>
      </c>
    </row>
    <row r="1045" spans="2:22" ht="16.5" x14ac:dyDescent="0.35">
      <c r="C1045" t="s">
        <v>9</v>
      </c>
      <c r="D1045" t="s">
        <v>10</v>
      </c>
      <c r="E1045">
        <v>2012160</v>
      </c>
      <c r="F1045">
        <v>1038596</v>
      </c>
      <c r="G1045" t="s">
        <v>1054</v>
      </c>
      <c r="H1045">
        <v>289</v>
      </c>
      <c r="I1045" t="s">
        <v>12</v>
      </c>
      <c r="J1045">
        <v>226.8</v>
      </c>
      <c r="K1045" t="s">
        <v>14</v>
      </c>
      <c r="M1045" s="34">
        <f t="shared" si="256"/>
        <v>2012160</v>
      </c>
      <c r="N1045" s="34">
        <f t="shared" si="257"/>
        <v>1038596</v>
      </c>
      <c r="O1045" s="34" t="str">
        <f t="shared" si="258"/>
        <v>MONACO VP 33CL X24 5.8°</v>
      </c>
      <c r="P1045" s="35">
        <f t="shared" si="259"/>
        <v>0.78477508650519034</v>
      </c>
      <c r="Q1045" s="20">
        <v>0</v>
      </c>
      <c r="R1045" s="21">
        <f t="shared" si="260"/>
        <v>0</v>
      </c>
      <c r="S1045" s="22">
        <f t="shared" si="261"/>
        <v>0</v>
      </c>
      <c r="T1045" s="23">
        <v>0</v>
      </c>
      <c r="U1045" s="21">
        <f t="shared" si="262"/>
        <v>0</v>
      </c>
      <c r="V1045" s="24">
        <f t="shared" si="263"/>
        <v>0</v>
      </c>
    </row>
    <row r="1046" spans="2:22" ht="16.5" x14ac:dyDescent="0.35">
      <c r="C1046" t="s">
        <v>9</v>
      </c>
      <c r="D1046" t="s">
        <v>10</v>
      </c>
      <c r="E1046">
        <v>2012160</v>
      </c>
      <c r="F1046">
        <v>1117526</v>
      </c>
      <c r="G1046" t="s">
        <v>1055</v>
      </c>
      <c r="H1046">
        <v>72</v>
      </c>
      <c r="I1046" t="s">
        <v>12</v>
      </c>
      <c r="J1046">
        <v>51.97</v>
      </c>
      <c r="K1046" t="s">
        <v>14</v>
      </c>
      <c r="M1046" s="34">
        <f t="shared" si="256"/>
        <v>2012160</v>
      </c>
      <c r="N1046" s="34">
        <f t="shared" si="257"/>
        <v>1117526</v>
      </c>
      <c r="O1046" s="34" t="str">
        <f t="shared" si="258"/>
        <v>CARLSBERG VP 33CL X24 5,5°</v>
      </c>
      <c r="P1046" s="35">
        <f t="shared" si="259"/>
        <v>0.72180555555555559</v>
      </c>
      <c r="Q1046" s="20">
        <v>0</v>
      </c>
      <c r="R1046" s="21">
        <f t="shared" si="260"/>
        <v>0</v>
      </c>
      <c r="S1046" s="22">
        <f t="shared" si="261"/>
        <v>0</v>
      </c>
      <c r="T1046" s="23">
        <v>0</v>
      </c>
      <c r="U1046" s="21">
        <f t="shared" si="262"/>
        <v>0</v>
      </c>
      <c r="V1046" s="24">
        <f t="shared" si="263"/>
        <v>0</v>
      </c>
    </row>
    <row r="1047" spans="2:22" ht="16.5" x14ac:dyDescent="0.35">
      <c r="C1047" t="s">
        <v>9</v>
      </c>
      <c r="D1047" t="s">
        <v>10</v>
      </c>
      <c r="E1047">
        <v>2012160</v>
      </c>
      <c r="F1047">
        <v>1130296</v>
      </c>
      <c r="G1047" t="s">
        <v>1056</v>
      </c>
      <c r="H1047">
        <v>24</v>
      </c>
      <c r="I1047" t="s">
        <v>12</v>
      </c>
      <c r="J1047">
        <v>18.11</v>
      </c>
      <c r="K1047" t="s">
        <v>14</v>
      </c>
      <c r="M1047" s="34">
        <f t="shared" si="256"/>
        <v>2012160</v>
      </c>
      <c r="N1047" s="34">
        <f t="shared" si="257"/>
        <v>1130296</v>
      </c>
      <c r="O1047" s="34" t="str">
        <f t="shared" si="258"/>
        <v>BECK'S VP 33CL X24 5.2°</v>
      </c>
      <c r="P1047" s="35">
        <f t="shared" si="259"/>
        <v>0.75458333333333327</v>
      </c>
      <c r="Q1047" s="20">
        <v>0</v>
      </c>
      <c r="R1047" s="21">
        <f t="shared" si="260"/>
        <v>0</v>
      </c>
      <c r="S1047" s="22">
        <f t="shared" si="261"/>
        <v>0</v>
      </c>
      <c r="T1047" s="23">
        <v>0</v>
      </c>
      <c r="U1047" s="21">
        <f t="shared" si="262"/>
        <v>0</v>
      </c>
      <c r="V1047" s="24">
        <f t="shared" si="263"/>
        <v>0</v>
      </c>
    </row>
    <row r="1048" spans="2:22" ht="16.5" x14ac:dyDescent="0.35">
      <c r="C1048" t="s">
        <v>9</v>
      </c>
      <c r="D1048" t="s">
        <v>10</v>
      </c>
      <c r="E1048">
        <v>2012160</v>
      </c>
      <c r="F1048">
        <v>1138319</v>
      </c>
      <c r="G1048" t="s">
        <v>1057</v>
      </c>
      <c r="H1048">
        <v>120</v>
      </c>
      <c r="I1048" t="s">
        <v>12</v>
      </c>
      <c r="J1048">
        <v>97.5</v>
      </c>
      <c r="K1048" t="s">
        <v>14</v>
      </c>
      <c r="M1048" s="34">
        <f t="shared" si="256"/>
        <v>2012160</v>
      </c>
      <c r="N1048" s="34">
        <f t="shared" si="257"/>
        <v>1138319</v>
      </c>
      <c r="O1048" s="34" t="str">
        <f t="shared" si="258"/>
        <v>ASAHI VP 33CL X24 5°</v>
      </c>
      <c r="P1048" s="35">
        <f t="shared" si="259"/>
        <v>0.8125</v>
      </c>
      <c r="Q1048" s="20">
        <v>0</v>
      </c>
      <c r="R1048" s="21">
        <f t="shared" si="260"/>
        <v>0</v>
      </c>
      <c r="S1048" s="22">
        <f t="shared" si="261"/>
        <v>0</v>
      </c>
      <c r="T1048" s="23">
        <v>0</v>
      </c>
      <c r="U1048" s="21">
        <f t="shared" si="262"/>
        <v>0</v>
      </c>
      <c r="V1048" s="24">
        <f t="shared" si="263"/>
        <v>0</v>
      </c>
    </row>
    <row r="1049" spans="2:22" ht="16.5" x14ac:dyDescent="0.35">
      <c r="C1049" t="s">
        <v>9</v>
      </c>
      <c r="D1049" t="s">
        <v>10</v>
      </c>
      <c r="E1049">
        <v>2012160</v>
      </c>
      <c r="F1049">
        <v>1302617</v>
      </c>
      <c r="G1049" t="s">
        <v>1058</v>
      </c>
      <c r="H1049">
        <v>24</v>
      </c>
      <c r="I1049" t="s">
        <v>12</v>
      </c>
      <c r="J1049">
        <v>19.09</v>
      </c>
      <c r="K1049" t="s">
        <v>14</v>
      </c>
      <c r="M1049" s="34">
        <f t="shared" si="256"/>
        <v>2012160</v>
      </c>
      <c r="N1049" s="34">
        <f t="shared" si="257"/>
        <v>1302617</v>
      </c>
      <c r="O1049" s="34" t="str">
        <f t="shared" si="258"/>
        <v>PERONI NASTRO AZZURRO VP 33CL X24</v>
      </c>
      <c r="P1049" s="35">
        <f t="shared" si="259"/>
        <v>0.79541666666666666</v>
      </c>
      <c r="Q1049" s="20">
        <v>0</v>
      </c>
      <c r="R1049" s="21">
        <f t="shared" si="260"/>
        <v>0</v>
      </c>
      <c r="S1049" s="22">
        <f t="shared" si="261"/>
        <v>0</v>
      </c>
      <c r="T1049" s="23">
        <v>0</v>
      </c>
      <c r="U1049" s="21">
        <f t="shared" si="262"/>
        <v>0</v>
      </c>
      <c r="V1049" s="24">
        <f t="shared" si="263"/>
        <v>0</v>
      </c>
    </row>
    <row r="1050" spans="2:22" ht="16.5" x14ac:dyDescent="0.35">
      <c r="C1050" t="s">
        <v>9</v>
      </c>
      <c r="D1050" t="s">
        <v>10</v>
      </c>
      <c r="E1050">
        <v>2012160</v>
      </c>
      <c r="F1050">
        <v>1432374</v>
      </c>
      <c r="G1050" t="s">
        <v>1059</v>
      </c>
      <c r="H1050">
        <v>132</v>
      </c>
      <c r="I1050" t="s">
        <v>12</v>
      </c>
      <c r="J1050">
        <v>127.64</v>
      </c>
      <c r="K1050" t="s">
        <v>14</v>
      </c>
      <c r="M1050" s="34">
        <f t="shared" si="256"/>
        <v>2012160</v>
      </c>
      <c r="N1050" s="34">
        <f t="shared" si="257"/>
        <v>1432374</v>
      </c>
      <c r="O1050" s="34" t="str">
        <f t="shared" si="258"/>
        <v>CORONA VP 35,5CL X24 4.5°</v>
      </c>
      <c r="P1050" s="35">
        <f t="shared" si="259"/>
        <v>0.96696969696969692</v>
      </c>
      <c r="Q1050" s="20">
        <v>0</v>
      </c>
      <c r="R1050" s="21">
        <f t="shared" si="260"/>
        <v>0</v>
      </c>
      <c r="S1050" s="22">
        <f t="shared" si="261"/>
        <v>0</v>
      </c>
      <c r="T1050" s="23">
        <v>0</v>
      </c>
      <c r="U1050" s="21">
        <f t="shared" si="262"/>
        <v>0</v>
      </c>
      <c r="V1050" s="24">
        <f t="shared" si="263"/>
        <v>0</v>
      </c>
    </row>
    <row r="1051" spans="2:22" ht="16.5" x14ac:dyDescent="0.35">
      <c r="C1051" t="s">
        <v>9</v>
      </c>
      <c r="D1051" t="s">
        <v>10</v>
      </c>
      <c r="E1051">
        <v>2012160</v>
      </c>
      <c r="F1051">
        <v>2001194</v>
      </c>
      <c r="G1051" t="s">
        <v>1060</v>
      </c>
      <c r="H1051">
        <v>23</v>
      </c>
      <c r="I1051" t="s">
        <v>12</v>
      </c>
      <c r="J1051">
        <v>34.520000000000003</v>
      </c>
      <c r="K1051" t="s">
        <v>14</v>
      </c>
      <c r="M1051" s="36">
        <f t="shared" si="256"/>
        <v>2012160</v>
      </c>
      <c r="N1051" s="36">
        <f t="shared" si="257"/>
        <v>2001194</v>
      </c>
      <c r="O1051" s="36" t="str">
        <f t="shared" si="258"/>
        <v>LEFFE RADIEUSE ABBAYE VC 33CL X24 8,2°</v>
      </c>
      <c r="P1051" s="37">
        <f t="shared" si="259"/>
        <v>1.5008695652173913</v>
      </c>
      <c r="Q1051" s="25">
        <v>0</v>
      </c>
      <c r="R1051" s="26">
        <f t="shared" si="260"/>
        <v>0</v>
      </c>
      <c r="S1051" s="27">
        <f t="shared" si="261"/>
        <v>0</v>
      </c>
      <c r="T1051" s="28">
        <v>0</v>
      </c>
      <c r="U1051" s="26">
        <f t="shared" si="262"/>
        <v>0</v>
      </c>
      <c r="V1051" s="29">
        <f t="shared" si="263"/>
        <v>0</v>
      </c>
    </row>
    <row r="1052" spans="2:22" hidden="1" x14ac:dyDescent="0.25">
      <c r="M1052" t="str">
        <f t="shared" si="256"/>
        <v/>
      </c>
      <c r="N1052" t="str">
        <f t="shared" si="257"/>
        <v/>
      </c>
      <c r="O1052" t="str">
        <f t="shared" si="258"/>
        <v/>
      </c>
      <c r="P1052" s="1" t="str">
        <f t="shared" si="259"/>
        <v/>
      </c>
    </row>
    <row r="1053" spans="2:22" hidden="1" x14ac:dyDescent="0.25">
      <c r="B1053" t="s">
        <v>15</v>
      </c>
      <c r="E1053">
        <v>2012160</v>
      </c>
      <c r="J1053" t="s">
        <v>1061</v>
      </c>
      <c r="K1053" t="s">
        <v>14</v>
      </c>
      <c r="M1053" t="str">
        <f t="shared" si="256"/>
        <v/>
      </c>
      <c r="N1053" t="str">
        <f t="shared" si="257"/>
        <v/>
      </c>
      <c r="O1053" t="str">
        <f t="shared" si="258"/>
        <v/>
      </c>
      <c r="P1053" s="1" t="str">
        <f t="shared" si="259"/>
        <v/>
      </c>
    </row>
    <row r="1054" spans="2:22" hidden="1" x14ac:dyDescent="0.25">
      <c r="M1054" t="str">
        <f t="shared" si="256"/>
        <v/>
      </c>
      <c r="N1054" t="str">
        <f t="shared" si="257"/>
        <v/>
      </c>
      <c r="O1054" t="str">
        <f t="shared" si="258"/>
        <v/>
      </c>
      <c r="P1054" s="1" t="str">
        <f t="shared" si="259"/>
        <v/>
      </c>
    </row>
    <row r="1055" spans="2:22" ht="16.5" x14ac:dyDescent="0.35">
      <c r="C1055" t="s">
        <v>9</v>
      </c>
      <c r="D1055" t="s">
        <v>10</v>
      </c>
      <c r="E1055">
        <v>2012161</v>
      </c>
      <c r="F1055">
        <v>939501</v>
      </c>
      <c r="G1055" t="s">
        <v>1062</v>
      </c>
      <c r="H1055">
        <v>48</v>
      </c>
      <c r="I1055" t="s">
        <v>12</v>
      </c>
      <c r="J1055">
        <v>23.44</v>
      </c>
      <c r="K1055" t="s">
        <v>14</v>
      </c>
      <c r="M1055" s="32">
        <f t="shared" si="256"/>
        <v>2012161</v>
      </c>
      <c r="N1055" s="32">
        <f t="shared" si="257"/>
        <v>939501</v>
      </c>
      <c r="O1055" s="32" t="str">
        <f t="shared" si="258"/>
        <v>BUCKLER VP 25CL X12</v>
      </c>
      <c r="P1055" s="33">
        <f t="shared" si="259"/>
        <v>0.48833333333333334</v>
      </c>
      <c r="Q1055" s="15">
        <v>0</v>
      </c>
      <c r="R1055" s="16">
        <f t="shared" ref="R1055:R1056" si="264">IFERROR(Q1055/1.416,0)</f>
        <v>0</v>
      </c>
      <c r="S1055" s="17">
        <f t="shared" ref="S1055:S1056" si="265">IFERROR(P1055/R1055,0)</f>
        <v>0</v>
      </c>
      <c r="T1055" s="18">
        <v>0</v>
      </c>
      <c r="U1055" s="16">
        <f t="shared" ref="U1055:U1056" si="266">IFERROR(T1055/1.416,0)</f>
        <v>0</v>
      </c>
      <c r="V1055" s="19">
        <f t="shared" ref="V1055:V1056" si="267">IFERROR(P1055/U1055,0)</f>
        <v>0</v>
      </c>
    </row>
    <row r="1056" spans="2:22" ht="16.5" x14ac:dyDescent="0.35">
      <c r="C1056" t="s">
        <v>9</v>
      </c>
      <c r="D1056" t="s">
        <v>10</v>
      </c>
      <c r="E1056">
        <v>2012161</v>
      </c>
      <c r="F1056">
        <v>1373343</v>
      </c>
      <c r="G1056" t="s">
        <v>1063</v>
      </c>
      <c r="H1056">
        <v>84</v>
      </c>
      <c r="I1056" t="s">
        <v>12</v>
      </c>
      <c r="J1056">
        <v>54.43</v>
      </c>
      <c r="K1056" t="s">
        <v>14</v>
      </c>
      <c r="M1056" s="36">
        <f t="shared" si="256"/>
        <v>2012161</v>
      </c>
      <c r="N1056" s="36">
        <f t="shared" si="257"/>
        <v>1373343</v>
      </c>
      <c r="O1056" s="36" t="str">
        <f t="shared" si="258"/>
        <v>BUCKLER BTE 33CL X24</v>
      </c>
      <c r="P1056" s="37">
        <f t="shared" si="259"/>
        <v>0.64797619047619048</v>
      </c>
      <c r="Q1056" s="25">
        <v>0</v>
      </c>
      <c r="R1056" s="26">
        <f t="shared" si="264"/>
        <v>0</v>
      </c>
      <c r="S1056" s="27">
        <f t="shared" si="265"/>
        <v>0</v>
      </c>
      <c r="T1056" s="28">
        <v>0</v>
      </c>
      <c r="U1056" s="26">
        <f t="shared" si="266"/>
        <v>0</v>
      </c>
      <c r="V1056" s="29">
        <f t="shared" si="267"/>
        <v>0</v>
      </c>
    </row>
    <row r="1057" spans="2:22" hidden="1" x14ac:dyDescent="0.25">
      <c r="M1057" t="str">
        <f t="shared" si="256"/>
        <v/>
      </c>
      <c r="N1057" t="str">
        <f t="shared" si="257"/>
        <v/>
      </c>
      <c r="O1057" t="str">
        <f t="shared" si="258"/>
        <v/>
      </c>
      <c r="P1057" s="1" t="str">
        <f t="shared" si="259"/>
        <v/>
      </c>
    </row>
    <row r="1058" spans="2:22" hidden="1" x14ac:dyDescent="0.25">
      <c r="B1058" t="s">
        <v>15</v>
      </c>
      <c r="E1058">
        <v>2012161</v>
      </c>
      <c r="J1058">
        <v>77.87</v>
      </c>
      <c r="K1058" t="s">
        <v>14</v>
      </c>
      <c r="M1058" t="str">
        <f t="shared" si="256"/>
        <v/>
      </c>
      <c r="N1058" t="str">
        <f t="shared" si="257"/>
        <v/>
      </c>
      <c r="O1058" t="str">
        <f t="shared" si="258"/>
        <v/>
      </c>
      <c r="P1058" s="1" t="str">
        <f t="shared" si="259"/>
        <v/>
      </c>
    </row>
    <row r="1059" spans="2:22" hidden="1" x14ac:dyDescent="0.25">
      <c r="M1059" t="str">
        <f t="shared" si="256"/>
        <v/>
      </c>
      <c r="N1059" t="str">
        <f t="shared" si="257"/>
        <v/>
      </c>
      <c r="O1059" t="str">
        <f t="shared" si="258"/>
        <v/>
      </c>
      <c r="P1059" s="1" t="str">
        <f t="shared" si="259"/>
        <v/>
      </c>
    </row>
    <row r="1060" spans="2:22" ht="16.5" x14ac:dyDescent="0.35">
      <c r="C1060" t="s">
        <v>9</v>
      </c>
      <c r="D1060" t="s">
        <v>10</v>
      </c>
      <c r="E1060">
        <v>2013120</v>
      </c>
      <c r="F1060">
        <v>925804</v>
      </c>
      <c r="G1060" t="s">
        <v>1064</v>
      </c>
      <c r="H1060">
        <v>96</v>
      </c>
      <c r="I1060" t="s">
        <v>12</v>
      </c>
      <c r="J1060">
        <v>50.63</v>
      </c>
      <c r="K1060" t="s">
        <v>14</v>
      </c>
      <c r="M1060" s="32">
        <f t="shared" si="256"/>
        <v>2013120</v>
      </c>
      <c r="N1060" s="32">
        <f t="shared" si="257"/>
        <v>925804</v>
      </c>
      <c r="O1060" s="32" t="str">
        <f t="shared" si="258"/>
        <v>MINUTE MAID ORANGE JUS BTE 33CL X24</v>
      </c>
      <c r="P1060" s="33">
        <f t="shared" si="259"/>
        <v>0.5273958333333334</v>
      </c>
      <c r="Q1060" s="15">
        <v>0</v>
      </c>
      <c r="R1060" s="16">
        <f t="shared" ref="R1060:R1075" si="268">IFERROR(Q1060/1.416,0)</f>
        <v>0</v>
      </c>
      <c r="S1060" s="17">
        <f t="shared" ref="S1060:S1075" si="269">IFERROR(P1060/R1060,0)</f>
        <v>0</v>
      </c>
      <c r="T1060" s="18">
        <v>0</v>
      </c>
      <c r="U1060" s="16">
        <f t="shared" ref="U1060:U1075" si="270">IFERROR(T1060/1.416,0)</f>
        <v>0</v>
      </c>
      <c r="V1060" s="19">
        <f t="shared" ref="V1060:V1075" si="271">IFERROR(P1060/U1060,0)</f>
        <v>0</v>
      </c>
    </row>
    <row r="1061" spans="2:22" ht="16.5" x14ac:dyDescent="0.35">
      <c r="C1061" t="s">
        <v>9</v>
      </c>
      <c r="D1061" t="s">
        <v>10</v>
      </c>
      <c r="E1061">
        <v>2013120</v>
      </c>
      <c r="F1061">
        <v>952351</v>
      </c>
      <c r="G1061" t="s">
        <v>1065</v>
      </c>
      <c r="H1061">
        <v>72</v>
      </c>
      <c r="I1061" t="s">
        <v>12</v>
      </c>
      <c r="J1061">
        <v>37.979999999999997</v>
      </c>
      <c r="K1061" t="s">
        <v>14</v>
      </c>
      <c r="M1061" s="34">
        <f t="shared" si="256"/>
        <v>2013120</v>
      </c>
      <c r="N1061" s="34">
        <f t="shared" si="257"/>
        <v>952351</v>
      </c>
      <c r="O1061" s="34" t="str">
        <f t="shared" si="258"/>
        <v>MINUTE MAID POMME JUS BTE 33CL X24</v>
      </c>
      <c r="P1061" s="35">
        <f t="shared" si="259"/>
        <v>0.52749999999999997</v>
      </c>
      <c r="Q1061" s="20">
        <v>0</v>
      </c>
      <c r="R1061" s="21">
        <f t="shared" si="268"/>
        <v>0</v>
      </c>
      <c r="S1061" s="22">
        <f t="shared" si="269"/>
        <v>0</v>
      </c>
      <c r="T1061" s="23">
        <v>0</v>
      </c>
      <c r="U1061" s="21">
        <f t="shared" si="270"/>
        <v>0</v>
      </c>
      <c r="V1061" s="24">
        <f t="shared" si="271"/>
        <v>0</v>
      </c>
    </row>
    <row r="1062" spans="2:22" ht="16.5" x14ac:dyDescent="0.35">
      <c r="C1062" t="s">
        <v>9</v>
      </c>
      <c r="D1062" t="s">
        <v>10</v>
      </c>
      <c r="E1062">
        <v>2013120</v>
      </c>
      <c r="F1062">
        <v>1118086</v>
      </c>
      <c r="G1062" t="s">
        <v>1066</v>
      </c>
      <c r="H1062">
        <v>48</v>
      </c>
      <c r="I1062" t="s">
        <v>12</v>
      </c>
      <c r="J1062">
        <v>59.26</v>
      </c>
      <c r="K1062" t="s">
        <v>14</v>
      </c>
      <c r="M1062" s="34">
        <f t="shared" si="256"/>
        <v>2013120</v>
      </c>
      <c r="N1062" s="34">
        <f t="shared" si="257"/>
        <v>1118086</v>
      </c>
      <c r="O1062" s="34" t="str">
        <f t="shared" si="258"/>
        <v>PAMPRYL POMME JUS VP 100CL X12</v>
      </c>
      <c r="P1062" s="35">
        <f t="shared" si="259"/>
        <v>1.2345833333333334</v>
      </c>
      <c r="Q1062" s="20">
        <v>0</v>
      </c>
      <c r="R1062" s="21">
        <f t="shared" si="268"/>
        <v>0</v>
      </c>
      <c r="S1062" s="22">
        <f t="shared" si="269"/>
        <v>0</v>
      </c>
      <c r="T1062" s="23">
        <v>0</v>
      </c>
      <c r="U1062" s="21">
        <f t="shared" si="270"/>
        <v>0</v>
      </c>
      <c r="V1062" s="24">
        <f t="shared" si="271"/>
        <v>0</v>
      </c>
    </row>
    <row r="1063" spans="2:22" ht="16.5" x14ac:dyDescent="0.35">
      <c r="C1063" t="s">
        <v>9</v>
      </c>
      <c r="D1063" t="s">
        <v>10</v>
      </c>
      <c r="E1063">
        <v>2013120</v>
      </c>
      <c r="F1063">
        <v>1118481</v>
      </c>
      <c r="G1063" t="s">
        <v>1067</v>
      </c>
      <c r="H1063">
        <v>118</v>
      </c>
      <c r="I1063" t="s">
        <v>12</v>
      </c>
      <c r="J1063">
        <v>36.909999999999997</v>
      </c>
      <c r="K1063" t="s">
        <v>14</v>
      </c>
      <c r="M1063" s="34">
        <f t="shared" si="256"/>
        <v>2013120</v>
      </c>
      <c r="N1063" s="34">
        <f t="shared" si="257"/>
        <v>1118481</v>
      </c>
      <c r="O1063" s="34" t="str">
        <f t="shared" si="258"/>
        <v>PAMPRYL POMME JUS VP 25CL X12</v>
      </c>
      <c r="P1063" s="35">
        <f t="shared" si="259"/>
        <v>0.31279661016949151</v>
      </c>
      <c r="Q1063" s="20">
        <v>0</v>
      </c>
      <c r="R1063" s="21">
        <f t="shared" si="268"/>
        <v>0</v>
      </c>
      <c r="S1063" s="22">
        <f t="shared" si="269"/>
        <v>0</v>
      </c>
      <c r="T1063" s="23">
        <v>0</v>
      </c>
      <c r="U1063" s="21">
        <f t="shared" si="270"/>
        <v>0</v>
      </c>
      <c r="V1063" s="24">
        <f t="shared" si="271"/>
        <v>0</v>
      </c>
    </row>
    <row r="1064" spans="2:22" ht="16.5" x14ac:dyDescent="0.35">
      <c r="C1064" t="s">
        <v>9</v>
      </c>
      <c r="D1064" t="s">
        <v>10</v>
      </c>
      <c r="E1064">
        <v>2013120</v>
      </c>
      <c r="F1064">
        <v>1118537</v>
      </c>
      <c r="G1064" t="s">
        <v>1068</v>
      </c>
      <c r="H1064">
        <v>85</v>
      </c>
      <c r="I1064" t="s">
        <v>12</v>
      </c>
      <c r="J1064">
        <v>26.53</v>
      </c>
      <c r="K1064" t="s">
        <v>14</v>
      </c>
      <c r="M1064" s="34">
        <f t="shared" si="256"/>
        <v>2013120</v>
      </c>
      <c r="N1064" s="34">
        <f t="shared" si="257"/>
        <v>1118537</v>
      </c>
      <c r="O1064" s="34" t="str">
        <f t="shared" si="258"/>
        <v>PAMPRYL TOMATE JUS VP 25CL X12</v>
      </c>
      <c r="P1064" s="35">
        <f t="shared" si="259"/>
        <v>0.31211764705882356</v>
      </c>
      <c r="Q1064" s="20">
        <v>0</v>
      </c>
      <c r="R1064" s="21">
        <f t="shared" si="268"/>
        <v>0</v>
      </c>
      <c r="S1064" s="22">
        <f t="shared" si="269"/>
        <v>0</v>
      </c>
      <c r="T1064" s="23">
        <v>0</v>
      </c>
      <c r="U1064" s="21">
        <f t="shared" si="270"/>
        <v>0</v>
      </c>
      <c r="V1064" s="24">
        <f t="shared" si="271"/>
        <v>0</v>
      </c>
    </row>
    <row r="1065" spans="2:22" ht="16.5" x14ac:dyDescent="0.35">
      <c r="C1065" t="s">
        <v>9</v>
      </c>
      <c r="D1065" t="s">
        <v>10</v>
      </c>
      <c r="E1065">
        <v>2013120</v>
      </c>
      <c r="F1065">
        <v>1118705</v>
      </c>
      <c r="G1065" t="s">
        <v>1069</v>
      </c>
      <c r="H1065">
        <v>40</v>
      </c>
      <c r="I1065" t="s">
        <v>12</v>
      </c>
      <c r="J1065">
        <v>49.33</v>
      </c>
      <c r="K1065" t="s">
        <v>14</v>
      </c>
      <c r="M1065" s="34">
        <f t="shared" si="256"/>
        <v>2013120</v>
      </c>
      <c r="N1065" s="34">
        <f t="shared" si="257"/>
        <v>1118705</v>
      </c>
      <c r="O1065" s="34" t="str">
        <f t="shared" si="258"/>
        <v>PAMPRYL TOMATE JUS VP 100CL X12</v>
      </c>
      <c r="P1065" s="35">
        <f t="shared" si="259"/>
        <v>1.23325</v>
      </c>
      <c r="Q1065" s="20">
        <v>0</v>
      </c>
      <c r="R1065" s="21">
        <f t="shared" si="268"/>
        <v>0</v>
      </c>
      <c r="S1065" s="22">
        <f t="shared" si="269"/>
        <v>0</v>
      </c>
      <c r="T1065" s="23">
        <v>0</v>
      </c>
      <c r="U1065" s="21">
        <f t="shared" si="270"/>
        <v>0</v>
      </c>
      <c r="V1065" s="24">
        <f t="shared" si="271"/>
        <v>0</v>
      </c>
    </row>
    <row r="1066" spans="2:22" ht="16.5" x14ac:dyDescent="0.35">
      <c r="C1066" t="s">
        <v>9</v>
      </c>
      <c r="D1066" t="s">
        <v>10</v>
      </c>
      <c r="E1066">
        <v>2013120</v>
      </c>
      <c r="F1066">
        <v>1119661</v>
      </c>
      <c r="G1066" t="s">
        <v>1070</v>
      </c>
      <c r="H1066">
        <v>24</v>
      </c>
      <c r="I1066" t="s">
        <v>12</v>
      </c>
      <c r="J1066">
        <v>7.8</v>
      </c>
      <c r="K1066" t="s">
        <v>14</v>
      </c>
      <c r="M1066" s="34">
        <f t="shared" si="256"/>
        <v>2013120</v>
      </c>
      <c r="N1066" s="34">
        <f t="shared" si="257"/>
        <v>1119661</v>
      </c>
      <c r="O1066" s="34" t="str">
        <f t="shared" si="258"/>
        <v>PAMPRYL RAISIN ROUGE JUS VC 25CL X24</v>
      </c>
      <c r="P1066" s="35">
        <f t="shared" si="259"/>
        <v>0.32500000000000001</v>
      </c>
      <c r="Q1066" s="20">
        <v>0</v>
      </c>
      <c r="R1066" s="21">
        <f t="shared" si="268"/>
        <v>0</v>
      </c>
      <c r="S1066" s="22">
        <f t="shared" si="269"/>
        <v>0</v>
      </c>
      <c r="T1066" s="23">
        <v>0</v>
      </c>
      <c r="U1066" s="21">
        <f t="shared" si="270"/>
        <v>0</v>
      </c>
      <c r="V1066" s="24">
        <f t="shared" si="271"/>
        <v>0</v>
      </c>
    </row>
    <row r="1067" spans="2:22" ht="16.5" x14ac:dyDescent="0.35">
      <c r="C1067" t="s">
        <v>9</v>
      </c>
      <c r="D1067" t="s">
        <v>10</v>
      </c>
      <c r="E1067">
        <v>2013120</v>
      </c>
      <c r="F1067">
        <v>1169502</v>
      </c>
      <c r="G1067" t="s">
        <v>1071</v>
      </c>
      <c r="H1067">
        <v>8</v>
      </c>
      <c r="I1067" t="s">
        <v>12</v>
      </c>
      <c r="J1067">
        <v>13.44</v>
      </c>
      <c r="K1067" t="s">
        <v>14</v>
      </c>
      <c r="M1067" s="34">
        <f t="shared" si="256"/>
        <v>2013120</v>
      </c>
      <c r="N1067" s="34">
        <f t="shared" si="257"/>
        <v>1169502</v>
      </c>
      <c r="O1067" s="34" t="str">
        <f t="shared" si="258"/>
        <v>MILLIAT CAROTTE JUS VP 33CL X12</v>
      </c>
      <c r="P1067" s="35">
        <f t="shared" si="259"/>
        <v>1.68</v>
      </c>
      <c r="Q1067" s="20">
        <v>0</v>
      </c>
      <c r="R1067" s="21">
        <f t="shared" si="268"/>
        <v>0</v>
      </c>
      <c r="S1067" s="22">
        <f t="shared" si="269"/>
        <v>0</v>
      </c>
      <c r="T1067" s="23">
        <v>0</v>
      </c>
      <c r="U1067" s="21">
        <f t="shared" si="270"/>
        <v>0</v>
      </c>
      <c r="V1067" s="24">
        <f t="shared" si="271"/>
        <v>0</v>
      </c>
    </row>
    <row r="1068" spans="2:22" ht="16.5" x14ac:dyDescent="0.35">
      <c r="C1068" t="s">
        <v>9</v>
      </c>
      <c r="D1068" t="s">
        <v>10</v>
      </c>
      <c r="E1068">
        <v>2013120</v>
      </c>
      <c r="F1068">
        <v>1256067</v>
      </c>
      <c r="G1068" t="s">
        <v>1072</v>
      </c>
      <c r="H1068">
        <v>72</v>
      </c>
      <c r="I1068" t="s">
        <v>12</v>
      </c>
      <c r="J1068">
        <v>147.6</v>
      </c>
      <c r="K1068" t="s">
        <v>14</v>
      </c>
      <c r="M1068" s="34">
        <f t="shared" si="256"/>
        <v>2013120</v>
      </c>
      <c r="N1068" s="34">
        <f t="shared" si="257"/>
        <v>1256067</v>
      </c>
      <c r="O1068" s="34" t="str">
        <f t="shared" si="258"/>
        <v>MILLIAT TOMATE JAUNE JUS VP 33CL X12</v>
      </c>
      <c r="P1068" s="35">
        <f t="shared" si="259"/>
        <v>2.0499999999999998</v>
      </c>
      <c r="Q1068" s="20">
        <v>0</v>
      </c>
      <c r="R1068" s="21">
        <f t="shared" si="268"/>
        <v>0</v>
      </c>
      <c r="S1068" s="22">
        <f t="shared" si="269"/>
        <v>0</v>
      </c>
      <c r="T1068" s="23">
        <v>0</v>
      </c>
      <c r="U1068" s="21">
        <f t="shared" si="270"/>
        <v>0</v>
      </c>
      <c r="V1068" s="24">
        <f t="shared" si="271"/>
        <v>0</v>
      </c>
    </row>
    <row r="1069" spans="2:22" ht="16.5" x14ac:dyDescent="0.35">
      <c r="C1069" t="s">
        <v>9</v>
      </c>
      <c r="D1069" t="s">
        <v>10</v>
      </c>
      <c r="E1069">
        <v>2013120</v>
      </c>
      <c r="F1069">
        <v>1270070</v>
      </c>
      <c r="G1069" t="s">
        <v>1073</v>
      </c>
      <c r="H1069">
        <v>180</v>
      </c>
      <c r="I1069" t="s">
        <v>12</v>
      </c>
      <c r="J1069">
        <v>302.39999999999998</v>
      </c>
      <c r="K1069" t="s">
        <v>14</v>
      </c>
      <c r="M1069" s="34">
        <f t="shared" si="256"/>
        <v>2013120</v>
      </c>
      <c r="N1069" s="34">
        <f t="shared" si="257"/>
        <v>1270070</v>
      </c>
      <c r="O1069" s="34" t="str">
        <f t="shared" si="258"/>
        <v>MILLIAT TOMATE JUS VP 33CL X12</v>
      </c>
      <c r="P1069" s="35">
        <f t="shared" si="259"/>
        <v>1.68</v>
      </c>
      <c r="Q1069" s="20">
        <v>0</v>
      </c>
      <c r="R1069" s="21">
        <f t="shared" si="268"/>
        <v>0</v>
      </c>
      <c r="S1069" s="22">
        <f t="shared" si="269"/>
        <v>0</v>
      </c>
      <c r="T1069" s="23">
        <v>0</v>
      </c>
      <c r="U1069" s="21">
        <f t="shared" si="270"/>
        <v>0</v>
      </c>
      <c r="V1069" s="24">
        <f t="shared" si="271"/>
        <v>0</v>
      </c>
    </row>
    <row r="1070" spans="2:22" ht="16.5" x14ac:dyDescent="0.35">
      <c r="C1070" t="s">
        <v>9</v>
      </c>
      <c r="D1070" t="s">
        <v>10</v>
      </c>
      <c r="E1070">
        <v>2013120</v>
      </c>
      <c r="F1070">
        <v>1441051</v>
      </c>
      <c r="G1070" t="s">
        <v>1074</v>
      </c>
      <c r="H1070">
        <v>96</v>
      </c>
      <c r="I1070" t="s">
        <v>12</v>
      </c>
      <c r="J1070">
        <v>70.22</v>
      </c>
      <c r="K1070" t="s">
        <v>14</v>
      </c>
      <c r="M1070" s="34">
        <f t="shared" si="256"/>
        <v>2013120</v>
      </c>
      <c r="N1070" s="34">
        <f t="shared" si="257"/>
        <v>1441051</v>
      </c>
      <c r="O1070" s="34" t="str">
        <f t="shared" si="258"/>
        <v>VAI VAI EAU/NOIX/COCO BRICK 33CL x12 5+1</v>
      </c>
      <c r="P1070" s="35">
        <f t="shared" si="259"/>
        <v>0.73145833333333332</v>
      </c>
      <c r="Q1070" s="20">
        <v>0</v>
      </c>
      <c r="R1070" s="21">
        <f t="shared" si="268"/>
        <v>0</v>
      </c>
      <c r="S1070" s="22">
        <f t="shared" si="269"/>
        <v>0</v>
      </c>
      <c r="T1070" s="23">
        <v>0</v>
      </c>
      <c r="U1070" s="21">
        <f t="shared" si="270"/>
        <v>0</v>
      </c>
      <c r="V1070" s="24">
        <f t="shared" si="271"/>
        <v>0</v>
      </c>
    </row>
    <row r="1071" spans="2:22" ht="16.5" x14ac:dyDescent="0.35">
      <c r="C1071" t="s">
        <v>9</v>
      </c>
      <c r="D1071" t="s">
        <v>10</v>
      </c>
      <c r="E1071">
        <v>2013120</v>
      </c>
      <c r="F1071">
        <v>2007881</v>
      </c>
      <c r="G1071" t="s">
        <v>1075</v>
      </c>
      <c r="H1071">
        <v>80</v>
      </c>
      <c r="I1071" t="s">
        <v>12</v>
      </c>
      <c r="J1071">
        <v>198.4</v>
      </c>
      <c r="K1071" t="s">
        <v>14</v>
      </c>
      <c r="M1071" s="34">
        <f t="shared" si="256"/>
        <v>2013120</v>
      </c>
      <c r="N1071" s="34">
        <f t="shared" si="257"/>
        <v>2007881</v>
      </c>
      <c r="O1071" s="34" t="str">
        <f t="shared" si="258"/>
        <v>MILLIAT MYRTILLE NECTAR VP 33CL X12</v>
      </c>
      <c r="P1071" s="35">
        <f t="shared" si="259"/>
        <v>2.48</v>
      </c>
      <c r="Q1071" s="20">
        <v>0</v>
      </c>
      <c r="R1071" s="21">
        <f t="shared" si="268"/>
        <v>0</v>
      </c>
      <c r="S1071" s="22">
        <f t="shared" si="269"/>
        <v>0</v>
      </c>
      <c r="T1071" s="23">
        <v>0</v>
      </c>
      <c r="U1071" s="21">
        <f t="shared" si="270"/>
        <v>0</v>
      </c>
      <c r="V1071" s="24">
        <f t="shared" si="271"/>
        <v>0</v>
      </c>
    </row>
    <row r="1072" spans="2:22" ht="16.5" x14ac:dyDescent="0.35">
      <c r="C1072" t="s">
        <v>9</v>
      </c>
      <c r="D1072" t="s">
        <v>10</v>
      </c>
      <c r="E1072">
        <v>2013120</v>
      </c>
      <c r="F1072">
        <v>2009259</v>
      </c>
      <c r="G1072" t="s">
        <v>1076</v>
      </c>
      <c r="H1072">
        <v>1</v>
      </c>
      <c r="I1072" t="s">
        <v>12</v>
      </c>
      <c r="J1072">
        <v>16.739999999999998</v>
      </c>
      <c r="K1072" t="s">
        <v>14</v>
      </c>
      <c r="M1072" s="34">
        <f t="shared" si="256"/>
        <v>2013120</v>
      </c>
      <c r="N1072" s="34">
        <f t="shared" si="257"/>
        <v>2009259</v>
      </c>
      <c r="O1072" s="34" t="str">
        <f t="shared" si="258"/>
        <v>KITOMURA JUS DE YUZU 10CL</v>
      </c>
      <c r="P1072" s="35">
        <f t="shared" si="259"/>
        <v>16.739999999999998</v>
      </c>
      <c r="Q1072" s="20">
        <v>0</v>
      </c>
      <c r="R1072" s="21">
        <f t="shared" si="268"/>
        <v>0</v>
      </c>
      <c r="S1072" s="22">
        <f t="shared" si="269"/>
        <v>0</v>
      </c>
      <c r="T1072" s="23">
        <v>0</v>
      </c>
      <c r="U1072" s="21">
        <f t="shared" si="270"/>
        <v>0</v>
      </c>
      <c r="V1072" s="24">
        <f t="shared" si="271"/>
        <v>0</v>
      </c>
    </row>
    <row r="1073" spans="2:22" ht="16.5" x14ac:dyDescent="0.35">
      <c r="C1073" t="s">
        <v>9</v>
      </c>
      <c r="D1073" t="s">
        <v>10</v>
      </c>
      <c r="E1073">
        <v>2013120</v>
      </c>
      <c r="F1073">
        <v>2011460</v>
      </c>
      <c r="G1073" t="s">
        <v>1077</v>
      </c>
      <c r="H1073">
        <v>93</v>
      </c>
      <c r="I1073" t="s">
        <v>12</v>
      </c>
      <c r="J1073">
        <v>107.88</v>
      </c>
      <c r="K1073" t="s">
        <v>14</v>
      </c>
      <c r="M1073" s="34">
        <f t="shared" si="256"/>
        <v>2013120</v>
      </c>
      <c r="N1073" s="34">
        <f t="shared" si="257"/>
        <v>2011460</v>
      </c>
      <c r="O1073" s="34" t="str">
        <f t="shared" si="258"/>
        <v>VITA COCO COCONUT WATER BRICK 33CL X12</v>
      </c>
      <c r="P1073" s="35">
        <f t="shared" si="259"/>
        <v>1.1599999999999999</v>
      </c>
      <c r="Q1073" s="20">
        <v>0</v>
      </c>
      <c r="R1073" s="21">
        <f t="shared" si="268"/>
        <v>0</v>
      </c>
      <c r="S1073" s="22">
        <f t="shared" si="269"/>
        <v>0</v>
      </c>
      <c r="T1073" s="23">
        <v>0</v>
      </c>
      <c r="U1073" s="21">
        <f t="shared" si="270"/>
        <v>0</v>
      </c>
      <c r="V1073" s="24">
        <f t="shared" si="271"/>
        <v>0</v>
      </c>
    </row>
    <row r="1074" spans="2:22" ht="16.5" x14ac:dyDescent="0.35">
      <c r="C1074" t="s">
        <v>9</v>
      </c>
      <c r="D1074" t="s">
        <v>10</v>
      </c>
      <c r="E1074">
        <v>2013120</v>
      </c>
      <c r="F1074">
        <v>2013680</v>
      </c>
      <c r="G1074" t="s">
        <v>1078</v>
      </c>
      <c r="H1074">
        <v>24</v>
      </c>
      <c r="I1074" t="s">
        <v>12</v>
      </c>
      <c r="J1074">
        <v>53.76</v>
      </c>
      <c r="K1074" t="s">
        <v>14</v>
      </c>
      <c r="M1074" s="34">
        <f t="shared" si="256"/>
        <v>2013120</v>
      </c>
      <c r="N1074" s="34">
        <f t="shared" si="257"/>
        <v>2013680</v>
      </c>
      <c r="O1074" s="34" t="str">
        <f t="shared" si="258"/>
        <v>MILLIAT LITCHI JUS VP 33CL X12</v>
      </c>
      <c r="P1074" s="35">
        <f t="shared" si="259"/>
        <v>2.2399999999999998</v>
      </c>
      <c r="Q1074" s="20">
        <v>0</v>
      </c>
      <c r="R1074" s="21">
        <f t="shared" si="268"/>
        <v>0</v>
      </c>
      <c r="S1074" s="22">
        <f t="shared" si="269"/>
        <v>0</v>
      </c>
      <c r="T1074" s="23">
        <v>0</v>
      </c>
      <c r="U1074" s="21">
        <f t="shared" si="270"/>
        <v>0</v>
      </c>
      <c r="V1074" s="24">
        <f t="shared" si="271"/>
        <v>0</v>
      </c>
    </row>
    <row r="1075" spans="2:22" ht="16.5" x14ac:dyDescent="0.35">
      <c r="C1075" t="s">
        <v>9</v>
      </c>
      <c r="D1075" t="s">
        <v>10</v>
      </c>
      <c r="E1075">
        <v>2013120</v>
      </c>
      <c r="F1075">
        <v>2013681</v>
      </c>
      <c r="G1075" t="s">
        <v>1079</v>
      </c>
      <c r="H1075">
        <v>48</v>
      </c>
      <c r="I1075" t="s">
        <v>12</v>
      </c>
      <c r="J1075">
        <v>107.52</v>
      </c>
      <c r="K1075" t="s">
        <v>14</v>
      </c>
      <c r="M1075" s="36">
        <f t="shared" si="256"/>
        <v>2013120</v>
      </c>
      <c r="N1075" s="36">
        <f t="shared" si="257"/>
        <v>2013681</v>
      </c>
      <c r="O1075" s="36" t="str">
        <f t="shared" si="258"/>
        <v>MILLIAT MANDARINE JUS VP 33CL X12</v>
      </c>
      <c r="P1075" s="37">
        <f t="shared" si="259"/>
        <v>2.2399999999999998</v>
      </c>
      <c r="Q1075" s="25">
        <v>0</v>
      </c>
      <c r="R1075" s="26">
        <f t="shared" si="268"/>
        <v>0</v>
      </c>
      <c r="S1075" s="27">
        <f t="shared" si="269"/>
        <v>0</v>
      </c>
      <c r="T1075" s="28">
        <v>0</v>
      </c>
      <c r="U1075" s="26">
        <f t="shared" si="270"/>
        <v>0</v>
      </c>
      <c r="V1075" s="29">
        <f t="shared" si="271"/>
        <v>0</v>
      </c>
    </row>
    <row r="1076" spans="2:22" hidden="1" x14ac:dyDescent="0.25">
      <c r="M1076" t="str">
        <f t="shared" si="256"/>
        <v/>
      </c>
      <c r="N1076" t="str">
        <f t="shared" si="257"/>
        <v/>
      </c>
      <c r="O1076" t="str">
        <f t="shared" si="258"/>
        <v/>
      </c>
      <c r="P1076" s="1" t="str">
        <f t="shared" si="259"/>
        <v/>
      </c>
    </row>
    <row r="1077" spans="2:22" hidden="1" x14ac:dyDescent="0.25">
      <c r="B1077" t="s">
        <v>15</v>
      </c>
      <c r="E1077">
        <v>2013120</v>
      </c>
      <c r="J1077" t="s">
        <v>1080</v>
      </c>
      <c r="K1077" t="s">
        <v>14</v>
      </c>
      <c r="M1077" t="str">
        <f t="shared" si="256"/>
        <v/>
      </c>
      <c r="N1077" t="str">
        <f t="shared" si="257"/>
        <v/>
      </c>
      <c r="O1077" t="str">
        <f t="shared" si="258"/>
        <v/>
      </c>
      <c r="P1077" s="1" t="str">
        <f t="shared" si="259"/>
        <v/>
      </c>
    </row>
    <row r="1078" spans="2:22" hidden="1" x14ac:dyDescent="0.25">
      <c r="M1078" t="str">
        <f t="shared" si="256"/>
        <v/>
      </c>
      <c r="N1078" t="str">
        <f t="shared" si="257"/>
        <v/>
      </c>
      <c r="O1078" t="str">
        <f t="shared" si="258"/>
        <v/>
      </c>
      <c r="P1078" s="1" t="str">
        <f t="shared" si="259"/>
        <v/>
      </c>
    </row>
    <row r="1079" spans="2:22" ht="16.5" x14ac:dyDescent="0.35">
      <c r="C1079" t="s">
        <v>9</v>
      </c>
      <c r="D1079" t="s">
        <v>10</v>
      </c>
      <c r="E1079">
        <v>2013121</v>
      </c>
      <c r="F1079">
        <v>1117905</v>
      </c>
      <c r="G1079" t="s">
        <v>1081</v>
      </c>
      <c r="H1079">
        <v>108</v>
      </c>
      <c r="I1079" t="s">
        <v>12</v>
      </c>
      <c r="J1079">
        <v>154.66999999999999</v>
      </c>
      <c r="K1079" t="s">
        <v>14</v>
      </c>
      <c r="M1079" s="32">
        <f t="shared" si="256"/>
        <v>2013121</v>
      </c>
      <c r="N1079" s="32">
        <f t="shared" si="257"/>
        <v>1117905</v>
      </c>
      <c r="O1079" s="32" t="str">
        <f t="shared" si="258"/>
        <v>PAMPRYL CRANBERRY NECTAR VP 100CL X6</v>
      </c>
      <c r="P1079" s="33">
        <f t="shared" si="259"/>
        <v>1.4321296296296295</v>
      </c>
      <c r="Q1079" s="15">
        <v>0</v>
      </c>
      <c r="R1079" s="16">
        <f t="shared" ref="R1079:R1097" si="272">IFERROR(Q1079/1.416,0)</f>
        <v>0</v>
      </c>
      <c r="S1079" s="17">
        <f t="shared" ref="S1079:S1097" si="273">IFERROR(P1079/R1079,0)</f>
        <v>0</v>
      </c>
      <c r="T1079" s="18">
        <v>0</v>
      </c>
      <c r="U1079" s="16">
        <f t="shared" ref="U1079:U1097" si="274">IFERROR(T1079/1.416,0)</f>
        <v>0</v>
      </c>
      <c r="V1079" s="19">
        <f t="shared" ref="V1079:V1097" si="275">IFERROR(P1079/U1079,0)</f>
        <v>0</v>
      </c>
    </row>
    <row r="1080" spans="2:22" ht="16.5" x14ac:dyDescent="0.35">
      <c r="C1080" t="s">
        <v>9</v>
      </c>
      <c r="D1080" t="s">
        <v>10</v>
      </c>
      <c r="E1080">
        <v>2013121</v>
      </c>
      <c r="F1080">
        <v>1118490</v>
      </c>
      <c r="G1080" t="s">
        <v>1082</v>
      </c>
      <c r="H1080">
        <v>48</v>
      </c>
      <c r="I1080" t="s">
        <v>12</v>
      </c>
      <c r="J1080">
        <v>18.96</v>
      </c>
      <c r="K1080" t="s">
        <v>14</v>
      </c>
      <c r="M1080" s="34">
        <f t="shared" si="256"/>
        <v>2013121</v>
      </c>
      <c r="N1080" s="34">
        <f t="shared" si="257"/>
        <v>1118490</v>
      </c>
      <c r="O1080" s="34" t="str">
        <f t="shared" si="258"/>
        <v>PAMPRYL ABRICOT NECTAR VP 25CL X12</v>
      </c>
      <c r="P1080" s="35">
        <f t="shared" si="259"/>
        <v>0.39500000000000002</v>
      </c>
      <c r="Q1080" s="20">
        <v>0</v>
      </c>
      <c r="R1080" s="21">
        <f t="shared" si="272"/>
        <v>0</v>
      </c>
      <c r="S1080" s="22">
        <f t="shared" si="273"/>
        <v>0</v>
      </c>
      <c r="T1080" s="23">
        <v>0</v>
      </c>
      <c r="U1080" s="21">
        <f t="shared" si="274"/>
        <v>0</v>
      </c>
      <c r="V1080" s="24">
        <f t="shared" si="275"/>
        <v>0</v>
      </c>
    </row>
    <row r="1081" spans="2:22" ht="16.5" x14ac:dyDescent="0.35">
      <c r="C1081" t="s">
        <v>9</v>
      </c>
      <c r="D1081" t="s">
        <v>10</v>
      </c>
      <c r="E1081">
        <v>2013121</v>
      </c>
      <c r="F1081">
        <v>1118553</v>
      </c>
      <c r="G1081" t="s">
        <v>1083</v>
      </c>
      <c r="H1081">
        <v>24</v>
      </c>
      <c r="I1081" t="s">
        <v>12</v>
      </c>
      <c r="J1081">
        <v>8.66</v>
      </c>
      <c r="K1081" t="s">
        <v>14</v>
      </c>
      <c r="M1081" s="34">
        <f t="shared" si="256"/>
        <v>2013121</v>
      </c>
      <c r="N1081" s="34">
        <f t="shared" si="257"/>
        <v>1118553</v>
      </c>
      <c r="O1081" s="34" t="str">
        <f t="shared" si="258"/>
        <v>PAMPRYL COCKTAIL ACE NECTAR VP 25CL X12</v>
      </c>
      <c r="P1081" s="35">
        <f t="shared" si="259"/>
        <v>0.36083333333333334</v>
      </c>
      <c r="Q1081" s="20">
        <v>0</v>
      </c>
      <c r="R1081" s="21">
        <f t="shared" si="272"/>
        <v>0</v>
      </c>
      <c r="S1081" s="22">
        <f t="shared" si="273"/>
        <v>0</v>
      </c>
      <c r="T1081" s="23">
        <v>0</v>
      </c>
      <c r="U1081" s="21">
        <f t="shared" si="274"/>
        <v>0</v>
      </c>
      <c r="V1081" s="24">
        <f t="shared" si="275"/>
        <v>0</v>
      </c>
    </row>
    <row r="1082" spans="2:22" ht="16.5" x14ac:dyDescent="0.35">
      <c r="C1082" t="s">
        <v>9</v>
      </c>
      <c r="D1082" t="s">
        <v>10</v>
      </c>
      <c r="E1082">
        <v>2013121</v>
      </c>
      <c r="F1082">
        <v>1118721</v>
      </c>
      <c r="G1082" t="s">
        <v>1084</v>
      </c>
      <c r="H1082">
        <v>6</v>
      </c>
      <c r="I1082" t="s">
        <v>12</v>
      </c>
      <c r="J1082">
        <v>8.59</v>
      </c>
      <c r="K1082" t="s">
        <v>14</v>
      </c>
      <c r="M1082" s="34">
        <f t="shared" si="256"/>
        <v>2013121</v>
      </c>
      <c r="N1082" s="34">
        <f t="shared" si="257"/>
        <v>1118721</v>
      </c>
      <c r="O1082" s="34" t="str">
        <f t="shared" si="258"/>
        <v>PAMPRYL GOYAVE NECTAR VP 100CL X6</v>
      </c>
      <c r="P1082" s="35">
        <f t="shared" si="259"/>
        <v>1.4316666666666666</v>
      </c>
      <c r="Q1082" s="20">
        <v>0</v>
      </c>
      <c r="R1082" s="21">
        <f t="shared" si="272"/>
        <v>0</v>
      </c>
      <c r="S1082" s="22">
        <f t="shared" si="273"/>
        <v>0</v>
      </c>
      <c r="T1082" s="23">
        <v>0</v>
      </c>
      <c r="U1082" s="21">
        <f t="shared" si="274"/>
        <v>0</v>
      </c>
      <c r="V1082" s="24">
        <f t="shared" si="275"/>
        <v>0</v>
      </c>
    </row>
    <row r="1083" spans="2:22" ht="16.5" x14ac:dyDescent="0.35">
      <c r="C1083" t="s">
        <v>9</v>
      </c>
      <c r="D1083" t="s">
        <v>10</v>
      </c>
      <c r="E1083">
        <v>2013121</v>
      </c>
      <c r="F1083">
        <v>1122237</v>
      </c>
      <c r="G1083" t="s">
        <v>1085</v>
      </c>
      <c r="H1083">
        <v>12</v>
      </c>
      <c r="I1083" t="s">
        <v>12</v>
      </c>
      <c r="J1083">
        <v>4.38</v>
      </c>
      <c r="K1083" t="s">
        <v>14</v>
      </c>
      <c r="M1083" s="34">
        <f t="shared" si="256"/>
        <v>2013121</v>
      </c>
      <c r="N1083" s="34">
        <f t="shared" si="257"/>
        <v>1122237</v>
      </c>
      <c r="O1083" s="34" t="str">
        <f t="shared" si="258"/>
        <v>PAMPRYL FRUITS/FRAISE NECTAR VP 25CL X12</v>
      </c>
      <c r="P1083" s="35">
        <f t="shared" si="259"/>
        <v>0.36499999999999999</v>
      </c>
      <c r="Q1083" s="20">
        <v>0</v>
      </c>
      <c r="R1083" s="21">
        <f t="shared" si="272"/>
        <v>0</v>
      </c>
      <c r="S1083" s="22">
        <f t="shared" si="273"/>
        <v>0</v>
      </c>
      <c r="T1083" s="23">
        <v>0</v>
      </c>
      <c r="U1083" s="21">
        <f t="shared" si="274"/>
        <v>0</v>
      </c>
      <c r="V1083" s="24">
        <f t="shared" si="275"/>
        <v>0</v>
      </c>
    </row>
    <row r="1084" spans="2:22" ht="16.5" x14ac:dyDescent="0.35">
      <c r="C1084" t="s">
        <v>9</v>
      </c>
      <c r="D1084" t="s">
        <v>10</v>
      </c>
      <c r="E1084">
        <v>2013121</v>
      </c>
      <c r="F1084">
        <v>1169511</v>
      </c>
      <c r="G1084" t="s">
        <v>1086</v>
      </c>
      <c r="H1084">
        <v>144</v>
      </c>
      <c r="I1084" t="s">
        <v>12</v>
      </c>
      <c r="J1084">
        <v>241.92</v>
      </c>
      <c r="K1084" t="s">
        <v>14</v>
      </c>
      <c r="M1084" s="34">
        <f t="shared" si="256"/>
        <v>2013121</v>
      </c>
      <c r="N1084" s="34">
        <f t="shared" si="257"/>
        <v>1169511</v>
      </c>
      <c r="O1084" s="34" t="str">
        <f t="shared" si="258"/>
        <v>MILLIAT POIRE D'ÉTÉ NECTAR VP 33CL X12</v>
      </c>
      <c r="P1084" s="35">
        <f t="shared" si="259"/>
        <v>1.68</v>
      </c>
      <c r="Q1084" s="20">
        <v>0</v>
      </c>
      <c r="R1084" s="21">
        <f t="shared" si="272"/>
        <v>0</v>
      </c>
      <c r="S1084" s="22">
        <f t="shared" si="273"/>
        <v>0</v>
      </c>
      <c r="T1084" s="23">
        <v>0</v>
      </c>
      <c r="U1084" s="21">
        <f t="shared" si="274"/>
        <v>0</v>
      </c>
      <c r="V1084" s="24">
        <f t="shared" si="275"/>
        <v>0</v>
      </c>
    </row>
    <row r="1085" spans="2:22" ht="16.5" x14ac:dyDescent="0.35">
      <c r="C1085" t="s">
        <v>9</v>
      </c>
      <c r="D1085" t="s">
        <v>10</v>
      </c>
      <c r="E1085">
        <v>2013121</v>
      </c>
      <c r="F1085">
        <v>1169633</v>
      </c>
      <c r="G1085" t="s">
        <v>1087</v>
      </c>
      <c r="H1085">
        <v>12</v>
      </c>
      <c r="I1085" t="s">
        <v>12</v>
      </c>
      <c r="J1085">
        <v>20.16</v>
      </c>
      <c r="K1085" t="s">
        <v>14</v>
      </c>
      <c r="M1085" s="34">
        <f t="shared" si="256"/>
        <v>2013121</v>
      </c>
      <c r="N1085" s="34">
        <f t="shared" si="257"/>
        <v>1169633</v>
      </c>
      <c r="O1085" s="34" t="str">
        <f t="shared" si="258"/>
        <v>MILLIAT PECHE VIGNE NECTAR VP 33CL X12</v>
      </c>
      <c r="P1085" s="35">
        <f t="shared" si="259"/>
        <v>1.68</v>
      </c>
      <c r="Q1085" s="20">
        <v>0</v>
      </c>
      <c r="R1085" s="21">
        <f t="shared" si="272"/>
        <v>0</v>
      </c>
      <c r="S1085" s="22">
        <f t="shared" si="273"/>
        <v>0</v>
      </c>
      <c r="T1085" s="23">
        <v>0</v>
      </c>
      <c r="U1085" s="21">
        <f t="shared" si="274"/>
        <v>0</v>
      </c>
      <c r="V1085" s="24">
        <f t="shared" si="275"/>
        <v>0</v>
      </c>
    </row>
    <row r="1086" spans="2:22" ht="16.5" x14ac:dyDescent="0.35">
      <c r="C1086" t="s">
        <v>9</v>
      </c>
      <c r="D1086" t="s">
        <v>10</v>
      </c>
      <c r="E1086">
        <v>2013121</v>
      </c>
      <c r="F1086">
        <v>1169641</v>
      </c>
      <c r="G1086" t="s">
        <v>1088</v>
      </c>
      <c r="H1086">
        <v>12</v>
      </c>
      <c r="I1086" t="s">
        <v>12</v>
      </c>
      <c r="J1086">
        <v>24.6</v>
      </c>
      <c r="K1086" t="s">
        <v>14</v>
      </c>
      <c r="M1086" s="34">
        <f t="shared" si="256"/>
        <v>2013121</v>
      </c>
      <c r="N1086" s="34">
        <f t="shared" si="257"/>
        <v>1169641</v>
      </c>
      <c r="O1086" s="34" t="str">
        <f t="shared" si="258"/>
        <v>MILLIAT FRAMBOISE NECTAR VP 33CL X12</v>
      </c>
      <c r="P1086" s="35">
        <f t="shared" si="259"/>
        <v>2.0500000000000003</v>
      </c>
      <c r="Q1086" s="20">
        <v>0</v>
      </c>
      <c r="R1086" s="21">
        <f t="shared" si="272"/>
        <v>0</v>
      </c>
      <c r="S1086" s="22">
        <f t="shared" si="273"/>
        <v>0</v>
      </c>
      <c r="T1086" s="23">
        <v>0</v>
      </c>
      <c r="U1086" s="21">
        <f t="shared" si="274"/>
        <v>0</v>
      </c>
      <c r="V1086" s="24">
        <f t="shared" si="275"/>
        <v>0</v>
      </c>
    </row>
    <row r="1087" spans="2:22" ht="16.5" x14ac:dyDescent="0.35">
      <c r="C1087" t="s">
        <v>9</v>
      </c>
      <c r="D1087" t="s">
        <v>10</v>
      </c>
      <c r="E1087">
        <v>2013121</v>
      </c>
      <c r="F1087">
        <v>1170351</v>
      </c>
      <c r="G1087" t="s">
        <v>1089</v>
      </c>
      <c r="H1087">
        <v>24</v>
      </c>
      <c r="I1087" t="s">
        <v>12</v>
      </c>
      <c r="J1087">
        <v>57.12</v>
      </c>
      <c r="K1087" t="s">
        <v>14</v>
      </c>
      <c r="M1087" s="34">
        <f t="shared" si="256"/>
        <v>2013121</v>
      </c>
      <c r="N1087" s="34">
        <f t="shared" si="257"/>
        <v>1170351</v>
      </c>
      <c r="O1087" s="34" t="str">
        <f t="shared" si="258"/>
        <v>MILLIAT FRUIT/PASSION NECTAR VP 33CL X12</v>
      </c>
      <c r="P1087" s="35">
        <f t="shared" si="259"/>
        <v>2.38</v>
      </c>
      <c r="Q1087" s="20">
        <v>0</v>
      </c>
      <c r="R1087" s="21">
        <f t="shared" si="272"/>
        <v>0</v>
      </c>
      <c r="S1087" s="22">
        <f t="shared" si="273"/>
        <v>0</v>
      </c>
      <c r="T1087" s="23">
        <v>0</v>
      </c>
      <c r="U1087" s="21">
        <f t="shared" si="274"/>
        <v>0</v>
      </c>
      <c r="V1087" s="24">
        <f t="shared" si="275"/>
        <v>0</v>
      </c>
    </row>
    <row r="1088" spans="2:22" ht="16.5" x14ac:dyDescent="0.35">
      <c r="C1088" t="s">
        <v>9</v>
      </c>
      <c r="D1088" t="s">
        <v>10</v>
      </c>
      <c r="E1088">
        <v>2013121</v>
      </c>
      <c r="F1088">
        <v>1223636</v>
      </c>
      <c r="G1088" t="s">
        <v>1090</v>
      </c>
      <c r="H1088">
        <v>25</v>
      </c>
      <c r="I1088" t="s">
        <v>12</v>
      </c>
      <c r="J1088">
        <v>30.73</v>
      </c>
      <c r="K1088" t="s">
        <v>14</v>
      </c>
      <c r="M1088" s="34">
        <f t="shared" si="256"/>
        <v>2013121</v>
      </c>
      <c r="N1088" s="34">
        <f t="shared" si="257"/>
        <v>1223636</v>
      </c>
      <c r="O1088" s="34" t="str">
        <f t="shared" si="258"/>
        <v>PAMPRYL EXOTIQUE NECTAR VP 100CL X6</v>
      </c>
      <c r="P1088" s="35">
        <f t="shared" si="259"/>
        <v>1.2292000000000001</v>
      </c>
      <c r="Q1088" s="20">
        <v>0</v>
      </c>
      <c r="R1088" s="21">
        <f t="shared" si="272"/>
        <v>0</v>
      </c>
      <c r="S1088" s="22">
        <f t="shared" si="273"/>
        <v>0</v>
      </c>
      <c r="T1088" s="23">
        <v>0</v>
      </c>
      <c r="U1088" s="21">
        <f t="shared" si="274"/>
        <v>0</v>
      </c>
      <c r="V1088" s="24">
        <f t="shared" si="275"/>
        <v>0</v>
      </c>
    </row>
    <row r="1089" spans="2:22" ht="16.5" x14ac:dyDescent="0.35">
      <c r="C1089" t="s">
        <v>9</v>
      </c>
      <c r="D1089" t="s">
        <v>10</v>
      </c>
      <c r="E1089">
        <v>2013121</v>
      </c>
      <c r="F1089">
        <v>1307768</v>
      </c>
      <c r="G1089" t="s">
        <v>1091</v>
      </c>
      <c r="H1089">
        <v>30</v>
      </c>
      <c r="I1089" t="s">
        <v>12</v>
      </c>
      <c r="J1089">
        <v>44.2</v>
      </c>
      <c r="K1089" t="s">
        <v>14</v>
      </c>
      <c r="M1089" s="34">
        <f t="shared" si="256"/>
        <v>2013121</v>
      </c>
      <c r="N1089" s="34">
        <f t="shared" si="257"/>
        <v>1307768</v>
      </c>
      <c r="O1089" s="34" t="str">
        <f t="shared" si="258"/>
        <v>GRANINI PECHE NECTAR PET 100CL X6</v>
      </c>
      <c r="P1089" s="35">
        <f t="shared" si="259"/>
        <v>1.4733333333333334</v>
      </c>
      <c r="Q1089" s="20">
        <v>0</v>
      </c>
      <c r="R1089" s="21">
        <f t="shared" si="272"/>
        <v>0</v>
      </c>
      <c r="S1089" s="22">
        <f t="shared" si="273"/>
        <v>0</v>
      </c>
      <c r="T1089" s="23">
        <v>0</v>
      </c>
      <c r="U1089" s="21">
        <f t="shared" si="274"/>
        <v>0</v>
      </c>
      <c r="V1089" s="24">
        <f t="shared" si="275"/>
        <v>0</v>
      </c>
    </row>
    <row r="1090" spans="2:22" ht="16.5" x14ac:dyDescent="0.35">
      <c r="C1090" t="s">
        <v>9</v>
      </c>
      <c r="D1090" t="s">
        <v>10</v>
      </c>
      <c r="E1090">
        <v>2013121</v>
      </c>
      <c r="F1090">
        <v>1364041</v>
      </c>
      <c r="G1090" t="s">
        <v>1092</v>
      </c>
      <c r="H1090">
        <v>108</v>
      </c>
      <c r="I1090" t="s">
        <v>12</v>
      </c>
      <c r="J1090">
        <v>149.04</v>
      </c>
      <c r="K1090" t="s">
        <v>14</v>
      </c>
      <c r="M1090" s="34">
        <f t="shared" si="256"/>
        <v>2013121</v>
      </c>
      <c r="N1090" s="34">
        <f t="shared" si="257"/>
        <v>1364041</v>
      </c>
      <c r="O1090" s="34" t="str">
        <f t="shared" si="258"/>
        <v>MILLIAT ABRICOT NECTAR VP 33CL X12</v>
      </c>
      <c r="P1090" s="35">
        <f t="shared" si="259"/>
        <v>1.38</v>
      </c>
      <c r="Q1090" s="20">
        <v>0</v>
      </c>
      <c r="R1090" s="21">
        <f t="shared" si="272"/>
        <v>0</v>
      </c>
      <c r="S1090" s="22">
        <f t="shared" si="273"/>
        <v>0</v>
      </c>
      <c r="T1090" s="23">
        <v>0</v>
      </c>
      <c r="U1090" s="21">
        <f t="shared" si="274"/>
        <v>0</v>
      </c>
      <c r="V1090" s="24">
        <f t="shared" si="275"/>
        <v>0</v>
      </c>
    </row>
    <row r="1091" spans="2:22" ht="16.5" x14ac:dyDescent="0.35">
      <c r="C1091" t="s">
        <v>9</v>
      </c>
      <c r="D1091" t="s">
        <v>10</v>
      </c>
      <c r="E1091">
        <v>2013121</v>
      </c>
      <c r="F1091">
        <v>1396166</v>
      </c>
      <c r="G1091" t="s">
        <v>1093</v>
      </c>
      <c r="H1091">
        <v>7</v>
      </c>
      <c r="I1091" t="s">
        <v>12</v>
      </c>
      <c r="J1091">
        <v>16.690000000000001</v>
      </c>
      <c r="K1091" t="s">
        <v>14</v>
      </c>
      <c r="M1091" s="34">
        <f t="shared" si="256"/>
        <v>2013121</v>
      </c>
      <c r="N1091" s="34">
        <f t="shared" si="257"/>
        <v>1396166</v>
      </c>
      <c r="O1091" s="34" t="str">
        <f t="shared" si="258"/>
        <v>CARAIBOS LITCHI NECTAR VP 100CL X6</v>
      </c>
      <c r="P1091" s="35">
        <f t="shared" si="259"/>
        <v>2.3842857142857143</v>
      </c>
      <c r="Q1091" s="20">
        <v>0</v>
      </c>
      <c r="R1091" s="21">
        <f t="shared" si="272"/>
        <v>0</v>
      </c>
      <c r="S1091" s="22">
        <f t="shared" si="273"/>
        <v>0</v>
      </c>
      <c r="T1091" s="23">
        <v>0</v>
      </c>
      <c r="U1091" s="21">
        <f t="shared" si="274"/>
        <v>0</v>
      </c>
      <c r="V1091" s="24">
        <f t="shared" si="275"/>
        <v>0</v>
      </c>
    </row>
    <row r="1092" spans="2:22" ht="16.5" x14ac:dyDescent="0.35">
      <c r="C1092" t="s">
        <v>9</v>
      </c>
      <c r="D1092" t="s">
        <v>10</v>
      </c>
      <c r="E1092">
        <v>2013121</v>
      </c>
      <c r="F1092">
        <v>1396211</v>
      </c>
      <c r="G1092" t="s">
        <v>1094</v>
      </c>
      <c r="H1092">
        <v>24</v>
      </c>
      <c r="I1092" t="s">
        <v>12</v>
      </c>
      <c r="J1092">
        <v>61.8</v>
      </c>
      <c r="K1092" t="s">
        <v>14</v>
      </c>
      <c r="M1092" s="34">
        <f t="shared" ref="M1092:M1155" si="276">IF(D1092&lt;&gt;"",E1092,"")</f>
        <v>2013121</v>
      </c>
      <c r="N1092" s="34">
        <f t="shared" ref="N1092:N1155" si="277">IF(M1092&lt;&gt;"",F1092,"")</f>
        <v>1396211</v>
      </c>
      <c r="O1092" s="34" t="str">
        <f t="shared" ref="O1092:O1155" si="278">IF(M1092&lt;&gt;"",G1092,"")</f>
        <v>CARAIBOS PASSION NECTAR VP 100CL X6</v>
      </c>
      <c r="P1092" s="35">
        <f t="shared" ref="P1092:P1155" si="279">IF(M1092&lt;&gt;"",SUBSTITUTE(J1092,",","")/VALUE(SUBSTITUTE(H1092,",","")),"")</f>
        <v>2.5749999999999997</v>
      </c>
      <c r="Q1092" s="20">
        <v>0</v>
      </c>
      <c r="R1092" s="21">
        <f t="shared" si="272"/>
        <v>0</v>
      </c>
      <c r="S1092" s="22">
        <f t="shared" si="273"/>
        <v>0</v>
      </c>
      <c r="T1092" s="23">
        <v>0</v>
      </c>
      <c r="U1092" s="21">
        <f t="shared" si="274"/>
        <v>0</v>
      </c>
      <c r="V1092" s="24">
        <f t="shared" si="275"/>
        <v>0</v>
      </c>
    </row>
    <row r="1093" spans="2:22" ht="16.5" x14ac:dyDescent="0.35">
      <c r="C1093" t="s">
        <v>9</v>
      </c>
      <c r="D1093" t="s">
        <v>10</v>
      </c>
      <c r="E1093">
        <v>2013121</v>
      </c>
      <c r="F1093">
        <v>1423814</v>
      </c>
      <c r="G1093" t="s">
        <v>1095</v>
      </c>
      <c r="H1093">
        <v>12</v>
      </c>
      <c r="I1093" t="s">
        <v>12</v>
      </c>
      <c r="J1093">
        <v>17.239999999999998</v>
      </c>
      <c r="K1093" t="s">
        <v>14</v>
      </c>
      <c r="M1093" s="34">
        <f t="shared" si="276"/>
        <v>2013121</v>
      </c>
      <c r="N1093" s="34">
        <f t="shared" si="277"/>
        <v>1423814</v>
      </c>
      <c r="O1093" s="34" t="str">
        <f t="shared" si="278"/>
        <v>GRANINI POIRE NECTAR PET 100CL X6</v>
      </c>
      <c r="P1093" s="35">
        <f t="shared" si="279"/>
        <v>1.4366666666666665</v>
      </c>
      <c r="Q1093" s="20">
        <v>0</v>
      </c>
      <c r="R1093" s="21">
        <f t="shared" si="272"/>
        <v>0</v>
      </c>
      <c r="S1093" s="22">
        <f t="shared" si="273"/>
        <v>0</v>
      </c>
      <c r="T1093" s="23">
        <v>0</v>
      </c>
      <c r="U1093" s="21">
        <f t="shared" si="274"/>
        <v>0</v>
      </c>
      <c r="V1093" s="24">
        <f t="shared" si="275"/>
        <v>0</v>
      </c>
    </row>
    <row r="1094" spans="2:22" ht="16.5" x14ac:dyDescent="0.35">
      <c r="C1094" t="s">
        <v>9</v>
      </c>
      <c r="D1094" t="s">
        <v>10</v>
      </c>
      <c r="E1094">
        <v>2013121</v>
      </c>
      <c r="F1094">
        <v>1481803</v>
      </c>
      <c r="G1094" t="s">
        <v>1096</v>
      </c>
      <c r="H1094">
        <v>48</v>
      </c>
      <c r="I1094" t="s">
        <v>12</v>
      </c>
      <c r="J1094">
        <v>22.38</v>
      </c>
      <c r="K1094" t="s">
        <v>14</v>
      </c>
      <c r="M1094" s="34">
        <f t="shared" si="276"/>
        <v>2013121</v>
      </c>
      <c r="N1094" s="34">
        <f t="shared" si="277"/>
        <v>1481803</v>
      </c>
      <c r="O1094" s="34" t="str">
        <f t="shared" si="278"/>
        <v>GRANINI PECHE NECTAR VP 25CL X12</v>
      </c>
      <c r="P1094" s="35">
        <f t="shared" si="279"/>
        <v>0.46625</v>
      </c>
      <c r="Q1094" s="20">
        <v>0</v>
      </c>
      <c r="R1094" s="21">
        <f t="shared" si="272"/>
        <v>0</v>
      </c>
      <c r="S1094" s="22">
        <f t="shared" si="273"/>
        <v>0</v>
      </c>
      <c r="T1094" s="23">
        <v>0</v>
      </c>
      <c r="U1094" s="21">
        <f t="shared" si="274"/>
        <v>0</v>
      </c>
      <c r="V1094" s="24">
        <f t="shared" si="275"/>
        <v>0</v>
      </c>
    </row>
    <row r="1095" spans="2:22" ht="16.5" x14ac:dyDescent="0.35">
      <c r="C1095" t="s">
        <v>9</v>
      </c>
      <c r="D1095" t="s">
        <v>10</v>
      </c>
      <c r="E1095">
        <v>2013121</v>
      </c>
      <c r="F1095">
        <v>1481811</v>
      </c>
      <c r="G1095" t="s">
        <v>1097</v>
      </c>
      <c r="H1095">
        <v>72</v>
      </c>
      <c r="I1095" t="s">
        <v>12</v>
      </c>
      <c r="J1095">
        <v>33.549999999999997</v>
      </c>
      <c r="K1095" t="s">
        <v>14</v>
      </c>
      <c r="M1095" s="34">
        <f t="shared" si="276"/>
        <v>2013121</v>
      </c>
      <c r="N1095" s="34">
        <f t="shared" si="277"/>
        <v>1481811</v>
      </c>
      <c r="O1095" s="34" t="str">
        <f t="shared" si="278"/>
        <v>GRANINI POIRE NECTAR VP 25CL X12</v>
      </c>
      <c r="P1095" s="35">
        <f t="shared" si="279"/>
        <v>0.46597222222222218</v>
      </c>
      <c r="Q1095" s="20">
        <v>0</v>
      </c>
      <c r="R1095" s="21">
        <f t="shared" si="272"/>
        <v>0</v>
      </c>
      <c r="S1095" s="22">
        <f t="shared" si="273"/>
        <v>0</v>
      </c>
      <c r="T1095" s="23">
        <v>0</v>
      </c>
      <c r="U1095" s="21">
        <f t="shared" si="274"/>
        <v>0</v>
      </c>
      <c r="V1095" s="24">
        <f t="shared" si="275"/>
        <v>0</v>
      </c>
    </row>
    <row r="1096" spans="2:22" ht="16.5" x14ac:dyDescent="0.35">
      <c r="C1096" t="s">
        <v>9</v>
      </c>
      <c r="D1096" t="s">
        <v>10</v>
      </c>
      <c r="E1096">
        <v>2013121</v>
      </c>
      <c r="F1096">
        <v>1481846</v>
      </c>
      <c r="G1096" t="s">
        <v>1098</v>
      </c>
      <c r="H1096">
        <v>6</v>
      </c>
      <c r="I1096" t="s">
        <v>12</v>
      </c>
      <c r="J1096">
        <v>9.74</v>
      </c>
      <c r="K1096" t="s">
        <v>14</v>
      </c>
      <c r="M1096" s="34">
        <f t="shared" si="276"/>
        <v>2013121</v>
      </c>
      <c r="N1096" s="34">
        <f t="shared" si="277"/>
        <v>1481846</v>
      </c>
      <c r="O1096" s="34" t="str">
        <f t="shared" si="278"/>
        <v>GRANINI FRAISE NECTAR PET 100CL X6</v>
      </c>
      <c r="P1096" s="35">
        <f t="shared" si="279"/>
        <v>1.6233333333333333</v>
      </c>
      <c r="Q1096" s="20">
        <v>0</v>
      </c>
      <c r="R1096" s="21">
        <f t="shared" si="272"/>
        <v>0</v>
      </c>
      <c r="S1096" s="22">
        <f t="shared" si="273"/>
        <v>0</v>
      </c>
      <c r="T1096" s="23">
        <v>0</v>
      </c>
      <c r="U1096" s="21">
        <f t="shared" si="274"/>
        <v>0</v>
      </c>
      <c r="V1096" s="24">
        <f t="shared" si="275"/>
        <v>0</v>
      </c>
    </row>
    <row r="1097" spans="2:22" ht="16.5" x14ac:dyDescent="0.35">
      <c r="C1097" t="s">
        <v>9</v>
      </c>
      <c r="D1097" t="s">
        <v>10</v>
      </c>
      <c r="E1097">
        <v>2013121</v>
      </c>
      <c r="F1097">
        <v>2009957</v>
      </c>
      <c r="G1097" t="s">
        <v>1099</v>
      </c>
      <c r="H1097">
        <v>6</v>
      </c>
      <c r="I1097" t="s">
        <v>12</v>
      </c>
      <c r="J1097">
        <v>14.16</v>
      </c>
      <c r="K1097" t="s">
        <v>14</v>
      </c>
      <c r="M1097" s="36">
        <f t="shared" si="276"/>
        <v>2013121</v>
      </c>
      <c r="N1097" s="36">
        <f t="shared" si="277"/>
        <v>2009957</v>
      </c>
      <c r="O1097" s="36" t="str">
        <f t="shared" si="278"/>
        <v>CARAIBOS GINGEMBRE VP 100CL X6</v>
      </c>
      <c r="P1097" s="37">
        <f t="shared" si="279"/>
        <v>2.36</v>
      </c>
      <c r="Q1097" s="25">
        <v>0</v>
      </c>
      <c r="R1097" s="26">
        <f t="shared" si="272"/>
        <v>0</v>
      </c>
      <c r="S1097" s="27">
        <f t="shared" si="273"/>
        <v>0</v>
      </c>
      <c r="T1097" s="28">
        <v>0</v>
      </c>
      <c r="U1097" s="26">
        <f t="shared" si="274"/>
        <v>0</v>
      </c>
      <c r="V1097" s="29">
        <f t="shared" si="275"/>
        <v>0</v>
      </c>
    </row>
    <row r="1098" spans="2:22" hidden="1" x14ac:dyDescent="0.25">
      <c r="M1098" t="str">
        <f t="shared" si="276"/>
        <v/>
      </c>
      <c r="N1098" t="str">
        <f t="shared" si="277"/>
        <v/>
      </c>
      <c r="O1098" t="str">
        <f t="shared" si="278"/>
        <v/>
      </c>
      <c r="P1098" s="1" t="str">
        <f t="shared" si="279"/>
        <v/>
      </c>
    </row>
    <row r="1099" spans="2:22" hidden="1" x14ac:dyDescent="0.25">
      <c r="B1099" t="s">
        <v>15</v>
      </c>
      <c r="E1099">
        <v>2013121</v>
      </c>
      <c r="J1099">
        <v>938.59</v>
      </c>
      <c r="K1099" t="s">
        <v>14</v>
      </c>
      <c r="M1099" t="str">
        <f t="shared" si="276"/>
        <v/>
      </c>
      <c r="N1099" t="str">
        <f t="shared" si="277"/>
        <v/>
      </c>
      <c r="O1099" t="str">
        <f t="shared" si="278"/>
        <v/>
      </c>
      <c r="P1099" s="1" t="str">
        <f t="shared" si="279"/>
        <v/>
      </c>
    </row>
    <row r="1100" spans="2:22" hidden="1" x14ac:dyDescent="0.25">
      <c r="M1100" t="str">
        <f t="shared" si="276"/>
        <v/>
      </c>
      <c r="N1100" t="str">
        <f t="shared" si="277"/>
        <v/>
      </c>
      <c r="O1100" t="str">
        <f t="shared" si="278"/>
        <v/>
      </c>
      <c r="P1100" s="1" t="str">
        <f t="shared" si="279"/>
        <v/>
      </c>
    </row>
    <row r="1101" spans="2:22" ht="16.5" x14ac:dyDescent="0.35">
      <c r="C1101" t="s">
        <v>9</v>
      </c>
      <c r="D1101" t="s">
        <v>10</v>
      </c>
      <c r="E1101">
        <v>2013122</v>
      </c>
      <c r="F1101">
        <v>965187</v>
      </c>
      <c r="G1101" t="s">
        <v>1100</v>
      </c>
      <c r="H1101">
        <v>34</v>
      </c>
      <c r="I1101" t="s">
        <v>12</v>
      </c>
      <c r="J1101">
        <v>92.85</v>
      </c>
      <c r="K1101" t="s">
        <v>14</v>
      </c>
      <c r="M1101" s="32">
        <f t="shared" si="276"/>
        <v>2013122</v>
      </c>
      <c r="N1101" s="32">
        <f t="shared" si="277"/>
        <v>965187</v>
      </c>
      <c r="O1101" s="32" t="str">
        <f t="shared" si="278"/>
        <v>PULCO CITRON VP 70 CL</v>
      </c>
      <c r="P1101" s="33">
        <f t="shared" si="279"/>
        <v>2.7308823529411761</v>
      </c>
      <c r="Q1101" s="15">
        <v>0</v>
      </c>
      <c r="R1101" s="16">
        <f t="shared" ref="R1101:R1107" si="280">IFERROR(Q1101/1.416,0)</f>
        <v>0</v>
      </c>
      <c r="S1101" s="17">
        <f t="shared" ref="S1101:S1107" si="281">IFERROR(P1101/R1101,0)</f>
        <v>0</v>
      </c>
      <c r="T1101" s="18">
        <v>0</v>
      </c>
      <c r="U1101" s="16">
        <f t="shared" ref="U1101:U1107" si="282">IFERROR(T1101/1.416,0)</f>
        <v>0</v>
      </c>
      <c r="V1101" s="19">
        <f t="shared" ref="V1101:V1107" si="283">IFERROR(P1101/U1101,0)</f>
        <v>0</v>
      </c>
    </row>
    <row r="1102" spans="2:22" ht="16.5" x14ac:dyDescent="0.35">
      <c r="C1102" t="s">
        <v>9</v>
      </c>
      <c r="D1102" t="s">
        <v>10</v>
      </c>
      <c r="E1102">
        <v>2013122</v>
      </c>
      <c r="F1102">
        <v>967908</v>
      </c>
      <c r="G1102" t="s">
        <v>1101</v>
      </c>
      <c r="H1102">
        <v>21</v>
      </c>
      <c r="I1102" t="s">
        <v>12</v>
      </c>
      <c r="J1102">
        <v>55.7</v>
      </c>
      <c r="K1102" t="s">
        <v>14</v>
      </c>
      <c r="M1102" s="34">
        <f t="shared" si="276"/>
        <v>2013122</v>
      </c>
      <c r="N1102" s="34">
        <f t="shared" si="277"/>
        <v>967908</v>
      </c>
      <c r="O1102" s="34" t="str">
        <f t="shared" si="278"/>
        <v>PULCO CITRON VERT VP 70 CL</v>
      </c>
      <c r="P1102" s="35">
        <f t="shared" si="279"/>
        <v>2.6523809523809527</v>
      </c>
      <c r="Q1102" s="20">
        <v>0</v>
      </c>
      <c r="R1102" s="21">
        <f t="shared" si="280"/>
        <v>0</v>
      </c>
      <c r="S1102" s="22">
        <f t="shared" si="281"/>
        <v>0</v>
      </c>
      <c r="T1102" s="23">
        <v>0</v>
      </c>
      <c r="U1102" s="21">
        <f t="shared" si="282"/>
        <v>0</v>
      </c>
      <c r="V1102" s="24">
        <f t="shared" si="283"/>
        <v>0</v>
      </c>
    </row>
    <row r="1103" spans="2:22" ht="16.5" x14ac:dyDescent="0.35">
      <c r="C1103" t="s">
        <v>9</v>
      </c>
      <c r="D1103" t="s">
        <v>10</v>
      </c>
      <c r="E1103">
        <v>2013122</v>
      </c>
      <c r="F1103">
        <v>1118457</v>
      </c>
      <c r="G1103" t="s">
        <v>1102</v>
      </c>
      <c r="H1103">
        <v>132</v>
      </c>
      <c r="I1103" t="s">
        <v>12</v>
      </c>
      <c r="J1103">
        <v>40.840000000000003</v>
      </c>
      <c r="K1103" t="s">
        <v>14</v>
      </c>
      <c r="M1103" s="34">
        <f t="shared" si="276"/>
        <v>2013122</v>
      </c>
      <c r="N1103" s="34">
        <f t="shared" si="277"/>
        <v>1118457</v>
      </c>
      <c r="O1103" s="34" t="str">
        <f t="shared" si="278"/>
        <v>PAMPRYL ORANGE ABC VP 25CL X12</v>
      </c>
      <c r="P1103" s="35">
        <f t="shared" si="279"/>
        <v>0.30939393939393944</v>
      </c>
      <c r="Q1103" s="20">
        <v>0</v>
      </c>
      <c r="R1103" s="21">
        <f t="shared" si="280"/>
        <v>0</v>
      </c>
      <c r="S1103" s="22">
        <f t="shared" si="281"/>
        <v>0</v>
      </c>
      <c r="T1103" s="23">
        <v>0</v>
      </c>
      <c r="U1103" s="21">
        <f t="shared" si="282"/>
        <v>0</v>
      </c>
      <c r="V1103" s="24">
        <f t="shared" si="283"/>
        <v>0</v>
      </c>
    </row>
    <row r="1104" spans="2:22" ht="16.5" x14ac:dyDescent="0.35">
      <c r="C1104" t="s">
        <v>9</v>
      </c>
      <c r="D1104" t="s">
        <v>10</v>
      </c>
      <c r="E1104">
        <v>2013122</v>
      </c>
      <c r="F1104">
        <v>1118473</v>
      </c>
      <c r="G1104" t="s">
        <v>1103</v>
      </c>
      <c r="H1104">
        <v>120</v>
      </c>
      <c r="I1104" t="s">
        <v>12</v>
      </c>
      <c r="J1104">
        <v>50.23</v>
      </c>
      <c r="K1104" t="s">
        <v>14</v>
      </c>
      <c r="M1104" s="34">
        <f t="shared" si="276"/>
        <v>2013122</v>
      </c>
      <c r="N1104" s="34">
        <f t="shared" si="277"/>
        <v>1118473</v>
      </c>
      <c r="O1104" s="34" t="str">
        <f t="shared" si="278"/>
        <v>PAMPRYL ANANAS ABC VP 25CL X12</v>
      </c>
      <c r="P1104" s="35">
        <f t="shared" si="279"/>
        <v>0.41858333333333331</v>
      </c>
      <c r="Q1104" s="20">
        <v>0</v>
      </c>
      <c r="R1104" s="21">
        <f t="shared" si="280"/>
        <v>0</v>
      </c>
      <c r="S1104" s="22">
        <f t="shared" si="281"/>
        <v>0</v>
      </c>
      <c r="T1104" s="23">
        <v>0</v>
      </c>
      <c r="U1104" s="21">
        <f t="shared" si="282"/>
        <v>0</v>
      </c>
      <c r="V1104" s="24">
        <f t="shared" si="283"/>
        <v>0</v>
      </c>
    </row>
    <row r="1105" spans="2:22" ht="16.5" x14ac:dyDescent="0.35">
      <c r="C1105" t="s">
        <v>9</v>
      </c>
      <c r="D1105" t="s">
        <v>10</v>
      </c>
      <c r="E1105">
        <v>2013122</v>
      </c>
      <c r="F1105">
        <v>1118650</v>
      </c>
      <c r="G1105" t="s">
        <v>1104</v>
      </c>
      <c r="H1105">
        <v>36</v>
      </c>
      <c r="I1105" t="s">
        <v>12</v>
      </c>
      <c r="J1105">
        <v>44.32</v>
      </c>
      <c r="K1105" t="s">
        <v>14</v>
      </c>
      <c r="M1105" s="34">
        <f t="shared" si="276"/>
        <v>2013122</v>
      </c>
      <c r="N1105" s="34">
        <f t="shared" si="277"/>
        <v>1118650</v>
      </c>
      <c r="O1105" s="34" t="str">
        <f t="shared" si="278"/>
        <v>PAMPRYL PAMPLEMOUSSE RS ABC VP 100CL X12</v>
      </c>
      <c r="P1105" s="35">
        <f t="shared" si="279"/>
        <v>1.231111111111111</v>
      </c>
      <c r="Q1105" s="20">
        <v>0</v>
      </c>
      <c r="R1105" s="21">
        <f t="shared" si="280"/>
        <v>0</v>
      </c>
      <c r="S1105" s="22">
        <f t="shared" si="281"/>
        <v>0</v>
      </c>
      <c r="T1105" s="23">
        <v>0</v>
      </c>
      <c r="U1105" s="21">
        <f t="shared" si="282"/>
        <v>0</v>
      </c>
      <c r="V1105" s="24">
        <f t="shared" si="283"/>
        <v>0</v>
      </c>
    </row>
    <row r="1106" spans="2:22" ht="16.5" x14ac:dyDescent="0.35">
      <c r="C1106" t="s">
        <v>9</v>
      </c>
      <c r="D1106" t="s">
        <v>10</v>
      </c>
      <c r="E1106">
        <v>2013122</v>
      </c>
      <c r="F1106">
        <v>1118676</v>
      </c>
      <c r="G1106" t="s">
        <v>1105</v>
      </c>
      <c r="H1106">
        <v>203</v>
      </c>
      <c r="I1106" t="s">
        <v>12</v>
      </c>
      <c r="J1106">
        <v>279.42</v>
      </c>
      <c r="K1106" t="s">
        <v>14</v>
      </c>
      <c r="M1106" s="34">
        <f t="shared" si="276"/>
        <v>2013122</v>
      </c>
      <c r="N1106" s="34">
        <f t="shared" si="277"/>
        <v>1118676</v>
      </c>
      <c r="O1106" s="34" t="str">
        <f t="shared" si="278"/>
        <v>PAMPRYL ANANAS ABC VP 100CL X12</v>
      </c>
      <c r="P1106" s="35">
        <f t="shared" si="279"/>
        <v>1.3764532019704434</v>
      </c>
      <c r="Q1106" s="20">
        <v>0</v>
      </c>
      <c r="R1106" s="21">
        <f t="shared" si="280"/>
        <v>0</v>
      </c>
      <c r="S1106" s="22">
        <f t="shared" si="281"/>
        <v>0</v>
      </c>
      <c r="T1106" s="23">
        <v>0</v>
      </c>
      <c r="U1106" s="21">
        <f t="shared" si="282"/>
        <v>0</v>
      </c>
      <c r="V1106" s="24">
        <f t="shared" si="283"/>
        <v>0</v>
      </c>
    </row>
    <row r="1107" spans="2:22" ht="16.5" x14ac:dyDescent="0.35">
      <c r="C1107" t="s">
        <v>9</v>
      </c>
      <c r="D1107" t="s">
        <v>10</v>
      </c>
      <c r="E1107">
        <v>2013122</v>
      </c>
      <c r="F1107">
        <v>1118748</v>
      </c>
      <c r="G1107" t="s">
        <v>1106</v>
      </c>
      <c r="H1107">
        <v>145</v>
      </c>
      <c r="I1107" t="s">
        <v>12</v>
      </c>
      <c r="J1107">
        <v>178.44</v>
      </c>
      <c r="K1107" t="s">
        <v>14</v>
      </c>
      <c r="M1107" s="36">
        <f t="shared" si="276"/>
        <v>2013122</v>
      </c>
      <c r="N1107" s="36">
        <f t="shared" si="277"/>
        <v>1118748</v>
      </c>
      <c r="O1107" s="36" t="str">
        <f t="shared" si="278"/>
        <v>PAMPRYL ORANGE ABC VP 100CL X12</v>
      </c>
      <c r="P1107" s="37">
        <f t="shared" si="279"/>
        <v>1.2306206896551724</v>
      </c>
      <c r="Q1107" s="25">
        <v>0</v>
      </c>
      <c r="R1107" s="26">
        <f t="shared" si="280"/>
        <v>0</v>
      </c>
      <c r="S1107" s="27">
        <f t="shared" si="281"/>
        <v>0</v>
      </c>
      <c r="T1107" s="28">
        <v>0</v>
      </c>
      <c r="U1107" s="26">
        <f t="shared" si="282"/>
        <v>0</v>
      </c>
      <c r="V1107" s="29">
        <f t="shared" si="283"/>
        <v>0</v>
      </c>
    </row>
    <row r="1108" spans="2:22" hidden="1" x14ac:dyDescent="0.25">
      <c r="M1108" t="str">
        <f t="shared" si="276"/>
        <v/>
      </c>
      <c r="N1108" t="str">
        <f t="shared" si="277"/>
        <v/>
      </c>
      <c r="O1108" t="str">
        <f t="shared" si="278"/>
        <v/>
      </c>
      <c r="P1108" s="1" t="str">
        <f t="shared" si="279"/>
        <v/>
      </c>
    </row>
    <row r="1109" spans="2:22" hidden="1" x14ac:dyDescent="0.25">
      <c r="B1109" t="s">
        <v>15</v>
      </c>
      <c r="E1109">
        <v>2013122</v>
      </c>
      <c r="J1109">
        <v>741.8</v>
      </c>
      <c r="K1109" t="s">
        <v>14</v>
      </c>
      <c r="M1109" t="str">
        <f t="shared" si="276"/>
        <v/>
      </c>
      <c r="N1109" t="str">
        <f t="shared" si="277"/>
        <v/>
      </c>
      <c r="O1109" t="str">
        <f t="shared" si="278"/>
        <v/>
      </c>
      <c r="P1109" s="1" t="str">
        <f t="shared" si="279"/>
        <v/>
      </c>
    </row>
    <row r="1110" spans="2:22" hidden="1" x14ac:dyDescent="0.25">
      <c r="M1110" t="str">
        <f t="shared" si="276"/>
        <v/>
      </c>
      <c r="N1110" t="str">
        <f t="shared" si="277"/>
        <v/>
      </c>
      <c r="O1110" t="str">
        <f t="shared" si="278"/>
        <v/>
      </c>
      <c r="P1110" s="1" t="str">
        <f t="shared" si="279"/>
        <v/>
      </c>
    </row>
    <row r="1111" spans="2:22" ht="16.5" x14ac:dyDescent="0.35">
      <c r="C1111" t="s">
        <v>9</v>
      </c>
      <c r="D1111" t="s">
        <v>10</v>
      </c>
      <c r="E1111">
        <v>2013123</v>
      </c>
      <c r="F1111">
        <v>1350942</v>
      </c>
      <c r="G1111" t="s">
        <v>1107</v>
      </c>
      <c r="H1111">
        <v>2</v>
      </c>
      <c r="I1111" t="s">
        <v>12</v>
      </c>
      <c r="J1111">
        <v>12.52</v>
      </c>
      <c r="K1111" t="s">
        <v>14</v>
      </c>
      <c r="M1111" s="32">
        <f t="shared" si="276"/>
        <v>2013123</v>
      </c>
      <c r="N1111" s="32">
        <f t="shared" si="277"/>
        <v>1350942</v>
      </c>
      <c r="O1111" s="32" t="str">
        <f t="shared" si="278"/>
        <v>MONIN FRAISE PUREE DE FRUITS PET 100CL</v>
      </c>
      <c r="P1111" s="33">
        <f t="shared" si="279"/>
        <v>6.26</v>
      </c>
      <c r="Q1111" s="15">
        <v>0</v>
      </c>
      <c r="R1111" s="16">
        <f t="shared" ref="R1111:R1113" si="284">IFERROR(Q1111/1.416,0)</f>
        <v>0</v>
      </c>
      <c r="S1111" s="17">
        <f t="shared" ref="S1111:S1113" si="285">IFERROR(P1111/R1111,0)</f>
        <v>0</v>
      </c>
      <c r="T1111" s="18">
        <v>0</v>
      </c>
      <c r="U1111" s="16">
        <f t="shared" ref="U1111:U1113" si="286">IFERROR(T1111/1.416,0)</f>
        <v>0</v>
      </c>
      <c r="V1111" s="19">
        <f t="shared" ref="V1111:V1113" si="287">IFERROR(P1111/U1111,0)</f>
        <v>0</v>
      </c>
    </row>
    <row r="1112" spans="2:22" ht="16.5" x14ac:dyDescent="0.35">
      <c r="C1112" t="s">
        <v>9</v>
      </c>
      <c r="D1112" t="s">
        <v>10</v>
      </c>
      <c r="E1112">
        <v>2013123</v>
      </c>
      <c r="F1112">
        <v>1456940</v>
      </c>
      <c r="G1112" t="s">
        <v>1108</v>
      </c>
      <c r="H1112">
        <v>2</v>
      </c>
      <c r="I1112" t="s">
        <v>12</v>
      </c>
      <c r="J1112">
        <v>11.14</v>
      </c>
      <c r="K1112" t="s">
        <v>14</v>
      </c>
      <c r="M1112" s="34">
        <f t="shared" si="276"/>
        <v>2013123</v>
      </c>
      <c r="N1112" s="34">
        <f t="shared" si="277"/>
        <v>1456940</v>
      </c>
      <c r="O1112" s="34" t="str">
        <f t="shared" si="278"/>
        <v>MONIN PASSION PUREE DE FRUITS PET 100CL</v>
      </c>
      <c r="P1112" s="35">
        <f t="shared" si="279"/>
        <v>5.57</v>
      </c>
      <c r="Q1112" s="20">
        <v>0</v>
      </c>
      <c r="R1112" s="21">
        <f t="shared" si="284"/>
        <v>0</v>
      </c>
      <c r="S1112" s="22">
        <f t="shared" si="285"/>
        <v>0</v>
      </c>
      <c r="T1112" s="23">
        <v>0</v>
      </c>
      <c r="U1112" s="21">
        <f t="shared" si="286"/>
        <v>0</v>
      </c>
      <c r="V1112" s="24">
        <f t="shared" si="287"/>
        <v>0</v>
      </c>
    </row>
    <row r="1113" spans="2:22" ht="16.5" x14ac:dyDescent="0.35">
      <c r="C1113" t="s">
        <v>9</v>
      </c>
      <c r="D1113" t="s">
        <v>10</v>
      </c>
      <c r="E1113">
        <v>2013123</v>
      </c>
      <c r="F1113">
        <v>2009326</v>
      </c>
      <c r="G1113" t="s">
        <v>1109</v>
      </c>
      <c r="H1113">
        <v>2</v>
      </c>
      <c r="I1113" t="s">
        <v>12</v>
      </c>
      <c r="J1113">
        <v>14.53</v>
      </c>
      <c r="K1113" t="s">
        <v>14</v>
      </c>
      <c r="M1113" s="36">
        <f t="shared" si="276"/>
        <v>2013123</v>
      </c>
      <c r="N1113" s="36">
        <f t="shared" si="277"/>
        <v>2009326</v>
      </c>
      <c r="O1113" s="36" t="str">
        <f t="shared" si="278"/>
        <v>MONIN COCO PUREE DE FRUITS PET 100CL</v>
      </c>
      <c r="P1113" s="37">
        <f t="shared" si="279"/>
        <v>7.2649999999999997</v>
      </c>
      <c r="Q1113" s="25">
        <v>0</v>
      </c>
      <c r="R1113" s="26">
        <f t="shared" si="284"/>
        <v>0</v>
      </c>
      <c r="S1113" s="27">
        <f t="shared" si="285"/>
        <v>0</v>
      </c>
      <c r="T1113" s="28">
        <v>0</v>
      </c>
      <c r="U1113" s="26">
        <f t="shared" si="286"/>
        <v>0</v>
      </c>
      <c r="V1113" s="29">
        <f t="shared" si="287"/>
        <v>0</v>
      </c>
    </row>
    <row r="1114" spans="2:22" hidden="1" x14ac:dyDescent="0.25">
      <c r="M1114" t="str">
        <f t="shared" si="276"/>
        <v/>
      </c>
      <c r="N1114" t="str">
        <f t="shared" si="277"/>
        <v/>
      </c>
      <c r="O1114" t="str">
        <f t="shared" si="278"/>
        <v/>
      </c>
      <c r="P1114" s="1" t="str">
        <f t="shared" si="279"/>
        <v/>
      </c>
    </row>
    <row r="1115" spans="2:22" hidden="1" x14ac:dyDescent="0.25">
      <c r="B1115" t="s">
        <v>15</v>
      </c>
      <c r="E1115">
        <v>2013123</v>
      </c>
      <c r="J1115">
        <v>38.19</v>
      </c>
      <c r="K1115" t="s">
        <v>14</v>
      </c>
      <c r="M1115" t="str">
        <f t="shared" si="276"/>
        <v/>
      </c>
      <c r="N1115" t="str">
        <f t="shared" si="277"/>
        <v/>
      </c>
      <c r="O1115" t="str">
        <f t="shared" si="278"/>
        <v/>
      </c>
      <c r="P1115" s="1" t="str">
        <f t="shared" si="279"/>
        <v/>
      </c>
    </row>
    <row r="1116" spans="2:22" hidden="1" x14ac:dyDescent="0.25">
      <c r="M1116" t="str">
        <f t="shared" si="276"/>
        <v/>
      </c>
      <c r="N1116" t="str">
        <f t="shared" si="277"/>
        <v/>
      </c>
      <c r="O1116" t="str">
        <f t="shared" si="278"/>
        <v/>
      </c>
      <c r="P1116" s="1" t="str">
        <f t="shared" si="279"/>
        <v/>
      </c>
    </row>
    <row r="1117" spans="2:22" ht="16.5" x14ac:dyDescent="0.35">
      <c r="C1117" t="s">
        <v>9</v>
      </c>
      <c r="D1117" t="s">
        <v>10</v>
      </c>
      <c r="E1117">
        <v>2014000</v>
      </c>
      <c r="F1117">
        <v>1036734</v>
      </c>
      <c r="G1117" t="s">
        <v>1110</v>
      </c>
      <c r="H1117">
        <v>102</v>
      </c>
      <c r="I1117" t="s">
        <v>12</v>
      </c>
      <c r="J1117">
        <v>212.42</v>
      </c>
      <c r="K1117" t="s">
        <v>14</v>
      </c>
      <c r="M1117" s="32">
        <f t="shared" si="276"/>
        <v>2014000</v>
      </c>
      <c r="N1117" s="32">
        <f t="shared" si="277"/>
        <v>1036734</v>
      </c>
      <c r="O1117" s="32" t="str">
        <f t="shared" si="278"/>
        <v>3 RIVIERES SUCRE CANNE SIROP VP 70CL</v>
      </c>
      <c r="P1117" s="33">
        <f t="shared" si="279"/>
        <v>2.0825490196078431</v>
      </c>
      <c r="Q1117" s="15">
        <v>0</v>
      </c>
      <c r="R1117" s="16">
        <f t="shared" ref="R1117:R1142" si="288">IFERROR(Q1117/1.416,0)</f>
        <v>0</v>
      </c>
      <c r="S1117" s="17">
        <f t="shared" ref="S1117:S1142" si="289">IFERROR(P1117/R1117,0)</f>
        <v>0</v>
      </c>
      <c r="T1117" s="18">
        <v>0</v>
      </c>
      <c r="U1117" s="16">
        <f t="shared" ref="U1117:U1142" si="290">IFERROR(T1117/1.416,0)</f>
        <v>0</v>
      </c>
      <c r="V1117" s="19">
        <f t="shared" ref="V1117:V1142" si="291">IFERROR(P1117/U1117,0)</f>
        <v>0</v>
      </c>
    </row>
    <row r="1118" spans="2:22" ht="16.5" x14ac:dyDescent="0.35">
      <c r="C1118" t="s">
        <v>9</v>
      </c>
      <c r="D1118" t="s">
        <v>10</v>
      </c>
      <c r="E1118">
        <v>2014000</v>
      </c>
      <c r="F1118">
        <v>1093915</v>
      </c>
      <c r="G1118" t="s">
        <v>1111</v>
      </c>
      <c r="H1118">
        <v>4</v>
      </c>
      <c r="I1118" t="s">
        <v>12</v>
      </c>
      <c r="J1118">
        <v>19.11</v>
      </c>
      <c r="K1118" t="s">
        <v>14</v>
      </c>
      <c r="M1118" s="34">
        <f t="shared" si="276"/>
        <v>2014000</v>
      </c>
      <c r="N1118" s="34">
        <f t="shared" si="277"/>
        <v>1093915</v>
      </c>
      <c r="O1118" s="34" t="str">
        <f t="shared" si="278"/>
        <v>MONIN GINGEMBRE SIROP VP 70CL</v>
      </c>
      <c r="P1118" s="35">
        <f t="shared" si="279"/>
        <v>4.7774999999999999</v>
      </c>
      <c r="Q1118" s="20">
        <v>0</v>
      </c>
      <c r="R1118" s="21">
        <f t="shared" si="288"/>
        <v>0</v>
      </c>
      <c r="S1118" s="22">
        <f t="shared" si="289"/>
        <v>0</v>
      </c>
      <c r="T1118" s="23">
        <v>0</v>
      </c>
      <c r="U1118" s="21">
        <f t="shared" si="290"/>
        <v>0</v>
      </c>
      <c r="V1118" s="24">
        <f t="shared" si="291"/>
        <v>0</v>
      </c>
    </row>
    <row r="1119" spans="2:22" ht="16.5" x14ac:dyDescent="0.35">
      <c r="C1119" t="s">
        <v>9</v>
      </c>
      <c r="D1119" t="s">
        <v>10</v>
      </c>
      <c r="E1119">
        <v>2014000</v>
      </c>
      <c r="F1119">
        <v>1143134</v>
      </c>
      <c r="G1119" t="s">
        <v>1112</v>
      </c>
      <c r="H1119">
        <v>2</v>
      </c>
      <c r="I1119" t="s">
        <v>12</v>
      </c>
      <c r="J1119">
        <v>8.02</v>
      </c>
      <c r="K1119" t="s">
        <v>14</v>
      </c>
      <c r="M1119" s="34">
        <f t="shared" si="276"/>
        <v>2014000</v>
      </c>
      <c r="N1119" s="34">
        <f t="shared" si="277"/>
        <v>1143134</v>
      </c>
      <c r="O1119" s="34" t="str">
        <f t="shared" si="278"/>
        <v>MONIN LAVANDE SIROP VP 70CL</v>
      </c>
      <c r="P1119" s="35">
        <f t="shared" si="279"/>
        <v>4.01</v>
      </c>
      <c r="Q1119" s="20">
        <v>0</v>
      </c>
      <c r="R1119" s="21">
        <f t="shared" si="288"/>
        <v>0</v>
      </c>
      <c r="S1119" s="22">
        <f t="shared" si="289"/>
        <v>0</v>
      </c>
      <c r="T1119" s="23">
        <v>0</v>
      </c>
      <c r="U1119" s="21">
        <f t="shared" si="290"/>
        <v>0</v>
      </c>
      <c r="V1119" s="24">
        <f t="shared" si="291"/>
        <v>0</v>
      </c>
    </row>
    <row r="1120" spans="2:22" ht="16.5" x14ac:dyDescent="0.35">
      <c r="C1120" t="s">
        <v>9</v>
      </c>
      <c r="D1120" t="s">
        <v>10</v>
      </c>
      <c r="E1120">
        <v>2014000</v>
      </c>
      <c r="F1120">
        <v>1143193</v>
      </c>
      <c r="G1120" t="s">
        <v>1113</v>
      </c>
      <c r="H1120">
        <v>1</v>
      </c>
      <c r="I1120" t="s">
        <v>12</v>
      </c>
      <c r="J1120">
        <v>4.4800000000000004</v>
      </c>
      <c r="K1120" t="s">
        <v>14</v>
      </c>
      <c r="M1120" s="34">
        <f t="shared" si="276"/>
        <v>2014000</v>
      </c>
      <c r="N1120" s="34">
        <f t="shared" si="277"/>
        <v>1143193</v>
      </c>
      <c r="O1120" s="34" t="str">
        <f t="shared" si="278"/>
        <v>MONIN JASMIN SIROP VP 70CL</v>
      </c>
      <c r="P1120" s="35">
        <f t="shared" si="279"/>
        <v>4.4800000000000004</v>
      </c>
      <c r="Q1120" s="20">
        <v>0</v>
      </c>
      <c r="R1120" s="21">
        <f t="shared" si="288"/>
        <v>0</v>
      </c>
      <c r="S1120" s="22">
        <f t="shared" si="289"/>
        <v>0</v>
      </c>
      <c r="T1120" s="23">
        <v>0</v>
      </c>
      <c r="U1120" s="21">
        <f t="shared" si="290"/>
        <v>0</v>
      </c>
      <c r="V1120" s="24">
        <f t="shared" si="291"/>
        <v>0</v>
      </c>
    </row>
    <row r="1121" spans="3:22" ht="16.5" x14ac:dyDescent="0.35">
      <c r="C1121" t="s">
        <v>9</v>
      </c>
      <c r="D1121" t="s">
        <v>10</v>
      </c>
      <c r="E1121">
        <v>2014000</v>
      </c>
      <c r="F1121">
        <v>1170343</v>
      </c>
      <c r="G1121" t="s">
        <v>1114</v>
      </c>
      <c r="H1121">
        <v>1</v>
      </c>
      <c r="I1121" t="s">
        <v>12</v>
      </c>
      <c r="J1121">
        <v>5.0599999999999996</v>
      </c>
      <c r="K1121" t="s">
        <v>14</v>
      </c>
      <c r="M1121" s="34">
        <f t="shared" si="276"/>
        <v>2014000</v>
      </c>
      <c r="N1121" s="34">
        <f t="shared" si="277"/>
        <v>1170343</v>
      </c>
      <c r="O1121" s="34" t="str">
        <f t="shared" si="278"/>
        <v>MONIN COCO SIROP VP 100CL</v>
      </c>
      <c r="P1121" s="35">
        <f t="shared" si="279"/>
        <v>5.0599999999999996</v>
      </c>
      <c r="Q1121" s="20">
        <v>0</v>
      </c>
      <c r="R1121" s="21">
        <f t="shared" si="288"/>
        <v>0</v>
      </c>
      <c r="S1121" s="22">
        <f t="shared" si="289"/>
        <v>0</v>
      </c>
      <c r="T1121" s="23">
        <v>0</v>
      </c>
      <c r="U1121" s="21">
        <f t="shared" si="290"/>
        <v>0</v>
      </c>
      <c r="V1121" s="24">
        <f t="shared" si="291"/>
        <v>0</v>
      </c>
    </row>
    <row r="1122" spans="3:22" ht="16.5" x14ac:dyDescent="0.35">
      <c r="C1122" t="s">
        <v>9</v>
      </c>
      <c r="D1122" t="s">
        <v>10</v>
      </c>
      <c r="E1122">
        <v>2014000</v>
      </c>
      <c r="F1122">
        <v>1170360</v>
      </c>
      <c r="G1122" t="s">
        <v>1115</v>
      </c>
      <c r="H1122">
        <v>2</v>
      </c>
      <c r="I1122" t="s">
        <v>12</v>
      </c>
      <c r="J1122">
        <v>8.1300000000000008</v>
      </c>
      <c r="K1122" t="s">
        <v>14</v>
      </c>
      <c r="M1122" s="34">
        <f t="shared" si="276"/>
        <v>2014000</v>
      </c>
      <c r="N1122" s="34">
        <f t="shared" si="277"/>
        <v>1170360</v>
      </c>
      <c r="O1122" s="34" t="str">
        <f t="shared" si="278"/>
        <v>MONIN MENTHE GLACIALE BLEU SIROP VP 100C</v>
      </c>
      <c r="P1122" s="35">
        <f t="shared" si="279"/>
        <v>4.0650000000000004</v>
      </c>
      <c r="Q1122" s="20">
        <v>0</v>
      </c>
      <c r="R1122" s="21">
        <f t="shared" si="288"/>
        <v>0</v>
      </c>
      <c r="S1122" s="22">
        <f t="shared" si="289"/>
        <v>0</v>
      </c>
      <c r="T1122" s="23">
        <v>0</v>
      </c>
      <c r="U1122" s="21">
        <f t="shared" si="290"/>
        <v>0</v>
      </c>
      <c r="V1122" s="24">
        <f t="shared" si="291"/>
        <v>0</v>
      </c>
    </row>
    <row r="1123" spans="3:22" ht="16.5" x14ac:dyDescent="0.35">
      <c r="C1123" t="s">
        <v>9</v>
      </c>
      <c r="D1123" t="s">
        <v>10</v>
      </c>
      <c r="E1123">
        <v>2014000</v>
      </c>
      <c r="F1123">
        <v>1170394</v>
      </c>
      <c r="G1123" t="s">
        <v>1116</v>
      </c>
      <c r="H1123">
        <v>6</v>
      </c>
      <c r="I1123" t="s">
        <v>12</v>
      </c>
      <c r="J1123">
        <v>25.02</v>
      </c>
      <c r="K1123" t="s">
        <v>14</v>
      </c>
      <c r="M1123" s="34">
        <f t="shared" si="276"/>
        <v>2014000</v>
      </c>
      <c r="N1123" s="34">
        <f t="shared" si="277"/>
        <v>1170394</v>
      </c>
      <c r="O1123" s="34" t="str">
        <f t="shared" si="278"/>
        <v>MONIN BANANE VERTE SIROP VP 100CL</v>
      </c>
      <c r="P1123" s="35">
        <f t="shared" si="279"/>
        <v>4.17</v>
      </c>
      <c r="Q1123" s="20">
        <v>0</v>
      </c>
      <c r="R1123" s="21">
        <f t="shared" si="288"/>
        <v>0</v>
      </c>
      <c r="S1123" s="22">
        <f t="shared" si="289"/>
        <v>0</v>
      </c>
      <c r="T1123" s="23">
        <v>0</v>
      </c>
      <c r="U1123" s="21">
        <f t="shared" si="290"/>
        <v>0</v>
      </c>
      <c r="V1123" s="24">
        <f t="shared" si="291"/>
        <v>0</v>
      </c>
    </row>
    <row r="1124" spans="3:22" ht="16.5" x14ac:dyDescent="0.35">
      <c r="C1124" t="s">
        <v>9</v>
      </c>
      <c r="D1124" t="s">
        <v>10</v>
      </c>
      <c r="E1124">
        <v>2014000</v>
      </c>
      <c r="F1124">
        <v>1170423</v>
      </c>
      <c r="G1124" t="s">
        <v>1117</v>
      </c>
      <c r="H1124">
        <v>3</v>
      </c>
      <c r="I1124" t="s">
        <v>12</v>
      </c>
      <c r="J1124">
        <v>14.71</v>
      </c>
      <c r="K1124" t="s">
        <v>14</v>
      </c>
      <c r="M1124" s="34">
        <f t="shared" si="276"/>
        <v>2014000</v>
      </c>
      <c r="N1124" s="34">
        <f t="shared" si="277"/>
        <v>1170423</v>
      </c>
      <c r="O1124" s="34" t="str">
        <f t="shared" si="278"/>
        <v>MONIN CARAMEL SIROP VP 70CL</v>
      </c>
      <c r="P1124" s="35">
        <f t="shared" si="279"/>
        <v>4.9033333333333333</v>
      </c>
      <c r="Q1124" s="20">
        <v>0</v>
      </c>
      <c r="R1124" s="21">
        <f t="shared" si="288"/>
        <v>0</v>
      </c>
      <c r="S1124" s="22">
        <f t="shared" si="289"/>
        <v>0</v>
      </c>
      <c r="T1124" s="23">
        <v>0</v>
      </c>
      <c r="U1124" s="21">
        <f t="shared" si="290"/>
        <v>0</v>
      </c>
      <c r="V1124" s="24">
        <f t="shared" si="291"/>
        <v>0</v>
      </c>
    </row>
    <row r="1125" spans="3:22" ht="16.5" x14ac:dyDescent="0.35">
      <c r="C1125" t="s">
        <v>9</v>
      </c>
      <c r="D1125" t="s">
        <v>10</v>
      </c>
      <c r="E1125">
        <v>2014000</v>
      </c>
      <c r="F1125">
        <v>1170431</v>
      </c>
      <c r="G1125" t="s">
        <v>1118</v>
      </c>
      <c r="H1125">
        <v>2</v>
      </c>
      <c r="I1125" t="s">
        <v>12</v>
      </c>
      <c r="J1125">
        <v>9.5500000000000007</v>
      </c>
      <c r="K1125" t="s">
        <v>14</v>
      </c>
      <c r="M1125" s="34">
        <f t="shared" si="276"/>
        <v>2014000</v>
      </c>
      <c r="N1125" s="34">
        <f t="shared" si="277"/>
        <v>1170431</v>
      </c>
      <c r="O1125" s="34" t="str">
        <f t="shared" si="278"/>
        <v>MONIN VANILLE SIROP VP 70CL</v>
      </c>
      <c r="P1125" s="35">
        <f t="shared" si="279"/>
        <v>4.7750000000000004</v>
      </c>
      <c r="Q1125" s="20">
        <v>0</v>
      </c>
      <c r="R1125" s="21">
        <f t="shared" si="288"/>
        <v>0</v>
      </c>
      <c r="S1125" s="22">
        <f t="shared" si="289"/>
        <v>0</v>
      </c>
      <c r="T1125" s="23">
        <v>0</v>
      </c>
      <c r="U1125" s="21">
        <f t="shared" si="290"/>
        <v>0</v>
      </c>
      <c r="V1125" s="24">
        <f t="shared" si="291"/>
        <v>0</v>
      </c>
    </row>
    <row r="1126" spans="3:22" ht="16.5" x14ac:dyDescent="0.35">
      <c r="C1126" t="s">
        <v>9</v>
      </c>
      <c r="D1126" t="s">
        <v>10</v>
      </c>
      <c r="E1126">
        <v>2014000</v>
      </c>
      <c r="F1126">
        <v>1178011</v>
      </c>
      <c r="G1126" t="s">
        <v>1119</v>
      </c>
      <c r="H1126">
        <v>2</v>
      </c>
      <c r="I1126" t="s">
        <v>12</v>
      </c>
      <c r="J1126">
        <v>8.5399999999999991</v>
      </c>
      <c r="K1126" t="s">
        <v>14</v>
      </c>
      <c r="M1126" s="34">
        <f t="shared" si="276"/>
        <v>2014000</v>
      </c>
      <c r="N1126" s="34">
        <f t="shared" si="277"/>
        <v>1178011</v>
      </c>
      <c r="O1126" s="34" t="str">
        <f t="shared" si="278"/>
        <v>MONIN BUBBLE GUM SIROP VP 70CL</v>
      </c>
      <c r="P1126" s="35">
        <f t="shared" si="279"/>
        <v>4.2699999999999996</v>
      </c>
      <c r="Q1126" s="20">
        <v>0</v>
      </c>
      <c r="R1126" s="21">
        <f t="shared" si="288"/>
        <v>0</v>
      </c>
      <c r="S1126" s="22">
        <f t="shared" si="289"/>
        <v>0</v>
      </c>
      <c r="T1126" s="23">
        <v>0</v>
      </c>
      <c r="U1126" s="21">
        <f t="shared" si="290"/>
        <v>0</v>
      </c>
      <c r="V1126" s="24">
        <f t="shared" si="291"/>
        <v>0</v>
      </c>
    </row>
    <row r="1127" spans="3:22" ht="16.5" x14ac:dyDescent="0.35">
      <c r="C1127" t="s">
        <v>9</v>
      </c>
      <c r="D1127" t="s">
        <v>10</v>
      </c>
      <c r="E1127">
        <v>2014000</v>
      </c>
      <c r="F1127">
        <v>1362994</v>
      </c>
      <c r="G1127" t="s">
        <v>1120</v>
      </c>
      <c r="H1127">
        <v>5</v>
      </c>
      <c r="I1127" t="s">
        <v>12</v>
      </c>
      <c r="J1127">
        <v>23.95</v>
      </c>
      <c r="K1127" t="s">
        <v>14</v>
      </c>
      <c r="M1127" s="34">
        <f t="shared" si="276"/>
        <v>2014000</v>
      </c>
      <c r="N1127" s="34">
        <f t="shared" si="277"/>
        <v>1362994</v>
      </c>
      <c r="O1127" s="34" t="str">
        <f t="shared" si="278"/>
        <v>MONIN FLEUR DE SUREAU SIROP VP 70CL</v>
      </c>
      <c r="P1127" s="35">
        <f t="shared" si="279"/>
        <v>4.79</v>
      </c>
      <c r="Q1127" s="20">
        <v>0</v>
      </c>
      <c r="R1127" s="21">
        <f t="shared" si="288"/>
        <v>0</v>
      </c>
      <c r="S1127" s="22">
        <f t="shared" si="289"/>
        <v>0</v>
      </c>
      <c r="T1127" s="23">
        <v>0</v>
      </c>
      <c r="U1127" s="21">
        <f t="shared" si="290"/>
        <v>0</v>
      </c>
      <c r="V1127" s="24">
        <f t="shared" si="291"/>
        <v>0</v>
      </c>
    </row>
    <row r="1128" spans="3:22" ht="16.5" x14ac:dyDescent="0.35">
      <c r="C1128" t="s">
        <v>9</v>
      </c>
      <c r="D1128" t="s">
        <v>10</v>
      </c>
      <c r="E1128">
        <v>2014000</v>
      </c>
      <c r="F1128">
        <v>1366485</v>
      </c>
      <c r="G1128" t="s">
        <v>1121</v>
      </c>
      <c r="H1128">
        <v>7</v>
      </c>
      <c r="I1128" t="s">
        <v>12</v>
      </c>
      <c r="J1128">
        <v>23.65</v>
      </c>
      <c r="K1128" t="s">
        <v>14</v>
      </c>
      <c r="M1128" s="34">
        <f t="shared" si="276"/>
        <v>2014000</v>
      </c>
      <c r="N1128" s="34">
        <f t="shared" si="277"/>
        <v>1366485</v>
      </c>
      <c r="O1128" s="34" t="str">
        <f t="shared" si="278"/>
        <v>MONIN MENTHE SIROP PET 100CL</v>
      </c>
      <c r="P1128" s="35">
        <f t="shared" si="279"/>
        <v>3.3785714285714286</v>
      </c>
      <c r="Q1128" s="20">
        <v>0</v>
      </c>
      <c r="R1128" s="21">
        <f t="shared" si="288"/>
        <v>0</v>
      </c>
      <c r="S1128" s="22">
        <f t="shared" si="289"/>
        <v>0</v>
      </c>
      <c r="T1128" s="23">
        <v>0</v>
      </c>
      <c r="U1128" s="21">
        <f t="shared" si="290"/>
        <v>0</v>
      </c>
      <c r="V1128" s="24">
        <f t="shared" si="291"/>
        <v>0</v>
      </c>
    </row>
    <row r="1129" spans="3:22" ht="16.5" x14ac:dyDescent="0.35">
      <c r="C1129" t="s">
        <v>9</v>
      </c>
      <c r="D1129" t="s">
        <v>10</v>
      </c>
      <c r="E1129">
        <v>2014000</v>
      </c>
      <c r="F1129">
        <v>1367664</v>
      </c>
      <c r="G1129" t="s">
        <v>1122</v>
      </c>
      <c r="H1129">
        <v>3</v>
      </c>
      <c r="I1129" t="s">
        <v>12</v>
      </c>
      <c r="J1129">
        <v>13.74</v>
      </c>
      <c r="K1129" t="s">
        <v>14</v>
      </c>
      <c r="M1129" s="34">
        <f t="shared" si="276"/>
        <v>2014000</v>
      </c>
      <c r="N1129" s="34">
        <f t="shared" si="277"/>
        <v>1367664</v>
      </c>
      <c r="O1129" s="34" t="str">
        <f t="shared" si="278"/>
        <v>MONIN FRAISE SIROP PET 100CL</v>
      </c>
      <c r="P1129" s="35">
        <f t="shared" si="279"/>
        <v>4.58</v>
      </c>
      <c r="Q1129" s="20">
        <v>0</v>
      </c>
      <c r="R1129" s="21">
        <f t="shared" si="288"/>
        <v>0</v>
      </c>
      <c r="S1129" s="22">
        <f t="shared" si="289"/>
        <v>0</v>
      </c>
      <c r="T1129" s="23">
        <v>0</v>
      </c>
      <c r="U1129" s="21">
        <f t="shared" si="290"/>
        <v>0</v>
      </c>
      <c r="V1129" s="24">
        <f t="shared" si="291"/>
        <v>0</v>
      </c>
    </row>
    <row r="1130" spans="3:22" ht="16.5" x14ac:dyDescent="0.35">
      <c r="C1130" t="s">
        <v>9</v>
      </c>
      <c r="D1130" t="s">
        <v>10</v>
      </c>
      <c r="E1130">
        <v>2014000</v>
      </c>
      <c r="F1130">
        <v>1368181</v>
      </c>
      <c r="G1130" t="s">
        <v>1123</v>
      </c>
      <c r="H1130">
        <v>9</v>
      </c>
      <c r="I1130" t="s">
        <v>12</v>
      </c>
      <c r="J1130">
        <v>30.42</v>
      </c>
      <c r="K1130" t="s">
        <v>14</v>
      </c>
      <c r="M1130" s="34">
        <f t="shared" si="276"/>
        <v>2014000</v>
      </c>
      <c r="N1130" s="34">
        <f t="shared" si="277"/>
        <v>1368181</v>
      </c>
      <c r="O1130" s="34" t="str">
        <f t="shared" si="278"/>
        <v>MONIN GRENADINE SIROP PET 100CL</v>
      </c>
      <c r="P1130" s="35">
        <f t="shared" si="279"/>
        <v>3.3800000000000003</v>
      </c>
      <c r="Q1130" s="20">
        <v>0</v>
      </c>
      <c r="R1130" s="21">
        <f t="shared" si="288"/>
        <v>0</v>
      </c>
      <c r="S1130" s="22">
        <f t="shared" si="289"/>
        <v>0</v>
      </c>
      <c r="T1130" s="23">
        <v>0</v>
      </c>
      <c r="U1130" s="21">
        <f t="shared" si="290"/>
        <v>0</v>
      </c>
      <c r="V1130" s="24">
        <f t="shared" si="291"/>
        <v>0</v>
      </c>
    </row>
    <row r="1131" spans="3:22" ht="16.5" x14ac:dyDescent="0.35">
      <c r="C1131" t="s">
        <v>9</v>
      </c>
      <c r="D1131" t="s">
        <v>10</v>
      </c>
      <c r="E1131">
        <v>2014000</v>
      </c>
      <c r="F1131">
        <v>1372720</v>
      </c>
      <c r="G1131" t="s">
        <v>1124</v>
      </c>
      <c r="H1131">
        <v>2</v>
      </c>
      <c r="I1131" t="s">
        <v>12</v>
      </c>
      <c r="J1131">
        <v>6.86</v>
      </c>
      <c r="K1131" t="s">
        <v>14</v>
      </c>
      <c r="M1131" s="34">
        <f t="shared" si="276"/>
        <v>2014000</v>
      </c>
      <c r="N1131" s="34">
        <f t="shared" si="277"/>
        <v>1372720</v>
      </c>
      <c r="O1131" s="34" t="str">
        <f t="shared" si="278"/>
        <v>MONIN CITRON SIROP PET 100CL</v>
      </c>
      <c r="P1131" s="35">
        <f t="shared" si="279"/>
        <v>3.43</v>
      </c>
      <c r="Q1131" s="20">
        <v>0</v>
      </c>
      <c r="R1131" s="21">
        <f t="shared" si="288"/>
        <v>0</v>
      </c>
      <c r="S1131" s="22">
        <f t="shared" si="289"/>
        <v>0</v>
      </c>
      <c r="T1131" s="23">
        <v>0</v>
      </c>
      <c r="U1131" s="21">
        <f t="shared" si="290"/>
        <v>0</v>
      </c>
      <c r="V1131" s="24">
        <f t="shared" si="291"/>
        <v>0</v>
      </c>
    </row>
    <row r="1132" spans="3:22" ht="16.5" x14ac:dyDescent="0.35">
      <c r="C1132" t="s">
        <v>9</v>
      </c>
      <c r="D1132" t="s">
        <v>10</v>
      </c>
      <c r="E1132">
        <v>2014000</v>
      </c>
      <c r="F1132">
        <v>1393563</v>
      </c>
      <c r="G1132" t="s">
        <v>1125</v>
      </c>
      <c r="H1132">
        <v>18</v>
      </c>
      <c r="I1132" t="s">
        <v>12</v>
      </c>
      <c r="J1132">
        <v>111.78</v>
      </c>
      <c r="K1132" t="s">
        <v>14</v>
      </c>
      <c r="M1132" s="34">
        <f t="shared" si="276"/>
        <v>2014000</v>
      </c>
      <c r="N1132" s="34">
        <f t="shared" si="277"/>
        <v>1393563</v>
      </c>
      <c r="O1132" s="34" t="str">
        <f t="shared" si="278"/>
        <v>BELVOIR RASPBERRY &amp; ROSE VP 50CL SIROP</v>
      </c>
      <c r="P1132" s="35">
        <f t="shared" si="279"/>
        <v>6.21</v>
      </c>
      <c r="Q1132" s="20">
        <v>0</v>
      </c>
      <c r="R1132" s="21">
        <f t="shared" si="288"/>
        <v>0</v>
      </c>
      <c r="S1132" s="22">
        <f t="shared" si="289"/>
        <v>0</v>
      </c>
      <c r="T1132" s="23">
        <v>0</v>
      </c>
      <c r="U1132" s="21">
        <f t="shared" si="290"/>
        <v>0</v>
      </c>
      <c r="V1132" s="24">
        <f t="shared" si="291"/>
        <v>0</v>
      </c>
    </row>
    <row r="1133" spans="3:22" ht="16.5" x14ac:dyDescent="0.35">
      <c r="C1133" t="s">
        <v>9</v>
      </c>
      <c r="D1133" t="s">
        <v>10</v>
      </c>
      <c r="E1133">
        <v>2014000</v>
      </c>
      <c r="F1133">
        <v>1396001</v>
      </c>
      <c r="G1133" t="s">
        <v>1126</v>
      </c>
      <c r="H1133">
        <v>2</v>
      </c>
      <c r="I1133" t="s">
        <v>12</v>
      </c>
      <c r="J1133">
        <v>13.75</v>
      </c>
      <c r="K1133" t="s">
        <v>14</v>
      </c>
      <c r="M1133" s="34">
        <f t="shared" si="276"/>
        <v>2014000</v>
      </c>
      <c r="N1133" s="34">
        <f t="shared" si="277"/>
        <v>1396001</v>
      </c>
      <c r="O1133" s="34" t="str">
        <f t="shared" si="278"/>
        <v>GIFFARD AGAVE SIROP VP 70CL</v>
      </c>
      <c r="P1133" s="35">
        <f t="shared" si="279"/>
        <v>6.875</v>
      </c>
      <c r="Q1133" s="20">
        <v>0</v>
      </c>
      <c r="R1133" s="21">
        <f t="shared" si="288"/>
        <v>0</v>
      </c>
      <c r="S1133" s="22">
        <f t="shared" si="289"/>
        <v>0</v>
      </c>
      <c r="T1133" s="23">
        <v>0</v>
      </c>
      <c r="U1133" s="21">
        <f t="shared" si="290"/>
        <v>0</v>
      </c>
      <c r="V1133" s="24">
        <f t="shared" si="291"/>
        <v>0</v>
      </c>
    </row>
    <row r="1134" spans="3:22" ht="16.5" x14ac:dyDescent="0.35">
      <c r="C1134" t="s">
        <v>9</v>
      </c>
      <c r="D1134" t="s">
        <v>10</v>
      </c>
      <c r="E1134">
        <v>2014000</v>
      </c>
      <c r="F1134">
        <v>1396377</v>
      </c>
      <c r="G1134" t="s">
        <v>1127</v>
      </c>
      <c r="H1134">
        <v>3</v>
      </c>
      <c r="I1134" t="s">
        <v>12</v>
      </c>
      <c r="J1134">
        <v>12.88</v>
      </c>
      <c r="K1134" t="s">
        <v>14</v>
      </c>
      <c r="M1134" s="34">
        <f t="shared" si="276"/>
        <v>2014000</v>
      </c>
      <c r="N1134" s="34">
        <f t="shared" si="277"/>
        <v>1396377</v>
      </c>
      <c r="O1134" s="34" t="str">
        <f t="shared" si="278"/>
        <v>MONIN CANNELLE SIROP VP 70CL</v>
      </c>
      <c r="P1134" s="35">
        <f t="shared" si="279"/>
        <v>4.2933333333333339</v>
      </c>
      <c r="Q1134" s="20">
        <v>0</v>
      </c>
      <c r="R1134" s="21">
        <f t="shared" si="288"/>
        <v>0</v>
      </c>
      <c r="S1134" s="22">
        <f t="shared" si="289"/>
        <v>0</v>
      </c>
      <c r="T1134" s="23">
        <v>0</v>
      </c>
      <c r="U1134" s="21">
        <f t="shared" si="290"/>
        <v>0</v>
      </c>
      <c r="V1134" s="24">
        <f t="shared" si="291"/>
        <v>0</v>
      </c>
    </row>
    <row r="1135" spans="3:22" ht="16.5" x14ac:dyDescent="0.35">
      <c r="C1135" t="s">
        <v>9</v>
      </c>
      <c r="D1135" t="s">
        <v>10</v>
      </c>
      <c r="E1135">
        <v>2014000</v>
      </c>
      <c r="F1135">
        <v>1430723</v>
      </c>
      <c r="G1135" t="s">
        <v>1128</v>
      </c>
      <c r="H1135">
        <v>7</v>
      </c>
      <c r="I1135" t="s">
        <v>12</v>
      </c>
      <c r="J1135">
        <v>25.77</v>
      </c>
      <c r="K1135" t="s">
        <v>14</v>
      </c>
      <c r="M1135" s="34">
        <f t="shared" si="276"/>
        <v>2014000</v>
      </c>
      <c r="N1135" s="34">
        <f t="shared" si="277"/>
        <v>1430723</v>
      </c>
      <c r="O1135" s="34" t="str">
        <f t="shared" si="278"/>
        <v>MONIN ORGEAT SIROP PET 100CL</v>
      </c>
      <c r="P1135" s="35">
        <f t="shared" si="279"/>
        <v>3.6814285714285715</v>
      </c>
      <c r="Q1135" s="20">
        <v>0</v>
      </c>
      <c r="R1135" s="21">
        <f t="shared" si="288"/>
        <v>0</v>
      </c>
      <c r="S1135" s="22">
        <f t="shared" si="289"/>
        <v>0</v>
      </c>
      <c r="T1135" s="23">
        <v>0</v>
      </c>
      <c r="U1135" s="21">
        <f t="shared" si="290"/>
        <v>0</v>
      </c>
      <c r="V1135" s="24">
        <f t="shared" si="291"/>
        <v>0</v>
      </c>
    </row>
    <row r="1136" spans="3:22" ht="16.5" x14ac:dyDescent="0.35">
      <c r="C1136" t="s">
        <v>9</v>
      </c>
      <c r="D1136" t="s">
        <v>10</v>
      </c>
      <c r="E1136">
        <v>2014000</v>
      </c>
      <c r="F1136">
        <v>1446012</v>
      </c>
      <c r="G1136" t="s">
        <v>1129</v>
      </c>
      <c r="H1136">
        <v>2</v>
      </c>
      <c r="I1136" t="s">
        <v>12</v>
      </c>
      <c r="J1136">
        <v>9.31</v>
      </c>
      <c r="K1136" t="s">
        <v>14</v>
      </c>
      <c r="M1136" s="34">
        <f t="shared" si="276"/>
        <v>2014000</v>
      </c>
      <c r="N1136" s="34">
        <f t="shared" si="277"/>
        <v>1446012</v>
      </c>
      <c r="O1136" s="34" t="str">
        <f t="shared" si="278"/>
        <v>MONIN CHOCOLAT COOKIES SIROP VP 70CL</v>
      </c>
      <c r="P1136" s="35">
        <f t="shared" si="279"/>
        <v>4.6550000000000002</v>
      </c>
      <c r="Q1136" s="20">
        <v>0</v>
      </c>
      <c r="R1136" s="21">
        <f t="shared" si="288"/>
        <v>0</v>
      </c>
      <c r="S1136" s="22">
        <f t="shared" si="289"/>
        <v>0</v>
      </c>
      <c r="T1136" s="23">
        <v>0</v>
      </c>
      <c r="U1136" s="21">
        <f t="shared" si="290"/>
        <v>0</v>
      </c>
      <c r="V1136" s="24">
        <f t="shared" si="291"/>
        <v>0</v>
      </c>
    </row>
    <row r="1137" spans="2:22" ht="16.5" x14ac:dyDescent="0.35">
      <c r="C1137" t="s">
        <v>9</v>
      </c>
      <c r="D1137" t="s">
        <v>10</v>
      </c>
      <c r="E1137">
        <v>2014000</v>
      </c>
      <c r="F1137">
        <v>1452172</v>
      </c>
      <c r="G1137" t="s">
        <v>1130</v>
      </c>
      <c r="H1137">
        <v>2</v>
      </c>
      <c r="I1137" t="s">
        <v>12</v>
      </c>
      <c r="J1137">
        <v>9.11</v>
      </c>
      <c r="K1137" t="s">
        <v>14</v>
      </c>
      <c r="M1137" s="34">
        <f t="shared" si="276"/>
        <v>2014000</v>
      </c>
      <c r="N1137" s="34">
        <f t="shared" si="277"/>
        <v>1452172</v>
      </c>
      <c r="O1137" s="34" t="str">
        <f t="shared" si="278"/>
        <v>MONIN SPECULOS SIROP VP 70CL</v>
      </c>
      <c r="P1137" s="35">
        <f t="shared" si="279"/>
        <v>4.5549999999999997</v>
      </c>
      <c r="Q1137" s="20">
        <v>0</v>
      </c>
      <c r="R1137" s="21">
        <f t="shared" si="288"/>
        <v>0</v>
      </c>
      <c r="S1137" s="22">
        <f t="shared" si="289"/>
        <v>0</v>
      </c>
      <c r="T1137" s="23">
        <v>0</v>
      </c>
      <c r="U1137" s="21">
        <f t="shared" si="290"/>
        <v>0</v>
      </c>
      <c r="V1137" s="24">
        <f t="shared" si="291"/>
        <v>0</v>
      </c>
    </row>
    <row r="1138" spans="2:22" ht="16.5" x14ac:dyDescent="0.35">
      <c r="C1138" t="s">
        <v>9</v>
      </c>
      <c r="D1138" t="s">
        <v>10</v>
      </c>
      <c r="E1138">
        <v>2014000</v>
      </c>
      <c r="F1138">
        <v>2001187</v>
      </c>
      <c r="G1138" t="s">
        <v>1131</v>
      </c>
      <c r="H1138">
        <v>2</v>
      </c>
      <c r="I1138" t="s">
        <v>12</v>
      </c>
      <c r="J1138">
        <v>9.11</v>
      </c>
      <c r="K1138" t="s">
        <v>14</v>
      </c>
      <c r="M1138" s="34">
        <f t="shared" si="276"/>
        <v>2014000</v>
      </c>
      <c r="N1138" s="34">
        <f t="shared" si="277"/>
        <v>2001187</v>
      </c>
      <c r="O1138" s="34" t="str">
        <f t="shared" si="278"/>
        <v>MONIN SPICY SIROP VP 70CL</v>
      </c>
      <c r="P1138" s="35">
        <f t="shared" si="279"/>
        <v>4.5549999999999997</v>
      </c>
      <c r="Q1138" s="20">
        <v>0</v>
      </c>
      <c r="R1138" s="21">
        <f t="shared" si="288"/>
        <v>0</v>
      </c>
      <c r="S1138" s="22">
        <f t="shared" si="289"/>
        <v>0</v>
      </c>
      <c r="T1138" s="23">
        <v>0</v>
      </c>
      <c r="U1138" s="21">
        <f t="shared" si="290"/>
        <v>0</v>
      </c>
      <c r="V1138" s="24">
        <f t="shared" si="291"/>
        <v>0</v>
      </c>
    </row>
    <row r="1139" spans="2:22" ht="16.5" x14ac:dyDescent="0.35">
      <c r="C1139" t="s">
        <v>9</v>
      </c>
      <c r="D1139" t="s">
        <v>10</v>
      </c>
      <c r="E1139">
        <v>2014000</v>
      </c>
      <c r="F1139">
        <v>2006057</v>
      </c>
      <c r="G1139" t="s">
        <v>1132</v>
      </c>
      <c r="H1139">
        <v>4</v>
      </c>
      <c r="I1139" t="s">
        <v>12</v>
      </c>
      <c r="J1139">
        <v>19.04</v>
      </c>
      <c r="K1139" t="s">
        <v>14</v>
      </c>
      <c r="M1139" s="34">
        <f t="shared" si="276"/>
        <v>2014000</v>
      </c>
      <c r="N1139" s="34">
        <f t="shared" si="277"/>
        <v>2006057</v>
      </c>
      <c r="O1139" s="34" t="str">
        <f t="shared" si="278"/>
        <v>MONIN POIRE SIROP VP 70CL</v>
      </c>
      <c r="P1139" s="35">
        <f t="shared" si="279"/>
        <v>4.76</v>
      </c>
      <c r="Q1139" s="20">
        <v>0</v>
      </c>
      <c r="R1139" s="21">
        <f t="shared" si="288"/>
        <v>0</v>
      </c>
      <c r="S1139" s="22">
        <f t="shared" si="289"/>
        <v>0</v>
      </c>
      <c r="T1139" s="23">
        <v>0</v>
      </c>
      <c r="U1139" s="21">
        <f t="shared" si="290"/>
        <v>0</v>
      </c>
      <c r="V1139" s="24">
        <f t="shared" si="291"/>
        <v>0</v>
      </c>
    </row>
    <row r="1140" spans="2:22" ht="16.5" x14ac:dyDescent="0.35">
      <c r="C1140" t="s">
        <v>9</v>
      </c>
      <c r="D1140" t="s">
        <v>10</v>
      </c>
      <c r="E1140">
        <v>2014000</v>
      </c>
      <c r="F1140">
        <v>2006058</v>
      </c>
      <c r="G1140" t="s">
        <v>1133</v>
      </c>
      <c r="H1140">
        <v>3</v>
      </c>
      <c r="I1140" t="s">
        <v>12</v>
      </c>
      <c r="J1140">
        <v>15.27</v>
      </c>
      <c r="K1140" t="s">
        <v>14</v>
      </c>
      <c r="M1140" s="34">
        <f t="shared" si="276"/>
        <v>2014000</v>
      </c>
      <c r="N1140" s="34">
        <f t="shared" si="277"/>
        <v>2006058</v>
      </c>
      <c r="O1140" s="34" t="str">
        <f t="shared" si="278"/>
        <v>MONIN FORET NOIRE SIROP VP 70CL</v>
      </c>
      <c r="P1140" s="35">
        <f t="shared" si="279"/>
        <v>5.09</v>
      </c>
      <c r="Q1140" s="20">
        <v>0</v>
      </c>
      <c r="R1140" s="21">
        <f t="shared" si="288"/>
        <v>0</v>
      </c>
      <c r="S1140" s="22">
        <f t="shared" si="289"/>
        <v>0</v>
      </c>
      <c r="T1140" s="23">
        <v>0</v>
      </c>
      <c r="U1140" s="21">
        <f t="shared" si="290"/>
        <v>0</v>
      </c>
      <c r="V1140" s="24">
        <f t="shared" si="291"/>
        <v>0</v>
      </c>
    </row>
    <row r="1141" spans="2:22" ht="16.5" x14ac:dyDescent="0.35">
      <c r="C1141" t="s">
        <v>9</v>
      </c>
      <c r="D1141" t="s">
        <v>10</v>
      </c>
      <c r="E1141">
        <v>2014000</v>
      </c>
      <c r="F1141">
        <v>2007189</v>
      </c>
      <c r="G1141" t="s">
        <v>1134</v>
      </c>
      <c r="H1141">
        <v>2</v>
      </c>
      <c r="I1141" t="s">
        <v>12</v>
      </c>
      <c r="J1141">
        <v>11.7</v>
      </c>
      <c r="K1141" t="s">
        <v>14</v>
      </c>
      <c r="M1141" s="34">
        <f t="shared" si="276"/>
        <v>2014000</v>
      </c>
      <c r="N1141" s="34">
        <f t="shared" si="277"/>
        <v>2007189</v>
      </c>
      <c r="O1141" s="34" t="str">
        <f t="shared" si="278"/>
        <v>MONIN THE VERT SIROP VP 70CL</v>
      </c>
      <c r="P1141" s="35">
        <f t="shared" si="279"/>
        <v>5.85</v>
      </c>
      <c r="Q1141" s="20">
        <v>0</v>
      </c>
      <c r="R1141" s="21">
        <f t="shared" si="288"/>
        <v>0</v>
      </c>
      <c r="S1141" s="22">
        <f t="shared" si="289"/>
        <v>0</v>
      </c>
      <c r="T1141" s="23">
        <v>0</v>
      </c>
      <c r="U1141" s="21">
        <f t="shared" si="290"/>
        <v>0</v>
      </c>
      <c r="V1141" s="24">
        <f t="shared" si="291"/>
        <v>0</v>
      </c>
    </row>
    <row r="1142" spans="2:22" ht="16.5" x14ac:dyDescent="0.35">
      <c r="C1142" t="s">
        <v>9</v>
      </c>
      <c r="D1142" t="s">
        <v>10</v>
      </c>
      <c r="E1142">
        <v>2014000</v>
      </c>
      <c r="F1142">
        <v>2013876</v>
      </c>
      <c r="G1142" t="s">
        <v>1135</v>
      </c>
      <c r="H1142">
        <v>2</v>
      </c>
      <c r="I1142" t="s">
        <v>12</v>
      </c>
      <c r="J1142">
        <v>10.83</v>
      </c>
      <c r="K1142" t="s">
        <v>14</v>
      </c>
      <c r="M1142" s="36">
        <f t="shared" si="276"/>
        <v>2014000</v>
      </c>
      <c r="N1142" s="36">
        <f t="shared" si="277"/>
        <v>2013876</v>
      </c>
      <c r="O1142" s="36" t="str">
        <f t="shared" si="278"/>
        <v>MONIN BARBE A PAPA SIROP VP 70CL</v>
      </c>
      <c r="P1142" s="37">
        <f t="shared" si="279"/>
        <v>5.415</v>
      </c>
      <c r="Q1142" s="25">
        <v>0</v>
      </c>
      <c r="R1142" s="26">
        <f t="shared" si="288"/>
        <v>0</v>
      </c>
      <c r="S1142" s="27">
        <f t="shared" si="289"/>
        <v>0</v>
      </c>
      <c r="T1142" s="28">
        <v>0</v>
      </c>
      <c r="U1142" s="26">
        <f t="shared" si="290"/>
        <v>0</v>
      </c>
      <c r="V1142" s="29">
        <f t="shared" si="291"/>
        <v>0</v>
      </c>
    </row>
    <row r="1143" spans="2:22" hidden="1" x14ac:dyDescent="0.25">
      <c r="M1143" t="str">
        <f t="shared" si="276"/>
        <v/>
      </c>
      <c r="N1143" t="str">
        <f t="shared" si="277"/>
        <v/>
      </c>
      <c r="O1143" t="str">
        <f t="shared" si="278"/>
        <v/>
      </c>
      <c r="P1143" s="1" t="str">
        <f t="shared" si="279"/>
        <v/>
      </c>
    </row>
    <row r="1144" spans="2:22" hidden="1" x14ac:dyDescent="0.25">
      <c r="B1144" t="s">
        <v>15</v>
      </c>
      <c r="E1144">
        <v>2014000</v>
      </c>
      <c r="J1144">
        <v>662.21</v>
      </c>
      <c r="K1144" t="s">
        <v>14</v>
      </c>
      <c r="M1144" t="str">
        <f t="shared" si="276"/>
        <v/>
      </c>
      <c r="N1144" t="str">
        <f t="shared" si="277"/>
        <v/>
      </c>
      <c r="O1144" t="str">
        <f t="shared" si="278"/>
        <v/>
      </c>
      <c r="P1144" s="1" t="str">
        <f t="shared" si="279"/>
        <v/>
      </c>
    </row>
    <row r="1145" spans="2:22" hidden="1" x14ac:dyDescent="0.25">
      <c r="M1145" t="str">
        <f t="shared" si="276"/>
        <v/>
      </c>
      <c r="N1145" t="str">
        <f t="shared" si="277"/>
        <v/>
      </c>
      <c r="O1145" t="str">
        <f t="shared" si="278"/>
        <v/>
      </c>
      <c r="P1145" s="1" t="str">
        <f t="shared" si="279"/>
        <v/>
      </c>
    </row>
    <row r="1146" spans="2:22" ht="16.5" x14ac:dyDescent="0.35">
      <c r="C1146" t="s">
        <v>9</v>
      </c>
      <c r="D1146" t="s">
        <v>10</v>
      </c>
      <c r="E1146">
        <v>2015140</v>
      </c>
      <c r="F1146">
        <v>940027</v>
      </c>
      <c r="G1146" t="s">
        <v>1136</v>
      </c>
      <c r="H1146">
        <v>382</v>
      </c>
      <c r="I1146" t="s">
        <v>12</v>
      </c>
      <c r="J1146">
        <v>152.80000000000001</v>
      </c>
      <c r="K1146" t="s">
        <v>14</v>
      </c>
      <c r="M1146" s="32">
        <f t="shared" si="276"/>
        <v>2015140</v>
      </c>
      <c r="N1146" s="32">
        <f t="shared" si="277"/>
        <v>940027</v>
      </c>
      <c r="O1146" s="32" t="str">
        <f t="shared" si="278"/>
        <v>EVIAN VC 50CL X20</v>
      </c>
      <c r="P1146" s="33">
        <f t="shared" si="279"/>
        <v>0.4</v>
      </c>
      <c r="Q1146" s="15">
        <v>0</v>
      </c>
      <c r="R1146" s="16">
        <f t="shared" ref="R1146:R1163" si="292">IFERROR(Q1146/1.416,0)</f>
        <v>0</v>
      </c>
      <c r="S1146" s="17">
        <f t="shared" ref="S1146:S1163" si="293">IFERROR(P1146/R1146,0)</f>
        <v>0</v>
      </c>
      <c r="T1146" s="18">
        <v>0</v>
      </c>
      <c r="U1146" s="16">
        <f t="shared" ref="U1146:U1163" si="294">IFERROR(T1146/1.416,0)</f>
        <v>0</v>
      </c>
      <c r="V1146" s="19">
        <f t="shared" ref="V1146:V1163" si="295">IFERROR(P1146/U1146,0)</f>
        <v>0</v>
      </c>
    </row>
    <row r="1147" spans="2:22" ht="16.5" x14ac:dyDescent="0.35">
      <c r="C1147" t="s">
        <v>9</v>
      </c>
      <c r="D1147" t="s">
        <v>10</v>
      </c>
      <c r="E1147">
        <v>2015140</v>
      </c>
      <c r="F1147">
        <v>940051</v>
      </c>
      <c r="G1147" t="s">
        <v>1137</v>
      </c>
      <c r="H1147">
        <v>576</v>
      </c>
      <c r="I1147" t="s">
        <v>12</v>
      </c>
      <c r="J1147">
        <v>224.16</v>
      </c>
      <c r="K1147" t="s">
        <v>14</v>
      </c>
      <c r="M1147" s="34">
        <f t="shared" si="276"/>
        <v>2015140</v>
      </c>
      <c r="N1147" s="34">
        <f t="shared" si="277"/>
        <v>940051</v>
      </c>
      <c r="O1147" s="34" t="str">
        <f t="shared" si="278"/>
        <v>EVIAN PET 50CL X24</v>
      </c>
      <c r="P1147" s="35">
        <f t="shared" si="279"/>
        <v>0.38916666666666666</v>
      </c>
      <c r="Q1147" s="20">
        <v>0</v>
      </c>
      <c r="R1147" s="21">
        <f t="shared" si="292"/>
        <v>0</v>
      </c>
      <c r="S1147" s="22">
        <f t="shared" si="293"/>
        <v>0</v>
      </c>
      <c r="T1147" s="23">
        <v>0</v>
      </c>
      <c r="U1147" s="21">
        <f t="shared" si="294"/>
        <v>0</v>
      </c>
      <c r="V1147" s="24">
        <f t="shared" si="295"/>
        <v>0</v>
      </c>
    </row>
    <row r="1148" spans="2:22" ht="16.5" x14ac:dyDescent="0.35">
      <c r="C1148" t="s">
        <v>9</v>
      </c>
      <c r="D1148" t="s">
        <v>10</v>
      </c>
      <c r="E1148">
        <v>2015140</v>
      </c>
      <c r="F1148">
        <v>940220</v>
      </c>
      <c r="G1148" t="s">
        <v>1138</v>
      </c>
      <c r="H1148">
        <v>24</v>
      </c>
      <c r="I1148" t="s">
        <v>12</v>
      </c>
      <c r="J1148">
        <v>13.94</v>
      </c>
      <c r="K1148" t="s">
        <v>14</v>
      </c>
      <c r="M1148" s="34">
        <f t="shared" si="276"/>
        <v>2015140</v>
      </c>
      <c r="N1148" s="34">
        <f t="shared" si="277"/>
        <v>940220</v>
      </c>
      <c r="O1148" s="34" t="str">
        <f t="shared" si="278"/>
        <v>VITTEL VC 100CL X12</v>
      </c>
      <c r="P1148" s="35">
        <f t="shared" si="279"/>
        <v>0.58083333333333331</v>
      </c>
      <c r="Q1148" s="20">
        <v>0</v>
      </c>
      <c r="R1148" s="21">
        <f t="shared" si="292"/>
        <v>0</v>
      </c>
      <c r="S1148" s="22">
        <f t="shared" si="293"/>
        <v>0</v>
      </c>
      <c r="T1148" s="23">
        <v>0</v>
      </c>
      <c r="U1148" s="21">
        <f t="shared" si="294"/>
        <v>0</v>
      </c>
      <c r="V1148" s="24">
        <f t="shared" si="295"/>
        <v>0</v>
      </c>
    </row>
    <row r="1149" spans="2:22" ht="16.5" x14ac:dyDescent="0.35">
      <c r="C1149" t="s">
        <v>9</v>
      </c>
      <c r="D1149" t="s">
        <v>10</v>
      </c>
      <c r="E1149">
        <v>2015140</v>
      </c>
      <c r="F1149">
        <v>940246</v>
      </c>
      <c r="G1149" t="s">
        <v>1139</v>
      </c>
      <c r="H1149">
        <v>12</v>
      </c>
      <c r="I1149" t="s">
        <v>12</v>
      </c>
      <c r="J1149">
        <v>5.22</v>
      </c>
      <c r="K1149" t="s">
        <v>14</v>
      </c>
      <c r="M1149" s="34">
        <f t="shared" si="276"/>
        <v>2015140</v>
      </c>
      <c r="N1149" s="34">
        <f t="shared" si="277"/>
        <v>940246</v>
      </c>
      <c r="O1149" s="34" t="str">
        <f t="shared" si="278"/>
        <v>VITTEL VC 50CL X20</v>
      </c>
      <c r="P1149" s="35">
        <f t="shared" si="279"/>
        <v>0.435</v>
      </c>
      <c r="Q1149" s="20">
        <v>0</v>
      </c>
      <c r="R1149" s="21">
        <f t="shared" si="292"/>
        <v>0</v>
      </c>
      <c r="S1149" s="22">
        <f t="shared" si="293"/>
        <v>0</v>
      </c>
      <c r="T1149" s="23">
        <v>0</v>
      </c>
      <c r="U1149" s="21">
        <f t="shared" si="294"/>
        <v>0</v>
      </c>
      <c r="V1149" s="24">
        <f t="shared" si="295"/>
        <v>0</v>
      </c>
    </row>
    <row r="1150" spans="2:22" ht="16.5" x14ac:dyDescent="0.35">
      <c r="C1150" t="s">
        <v>9</v>
      </c>
      <c r="D1150" t="s">
        <v>10</v>
      </c>
      <c r="E1150">
        <v>2015140</v>
      </c>
      <c r="F1150">
        <v>940254</v>
      </c>
      <c r="G1150" t="s">
        <v>1140</v>
      </c>
      <c r="H1150">
        <v>24</v>
      </c>
      <c r="I1150" t="s">
        <v>12</v>
      </c>
      <c r="J1150">
        <v>15.25</v>
      </c>
      <c r="K1150" t="s">
        <v>14</v>
      </c>
      <c r="M1150" s="34">
        <f t="shared" si="276"/>
        <v>2015140</v>
      </c>
      <c r="N1150" s="34">
        <f t="shared" si="277"/>
        <v>940254</v>
      </c>
      <c r="O1150" s="34" t="str">
        <f t="shared" si="278"/>
        <v>VOLVIC PET 150CL X12</v>
      </c>
      <c r="P1150" s="35">
        <f t="shared" si="279"/>
        <v>0.63541666666666663</v>
      </c>
      <c r="Q1150" s="20">
        <v>0</v>
      </c>
      <c r="R1150" s="21">
        <f t="shared" si="292"/>
        <v>0</v>
      </c>
      <c r="S1150" s="22">
        <f t="shared" si="293"/>
        <v>0</v>
      </c>
      <c r="T1150" s="23">
        <v>0</v>
      </c>
      <c r="U1150" s="21">
        <f t="shared" si="294"/>
        <v>0</v>
      </c>
      <c r="V1150" s="24">
        <f t="shared" si="295"/>
        <v>0</v>
      </c>
    </row>
    <row r="1151" spans="2:22" ht="16.5" x14ac:dyDescent="0.35">
      <c r="C1151" t="s">
        <v>9</v>
      </c>
      <c r="D1151" t="s">
        <v>10</v>
      </c>
      <c r="E1151">
        <v>2015140</v>
      </c>
      <c r="F1151">
        <v>940318</v>
      </c>
      <c r="G1151" t="s">
        <v>1141</v>
      </c>
      <c r="H1151">
        <v>16</v>
      </c>
      <c r="I1151" t="s">
        <v>12</v>
      </c>
      <c r="J1151">
        <v>16.14</v>
      </c>
      <c r="K1151" t="s">
        <v>14</v>
      </c>
      <c r="M1151" s="34">
        <f t="shared" si="276"/>
        <v>2015140</v>
      </c>
      <c r="N1151" s="34">
        <f t="shared" si="277"/>
        <v>940318</v>
      </c>
      <c r="O1151" s="34" t="str">
        <f t="shared" si="278"/>
        <v>WATTWILLER VP 50CL X16</v>
      </c>
      <c r="P1151" s="35">
        <f t="shared" si="279"/>
        <v>1.00875</v>
      </c>
      <c r="Q1151" s="20">
        <v>0</v>
      </c>
      <c r="R1151" s="21">
        <f t="shared" si="292"/>
        <v>0</v>
      </c>
      <c r="S1151" s="22">
        <f t="shared" si="293"/>
        <v>0</v>
      </c>
      <c r="T1151" s="23">
        <v>0</v>
      </c>
      <c r="U1151" s="21">
        <f t="shared" si="294"/>
        <v>0</v>
      </c>
      <c r="V1151" s="24">
        <f t="shared" si="295"/>
        <v>0</v>
      </c>
    </row>
    <row r="1152" spans="2:22" ht="16.5" x14ac:dyDescent="0.35">
      <c r="C1152" t="s">
        <v>9</v>
      </c>
      <c r="D1152" t="s">
        <v>10</v>
      </c>
      <c r="E1152">
        <v>2015140</v>
      </c>
      <c r="F1152">
        <v>943703</v>
      </c>
      <c r="G1152" t="s">
        <v>1142</v>
      </c>
      <c r="H1152">
        <v>168</v>
      </c>
      <c r="I1152" t="s">
        <v>12</v>
      </c>
      <c r="J1152">
        <v>37.82</v>
      </c>
      <c r="K1152" t="s">
        <v>14</v>
      </c>
      <c r="M1152" s="34">
        <f t="shared" si="276"/>
        <v>2015140</v>
      </c>
      <c r="N1152" s="34">
        <f t="shared" si="277"/>
        <v>943703</v>
      </c>
      <c r="O1152" s="34" t="str">
        <f t="shared" si="278"/>
        <v>MONTCLAR PLATE PET 150CL X6</v>
      </c>
      <c r="P1152" s="35">
        <f t="shared" si="279"/>
        <v>0.22511904761904761</v>
      </c>
      <c r="Q1152" s="20">
        <v>0</v>
      </c>
      <c r="R1152" s="21">
        <f t="shared" si="292"/>
        <v>0</v>
      </c>
      <c r="S1152" s="22">
        <f t="shared" si="293"/>
        <v>0</v>
      </c>
      <c r="T1152" s="23">
        <v>0</v>
      </c>
      <c r="U1152" s="21">
        <f t="shared" si="294"/>
        <v>0</v>
      </c>
      <c r="V1152" s="24">
        <f t="shared" si="295"/>
        <v>0</v>
      </c>
    </row>
    <row r="1153" spans="2:22" ht="16.5" x14ac:dyDescent="0.35">
      <c r="C1153" t="s">
        <v>9</v>
      </c>
      <c r="D1153" t="s">
        <v>10</v>
      </c>
      <c r="E1153">
        <v>2015140</v>
      </c>
      <c r="F1153">
        <v>1137754</v>
      </c>
      <c r="G1153" t="s">
        <v>1143</v>
      </c>
      <c r="H1153">
        <v>54</v>
      </c>
      <c r="I1153" t="s">
        <v>12</v>
      </c>
      <c r="J1153">
        <v>119.88</v>
      </c>
      <c r="K1153" t="s">
        <v>14</v>
      </c>
      <c r="M1153" s="34">
        <f t="shared" si="276"/>
        <v>2015140</v>
      </c>
      <c r="N1153" s="34">
        <f t="shared" si="277"/>
        <v>1137754</v>
      </c>
      <c r="O1153" s="34" t="str">
        <f t="shared" si="278"/>
        <v>VOSS PLATE VP 80CL X12</v>
      </c>
      <c r="P1153" s="35">
        <f t="shared" si="279"/>
        <v>2.2199999999999998</v>
      </c>
      <c r="Q1153" s="20">
        <v>0</v>
      </c>
      <c r="R1153" s="21">
        <f t="shared" si="292"/>
        <v>0</v>
      </c>
      <c r="S1153" s="22">
        <f t="shared" si="293"/>
        <v>0</v>
      </c>
      <c r="T1153" s="23">
        <v>0</v>
      </c>
      <c r="U1153" s="21">
        <f t="shared" si="294"/>
        <v>0</v>
      </c>
      <c r="V1153" s="24">
        <f t="shared" si="295"/>
        <v>0</v>
      </c>
    </row>
    <row r="1154" spans="2:22" ht="16.5" x14ac:dyDescent="0.35">
      <c r="C1154" t="s">
        <v>9</v>
      </c>
      <c r="D1154" t="s">
        <v>10</v>
      </c>
      <c r="E1154">
        <v>2015140</v>
      </c>
      <c r="F1154">
        <v>1202405</v>
      </c>
      <c r="G1154" t="s">
        <v>1144</v>
      </c>
      <c r="H1154">
        <v>6</v>
      </c>
      <c r="I1154" t="s">
        <v>12</v>
      </c>
      <c r="J1154">
        <v>238.14</v>
      </c>
      <c r="K1154" t="s">
        <v>14</v>
      </c>
      <c r="M1154" s="34">
        <f t="shared" si="276"/>
        <v>2015140</v>
      </c>
      <c r="N1154" s="34">
        <f t="shared" si="277"/>
        <v>1202405</v>
      </c>
      <c r="O1154" s="34" t="str">
        <f t="shared" si="278"/>
        <v>BLING VP 75CL X12</v>
      </c>
      <c r="P1154" s="35">
        <f t="shared" si="279"/>
        <v>39.69</v>
      </c>
      <c r="Q1154" s="20">
        <v>0</v>
      </c>
      <c r="R1154" s="21">
        <f t="shared" si="292"/>
        <v>0</v>
      </c>
      <c r="S1154" s="22">
        <f t="shared" si="293"/>
        <v>0</v>
      </c>
      <c r="T1154" s="23">
        <v>0</v>
      </c>
      <c r="U1154" s="21">
        <f t="shared" si="294"/>
        <v>0</v>
      </c>
      <c r="V1154" s="24">
        <f t="shared" si="295"/>
        <v>0</v>
      </c>
    </row>
    <row r="1155" spans="2:22" ht="16.5" x14ac:dyDescent="0.35">
      <c r="C1155" t="s">
        <v>9</v>
      </c>
      <c r="D1155" t="s">
        <v>10</v>
      </c>
      <c r="E1155">
        <v>2015140</v>
      </c>
      <c r="F1155">
        <v>1218108</v>
      </c>
      <c r="G1155" t="s">
        <v>1145</v>
      </c>
      <c r="H1155">
        <v>48</v>
      </c>
      <c r="I1155" t="s">
        <v>12</v>
      </c>
      <c r="J1155">
        <v>18.22</v>
      </c>
      <c r="K1155" t="s">
        <v>14</v>
      </c>
      <c r="M1155" s="34">
        <f t="shared" si="276"/>
        <v>2015140</v>
      </c>
      <c r="N1155" s="34">
        <f t="shared" si="277"/>
        <v>1218108</v>
      </c>
      <c r="O1155" s="34" t="str">
        <f t="shared" si="278"/>
        <v>VOLVIC PET 50CL X24</v>
      </c>
      <c r="P1155" s="35">
        <f t="shared" si="279"/>
        <v>0.37958333333333333</v>
      </c>
      <c r="Q1155" s="20">
        <v>0</v>
      </c>
      <c r="R1155" s="21">
        <f t="shared" si="292"/>
        <v>0</v>
      </c>
      <c r="S1155" s="22">
        <f t="shared" si="293"/>
        <v>0</v>
      </c>
      <c r="T1155" s="23">
        <v>0</v>
      </c>
      <c r="U1155" s="21">
        <f t="shared" si="294"/>
        <v>0</v>
      </c>
      <c r="V1155" s="24">
        <f t="shared" si="295"/>
        <v>0</v>
      </c>
    </row>
    <row r="1156" spans="2:22" ht="16.5" x14ac:dyDescent="0.35">
      <c r="C1156" t="s">
        <v>9</v>
      </c>
      <c r="D1156" t="s">
        <v>10</v>
      </c>
      <c r="E1156">
        <v>2015140</v>
      </c>
      <c r="F1156">
        <v>1245069</v>
      </c>
      <c r="G1156" t="s">
        <v>1146</v>
      </c>
      <c r="H1156" t="s">
        <v>1147</v>
      </c>
      <c r="I1156" t="s">
        <v>12</v>
      </c>
      <c r="J1156" t="s">
        <v>1148</v>
      </c>
      <c r="K1156" t="s">
        <v>14</v>
      </c>
      <c r="M1156" s="34">
        <f t="shared" ref="M1156:M1219" si="296">IF(D1156&lt;&gt;"",E1156,"")</f>
        <v>2015140</v>
      </c>
      <c r="N1156" s="34">
        <f t="shared" ref="N1156:N1219" si="297">IF(M1156&lt;&gt;"",F1156,"")</f>
        <v>1245069</v>
      </c>
      <c r="O1156" s="34" t="str">
        <f t="shared" ref="O1156:O1219" si="298">IF(M1156&lt;&gt;"",G1156,"")</f>
        <v>EVIAN VP 75CL X12</v>
      </c>
      <c r="P1156" s="35">
        <f t="shared" ref="P1156:P1219" si="299">IF(M1156&lt;&gt;"",SUBSTITUTE(J1156,",","")/VALUE(SUBSTITUTE(H1156,",","")),"")</f>
        <v>1.2119607843137254</v>
      </c>
      <c r="Q1156" s="20">
        <v>0</v>
      </c>
      <c r="R1156" s="21">
        <f t="shared" si="292"/>
        <v>0</v>
      </c>
      <c r="S1156" s="22">
        <f t="shared" si="293"/>
        <v>0</v>
      </c>
      <c r="T1156" s="23">
        <v>0</v>
      </c>
      <c r="U1156" s="21">
        <f t="shared" si="294"/>
        <v>0</v>
      </c>
      <c r="V1156" s="24">
        <f t="shared" si="295"/>
        <v>0</v>
      </c>
    </row>
    <row r="1157" spans="2:22" ht="16.5" x14ac:dyDescent="0.35">
      <c r="C1157" t="s">
        <v>9</v>
      </c>
      <c r="D1157" t="s">
        <v>10</v>
      </c>
      <c r="E1157">
        <v>2015140</v>
      </c>
      <c r="F1157">
        <v>1258821</v>
      </c>
      <c r="G1157" t="s">
        <v>1149</v>
      </c>
      <c r="H1157">
        <v>96</v>
      </c>
      <c r="I1157" t="s">
        <v>12</v>
      </c>
      <c r="J1157">
        <v>197.76</v>
      </c>
      <c r="K1157" t="s">
        <v>14</v>
      </c>
      <c r="M1157" s="34">
        <f t="shared" si="296"/>
        <v>2015140</v>
      </c>
      <c r="N1157" s="34">
        <f t="shared" si="297"/>
        <v>1258821</v>
      </c>
      <c r="O1157" s="34" t="str">
        <f t="shared" si="298"/>
        <v>FIJI PLATE PET 50CL X24</v>
      </c>
      <c r="P1157" s="35">
        <f t="shared" si="299"/>
        <v>2.06</v>
      </c>
      <c r="Q1157" s="20">
        <v>0</v>
      </c>
      <c r="R1157" s="21">
        <f t="shared" si="292"/>
        <v>0</v>
      </c>
      <c r="S1157" s="22">
        <f t="shared" si="293"/>
        <v>0</v>
      </c>
      <c r="T1157" s="23">
        <v>0</v>
      </c>
      <c r="U1157" s="21">
        <f t="shared" si="294"/>
        <v>0</v>
      </c>
      <c r="V1157" s="24">
        <f t="shared" si="295"/>
        <v>0</v>
      </c>
    </row>
    <row r="1158" spans="2:22" ht="16.5" x14ac:dyDescent="0.35">
      <c r="C1158" t="s">
        <v>9</v>
      </c>
      <c r="D1158" t="s">
        <v>10</v>
      </c>
      <c r="E1158">
        <v>2015140</v>
      </c>
      <c r="F1158">
        <v>1347882</v>
      </c>
      <c r="G1158" t="s">
        <v>1150</v>
      </c>
      <c r="H1158">
        <v>700</v>
      </c>
      <c r="I1158" t="s">
        <v>12</v>
      </c>
      <c r="J1158">
        <v>395.23</v>
      </c>
      <c r="K1158" t="s">
        <v>14</v>
      </c>
      <c r="M1158" s="34">
        <f t="shared" si="296"/>
        <v>2015140</v>
      </c>
      <c r="N1158" s="34">
        <f t="shared" si="297"/>
        <v>1347882</v>
      </c>
      <c r="O1158" s="34" t="str">
        <f t="shared" si="298"/>
        <v>EVIAN VP 33CL X20</v>
      </c>
      <c r="P1158" s="35">
        <f t="shared" si="299"/>
        <v>0.56461428571428574</v>
      </c>
      <c r="Q1158" s="20">
        <v>0</v>
      </c>
      <c r="R1158" s="21">
        <f t="shared" si="292"/>
        <v>0</v>
      </c>
      <c r="S1158" s="22">
        <f t="shared" si="293"/>
        <v>0</v>
      </c>
      <c r="T1158" s="23">
        <v>0</v>
      </c>
      <c r="U1158" s="21">
        <f t="shared" si="294"/>
        <v>0</v>
      </c>
      <c r="V1158" s="24">
        <f t="shared" si="295"/>
        <v>0</v>
      </c>
    </row>
    <row r="1159" spans="2:22" ht="16.5" x14ac:dyDescent="0.35">
      <c r="C1159" t="s">
        <v>9</v>
      </c>
      <c r="D1159" t="s">
        <v>10</v>
      </c>
      <c r="E1159">
        <v>2015140</v>
      </c>
      <c r="F1159">
        <v>1384763</v>
      </c>
      <c r="G1159" t="s">
        <v>1151</v>
      </c>
      <c r="H1159">
        <v>4</v>
      </c>
      <c r="I1159" t="s">
        <v>12</v>
      </c>
      <c r="J1159">
        <v>3.87</v>
      </c>
      <c r="K1159" t="s">
        <v>14</v>
      </c>
      <c r="M1159" s="34">
        <f t="shared" si="296"/>
        <v>2015140</v>
      </c>
      <c r="N1159" s="34">
        <f t="shared" si="297"/>
        <v>1384763</v>
      </c>
      <c r="O1159" s="34" t="str">
        <f t="shared" si="298"/>
        <v>SAN BERNARDO PLATE VP 75CL X12</v>
      </c>
      <c r="P1159" s="35">
        <f t="shared" si="299"/>
        <v>0.96750000000000003</v>
      </c>
      <c r="Q1159" s="20">
        <v>0</v>
      </c>
      <c r="R1159" s="21">
        <f t="shared" si="292"/>
        <v>0</v>
      </c>
      <c r="S1159" s="22">
        <f t="shared" si="293"/>
        <v>0</v>
      </c>
      <c r="T1159" s="23">
        <v>0</v>
      </c>
      <c r="U1159" s="21">
        <f t="shared" si="294"/>
        <v>0</v>
      </c>
      <c r="V1159" s="24">
        <f t="shared" si="295"/>
        <v>0</v>
      </c>
    </row>
    <row r="1160" spans="2:22" ht="16.5" x14ac:dyDescent="0.35">
      <c r="C1160" t="s">
        <v>9</v>
      </c>
      <c r="D1160" t="s">
        <v>10</v>
      </c>
      <c r="E1160">
        <v>2015140</v>
      </c>
      <c r="F1160">
        <v>2008310</v>
      </c>
      <c r="G1160" t="s">
        <v>1152</v>
      </c>
      <c r="H1160">
        <v>35</v>
      </c>
      <c r="I1160" t="s">
        <v>12</v>
      </c>
      <c r="J1160">
        <v>161.15</v>
      </c>
      <c r="K1160" t="s">
        <v>14</v>
      </c>
      <c r="M1160" s="34">
        <f t="shared" si="296"/>
        <v>2015140</v>
      </c>
      <c r="N1160" s="34">
        <f t="shared" si="297"/>
        <v>2008310</v>
      </c>
      <c r="O1160" s="34" t="str">
        <f t="shared" si="298"/>
        <v>OREZZA PLATE VP 100CL X6</v>
      </c>
      <c r="P1160" s="35">
        <f t="shared" si="299"/>
        <v>4.6042857142857141</v>
      </c>
      <c r="Q1160" s="20">
        <v>0</v>
      </c>
      <c r="R1160" s="21">
        <f t="shared" si="292"/>
        <v>0</v>
      </c>
      <c r="S1160" s="22">
        <f t="shared" si="293"/>
        <v>0</v>
      </c>
      <c r="T1160" s="23">
        <v>0</v>
      </c>
      <c r="U1160" s="21">
        <f t="shared" si="294"/>
        <v>0</v>
      </c>
      <c r="V1160" s="24">
        <f t="shared" si="295"/>
        <v>0</v>
      </c>
    </row>
    <row r="1161" spans="2:22" ht="16.5" x14ac:dyDescent="0.35">
      <c r="C1161" t="s">
        <v>9</v>
      </c>
      <c r="D1161" t="s">
        <v>10</v>
      </c>
      <c r="E1161">
        <v>2015140</v>
      </c>
      <c r="F1161">
        <v>2016563</v>
      </c>
      <c r="G1161" t="s">
        <v>1153</v>
      </c>
      <c r="H1161" t="s">
        <v>1154</v>
      </c>
      <c r="I1161" t="s">
        <v>12</v>
      </c>
      <c r="J1161">
        <v>175</v>
      </c>
      <c r="K1161" t="s">
        <v>14</v>
      </c>
      <c r="M1161" s="34">
        <f t="shared" si="296"/>
        <v>2015140</v>
      </c>
      <c r="N1161" s="34">
        <f t="shared" si="297"/>
        <v>2016563</v>
      </c>
      <c r="O1161" s="34" t="str">
        <f t="shared" si="298"/>
        <v>NESTLE VERA PLATE PET 50CL X24</v>
      </c>
      <c r="P1161" s="35">
        <f t="shared" si="299"/>
        <v>0.1</v>
      </c>
      <c r="Q1161" s="20">
        <v>0</v>
      </c>
      <c r="R1161" s="21">
        <f t="shared" si="292"/>
        <v>0</v>
      </c>
      <c r="S1161" s="22">
        <f t="shared" si="293"/>
        <v>0</v>
      </c>
      <c r="T1161" s="23">
        <v>0</v>
      </c>
      <c r="U1161" s="21">
        <f t="shared" si="294"/>
        <v>0</v>
      </c>
      <c r="V1161" s="24">
        <f t="shared" si="295"/>
        <v>0</v>
      </c>
    </row>
    <row r="1162" spans="2:22" ht="16.5" x14ac:dyDescent="0.35">
      <c r="C1162" t="s">
        <v>9</v>
      </c>
      <c r="D1162" t="s">
        <v>10</v>
      </c>
      <c r="E1162">
        <v>2015140</v>
      </c>
      <c r="F1162">
        <v>2016624</v>
      </c>
      <c r="G1162" t="s">
        <v>1155</v>
      </c>
      <c r="H1162">
        <v>168</v>
      </c>
      <c r="I1162" t="s">
        <v>12</v>
      </c>
      <c r="J1162">
        <v>77.78</v>
      </c>
      <c r="K1162" t="s">
        <v>14</v>
      </c>
      <c r="M1162" s="34">
        <f t="shared" si="296"/>
        <v>2015140</v>
      </c>
      <c r="N1162" s="34">
        <f t="shared" si="297"/>
        <v>2016624</v>
      </c>
      <c r="O1162" s="34" t="str">
        <f t="shared" si="298"/>
        <v>EVIAN PRESTIGE PREMIUM PET 33CL X24</v>
      </c>
      <c r="P1162" s="35">
        <f t="shared" si="299"/>
        <v>0.46297619047619049</v>
      </c>
      <c r="Q1162" s="20">
        <v>0</v>
      </c>
      <c r="R1162" s="21">
        <f t="shared" si="292"/>
        <v>0</v>
      </c>
      <c r="S1162" s="22">
        <f t="shared" si="293"/>
        <v>0</v>
      </c>
      <c r="T1162" s="23">
        <v>0</v>
      </c>
      <c r="U1162" s="21">
        <f t="shared" si="294"/>
        <v>0</v>
      </c>
      <c r="V1162" s="24">
        <f t="shared" si="295"/>
        <v>0</v>
      </c>
    </row>
    <row r="1163" spans="2:22" ht="16.5" x14ac:dyDescent="0.35">
      <c r="C1163" t="s">
        <v>9</v>
      </c>
      <c r="D1163" t="s">
        <v>10</v>
      </c>
      <c r="E1163">
        <v>2015140</v>
      </c>
      <c r="F1163">
        <v>2016626</v>
      </c>
      <c r="G1163" t="s">
        <v>1156</v>
      </c>
      <c r="H1163">
        <v>720</v>
      </c>
      <c r="I1163" t="s">
        <v>12</v>
      </c>
      <c r="J1163">
        <v>172.06</v>
      </c>
      <c r="K1163" t="s">
        <v>14</v>
      </c>
      <c r="M1163" s="36">
        <f t="shared" si="296"/>
        <v>2015140</v>
      </c>
      <c r="N1163" s="36">
        <f t="shared" si="297"/>
        <v>2016626</v>
      </c>
      <c r="O1163" s="36" t="str">
        <f t="shared" si="298"/>
        <v>EVIAN GOUTTE PET 20CL X24</v>
      </c>
      <c r="P1163" s="37">
        <f t="shared" si="299"/>
        <v>0.23897222222222222</v>
      </c>
      <c r="Q1163" s="25">
        <v>0</v>
      </c>
      <c r="R1163" s="26">
        <f t="shared" si="292"/>
        <v>0</v>
      </c>
      <c r="S1163" s="27">
        <f t="shared" si="293"/>
        <v>0</v>
      </c>
      <c r="T1163" s="28">
        <v>0</v>
      </c>
      <c r="U1163" s="26">
        <f t="shared" si="294"/>
        <v>0</v>
      </c>
      <c r="V1163" s="29">
        <f t="shared" si="295"/>
        <v>0</v>
      </c>
    </row>
    <row r="1164" spans="2:22" hidden="1" x14ac:dyDescent="0.25">
      <c r="M1164" t="str">
        <f t="shared" si="296"/>
        <v/>
      </c>
      <c r="N1164" t="str">
        <f t="shared" si="297"/>
        <v/>
      </c>
      <c r="O1164" t="str">
        <f t="shared" si="298"/>
        <v/>
      </c>
      <c r="P1164" s="1" t="str">
        <f t="shared" si="299"/>
        <v/>
      </c>
    </row>
    <row r="1165" spans="2:22" hidden="1" x14ac:dyDescent="0.25">
      <c r="B1165" t="s">
        <v>15</v>
      </c>
      <c r="E1165">
        <v>2015140</v>
      </c>
      <c r="J1165" t="s">
        <v>1157</v>
      </c>
      <c r="K1165" t="s">
        <v>14</v>
      </c>
      <c r="M1165" t="str">
        <f t="shared" si="296"/>
        <v/>
      </c>
      <c r="N1165" t="str">
        <f t="shared" si="297"/>
        <v/>
      </c>
      <c r="O1165" t="str">
        <f t="shared" si="298"/>
        <v/>
      </c>
      <c r="P1165" s="1" t="str">
        <f t="shared" si="299"/>
        <v/>
      </c>
    </row>
    <row r="1166" spans="2:22" hidden="1" x14ac:dyDescent="0.25">
      <c r="M1166" t="str">
        <f t="shared" si="296"/>
        <v/>
      </c>
      <c r="N1166" t="str">
        <f t="shared" si="297"/>
        <v/>
      </c>
      <c r="O1166" t="str">
        <f t="shared" si="298"/>
        <v/>
      </c>
      <c r="P1166" s="1" t="str">
        <f t="shared" si="299"/>
        <v/>
      </c>
    </row>
    <row r="1167" spans="2:22" ht="16.5" x14ac:dyDescent="0.35">
      <c r="C1167" t="s">
        <v>9</v>
      </c>
      <c r="D1167" t="s">
        <v>10</v>
      </c>
      <c r="E1167">
        <v>2015141</v>
      </c>
      <c r="F1167">
        <v>940449</v>
      </c>
      <c r="G1167" t="s">
        <v>1158</v>
      </c>
      <c r="H1167">
        <v>282</v>
      </c>
      <c r="I1167" t="s">
        <v>12</v>
      </c>
      <c r="J1167">
        <v>287.64</v>
      </c>
      <c r="K1167" t="s">
        <v>14</v>
      </c>
      <c r="M1167" s="32">
        <f t="shared" si="296"/>
        <v>2015141</v>
      </c>
      <c r="N1167" s="32">
        <f t="shared" si="297"/>
        <v>940449</v>
      </c>
      <c r="O1167" s="32" t="str">
        <f t="shared" si="298"/>
        <v>OREZZA GAZEUSE VP 100CL X6</v>
      </c>
      <c r="P1167" s="33">
        <f t="shared" si="299"/>
        <v>1.02</v>
      </c>
      <c r="Q1167" s="15">
        <v>0</v>
      </c>
      <c r="R1167" s="16">
        <f t="shared" ref="R1167:R1184" si="300">IFERROR(Q1167/1.416,0)</f>
        <v>0</v>
      </c>
      <c r="S1167" s="17">
        <f t="shared" ref="S1167:S1184" si="301">IFERROR(P1167/R1167,0)</f>
        <v>0</v>
      </c>
      <c r="T1167" s="18">
        <v>0</v>
      </c>
      <c r="U1167" s="16">
        <f t="shared" ref="U1167:U1184" si="302">IFERROR(T1167/1.416,0)</f>
        <v>0</v>
      </c>
      <c r="V1167" s="19">
        <f t="shared" ref="V1167:V1184" si="303">IFERROR(P1167/U1167,0)</f>
        <v>0</v>
      </c>
    </row>
    <row r="1168" spans="2:22" ht="16.5" x14ac:dyDescent="0.35">
      <c r="C1168" t="s">
        <v>9</v>
      </c>
      <c r="D1168" t="s">
        <v>10</v>
      </c>
      <c r="E1168">
        <v>2015141</v>
      </c>
      <c r="F1168">
        <v>940465</v>
      </c>
      <c r="G1168" t="s">
        <v>1159</v>
      </c>
      <c r="H1168">
        <v>120</v>
      </c>
      <c r="I1168" t="s">
        <v>12</v>
      </c>
      <c r="J1168">
        <v>75.319999999999993</v>
      </c>
      <c r="K1168" t="s">
        <v>14</v>
      </c>
      <c r="M1168" s="34">
        <f t="shared" si="296"/>
        <v>2015141</v>
      </c>
      <c r="N1168" s="34">
        <f t="shared" si="297"/>
        <v>940465</v>
      </c>
      <c r="O1168" s="34" t="str">
        <f t="shared" si="298"/>
        <v>PERRIER VC 33CL X24</v>
      </c>
      <c r="P1168" s="35">
        <f t="shared" si="299"/>
        <v>0.6276666666666666</v>
      </c>
      <c r="Q1168" s="20">
        <v>0</v>
      </c>
      <c r="R1168" s="21">
        <f t="shared" si="300"/>
        <v>0</v>
      </c>
      <c r="S1168" s="22">
        <f t="shared" si="301"/>
        <v>0</v>
      </c>
      <c r="T1168" s="23">
        <v>0</v>
      </c>
      <c r="U1168" s="21">
        <f t="shared" si="302"/>
        <v>0</v>
      </c>
      <c r="V1168" s="24">
        <f t="shared" si="303"/>
        <v>0</v>
      </c>
    </row>
    <row r="1169" spans="3:22" ht="16.5" x14ac:dyDescent="0.35">
      <c r="C1169" t="s">
        <v>9</v>
      </c>
      <c r="D1169" t="s">
        <v>10</v>
      </c>
      <c r="E1169">
        <v>2015141</v>
      </c>
      <c r="F1169">
        <v>940481</v>
      </c>
      <c r="G1169" t="s">
        <v>1160</v>
      </c>
      <c r="H1169">
        <v>696</v>
      </c>
      <c r="I1169" t="s">
        <v>12</v>
      </c>
      <c r="J1169">
        <v>318.45</v>
      </c>
      <c r="K1169" t="s">
        <v>14</v>
      </c>
      <c r="M1169" s="34">
        <f t="shared" si="296"/>
        <v>2015141</v>
      </c>
      <c r="N1169" s="34">
        <f t="shared" si="297"/>
        <v>940481</v>
      </c>
      <c r="O1169" s="34" t="str">
        <f t="shared" si="298"/>
        <v>PERRIER VP 20CL X24</v>
      </c>
      <c r="P1169" s="35">
        <f t="shared" si="299"/>
        <v>0.45754310344827587</v>
      </c>
      <c r="Q1169" s="20">
        <v>0</v>
      </c>
      <c r="R1169" s="21">
        <f t="shared" si="300"/>
        <v>0</v>
      </c>
      <c r="S1169" s="22">
        <f t="shared" si="301"/>
        <v>0</v>
      </c>
      <c r="T1169" s="23">
        <v>0</v>
      </c>
      <c r="U1169" s="21">
        <f t="shared" si="302"/>
        <v>0</v>
      </c>
      <c r="V1169" s="24">
        <f t="shared" si="303"/>
        <v>0</v>
      </c>
    </row>
    <row r="1170" spans="3:22" ht="16.5" x14ac:dyDescent="0.35">
      <c r="C1170" t="s">
        <v>9</v>
      </c>
      <c r="D1170" t="s">
        <v>10</v>
      </c>
      <c r="E1170">
        <v>2015141</v>
      </c>
      <c r="F1170">
        <v>943746</v>
      </c>
      <c r="G1170" t="s">
        <v>1161</v>
      </c>
      <c r="H1170">
        <v>384</v>
      </c>
      <c r="I1170" t="s">
        <v>12</v>
      </c>
      <c r="J1170">
        <v>99.83</v>
      </c>
      <c r="K1170" t="s">
        <v>14</v>
      </c>
      <c r="M1170" s="34">
        <f t="shared" si="296"/>
        <v>2015141</v>
      </c>
      <c r="N1170" s="34">
        <f t="shared" si="297"/>
        <v>943746</v>
      </c>
      <c r="O1170" s="34" t="str">
        <f t="shared" si="298"/>
        <v>SAN PELLEGRINO PET 50CL X24</v>
      </c>
      <c r="P1170" s="35">
        <f t="shared" si="299"/>
        <v>0.25997395833333331</v>
      </c>
      <c r="Q1170" s="20">
        <v>0</v>
      </c>
      <c r="R1170" s="21">
        <f t="shared" si="300"/>
        <v>0</v>
      </c>
      <c r="S1170" s="22">
        <f t="shared" si="301"/>
        <v>0</v>
      </c>
      <c r="T1170" s="23">
        <v>0</v>
      </c>
      <c r="U1170" s="21">
        <f t="shared" si="302"/>
        <v>0</v>
      </c>
      <c r="V1170" s="24">
        <f t="shared" si="303"/>
        <v>0</v>
      </c>
    </row>
    <row r="1171" spans="3:22" ht="16.5" x14ac:dyDescent="0.35">
      <c r="C1171" t="s">
        <v>9</v>
      </c>
      <c r="D1171" t="s">
        <v>10</v>
      </c>
      <c r="E1171">
        <v>2015141</v>
      </c>
      <c r="F1171">
        <v>1138175</v>
      </c>
      <c r="G1171" t="s">
        <v>1162</v>
      </c>
      <c r="H1171">
        <v>24</v>
      </c>
      <c r="I1171" t="s">
        <v>12</v>
      </c>
      <c r="J1171">
        <v>9.9700000000000006</v>
      </c>
      <c r="K1171" t="s">
        <v>14</v>
      </c>
      <c r="M1171" s="34">
        <f t="shared" si="296"/>
        <v>2015141</v>
      </c>
      <c r="N1171" s="34">
        <f t="shared" si="297"/>
        <v>1138175</v>
      </c>
      <c r="O1171" s="34" t="str">
        <f t="shared" si="298"/>
        <v>SAN PELLEGRINO VC 25CL X24</v>
      </c>
      <c r="P1171" s="35">
        <f t="shared" si="299"/>
        <v>0.41541666666666671</v>
      </c>
      <c r="Q1171" s="20">
        <v>0</v>
      </c>
      <c r="R1171" s="21">
        <f t="shared" si="300"/>
        <v>0</v>
      </c>
      <c r="S1171" s="22">
        <f t="shared" si="301"/>
        <v>0</v>
      </c>
      <c r="T1171" s="23">
        <v>0</v>
      </c>
      <c r="U1171" s="21">
        <f t="shared" si="302"/>
        <v>0</v>
      </c>
      <c r="V1171" s="24">
        <f t="shared" si="303"/>
        <v>0</v>
      </c>
    </row>
    <row r="1172" spans="3:22" ht="16.5" x14ac:dyDescent="0.35">
      <c r="C1172" t="s">
        <v>9</v>
      </c>
      <c r="D1172" t="s">
        <v>10</v>
      </c>
      <c r="E1172">
        <v>2015141</v>
      </c>
      <c r="F1172">
        <v>1160989</v>
      </c>
      <c r="G1172" t="s">
        <v>1163</v>
      </c>
      <c r="H1172">
        <v>160</v>
      </c>
      <c r="I1172" t="s">
        <v>12</v>
      </c>
      <c r="J1172">
        <v>71.16</v>
      </c>
      <c r="K1172" t="s">
        <v>14</v>
      </c>
      <c r="M1172" s="34">
        <f t="shared" si="296"/>
        <v>2015141</v>
      </c>
      <c r="N1172" s="34">
        <f t="shared" si="297"/>
        <v>1160989</v>
      </c>
      <c r="O1172" s="34" t="str">
        <f t="shared" si="298"/>
        <v>SAN PELLEGRINO VC 50CL X20</v>
      </c>
      <c r="P1172" s="35">
        <f t="shared" si="299"/>
        <v>0.44474999999999998</v>
      </c>
      <c r="Q1172" s="20">
        <v>0</v>
      </c>
      <c r="R1172" s="21">
        <f t="shared" si="300"/>
        <v>0</v>
      </c>
      <c r="S1172" s="22">
        <f t="shared" si="301"/>
        <v>0</v>
      </c>
      <c r="T1172" s="23">
        <v>0</v>
      </c>
      <c r="U1172" s="21">
        <f t="shared" si="302"/>
        <v>0</v>
      </c>
      <c r="V1172" s="24">
        <f t="shared" si="303"/>
        <v>0</v>
      </c>
    </row>
    <row r="1173" spans="3:22" ht="16.5" x14ac:dyDescent="0.35">
      <c r="C1173" t="s">
        <v>9</v>
      </c>
      <c r="D1173" t="s">
        <v>10</v>
      </c>
      <c r="E1173">
        <v>2015141</v>
      </c>
      <c r="F1173">
        <v>1184075</v>
      </c>
      <c r="G1173" t="s">
        <v>1164</v>
      </c>
      <c r="H1173">
        <v>108</v>
      </c>
      <c r="I1173" t="s">
        <v>12</v>
      </c>
      <c r="J1173">
        <v>82.08</v>
      </c>
      <c r="K1173" t="s">
        <v>14</v>
      </c>
      <c r="M1173" s="34">
        <f t="shared" si="296"/>
        <v>2015141</v>
      </c>
      <c r="N1173" s="34">
        <f t="shared" si="297"/>
        <v>1184075</v>
      </c>
      <c r="O1173" s="34" t="str">
        <f t="shared" si="298"/>
        <v>PERRIER VP 75CL X12</v>
      </c>
      <c r="P1173" s="35">
        <f t="shared" si="299"/>
        <v>0.76</v>
      </c>
      <c r="Q1173" s="20">
        <v>0</v>
      </c>
      <c r="R1173" s="21">
        <f t="shared" si="300"/>
        <v>0</v>
      </c>
      <c r="S1173" s="22">
        <f t="shared" si="301"/>
        <v>0</v>
      </c>
      <c r="T1173" s="23">
        <v>0</v>
      </c>
      <c r="U1173" s="21">
        <f t="shared" si="302"/>
        <v>0</v>
      </c>
      <c r="V1173" s="24">
        <f t="shared" si="303"/>
        <v>0</v>
      </c>
    </row>
    <row r="1174" spans="3:22" ht="16.5" x14ac:dyDescent="0.35">
      <c r="C1174" t="s">
        <v>9</v>
      </c>
      <c r="D1174" t="s">
        <v>10</v>
      </c>
      <c r="E1174">
        <v>2015141</v>
      </c>
      <c r="F1174">
        <v>1185481</v>
      </c>
      <c r="G1174" t="s">
        <v>1165</v>
      </c>
      <c r="H1174">
        <v>80</v>
      </c>
      <c r="I1174" t="s">
        <v>12</v>
      </c>
      <c r="J1174">
        <v>36.979999999999997</v>
      </c>
      <c r="K1174" t="s">
        <v>14</v>
      </c>
      <c r="M1174" s="34">
        <f t="shared" si="296"/>
        <v>2015141</v>
      </c>
      <c r="N1174" s="34">
        <f t="shared" si="297"/>
        <v>1185481</v>
      </c>
      <c r="O1174" s="34" t="str">
        <f t="shared" si="298"/>
        <v>EAU DE PERRIER VC 50CL X20</v>
      </c>
      <c r="P1174" s="35">
        <f t="shared" si="299"/>
        <v>0.46224999999999994</v>
      </c>
      <c r="Q1174" s="20">
        <v>0</v>
      </c>
      <c r="R1174" s="21">
        <f t="shared" si="300"/>
        <v>0</v>
      </c>
      <c r="S1174" s="22">
        <f t="shared" si="301"/>
        <v>0</v>
      </c>
      <c r="T1174" s="23">
        <v>0</v>
      </c>
      <c r="U1174" s="21">
        <f t="shared" si="302"/>
        <v>0</v>
      </c>
      <c r="V1174" s="24">
        <f t="shared" si="303"/>
        <v>0</v>
      </c>
    </row>
    <row r="1175" spans="3:22" ht="16.5" x14ac:dyDescent="0.35">
      <c r="C1175" t="s">
        <v>9</v>
      </c>
      <c r="D1175" t="s">
        <v>10</v>
      </c>
      <c r="E1175">
        <v>2015141</v>
      </c>
      <c r="F1175">
        <v>1245106</v>
      </c>
      <c r="G1175" t="s">
        <v>1166</v>
      </c>
      <c r="H1175">
        <v>351</v>
      </c>
      <c r="I1175" t="s">
        <v>12</v>
      </c>
      <c r="J1175">
        <v>443.3</v>
      </c>
      <c r="K1175" t="s">
        <v>14</v>
      </c>
      <c r="M1175" s="34">
        <f t="shared" si="296"/>
        <v>2015141</v>
      </c>
      <c r="N1175" s="34">
        <f t="shared" si="297"/>
        <v>1245106</v>
      </c>
      <c r="O1175" s="34" t="str">
        <f t="shared" si="298"/>
        <v>BADOIT VP 75CL X12</v>
      </c>
      <c r="P1175" s="35">
        <f t="shared" si="299"/>
        <v>1.2629629629629631</v>
      </c>
      <c r="Q1175" s="20">
        <v>0</v>
      </c>
      <c r="R1175" s="21">
        <f t="shared" si="300"/>
        <v>0</v>
      </c>
      <c r="S1175" s="22">
        <f t="shared" si="301"/>
        <v>0</v>
      </c>
      <c r="T1175" s="23">
        <v>0</v>
      </c>
      <c r="U1175" s="21">
        <f t="shared" si="302"/>
        <v>0</v>
      </c>
      <c r="V1175" s="24">
        <f t="shared" si="303"/>
        <v>0</v>
      </c>
    </row>
    <row r="1176" spans="3:22" ht="16.5" x14ac:dyDescent="0.35">
      <c r="C1176" t="s">
        <v>9</v>
      </c>
      <c r="D1176" t="s">
        <v>10</v>
      </c>
      <c r="E1176">
        <v>2015141</v>
      </c>
      <c r="F1176">
        <v>1375470</v>
      </c>
      <c r="G1176" t="s">
        <v>1167</v>
      </c>
      <c r="H1176">
        <v>464</v>
      </c>
      <c r="I1176" t="s">
        <v>12</v>
      </c>
      <c r="J1176">
        <v>282.11</v>
      </c>
      <c r="K1176" t="s">
        <v>14</v>
      </c>
      <c r="M1176" s="34">
        <f t="shared" si="296"/>
        <v>2015141</v>
      </c>
      <c r="N1176" s="34">
        <f t="shared" si="297"/>
        <v>1375470</v>
      </c>
      <c r="O1176" s="34" t="str">
        <f t="shared" si="298"/>
        <v>BADOIT ROUGE VP 33CL X20</v>
      </c>
      <c r="P1176" s="35">
        <f t="shared" si="299"/>
        <v>0.60799568965517248</v>
      </c>
      <c r="Q1176" s="20">
        <v>0</v>
      </c>
      <c r="R1176" s="21">
        <f t="shared" si="300"/>
        <v>0</v>
      </c>
      <c r="S1176" s="22">
        <f t="shared" si="301"/>
        <v>0</v>
      </c>
      <c r="T1176" s="23">
        <v>0</v>
      </c>
      <c r="U1176" s="21">
        <f t="shared" si="302"/>
        <v>0</v>
      </c>
      <c r="V1176" s="24">
        <f t="shared" si="303"/>
        <v>0</v>
      </c>
    </row>
    <row r="1177" spans="3:22" ht="16.5" x14ac:dyDescent="0.35">
      <c r="C1177" t="s">
        <v>9</v>
      </c>
      <c r="D1177" t="s">
        <v>10</v>
      </c>
      <c r="E1177">
        <v>2015141</v>
      </c>
      <c r="F1177">
        <v>1384085</v>
      </c>
      <c r="G1177" t="s">
        <v>1168</v>
      </c>
      <c r="H1177">
        <v>24</v>
      </c>
      <c r="I1177" t="s">
        <v>12</v>
      </c>
      <c r="J1177">
        <v>24.55</v>
      </c>
      <c r="K1177" t="s">
        <v>14</v>
      </c>
      <c r="M1177" s="34">
        <f t="shared" si="296"/>
        <v>2015141</v>
      </c>
      <c r="N1177" s="34">
        <f t="shared" si="297"/>
        <v>1384085</v>
      </c>
      <c r="O1177" s="34" t="str">
        <f t="shared" si="298"/>
        <v>CHATELDON GAZEUSE VP 75CL X12</v>
      </c>
      <c r="P1177" s="35">
        <f t="shared" si="299"/>
        <v>1.0229166666666667</v>
      </c>
      <c r="Q1177" s="20">
        <v>0</v>
      </c>
      <c r="R1177" s="21">
        <f t="shared" si="300"/>
        <v>0</v>
      </c>
      <c r="S1177" s="22">
        <f t="shared" si="301"/>
        <v>0</v>
      </c>
      <c r="T1177" s="23">
        <v>0</v>
      </c>
      <c r="U1177" s="21">
        <f t="shared" si="302"/>
        <v>0</v>
      </c>
      <c r="V1177" s="24">
        <f t="shared" si="303"/>
        <v>0</v>
      </c>
    </row>
    <row r="1178" spans="3:22" ht="16.5" x14ac:dyDescent="0.35">
      <c r="C1178" t="s">
        <v>9</v>
      </c>
      <c r="D1178" t="s">
        <v>10</v>
      </c>
      <c r="E1178">
        <v>2015141</v>
      </c>
      <c r="F1178">
        <v>1384755</v>
      </c>
      <c r="G1178" t="s">
        <v>1169</v>
      </c>
      <c r="H1178">
        <v>542</v>
      </c>
      <c r="I1178" t="s">
        <v>12</v>
      </c>
      <c r="J1178">
        <v>461.04</v>
      </c>
      <c r="K1178" t="s">
        <v>14</v>
      </c>
      <c r="M1178" s="34">
        <f t="shared" si="296"/>
        <v>2015141</v>
      </c>
      <c r="N1178" s="34">
        <f t="shared" si="297"/>
        <v>1384755</v>
      </c>
      <c r="O1178" s="34" t="str">
        <f t="shared" si="298"/>
        <v>SAN PELLEGRINO VP 75CL X12</v>
      </c>
      <c r="P1178" s="35">
        <f t="shared" si="299"/>
        <v>0.85062730627306282</v>
      </c>
      <c r="Q1178" s="20">
        <v>0</v>
      </c>
      <c r="R1178" s="21">
        <f t="shared" si="300"/>
        <v>0</v>
      </c>
      <c r="S1178" s="22">
        <f t="shared" si="301"/>
        <v>0</v>
      </c>
      <c r="T1178" s="23">
        <v>0</v>
      </c>
      <c r="U1178" s="21">
        <f t="shared" si="302"/>
        <v>0</v>
      </c>
      <c r="V1178" s="24">
        <f t="shared" si="303"/>
        <v>0</v>
      </c>
    </row>
    <row r="1179" spans="3:22" ht="16.5" x14ac:dyDescent="0.35">
      <c r="C1179" t="s">
        <v>9</v>
      </c>
      <c r="D1179" t="s">
        <v>10</v>
      </c>
      <c r="E1179">
        <v>2015141</v>
      </c>
      <c r="F1179">
        <v>1416201</v>
      </c>
      <c r="G1179" t="s">
        <v>1170</v>
      </c>
      <c r="H1179">
        <v>84</v>
      </c>
      <c r="I1179" t="s">
        <v>12</v>
      </c>
      <c r="J1179">
        <v>117.65</v>
      </c>
      <c r="K1179" t="s">
        <v>14</v>
      </c>
      <c r="M1179" s="34">
        <f t="shared" si="296"/>
        <v>2015141</v>
      </c>
      <c r="N1179" s="34">
        <f t="shared" si="297"/>
        <v>1416201</v>
      </c>
      <c r="O1179" s="34" t="str">
        <f t="shared" si="298"/>
        <v>FENTIMAN'S GINGER BEER VP 27,5CL X12</v>
      </c>
      <c r="P1179" s="35">
        <f t="shared" si="299"/>
        <v>1.4005952380952382</v>
      </c>
      <c r="Q1179" s="20">
        <v>0</v>
      </c>
      <c r="R1179" s="21">
        <f t="shared" si="300"/>
        <v>0</v>
      </c>
      <c r="S1179" s="22">
        <f t="shared" si="301"/>
        <v>0</v>
      </c>
      <c r="T1179" s="23">
        <v>0</v>
      </c>
      <c r="U1179" s="21">
        <f t="shared" si="302"/>
        <v>0</v>
      </c>
      <c r="V1179" s="24">
        <f t="shared" si="303"/>
        <v>0</v>
      </c>
    </row>
    <row r="1180" spans="3:22" ht="16.5" x14ac:dyDescent="0.35">
      <c r="C1180" t="s">
        <v>9</v>
      </c>
      <c r="D1180" t="s">
        <v>10</v>
      </c>
      <c r="E1180">
        <v>2015141</v>
      </c>
      <c r="F1180">
        <v>2003574</v>
      </c>
      <c r="G1180" t="s">
        <v>1171</v>
      </c>
      <c r="H1180">
        <v>120</v>
      </c>
      <c r="I1180" t="s">
        <v>12</v>
      </c>
      <c r="J1180">
        <v>12</v>
      </c>
      <c r="K1180" t="s">
        <v>14</v>
      </c>
      <c r="M1180" s="34">
        <f t="shared" si="296"/>
        <v>2015141</v>
      </c>
      <c r="N1180" s="34">
        <f t="shared" si="297"/>
        <v>2003574</v>
      </c>
      <c r="O1180" s="34" t="str">
        <f t="shared" si="298"/>
        <v>SAN BENEDETTO GAZEUSE PET 50CL X24</v>
      </c>
      <c r="P1180" s="35">
        <f t="shared" si="299"/>
        <v>0.1</v>
      </c>
      <c r="Q1180" s="20">
        <v>0</v>
      </c>
      <c r="R1180" s="21">
        <f t="shared" si="300"/>
        <v>0</v>
      </c>
      <c r="S1180" s="22">
        <f t="shared" si="301"/>
        <v>0</v>
      </c>
      <c r="T1180" s="23">
        <v>0</v>
      </c>
      <c r="U1180" s="21">
        <f t="shared" si="302"/>
        <v>0</v>
      </c>
      <c r="V1180" s="24">
        <f t="shared" si="303"/>
        <v>0</v>
      </c>
    </row>
    <row r="1181" spans="3:22" ht="16.5" x14ac:dyDescent="0.35">
      <c r="C1181" t="s">
        <v>9</v>
      </c>
      <c r="D1181" t="s">
        <v>10</v>
      </c>
      <c r="E1181">
        <v>2015141</v>
      </c>
      <c r="F1181">
        <v>2005170</v>
      </c>
      <c r="G1181" t="s">
        <v>1172</v>
      </c>
      <c r="H1181">
        <v>120</v>
      </c>
      <c r="I1181" t="s">
        <v>12</v>
      </c>
      <c r="J1181">
        <v>71.959999999999994</v>
      </c>
      <c r="K1181" t="s">
        <v>14</v>
      </c>
      <c r="M1181" s="34">
        <f t="shared" si="296"/>
        <v>2015141</v>
      </c>
      <c r="N1181" s="34">
        <f t="shared" si="297"/>
        <v>2005170</v>
      </c>
      <c r="O1181" s="34" t="str">
        <f t="shared" si="298"/>
        <v>BADOIT VP 33CL X20</v>
      </c>
      <c r="P1181" s="35">
        <f t="shared" si="299"/>
        <v>0.59966666666666657</v>
      </c>
      <c r="Q1181" s="20">
        <v>0</v>
      </c>
      <c r="R1181" s="21">
        <f t="shared" si="300"/>
        <v>0</v>
      </c>
      <c r="S1181" s="22">
        <f t="shared" si="301"/>
        <v>0</v>
      </c>
      <c r="T1181" s="23">
        <v>0</v>
      </c>
      <c r="U1181" s="21">
        <f t="shared" si="302"/>
        <v>0</v>
      </c>
      <c r="V1181" s="24">
        <f t="shared" si="303"/>
        <v>0</v>
      </c>
    </row>
    <row r="1182" spans="3:22" ht="16.5" x14ac:dyDescent="0.35">
      <c r="C1182" t="s">
        <v>9</v>
      </c>
      <c r="D1182" t="s">
        <v>10</v>
      </c>
      <c r="E1182">
        <v>2015141</v>
      </c>
      <c r="F1182">
        <v>2017600</v>
      </c>
      <c r="G1182" t="s">
        <v>1173</v>
      </c>
      <c r="H1182">
        <v>53</v>
      </c>
      <c r="I1182" t="s">
        <v>12</v>
      </c>
      <c r="J1182">
        <v>22.99</v>
      </c>
      <c r="K1182" t="s">
        <v>14</v>
      </c>
      <c r="M1182" s="34">
        <f t="shared" si="296"/>
        <v>2015141</v>
      </c>
      <c r="N1182" s="34">
        <f t="shared" si="297"/>
        <v>2017600</v>
      </c>
      <c r="O1182" s="34" t="str">
        <f t="shared" si="298"/>
        <v>PERRIER BTE SLIM CAN 33CL X24</v>
      </c>
      <c r="P1182" s="35">
        <f t="shared" si="299"/>
        <v>0.43377358490566037</v>
      </c>
      <c r="Q1182" s="20">
        <v>0</v>
      </c>
      <c r="R1182" s="21">
        <f t="shared" si="300"/>
        <v>0</v>
      </c>
      <c r="S1182" s="22">
        <f t="shared" si="301"/>
        <v>0</v>
      </c>
      <c r="T1182" s="23">
        <v>0</v>
      </c>
      <c r="U1182" s="21">
        <f t="shared" si="302"/>
        <v>0</v>
      </c>
      <c r="V1182" s="24">
        <f t="shared" si="303"/>
        <v>0</v>
      </c>
    </row>
    <row r="1183" spans="3:22" ht="16.5" x14ac:dyDescent="0.35">
      <c r="C1183" t="s">
        <v>9</v>
      </c>
      <c r="D1183" t="s">
        <v>10</v>
      </c>
      <c r="E1183">
        <v>2015141</v>
      </c>
      <c r="F1183">
        <v>2018045</v>
      </c>
      <c r="G1183" t="s">
        <v>1174</v>
      </c>
      <c r="H1183">
        <v>72</v>
      </c>
      <c r="I1183" t="s">
        <v>12</v>
      </c>
      <c r="J1183">
        <v>45.96</v>
      </c>
      <c r="K1183" t="s">
        <v>14</v>
      </c>
      <c r="M1183" s="34">
        <f t="shared" si="296"/>
        <v>2015141</v>
      </c>
      <c r="N1183" s="34">
        <f t="shared" si="297"/>
        <v>2018045</v>
      </c>
      <c r="O1183" s="34" t="str">
        <f t="shared" si="298"/>
        <v>VICHY ST YORRE VP 33CL X24</v>
      </c>
      <c r="P1183" s="35">
        <f t="shared" si="299"/>
        <v>0.63833333333333331</v>
      </c>
      <c r="Q1183" s="20">
        <v>0</v>
      </c>
      <c r="R1183" s="21">
        <f t="shared" si="300"/>
        <v>0</v>
      </c>
      <c r="S1183" s="22">
        <f t="shared" si="301"/>
        <v>0</v>
      </c>
      <c r="T1183" s="23">
        <v>0</v>
      </c>
      <c r="U1183" s="21">
        <f t="shared" si="302"/>
        <v>0</v>
      </c>
      <c r="V1183" s="24">
        <f t="shared" si="303"/>
        <v>0</v>
      </c>
    </row>
    <row r="1184" spans="3:22" ht="16.5" x14ac:dyDescent="0.35">
      <c r="C1184" t="s">
        <v>9</v>
      </c>
      <c r="D1184" t="s">
        <v>10</v>
      </c>
      <c r="E1184">
        <v>2015141</v>
      </c>
      <c r="F1184">
        <v>2020754</v>
      </c>
      <c r="G1184" t="s">
        <v>1175</v>
      </c>
      <c r="H1184">
        <v>59</v>
      </c>
      <c r="I1184" t="s">
        <v>12</v>
      </c>
      <c r="J1184">
        <v>109.74</v>
      </c>
      <c r="K1184" t="s">
        <v>14</v>
      </c>
      <c r="M1184" s="36">
        <f t="shared" si="296"/>
        <v>2015141</v>
      </c>
      <c r="N1184" s="36">
        <f t="shared" si="297"/>
        <v>2020754</v>
      </c>
      <c r="O1184" s="36" t="str">
        <f t="shared" si="298"/>
        <v>BADOIT ROUGE 2015 VP 75CL X12</v>
      </c>
      <c r="P1184" s="37">
        <f t="shared" si="299"/>
        <v>1.8599999999999999</v>
      </c>
      <c r="Q1184" s="25">
        <v>0</v>
      </c>
      <c r="R1184" s="26">
        <f t="shared" si="300"/>
        <v>0</v>
      </c>
      <c r="S1184" s="27">
        <f t="shared" si="301"/>
        <v>0</v>
      </c>
      <c r="T1184" s="28">
        <v>0</v>
      </c>
      <c r="U1184" s="26">
        <f t="shared" si="302"/>
        <v>0</v>
      </c>
      <c r="V1184" s="29">
        <f t="shared" si="303"/>
        <v>0</v>
      </c>
    </row>
    <row r="1185" spans="2:22" hidden="1" x14ac:dyDescent="0.25">
      <c r="M1185" t="str">
        <f t="shared" si="296"/>
        <v/>
      </c>
      <c r="N1185" t="str">
        <f t="shared" si="297"/>
        <v/>
      </c>
      <c r="O1185" t="str">
        <f t="shared" si="298"/>
        <v/>
      </c>
      <c r="P1185" s="1" t="str">
        <f t="shared" si="299"/>
        <v/>
      </c>
    </row>
    <row r="1186" spans="2:22" hidden="1" x14ac:dyDescent="0.25">
      <c r="B1186" t="s">
        <v>15</v>
      </c>
      <c r="E1186">
        <v>2015141</v>
      </c>
      <c r="J1186" t="s">
        <v>1176</v>
      </c>
      <c r="K1186" t="s">
        <v>14</v>
      </c>
      <c r="M1186" t="str">
        <f t="shared" si="296"/>
        <v/>
      </c>
      <c r="N1186" t="str">
        <f t="shared" si="297"/>
        <v/>
      </c>
      <c r="O1186" t="str">
        <f t="shared" si="298"/>
        <v/>
      </c>
      <c r="P1186" s="1" t="str">
        <f t="shared" si="299"/>
        <v/>
      </c>
    </row>
    <row r="1187" spans="2:22" hidden="1" x14ac:dyDescent="0.25">
      <c r="M1187" t="str">
        <f t="shared" si="296"/>
        <v/>
      </c>
      <c r="N1187" t="str">
        <f t="shared" si="297"/>
        <v/>
      </c>
      <c r="O1187" t="str">
        <f t="shared" si="298"/>
        <v/>
      </c>
      <c r="P1187" s="1" t="str">
        <f t="shared" si="299"/>
        <v/>
      </c>
    </row>
    <row r="1188" spans="2:22" ht="16.5" x14ac:dyDescent="0.35">
      <c r="C1188" t="s">
        <v>9</v>
      </c>
      <c r="D1188" t="s">
        <v>10</v>
      </c>
      <c r="E1188">
        <v>2016140</v>
      </c>
      <c r="F1188">
        <v>1039855</v>
      </c>
      <c r="G1188" t="s">
        <v>1177</v>
      </c>
      <c r="H1188">
        <v>318</v>
      </c>
      <c r="I1188" t="s">
        <v>12</v>
      </c>
      <c r="J1188">
        <v>150.13</v>
      </c>
      <c r="K1188" t="s">
        <v>14</v>
      </c>
      <c r="M1188" s="32">
        <f t="shared" si="296"/>
        <v>2016140</v>
      </c>
      <c r="N1188" s="32">
        <f t="shared" si="297"/>
        <v>1039855</v>
      </c>
      <c r="O1188" s="32" t="str">
        <f t="shared" si="298"/>
        <v>NESTEA PECHE BTE 33CL X 24</v>
      </c>
      <c r="P1188" s="33">
        <f t="shared" si="299"/>
        <v>0.4721069182389937</v>
      </c>
      <c r="Q1188" s="15">
        <v>0</v>
      </c>
      <c r="R1188" s="16">
        <f t="shared" ref="R1188:R1194" si="304">IFERROR(Q1188/1.416,0)</f>
        <v>0</v>
      </c>
      <c r="S1188" s="17">
        <f t="shared" ref="S1188:S1194" si="305">IFERROR(P1188/R1188,0)</f>
        <v>0</v>
      </c>
      <c r="T1188" s="18">
        <v>0</v>
      </c>
      <c r="U1188" s="16">
        <f t="shared" ref="U1188:U1194" si="306">IFERROR(T1188/1.416,0)</f>
        <v>0</v>
      </c>
      <c r="V1188" s="19">
        <f t="shared" ref="V1188:V1194" si="307">IFERROR(P1188/U1188,0)</f>
        <v>0</v>
      </c>
    </row>
    <row r="1189" spans="2:22" ht="16.5" x14ac:dyDescent="0.35">
      <c r="C1189" t="s">
        <v>9</v>
      </c>
      <c r="D1189" t="s">
        <v>10</v>
      </c>
      <c r="E1189">
        <v>2016140</v>
      </c>
      <c r="F1189">
        <v>2011975</v>
      </c>
      <c r="G1189" t="s">
        <v>1178</v>
      </c>
      <c r="H1189">
        <v>24</v>
      </c>
      <c r="I1189" t="s">
        <v>12</v>
      </c>
      <c r="J1189">
        <v>36.82</v>
      </c>
      <c r="K1189" t="s">
        <v>14</v>
      </c>
      <c r="M1189" s="34">
        <f t="shared" si="296"/>
        <v>2016140</v>
      </c>
      <c r="N1189" s="34">
        <f t="shared" si="297"/>
        <v>2011975</v>
      </c>
      <c r="O1189" s="34" t="str">
        <f t="shared" si="298"/>
        <v>ARIZONA POMEGRANATE GREEN TEA PET 50CL</v>
      </c>
      <c r="P1189" s="35">
        <f t="shared" si="299"/>
        <v>1.5341666666666667</v>
      </c>
      <c r="Q1189" s="20">
        <v>0</v>
      </c>
      <c r="R1189" s="21">
        <f t="shared" si="304"/>
        <v>0</v>
      </c>
      <c r="S1189" s="22">
        <f t="shared" si="305"/>
        <v>0</v>
      </c>
      <c r="T1189" s="23">
        <v>0</v>
      </c>
      <c r="U1189" s="21">
        <f t="shared" si="306"/>
        <v>0</v>
      </c>
      <c r="V1189" s="24">
        <f t="shared" si="307"/>
        <v>0</v>
      </c>
    </row>
    <row r="1190" spans="2:22" ht="16.5" x14ac:dyDescent="0.35">
      <c r="C1190" t="s">
        <v>9</v>
      </c>
      <c r="D1190" t="s">
        <v>10</v>
      </c>
      <c r="E1190">
        <v>2016140</v>
      </c>
      <c r="F1190">
        <v>2018070</v>
      </c>
      <c r="G1190" t="s">
        <v>1179</v>
      </c>
      <c r="H1190">
        <v>36</v>
      </c>
      <c r="I1190" t="s">
        <v>12</v>
      </c>
      <c r="J1190">
        <v>55.35</v>
      </c>
      <c r="K1190" t="s">
        <v>14</v>
      </c>
      <c r="M1190" s="34">
        <f t="shared" si="296"/>
        <v>2016140</v>
      </c>
      <c r="N1190" s="34">
        <f t="shared" si="297"/>
        <v>2018070</v>
      </c>
      <c r="O1190" s="34" t="str">
        <f t="shared" si="298"/>
        <v>ARIZONA PEACH ICED TEA PET 50CL X6</v>
      </c>
      <c r="P1190" s="35">
        <f t="shared" si="299"/>
        <v>1.5375000000000001</v>
      </c>
      <c r="Q1190" s="20">
        <v>0</v>
      </c>
      <c r="R1190" s="21">
        <f t="shared" si="304"/>
        <v>0</v>
      </c>
      <c r="S1190" s="22">
        <f t="shared" si="305"/>
        <v>0</v>
      </c>
      <c r="T1190" s="23">
        <v>0</v>
      </c>
      <c r="U1190" s="21">
        <f t="shared" si="306"/>
        <v>0</v>
      </c>
      <c r="V1190" s="24">
        <f t="shared" si="307"/>
        <v>0</v>
      </c>
    </row>
    <row r="1191" spans="2:22" ht="16.5" x14ac:dyDescent="0.35">
      <c r="C1191" t="s">
        <v>9</v>
      </c>
      <c r="D1191" t="s">
        <v>10</v>
      </c>
      <c r="E1191">
        <v>2016140</v>
      </c>
      <c r="F1191">
        <v>2018072</v>
      </c>
      <c r="G1191" t="s">
        <v>1180</v>
      </c>
      <c r="H1191">
        <v>24</v>
      </c>
      <c r="I1191" t="s">
        <v>12</v>
      </c>
      <c r="J1191">
        <v>49.2</v>
      </c>
      <c r="K1191" t="s">
        <v>14</v>
      </c>
      <c r="M1191" s="34">
        <f t="shared" si="296"/>
        <v>2016140</v>
      </c>
      <c r="N1191" s="34">
        <f t="shared" si="297"/>
        <v>2018072</v>
      </c>
      <c r="O1191" s="34" t="str">
        <f t="shared" si="298"/>
        <v>ARIZONA DIET GREEN TEA GINSENG VP 50CL</v>
      </c>
      <c r="P1191" s="35">
        <f t="shared" si="299"/>
        <v>2.0500000000000003</v>
      </c>
      <c r="Q1191" s="20">
        <v>0</v>
      </c>
      <c r="R1191" s="21">
        <f t="shared" si="304"/>
        <v>0</v>
      </c>
      <c r="S1191" s="22">
        <f t="shared" si="305"/>
        <v>0</v>
      </c>
      <c r="T1191" s="23">
        <v>0</v>
      </c>
      <c r="U1191" s="21">
        <f t="shared" si="306"/>
        <v>0</v>
      </c>
      <c r="V1191" s="24">
        <f t="shared" si="307"/>
        <v>0</v>
      </c>
    </row>
    <row r="1192" spans="2:22" ht="16.5" x14ac:dyDescent="0.35">
      <c r="C1192" t="s">
        <v>9</v>
      </c>
      <c r="D1192" t="s">
        <v>10</v>
      </c>
      <c r="E1192">
        <v>2016140</v>
      </c>
      <c r="F1192">
        <v>2024883</v>
      </c>
      <c r="G1192" t="s">
        <v>1181</v>
      </c>
      <c r="H1192">
        <v>12</v>
      </c>
      <c r="I1192" t="s">
        <v>12</v>
      </c>
      <c r="J1192">
        <v>15</v>
      </c>
      <c r="K1192" t="s">
        <v>14</v>
      </c>
      <c r="M1192" s="34">
        <f t="shared" si="296"/>
        <v>2016140</v>
      </c>
      <c r="N1192" s="34">
        <f t="shared" si="297"/>
        <v>2024883</v>
      </c>
      <c r="O1192" s="34" t="str">
        <f t="shared" si="298"/>
        <v>MANGAJO CITRON &amp; THE VERT VP 25CL x12</v>
      </c>
      <c r="P1192" s="35">
        <f t="shared" si="299"/>
        <v>1.25</v>
      </c>
      <c r="Q1192" s="20">
        <v>0</v>
      </c>
      <c r="R1192" s="21">
        <f t="shared" si="304"/>
        <v>0</v>
      </c>
      <c r="S1192" s="22">
        <f t="shared" si="305"/>
        <v>0</v>
      </c>
      <c r="T1192" s="23">
        <v>0</v>
      </c>
      <c r="U1192" s="21">
        <f t="shared" si="306"/>
        <v>0</v>
      </c>
      <c r="V1192" s="24">
        <f t="shared" si="307"/>
        <v>0</v>
      </c>
    </row>
    <row r="1193" spans="2:22" ht="16.5" x14ac:dyDescent="0.35">
      <c r="C1193" t="s">
        <v>9</v>
      </c>
      <c r="D1193" t="s">
        <v>10</v>
      </c>
      <c r="E1193">
        <v>2016140</v>
      </c>
      <c r="F1193">
        <v>2024884</v>
      </c>
      <c r="G1193" t="s">
        <v>1182</v>
      </c>
      <c r="H1193">
        <v>12</v>
      </c>
      <c r="I1193" t="s">
        <v>12</v>
      </c>
      <c r="J1193">
        <v>15</v>
      </c>
      <c r="K1193" t="s">
        <v>14</v>
      </c>
      <c r="M1193" s="34">
        <f t="shared" si="296"/>
        <v>2016140</v>
      </c>
      <c r="N1193" s="34">
        <f t="shared" si="297"/>
        <v>2024884</v>
      </c>
      <c r="O1193" s="34" t="str">
        <f t="shared" si="298"/>
        <v>MANGAJO BAIES/GOJI &amp; THE VERT VP 25C x12</v>
      </c>
      <c r="P1193" s="35">
        <f t="shared" si="299"/>
        <v>1.25</v>
      </c>
      <c r="Q1193" s="20">
        <v>0</v>
      </c>
      <c r="R1193" s="21">
        <f t="shared" si="304"/>
        <v>0</v>
      </c>
      <c r="S1193" s="22">
        <f t="shared" si="305"/>
        <v>0</v>
      </c>
      <c r="T1193" s="23">
        <v>0</v>
      </c>
      <c r="U1193" s="21">
        <f t="shared" si="306"/>
        <v>0</v>
      </c>
      <c r="V1193" s="24">
        <f t="shared" si="307"/>
        <v>0</v>
      </c>
    </row>
    <row r="1194" spans="2:22" ht="16.5" x14ac:dyDescent="0.35">
      <c r="C1194" t="s">
        <v>9</v>
      </c>
      <c r="D1194" t="s">
        <v>10</v>
      </c>
      <c r="E1194">
        <v>2016140</v>
      </c>
      <c r="F1194">
        <v>2024885</v>
      </c>
      <c r="G1194" t="s">
        <v>1183</v>
      </c>
      <c r="H1194">
        <v>12</v>
      </c>
      <c r="I1194" t="s">
        <v>12</v>
      </c>
      <c r="J1194">
        <v>15</v>
      </c>
      <c r="K1194" t="s">
        <v>14</v>
      </c>
      <c r="M1194" s="36">
        <f t="shared" si="296"/>
        <v>2016140</v>
      </c>
      <c r="N1194" s="36">
        <f t="shared" si="297"/>
        <v>2024885</v>
      </c>
      <c r="O1194" s="36" t="str">
        <f t="shared" si="298"/>
        <v>MANGAJO GRENADE &amp; THE VERT VP 25CL x12</v>
      </c>
      <c r="P1194" s="37">
        <f t="shared" si="299"/>
        <v>1.25</v>
      </c>
      <c r="Q1194" s="25">
        <v>0</v>
      </c>
      <c r="R1194" s="26">
        <f t="shared" si="304"/>
        <v>0</v>
      </c>
      <c r="S1194" s="27">
        <f t="shared" si="305"/>
        <v>0</v>
      </c>
      <c r="T1194" s="28">
        <v>0</v>
      </c>
      <c r="U1194" s="26">
        <f t="shared" si="306"/>
        <v>0</v>
      </c>
      <c r="V1194" s="29">
        <f t="shared" si="307"/>
        <v>0</v>
      </c>
    </row>
    <row r="1195" spans="2:22" hidden="1" x14ac:dyDescent="0.25">
      <c r="M1195" t="str">
        <f t="shared" si="296"/>
        <v/>
      </c>
      <c r="N1195" t="str">
        <f t="shared" si="297"/>
        <v/>
      </c>
      <c r="O1195" t="str">
        <f t="shared" si="298"/>
        <v/>
      </c>
      <c r="P1195" s="1" t="str">
        <f t="shared" si="299"/>
        <v/>
      </c>
    </row>
    <row r="1196" spans="2:22" hidden="1" x14ac:dyDescent="0.25">
      <c r="B1196" t="s">
        <v>15</v>
      </c>
      <c r="E1196">
        <v>2016140</v>
      </c>
      <c r="J1196">
        <v>336.5</v>
      </c>
      <c r="K1196" t="s">
        <v>14</v>
      </c>
      <c r="M1196" t="str">
        <f t="shared" si="296"/>
        <v/>
      </c>
      <c r="N1196" t="str">
        <f t="shared" si="297"/>
        <v/>
      </c>
      <c r="O1196" t="str">
        <f t="shared" si="298"/>
        <v/>
      </c>
      <c r="P1196" s="1" t="str">
        <f t="shared" si="299"/>
        <v/>
      </c>
    </row>
    <row r="1197" spans="2:22" hidden="1" x14ac:dyDescent="0.25">
      <c r="M1197" t="str">
        <f t="shared" si="296"/>
        <v/>
      </c>
      <c r="N1197" t="str">
        <f t="shared" si="297"/>
        <v/>
      </c>
      <c r="O1197" t="str">
        <f t="shared" si="298"/>
        <v/>
      </c>
      <c r="P1197" s="1" t="str">
        <f t="shared" si="299"/>
        <v/>
      </c>
    </row>
    <row r="1198" spans="2:22" ht="16.5" x14ac:dyDescent="0.35">
      <c r="C1198" t="s">
        <v>9</v>
      </c>
      <c r="D1198" t="s">
        <v>10</v>
      </c>
      <c r="E1198">
        <v>2016141</v>
      </c>
      <c r="F1198">
        <v>925441</v>
      </c>
      <c r="G1198" t="s">
        <v>1184</v>
      </c>
      <c r="H1198">
        <v>168</v>
      </c>
      <c r="I1198" t="s">
        <v>12</v>
      </c>
      <c r="J1198">
        <v>57.31</v>
      </c>
      <c r="K1198" t="s">
        <v>14</v>
      </c>
      <c r="M1198" s="32">
        <f t="shared" si="296"/>
        <v>2016141</v>
      </c>
      <c r="N1198" s="32">
        <f t="shared" si="297"/>
        <v>925441</v>
      </c>
      <c r="O1198" s="32" t="str">
        <f t="shared" si="298"/>
        <v>BITTER SAN PELLEGRINO VP 10CL X24</v>
      </c>
      <c r="P1198" s="33">
        <f t="shared" si="299"/>
        <v>0.34113095238095237</v>
      </c>
      <c r="Q1198" s="15">
        <v>0</v>
      </c>
      <c r="R1198" s="16">
        <f t="shared" ref="R1198:R1221" si="308">IFERROR(Q1198/1.416,0)</f>
        <v>0</v>
      </c>
      <c r="S1198" s="17">
        <f t="shared" ref="S1198:S1221" si="309">IFERROR(P1198/R1198,0)</f>
        <v>0</v>
      </c>
      <c r="T1198" s="18">
        <v>0</v>
      </c>
      <c r="U1198" s="16">
        <f t="shared" ref="U1198:U1221" si="310">IFERROR(T1198/1.416,0)</f>
        <v>0</v>
      </c>
      <c r="V1198" s="19">
        <f t="shared" ref="V1198:V1221" si="311">IFERROR(P1198/U1198,0)</f>
        <v>0</v>
      </c>
    </row>
    <row r="1199" spans="2:22" ht="16.5" x14ac:dyDescent="0.35">
      <c r="C1199" t="s">
        <v>9</v>
      </c>
      <c r="D1199" t="s">
        <v>10</v>
      </c>
      <c r="E1199">
        <v>2016141</v>
      </c>
      <c r="F1199">
        <v>925484</v>
      </c>
      <c r="G1199" t="s">
        <v>1185</v>
      </c>
      <c r="H1199">
        <v>288</v>
      </c>
      <c r="I1199" t="s">
        <v>12</v>
      </c>
      <c r="J1199">
        <v>139.53</v>
      </c>
      <c r="K1199" t="s">
        <v>14</v>
      </c>
      <c r="M1199" s="34">
        <f t="shared" si="296"/>
        <v>2016141</v>
      </c>
      <c r="N1199" s="34">
        <f t="shared" si="297"/>
        <v>925484</v>
      </c>
      <c r="O1199" s="34" t="str">
        <f t="shared" si="298"/>
        <v>COCA COLA BTE 33CL X24</v>
      </c>
      <c r="P1199" s="35">
        <f t="shared" si="299"/>
        <v>0.48447916666666668</v>
      </c>
      <c r="Q1199" s="20">
        <v>0</v>
      </c>
      <c r="R1199" s="21">
        <f t="shared" si="308"/>
        <v>0</v>
      </c>
      <c r="S1199" s="22">
        <f t="shared" si="309"/>
        <v>0</v>
      </c>
      <c r="T1199" s="23">
        <v>0</v>
      </c>
      <c r="U1199" s="21">
        <f t="shared" si="310"/>
        <v>0</v>
      </c>
      <c r="V1199" s="24">
        <f t="shared" si="311"/>
        <v>0</v>
      </c>
    </row>
    <row r="1200" spans="2:22" ht="16.5" x14ac:dyDescent="0.35">
      <c r="C1200" t="s">
        <v>9</v>
      </c>
      <c r="D1200" t="s">
        <v>10</v>
      </c>
      <c r="E1200">
        <v>2016141</v>
      </c>
      <c r="F1200">
        <v>925505</v>
      </c>
      <c r="G1200" t="s">
        <v>1186</v>
      </c>
      <c r="H1200">
        <v>277</v>
      </c>
      <c r="I1200" t="s">
        <v>12</v>
      </c>
      <c r="J1200">
        <v>141.96</v>
      </c>
      <c r="K1200" t="s">
        <v>14</v>
      </c>
      <c r="M1200" s="34">
        <f t="shared" si="296"/>
        <v>2016141</v>
      </c>
      <c r="N1200" s="34">
        <f t="shared" si="297"/>
        <v>925505</v>
      </c>
      <c r="O1200" s="34" t="str">
        <f t="shared" si="298"/>
        <v>COCA COLA LIGHT BTE 33CL X24</v>
      </c>
      <c r="P1200" s="35">
        <f t="shared" si="299"/>
        <v>0.51249097472924188</v>
      </c>
      <c r="Q1200" s="20">
        <v>0</v>
      </c>
      <c r="R1200" s="21">
        <f t="shared" si="308"/>
        <v>0</v>
      </c>
      <c r="S1200" s="22">
        <f t="shared" si="309"/>
        <v>0</v>
      </c>
      <c r="T1200" s="23">
        <v>0</v>
      </c>
      <c r="U1200" s="21">
        <f t="shared" si="310"/>
        <v>0</v>
      </c>
      <c r="V1200" s="24">
        <f t="shared" si="311"/>
        <v>0</v>
      </c>
    </row>
    <row r="1201" spans="3:22" ht="16.5" x14ac:dyDescent="0.35">
      <c r="C1201" t="s">
        <v>9</v>
      </c>
      <c r="D1201" t="s">
        <v>10</v>
      </c>
      <c r="E1201">
        <v>2016141</v>
      </c>
      <c r="F1201">
        <v>925521</v>
      </c>
      <c r="G1201" t="s">
        <v>1187</v>
      </c>
      <c r="H1201">
        <v>168</v>
      </c>
      <c r="I1201" t="s">
        <v>12</v>
      </c>
      <c r="J1201">
        <v>90.32</v>
      </c>
      <c r="K1201" t="s">
        <v>14</v>
      </c>
      <c r="M1201" s="34">
        <f t="shared" si="296"/>
        <v>2016141</v>
      </c>
      <c r="N1201" s="34">
        <f t="shared" si="297"/>
        <v>925521</v>
      </c>
      <c r="O1201" s="34" t="str">
        <f t="shared" si="298"/>
        <v>COCA COLA LIGHT VC 33CL X24</v>
      </c>
      <c r="P1201" s="35">
        <f t="shared" si="299"/>
        <v>0.53761904761904755</v>
      </c>
      <c r="Q1201" s="20">
        <v>0</v>
      </c>
      <c r="R1201" s="21">
        <f t="shared" si="308"/>
        <v>0</v>
      </c>
      <c r="S1201" s="22">
        <f t="shared" si="309"/>
        <v>0</v>
      </c>
      <c r="T1201" s="23">
        <v>0</v>
      </c>
      <c r="U1201" s="21">
        <f t="shared" si="310"/>
        <v>0</v>
      </c>
      <c r="V1201" s="24">
        <f t="shared" si="311"/>
        <v>0</v>
      </c>
    </row>
    <row r="1202" spans="3:22" ht="16.5" x14ac:dyDescent="0.35">
      <c r="C1202" t="s">
        <v>9</v>
      </c>
      <c r="D1202" t="s">
        <v>10</v>
      </c>
      <c r="E1202">
        <v>2016141</v>
      </c>
      <c r="F1202">
        <v>925530</v>
      </c>
      <c r="G1202" t="s">
        <v>1188</v>
      </c>
      <c r="H1202">
        <v>432</v>
      </c>
      <c r="I1202" t="s">
        <v>12</v>
      </c>
      <c r="J1202">
        <v>232.23</v>
      </c>
      <c r="K1202" t="s">
        <v>14</v>
      </c>
      <c r="M1202" s="34">
        <f t="shared" si="296"/>
        <v>2016141</v>
      </c>
      <c r="N1202" s="34">
        <f t="shared" si="297"/>
        <v>925530</v>
      </c>
      <c r="O1202" s="34" t="str">
        <f t="shared" si="298"/>
        <v>COCA COLA VC 33CL X24</v>
      </c>
      <c r="P1202" s="35">
        <f t="shared" si="299"/>
        <v>0.53756944444444443</v>
      </c>
      <c r="Q1202" s="20">
        <v>0</v>
      </c>
      <c r="R1202" s="21">
        <f t="shared" si="308"/>
        <v>0</v>
      </c>
      <c r="S1202" s="22">
        <f t="shared" si="309"/>
        <v>0</v>
      </c>
      <c r="T1202" s="23">
        <v>0</v>
      </c>
      <c r="U1202" s="21">
        <f t="shared" si="310"/>
        <v>0</v>
      </c>
      <c r="V1202" s="24">
        <f t="shared" si="311"/>
        <v>0</v>
      </c>
    </row>
    <row r="1203" spans="3:22" ht="16.5" x14ac:dyDescent="0.35">
      <c r="C1203" t="s">
        <v>9</v>
      </c>
      <c r="D1203" t="s">
        <v>10</v>
      </c>
      <c r="E1203">
        <v>2016141</v>
      </c>
      <c r="F1203">
        <v>925548</v>
      </c>
      <c r="G1203" t="s">
        <v>1189</v>
      </c>
      <c r="H1203">
        <v>735</v>
      </c>
      <c r="I1203" t="s">
        <v>12</v>
      </c>
      <c r="J1203">
        <v>506.27</v>
      </c>
      <c r="K1203" t="s">
        <v>14</v>
      </c>
      <c r="M1203" s="34">
        <f t="shared" si="296"/>
        <v>2016141</v>
      </c>
      <c r="N1203" s="34">
        <f t="shared" si="297"/>
        <v>925548</v>
      </c>
      <c r="O1203" s="34" t="str">
        <f t="shared" si="298"/>
        <v>COCA COLA VP 25CL X24</v>
      </c>
      <c r="P1203" s="35">
        <f t="shared" si="299"/>
        <v>0.68880272108843532</v>
      </c>
      <c r="Q1203" s="20">
        <v>0</v>
      </c>
      <c r="R1203" s="21">
        <f t="shared" si="308"/>
        <v>0</v>
      </c>
      <c r="S1203" s="22">
        <f t="shared" si="309"/>
        <v>0</v>
      </c>
      <c r="T1203" s="23">
        <v>0</v>
      </c>
      <c r="U1203" s="21">
        <f t="shared" si="310"/>
        <v>0</v>
      </c>
      <c r="V1203" s="24">
        <f t="shared" si="311"/>
        <v>0</v>
      </c>
    </row>
    <row r="1204" spans="3:22" ht="16.5" x14ac:dyDescent="0.35">
      <c r="C1204" t="s">
        <v>9</v>
      </c>
      <c r="D1204" t="s">
        <v>10</v>
      </c>
      <c r="E1204">
        <v>2016141</v>
      </c>
      <c r="F1204">
        <v>925564</v>
      </c>
      <c r="G1204" t="s">
        <v>1190</v>
      </c>
      <c r="H1204">
        <v>288</v>
      </c>
      <c r="I1204" t="s">
        <v>12</v>
      </c>
      <c r="J1204">
        <v>132.03</v>
      </c>
      <c r="K1204" t="s">
        <v>14</v>
      </c>
      <c r="M1204" s="34">
        <f t="shared" si="296"/>
        <v>2016141</v>
      </c>
      <c r="N1204" s="34">
        <f t="shared" si="297"/>
        <v>925564</v>
      </c>
      <c r="O1204" s="34" t="str">
        <f t="shared" si="298"/>
        <v>FANTA ORANGE BTE 33CL X24</v>
      </c>
      <c r="P1204" s="35">
        <f t="shared" si="299"/>
        <v>0.4584375</v>
      </c>
      <c r="Q1204" s="20">
        <v>0</v>
      </c>
      <c r="R1204" s="21">
        <f t="shared" si="308"/>
        <v>0</v>
      </c>
      <c r="S1204" s="22">
        <f t="shared" si="309"/>
        <v>0</v>
      </c>
      <c r="T1204" s="23">
        <v>0</v>
      </c>
      <c r="U1204" s="21">
        <f t="shared" si="310"/>
        <v>0</v>
      </c>
      <c r="V1204" s="24">
        <f t="shared" si="311"/>
        <v>0</v>
      </c>
    </row>
    <row r="1205" spans="3:22" ht="16.5" x14ac:dyDescent="0.35">
      <c r="C1205" t="s">
        <v>9</v>
      </c>
      <c r="D1205" t="s">
        <v>10</v>
      </c>
      <c r="E1205">
        <v>2016141</v>
      </c>
      <c r="F1205">
        <v>925628</v>
      </c>
      <c r="G1205" t="s">
        <v>1191</v>
      </c>
      <c r="H1205">
        <v>160</v>
      </c>
      <c r="I1205" t="s">
        <v>12</v>
      </c>
      <c r="J1205">
        <v>103.83</v>
      </c>
      <c r="K1205" t="s">
        <v>14</v>
      </c>
      <c r="M1205" s="34">
        <f t="shared" si="296"/>
        <v>2016141</v>
      </c>
      <c r="N1205" s="34">
        <f t="shared" si="297"/>
        <v>925628</v>
      </c>
      <c r="O1205" s="34" t="str">
        <f t="shared" si="298"/>
        <v>ORANGINA VP 25CL X32</v>
      </c>
      <c r="P1205" s="35">
        <f t="shared" si="299"/>
        <v>0.64893749999999994</v>
      </c>
      <c r="Q1205" s="20">
        <v>0</v>
      </c>
      <c r="R1205" s="21">
        <f t="shared" si="308"/>
        <v>0</v>
      </c>
      <c r="S1205" s="22">
        <f t="shared" si="309"/>
        <v>0</v>
      </c>
      <c r="T1205" s="23">
        <v>0</v>
      </c>
      <c r="U1205" s="21">
        <f t="shared" si="310"/>
        <v>0</v>
      </c>
      <c r="V1205" s="24">
        <f t="shared" si="311"/>
        <v>0</v>
      </c>
    </row>
    <row r="1206" spans="3:22" ht="16.5" x14ac:dyDescent="0.35">
      <c r="C1206" t="s">
        <v>9</v>
      </c>
      <c r="D1206" t="s">
        <v>10</v>
      </c>
      <c r="E1206">
        <v>2016141</v>
      </c>
      <c r="F1206">
        <v>925716</v>
      </c>
      <c r="G1206" t="s">
        <v>1192</v>
      </c>
      <c r="H1206">
        <v>220</v>
      </c>
      <c r="I1206" t="s">
        <v>12</v>
      </c>
      <c r="J1206">
        <v>96.35</v>
      </c>
      <c r="K1206" t="s">
        <v>14</v>
      </c>
      <c r="M1206" s="34">
        <f t="shared" si="296"/>
        <v>2016141</v>
      </c>
      <c r="N1206" s="34">
        <f t="shared" si="297"/>
        <v>925716</v>
      </c>
      <c r="O1206" s="34" t="str">
        <f t="shared" si="298"/>
        <v>SEVEN UP BTE 33CL X24</v>
      </c>
      <c r="P1206" s="35">
        <f t="shared" si="299"/>
        <v>0.43795454545454543</v>
      </c>
      <c r="Q1206" s="20">
        <v>0</v>
      </c>
      <c r="R1206" s="21">
        <f t="shared" si="308"/>
        <v>0</v>
      </c>
      <c r="S1206" s="22">
        <f t="shared" si="309"/>
        <v>0</v>
      </c>
      <c r="T1206" s="23">
        <v>0</v>
      </c>
      <c r="U1206" s="21">
        <f t="shared" si="310"/>
        <v>0</v>
      </c>
      <c r="V1206" s="24">
        <f t="shared" si="311"/>
        <v>0</v>
      </c>
    </row>
    <row r="1207" spans="3:22" ht="16.5" x14ac:dyDescent="0.35">
      <c r="C1207" t="s">
        <v>9</v>
      </c>
      <c r="D1207" t="s">
        <v>10</v>
      </c>
      <c r="E1207">
        <v>2016141</v>
      </c>
      <c r="F1207">
        <v>925741</v>
      </c>
      <c r="G1207" t="s">
        <v>1193</v>
      </c>
      <c r="H1207">
        <v>1</v>
      </c>
      <c r="I1207" t="s">
        <v>12</v>
      </c>
      <c r="J1207">
        <v>36.1</v>
      </c>
      <c r="K1207" t="s">
        <v>14</v>
      </c>
      <c r="M1207" s="34">
        <f t="shared" si="296"/>
        <v>2016141</v>
      </c>
      <c r="N1207" s="34">
        <f t="shared" si="297"/>
        <v>925741</v>
      </c>
      <c r="O1207" s="34" t="str">
        <f t="shared" si="298"/>
        <v>SPRITE BIB 5L</v>
      </c>
      <c r="P1207" s="35">
        <f t="shared" si="299"/>
        <v>36.1</v>
      </c>
      <c r="Q1207" s="20">
        <v>0</v>
      </c>
      <c r="R1207" s="21">
        <f t="shared" si="308"/>
        <v>0</v>
      </c>
      <c r="S1207" s="22">
        <f t="shared" si="309"/>
        <v>0</v>
      </c>
      <c r="T1207" s="23">
        <v>0</v>
      </c>
      <c r="U1207" s="21">
        <f t="shared" si="310"/>
        <v>0</v>
      </c>
      <c r="V1207" s="24">
        <f t="shared" si="311"/>
        <v>0</v>
      </c>
    </row>
    <row r="1208" spans="3:22" ht="16.5" x14ac:dyDescent="0.35">
      <c r="C1208" t="s">
        <v>9</v>
      </c>
      <c r="D1208" t="s">
        <v>10</v>
      </c>
      <c r="E1208">
        <v>2016141</v>
      </c>
      <c r="F1208">
        <v>925759</v>
      </c>
      <c r="G1208" t="s">
        <v>1194</v>
      </c>
      <c r="H1208">
        <v>120</v>
      </c>
      <c r="I1208" t="s">
        <v>12</v>
      </c>
      <c r="J1208">
        <v>47.7</v>
      </c>
      <c r="K1208" t="s">
        <v>14</v>
      </c>
      <c r="M1208" s="34">
        <f t="shared" si="296"/>
        <v>2016141</v>
      </c>
      <c r="N1208" s="34">
        <f t="shared" si="297"/>
        <v>925759</v>
      </c>
      <c r="O1208" s="34" t="str">
        <f t="shared" si="298"/>
        <v>SPRITE BTE 33CL X24</v>
      </c>
      <c r="P1208" s="35">
        <f t="shared" si="299"/>
        <v>0.39750000000000002</v>
      </c>
      <c r="Q1208" s="20">
        <v>0</v>
      </c>
      <c r="R1208" s="21">
        <f t="shared" si="308"/>
        <v>0</v>
      </c>
      <c r="S1208" s="22">
        <f t="shared" si="309"/>
        <v>0</v>
      </c>
      <c r="T1208" s="23">
        <v>0</v>
      </c>
      <c r="U1208" s="21">
        <f t="shared" si="310"/>
        <v>0</v>
      </c>
      <c r="V1208" s="24">
        <f t="shared" si="311"/>
        <v>0</v>
      </c>
    </row>
    <row r="1209" spans="3:22" ht="16.5" x14ac:dyDescent="0.35">
      <c r="C1209" t="s">
        <v>9</v>
      </c>
      <c r="D1209" t="s">
        <v>10</v>
      </c>
      <c r="E1209">
        <v>2016141</v>
      </c>
      <c r="F1209">
        <v>973777</v>
      </c>
      <c r="G1209" t="s">
        <v>1195</v>
      </c>
      <c r="H1209">
        <v>95</v>
      </c>
      <c r="I1209" t="s">
        <v>12</v>
      </c>
      <c r="J1209">
        <v>52.86</v>
      </c>
      <c r="K1209" t="s">
        <v>14</v>
      </c>
      <c r="M1209" s="34">
        <f t="shared" si="296"/>
        <v>2016141</v>
      </c>
      <c r="N1209" s="34">
        <f t="shared" si="297"/>
        <v>973777</v>
      </c>
      <c r="O1209" s="34" t="str">
        <f t="shared" si="298"/>
        <v>SCHWEPPES TONIC BTE 33CL X24</v>
      </c>
      <c r="P1209" s="35">
        <f t="shared" si="299"/>
        <v>0.55642105263157893</v>
      </c>
      <c r="Q1209" s="20">
        <v>0</v>
      </c>
      <c r="R1209" s="21">
        <f t="shared" si="308"/>
        <v>0</v>
      </c>
      <c r="S1209" s="22">
        <f t="shared" si="309"/>
        <v>0</v>
      </c>
      <c r="T1209" s="23">
        <v>0</v>
      </c>
      <c r="U1209" s="21">
        <f t="shared" si="310"/>
        <v>0</v>
      </c>
      <c r="V1209" s="24">
        <f t="shared" si="311"/>
        <v>0</v>
      </c>
    </row>
    <row r="1210" spans="3:22" ht="16.5" x14ac:dyDescent="0.35">
      <c r="C1210" t="s">
        <v>9</v>
      </c>
      <c r="D1210" t="s">
        <v>10</v>
      </c>
      <c r="E1210">
        <v>2016141</v>
      </c>
      <c r="F1210">
        <v>978501</v>
      </c>
      <c r="G1210" t="s">
        <v>1196</v>
      </c>
      <c r="H1210">
        <v>665</v>
      </c>
      <c r="I1210" t="s">
        <v>12</v>
      </c>
      <c r="J1210">
        <v>647.05999999999995</v>
      </c>
      <c r="K1210" t="s">
        <v>14</v>
      </c>
      <c r="M1210" s="34">
        <f t="shared" si="296"/>
        <v>2016141</v>
      </c>
      <c r="N1210" s="34">
        <f t="shared" si="297"/>
        <v>978501</v>
      </c>
      <c r="O1210" s="34" t="str">
        <f t="shared" si="298"/>
        <v>RED BULL BTE 25CL X24</v>
      </c>
      <c r="P1210" s="35">
        <f t="shared" si="299"/>
        <v>0.97302255639097734</v>
      </c>
      <c r="Q1210" s="20">
        <v>0</v>
      </c>
      <c r="R1210" s="21">
        <f t="shared" si="308"/>
        <v>0</v>
      </c>
      <c r="S1210" s="22">
        <f t="shared" si="309"/>
        <v>0</v>
      </c>
      <c r="T1210" s="23">
        <v>0</v>
      </c>
      <c r="U1210" s="21">
        <f t="shared" si="310"/>
        <v>0</v>
      </c>
      <c r="V1210" s="24">
        <f t="shared" si="311"/>
        <v>0</v>
      </c>
    </row>
    <row r="1211" spans="3:22" ht="16.5" x14ac:dyDescent="0.35">
      <c r="C1211" t="s">
        <v>9</v>
      </c>
      <c r="D1211" t="s">
        <v>10</v>
      </c>
      <c r="E1211">
        <v>2016141</v>
      </c>
      <c r="F1211">
        <v>1020927</v>
      </c>
      <c r="G1211" t="s">
        <v>1197</v>
      </c>
      <c r="H1211">
        <v>60</v>
      </c>
      <c r="I1211" t="s">
        <v>12</v>
      </c>
      <c r="J1211">
        <v>30</v>
      </c>
      <c r="K1211" t="s">
        <v>14</v>
      </c>
      <c r="M1211" s="34">
        <f t="shared" si="296"/>
        <v>2016141</v>
      </c>
      <c r="N1211" s="34">
        <f t="shared" si="297"/>
        <v>1020927</v>
      </c>
      <c r="O1211" s="34" t="str">
        <f t="shared" si="298"/>
        <v>SCHWEPPES AGRUMES BTE 33CL X24</v>
      </c>
      <c r="P1211" s="35">
        <f t="shared" si="299"/>
        <v>0.5</v>
      </c>
      <c r="Q1211" s="20">
        <v>0</v>
      </c>
      <c r="R1211" s="21">
        <f t="shared" si="308"/>
        <v>0</v>
      </c>
      <c r="S1211" s="22">
        <f t="shared" si="309"/>
        <v>0</v>
      </c>
      <c r="T1211" s="23">
        <v>0</v>
      </c>
      <c r="U1211" s="21">
        <f t="shared" si="310"/>
        <v>0</v>
      </c>
      <c r="V1211" s="24">
        <f t="shared" si="311"/>
        <v>0</v>
      </c>
    </row>
    <row r="1212" spans="3:22" ht="16.5" x14ac:dyDescent="0.35">
      <c r="C1212" t="s">
        <v>9</v>
      </c>
      <c r="D1212" t="s">
        <v>10</v>
      </c>
      <c r="E1212">
        <v>2016141</v>
      </c>
      <c r="F1212">
        <v>1051731</v>
      </c>
      <c r="G1212" t="s">
        <v>1198</v>
      </c>
      <c r="H1212">
        <v>58</v>
      </c>
      <c r="I1212" t="s">
        <v>12</v>
      </c>
      <c r="J1212">
        <v>31.31</v>
      </c>
      <c r="K1212" t="s">
        <v>14</v>
      </c>
      <c r="M1212" s="34">
        <f t="shared" si="296"/>
        <v>2016141</v>
      </c>
      <c r="N1212" s="34">
        <f t="shared" si="297"/>
        <v>1051731</v>
      </c>
      <c r="O1212" s="34" t="str">
        <f t="shared" si="298"/>
        <v>ORANGINA BTE 33CL X24</v>
      </c>
      <c r="P1212" s="35">
        <f t="shared" si="299"/>
        <v>0.53982758620689653</v>
      </c>
      <c r="Q1212" s="20">
        <v>0</v>
      </c>
      <c r="R1212" s="21">
        <f t="shared" si="308"/>
        <v>0</v>
      </c>
      <c r="S1212" s="22">
        <f t="shared" si="309"/>
        <v>0</v>
      </c>
      <c r="T1212" s="23">
        <v>0</v>
      </c>
      <c r="U1212" s="21">
        <f t="shared" si="310"/>
        <v>0</v>
      </c>
      <c r="V1212" s="24">
        <f t="shared" si="311"/>
        <v>0</v>
      </c>
    </row>
    <row r="1213" spans="3:22" ht="16.5" x14ac:dyDescent="0.35">
      <c r="C1213" t="s">
        <v>9</v>
      </c>
      <c r="D1213" t="s">
        <v>10</v>
      </c>
      <c r="E1213">
        <v>2016141</v>
      </c>
      <c r="F1213">
        <v>1241244</v>
      </c>
      <c r="G1213" t="s">
        <v>1199</v>
      </c>
      <c r="H1213">
        <v>96</v>
      </c>
      <c r="I1213" t="s">
        <v>12</v>
      </c>
      <c r="J1213">
        <v>49.9</v>
      </c>
      <c r="K1213" t="s">
        <v>14</v>
      </c>
      <c r="M1213" s="34">
        <f t="shared" si="296"/>
        <v>2016141</v>
      </c>
      <c r="N1213" s="34">
        <f t="shared" si="297"/>
        <v>1241244</v>
      </c>
      <c r="O1213" s="34" t="str">
        <f t="shared" si="298"/>
        <v>SPRITE VP 33CL X24</v>
      </c>
      <c r="P1213" s="35">
        <f t="shared" si="299"/>
        <v>0.51979166666666665</v>
      </c>
      <c r="Q1213" s="20">
        <v>0</v>
      </c>
      <c r="R1213" s="21">
        <f t="shared" si="308"/>
        <v>0</v>
      </c>
      <c r="S1213" s="22">
        <f t="shared" si="309"/>
        <v>0</v>
      </c>
      <c r="T1213" s="23">
        <v>0</v>
      </c>
      <c r="U1213" s="21">
        <f t="shared" si="310"/>
        <v>0</v>
      </c>
      <c r="V1213" s="24">
        <f t="shared" si="311"/>
        <v>0</v>
      </c>
    </row>
    <row r="1214" spans="3:22" ht="16.5" x14ac:dyDescent="0.35">
      <c r="C1214" t="s">
        <v>9</v>
      </c>
      <c r="D1214" t="s">
        <v>10</v>
      </c>
      <c r="E1214">
        <v>2016141</v>
      </c>
      <c r="F1214">
        <v>1245042</v>
      </c>
      <c r="G1214" t="s">
        <v>1200</v>
      </c>
      <c r="H1214">
        <v>121</v>
      </c>
      <c r="I1214" t="s">
        <v>12</v>
      </c>
      <c r="J1214">
        <v>62.01</v>
      </c>
      <c r="K1214" t="s">
        <v>14</v>
      </c>
      <c r="M1214" s="34">
        <f t="shared" si="296"/>
        <v>2016141</v>
      </c>
      <c r="N1214" s="34">
        <f t="shared" si="297"/>
        <v>1245042</v>
      </c>
      <c r="O1214" s="34" t="str">
        <f t="shared" si="298"/>
        <v>COCA COLA ZERO BTE 33CL X24</v>
      </c>
      <c r="P1214" s="35">
        <f t="shared" si="299"/>
        <v>0.51247933884297514</v>
      </c>
      <c r="Q1214" s="20">
        <v>0</v>
      </c>
      <c r="R1214" s="21">
        <f t="shared" si="308"/>
        <v>0</v>
      </c>
      <c r="S1214" s="22">
        <f t="shared" si="309"/>
        <v>0</v>
      </c>
      <c r="T1214" s="23">
        <v>0</v>
      </c>
      <c r="U1214" s="21">
        <f t="shared" si="310"/>
        <v>0</v>
      </c>
      <c r="V1214" s="24">
        <f t="shared" si="311"/>
        <v>0</v>
      </c>
    </row>
    <row r="1215" spans="3:22" ht="16.5" x14ac:dyDescent="0.35">
      <c r="C1215" t="s">
        <v>9</v>
      </c>
      <c r="D1215" t="s">
        <v>10</v>
      </c>
      <c r="E1215">
        <v>2016141</v>
      </c>
      <c r="F1215">
        <v>1245051</v>
      </c>
      <c r="G1215" t="s">
        <v>1201</v>
      </c>
      <c r="H1215">
        <v>72</v>
      </c>
      <c r="I1215" t="s">
        <v>12</v>
      </c>
      <c r="J1215">
        <v>38.71</v>
      </c>
      <c r="K1215" t="s">
        <v>14</v>
      </c>
      <c r="M1215" s="34">
        <f t="shared" si="296"/>
        <v>2016141</v>
      </c>
      <c r="N1215" s="34">
        <f t="shared" si="297"/>
        <v>1245051</v>
      </c>
      <c r="O1215" s="34" t="str">
        <f t="shared" si="298"/>
        <v>COCA COLA ZERO VC 33CL X24</v>
      </c>
      <c r="P1215" s="35">
        <f t="shared" si="299"/>
        <v>0.53763888888888889</v>
      </c>
      <c r="Q1215" s="20">
        <v>0</v>
      </c>
      <c r="R1215" s="21">
        <f t="shared" si="308"/>
        <v>0</v>
      </c>
      <c r="S1215" s="22">
        <f t="shared" si="309"/>
        <v>0</v>
      </c>
      <c r="T1215" s="23">
        <v>0</v>
      </c>
      <c r="U1215" s="21">
        <f t="shared" si="310"/>
        <v>0</v>
      </c>
      <c r="V1215" s="24">
        <f t="shared" si="311"/>
        <v>0</v>
      </c>
    </row>
    <row r="1216" spans="3:22" ht="16.5" x14ac:dyDescent="0.35">
      <c r="C1216" t="s">
        <v>9</v>
      </c>
      <c r="D1216" t="s">
        <v>10</v>
      </c>
      <c r="E1216">
        <v>2016141</v>
      </c>
      <c r="F1216">
        <v>1383074</v>
      </c>
      <c r="G1216" t="s">
        <v>1202</v>
      </c>
      <c r="H1216">
        <v>228</v>
      </c>
      <c r="I1216" t="s">
        <v>12</v>
      </c>
      <c r="J1216">
        <v>96.57</v>
      </c>
      <c r="K1216" t="s">
        <v>14</v>
      </c>
      <c r="M1216" s="34">
        <f t="shared" si="296"/>
        <v>2016141</v>
      </c>
      <c r="N1216" s="34">
        <f t="shared" si="297"/>
        <v>1383074</v>
      </c>
      <c r="O1216" s="34" t="str">
        <f t="shared" si="298"/>
        <v>SCHWEPPES GINGER ALE VP 18CL X24</v>
      </c>
      <c r="P1216" s="35">
        <f t="shared" si="299"/>
        <v>0.42355263157894735</v>
      </c>
      <c r="Q1216" s="20">
        <v>0</v>
      </c>
      <c r="R1216" s="21">
        <f t="shared" si="308"/>
        <v>0</v>
      </c>
      <c r="S1216" s="22">
        <f t="shared" si="309"/>
        <v>0</v>
      </c>
      <c r="T1216" s="23">
        <v>0</v>
      </c>
      <c r="U1216" s="21">
        <f t="shared" si="310"/>
        <v>0</v>
      </c>
      <c r="V1216" s="24">
        <f t="shared" si="311"/>
        <v>0</v>
      </c>
    </row>
    <row r="1217" spans="2:22" ht="16.5" x14ac:dyDescent="0.35">
      <c r="C1217" t="s">
        <v>9</v>
      </c>
      <c r="D1217" t="s">
        <v>10</v>
      </c>
      <c r="E1217">
        <v>2016141</v>
      </c>
      <c r="F1217">
        <v>1383269</v>
      </c>
      <c r="G1217" t="s">
        <v>1203</v>
      </c>
      <c r="H1217" t="s">
        <v>1204</v>
      </c>
      <c r="I1217" t="s">
        <v>12</v>
      </c>
      <c r="J1217">
        <v>434.44</v>
      </c>
      <c r="K1217" t="s">
        <v>14</v>
      </c>
      <c r="M1217" s="34">
        <f t="shared" si="296"/>
        <v>2016141</v>
      </c>
      <c r="N1217" s="34">
        <f t="shared" si="297"/>
        <v>1383269</v>
      </c>
      <c r="O1217" s="34" t="str">
        <f t="shared" si="298"/>
        <v>SCHWEPPES TONIC VP 18CL X24</v>
      </c>
      <c r="P1217" s="35">
        <f t="shared" si="299"/>
        <v>0.39351449275362321</v>
      </c>
      <c r="Q1217" s="20">
        <v>0</v>
      </c>
      <c r="R1217" s="21">
        <f t="shared" si="308"/>
        <v>0</v>
      </c>
      <c r="S1217" s="22">
        <f t="shared" si="309"/>
        <v>0</v>
      </c>
      <c r="T1217" s="23">
        <v>0</v>
      </c>
      <c r="U1217" s="21">
        <f t="shared" si="310"/>
        <v>0</v>
      </c>
      <c r="V1217" s="24">
        <f t="shared" si="311"/>
        <v>0</v>
      </c>
    </row>
    <row r="1218" spans="2:22" ht="16.5" x14ac:dyDescent="0.35">
      <c r="C1218" t="s">
        <v>9</v>
      </c>
      <c r="D1218" t="s">
        <v>10</v>
      </c>
      <c r="E1218">
        <v>2016141</v>
      </c>
      <c r="F1218">
        <v>1383939</v>
      </c>
      <c r="G1218" t="s">
        <v>1205</v>
      </c>
      <c r="H1218" t="s">
        <v>1206</v>
      </c>
      <c r="I1218" t="s">
        <v>12</v>
      </c>
      <c r="J1218">
        <v>613.87</v>
      </c>
      <c r="K1218" t="s">
        <v>14</v>
      </c>
      <c r="M1218" s="34">
        <f t="shared" si="296"/>
        <v>2016141</v>
      </c>
      <c r="N1218" s="34">
        <f t="shared" si="297"/>
        <v>1383939</v>
      </c>
      <c r="O1218" s="34" t="str">
        <f t="shared" si="298"/>
        <v>SCHWEPPES BITTER LEMON VP 18CL X24</v>
      </c>
      <c r="P1218" s="35">
        <f t="shared" si="299"/>
        <v>0.39350641025641026</v>
      </c>
      <c r="Q1218" s="20">
        <v>0</v>
      </c>
      <c r="R1218" s="21">
        <f t="shared" si="308"/>
        <v>0</v>
      </c>
      <c r="S1218" s="22">
        <f t="shared" si="309"/>
        <v>0</v>
      </c>
      <c r="T1218" s="23">
        <v>0</v>
      </c>
      <c r="U1218" s="21">
        <f t="shared" si="310"/>
        <v>0</v>
      </c>
      <c r="V1218" s="24">
        <f t="shared" si="311"/>
        <v>0</v>
      </c>
    </row>
    <row r="1219" spans="2:22" ht="16.5" x14ac:dyDescent="0.35">
      <c r="C1219" t="s">
        <v>9</v>
      </c>
      <c r="D1219" t="s">
        <v>10</v>
      </c>
      <c r="E1219">
        <v>2016141</v>
      </c>
      <c r="F1219">
        <v>1428519</v>
      </c>
      <c r="G1219" t="s">
        <v>1207</v>
      </c>
      <c r="H1219">
        <v>96</v>
      </c>
      <c r="I1219" t="s">
        <v>12</v>
      </c>
      <c r="J1219">
        <v>32.979999999999997</v>
      </c>
      <c r="K1219" t="s">
        <v>14</v>
      </c>
      <c r="M1219" s="34">
        <f t="shared" si="296"/>
        <v>2016141</v>
      </c>
      <c r="N1219" s="34">
        <f t="shared" si="297"/>
        <v>1428519</v>
      </c>
      <c r="O1219" s="34" t="str">
        <f t="shared" si="298"/>
        <v>SAN BENEDETTO GAZZOSA LIMONADE VP 18CL</v>
      </c>
      <c r="P1219" s="35">
        <f t="shared" si="299"/>
        <v>0.34354166666666663</v>
      </c>
      <c r="Q1219" s="20">
        <v>0</v>
      </c>
      <c r="R1219" s="21">
        <f t="shared" si="308"/>
        <v>0</v>
      </c>
      <c r="S1219" s="22">
        <f t="shared" si="309"/>
        <v>0</v>
      </c>
      <c r="T1219" s="23">
        <v>0</v>
      </c>
      <c r="U1219" s="21">
        <f t="shared" si="310"/>
        <v>0</v>
      </c>
      <c r="V1219" s="24">
        <f t="shared" si="311"/>
        <v>0</v>
      </c>
    </row>
    <row r="1220" spans="2:22" ht="16.5" x14ac:dyDescent="0.35">
      <c r="C1220" t="s">
        <v>9</v>
      </c>
      <c r="D1220" t="s">
        <v>10</v>
      </c>
      <c r="E1220">
        <v>2016141</v>
      </c>
      <c r="F1220">
        <v>2012368</v>
      </c>
      <c r="G1220" t="s">
        <v>1208</v>
      </c>
      <c r="H1220">
        <v>60</v>
      </c>
      <c r="I1220" t="s">
        <v>12</v>
      </c>
      <c r="J1220">
        <v>58.38</v>
      </c>
      <c r="K1220" t="s">
        <v>14</v>
      </c>
      <c r="M1220" s="34">
        <f t="shared" ref="M1220:M1230" si="312">IF(D1220&lt;&gt;"",E1220,"")</f>
        <v>2016141</v>
      </c>
      <c r="N1220" s="34">
        <f t="shared" ref="N1220:N1230" si="313">IF(M1220&lt;&gt;"",F1220,"")</f>
        <v>2012368</v>
      </c>
      <c r="O1220" s="34" t="str">
        <f t="shared" ref="O1220:O1230" si="314">IF(M1220&lt;&gt;"",G1220,"")</f>
        <v>RED BULL ZERO BTE 25CL X24</v>
      </c>
      <c r="P1220" s="35">
        <f t="shared" ref="P1220:P1230" si="315">IF(M1220&lt;&gt;"",SUBSTITUTE(J1220,",","")/VALUE(SUBSTITUTE(H1220,",","")),"")</f>
        <v>0.97300000000000009</v>
      </c>
      <c r="Q1220" s="20">
        <v>0</v>
      </c>
      <c r="R1220" s="21">
        <f t="shared" si="308"/>
        <v>0</v>
      </c>
      <c r="S1220" s="22">
        <f t="shared" si="309"/>
        <v>0</v>
      </c>
      <c r="T1220" s="23">
        <v>0</v>
      </c>
      <c r="U1220" s="21">
        <f t="shared" si="310"/>
        <v>0</v>
      </c>
      <c r="V1220" s="24">
        <f t="shared" si="311"/>
        <v>0</v>
      </c>
    </row>
    <row r="1221" spans="2:22" ht="16.5" x14ac:dyDescent="0.35">
      <c r="C1221" t="s">
        <v>9</v>
      </c>
      <c r="D1221" t="s">
        <v>10</v>
      </c>
      <c r="E1221">
        <v>2016141</v>
      </c>
      <c r="F1221">
        <v>2017435</v>
      </c>
      <c r="G1221" t="s">
        <v>1209</v>
      </c>
      <c r="H1221">
        <v>96</v>
      </c>
      <c r="I1221" t="s">
        <v>12</v>
      </c>
      <c r="J1221">
        <v>45.79</v>
      </c>
      <c r="K1221" t="s">
        <v>14</v>
      </c>
      <c r="M1221" s="36">
        <f t="shared" si="312"/>
        <v>2016141</v>
      </c>
      <c r="N1221" s="36">
        <f t="shared" si="313"/>
        <v>2017435</v>
      </c>
      <c r="O1221" s="36" t="str">
        <f t="shared" si="314"/>
        <v>SEVEN UP VC 33CL X24</v>
      </c>
      <c r="P1221" s="37">
        <f t="shared" si="315"/>
        <v>0.47697916666666668</v>
      </c>
      <c r="Q1221" s="25">
        <v>0</v>
      </c>
      <c r="R1221" s="26">
        <f t="shared" si="308"/>
        <v>0</v>
      </c>
      <c r="S1221" s="27">
        <f t="shared" si="309"/>
        <v>0</v>
      </c>
      <c r="T1221" s="28">
        <v>0</v>
      </c>
      <c r="U1221" s="26">
        <f t="shared" si="310"/>
        <v>0</v>
      </c>
      <c r="V1221" s="29">
        <f t="shared" si="311"/>
        <v>0</v>
      </c>
    </row>
    <row r="1222" spans="2:22" hidden="1" x14ac:dyDescent="0.25">
      <c r="M1222" t="str">
        <f t="shared" si="312"/>
        <v/>
      </c>
      <c r="N1222" t="str">
        <f t="shared" si="313"/>
        <v/>
      </c>
      <c r="O1222" t="str">
        <f t="shared" si="314"/>
        <v/>
      </c>
      <c r="P1222" s="1" t="str">
        <f t="shared" si="315"/>
        <v/>
      </c>
    </row>
    <row r="1223" spans="2:22" hidden="1" x14ac:dyDescent="0.25">
      <c r="B1223" t="s">
        <v>15</v>
      </c>
      <c r="E1223">
        <v>2016141</v>
      </c>
      <c r="J1223" t="s">
        <v>1210</v>
      </c>
      <c r="K1223" t="s">
        <v>14</v>
      </c>
      <c r="M1223" t="str">
        <f t="shared" si="312"/>
        <v/>
      </c>
      <c r="N1223" t="str">
        <f t="shared" si="313"/>
        <v/>
      </c>
      <c r="O1223" t="str">
        <f t="shared" si="314"/>
        <v/>
      </c>
      <c r="P1223" s="1" t="str">
        <f t="shared" si="315"/>
        <v/>
      </c>
    </row>
    <row r="1224" spans="2:22" hidden="1" x14ac:dyDescent="0.25">
      <c r="M1224" t="str">
        <f t="shared" si="312"/>
        <v/>
      </c>
      <c r="N1224" t="str">
        <f t="shared" si="313"/>
        <v/>
      </c>
      <c r="O1224" t="str">
        <f t="shared" si="314"/>
        <v/>
      </c>
      <c r="P1224" s="1" t="str">
        <f t="shared" si="315"/>
        <v/>
      </c>
    </row>
    <row r="1225" spans="2:22" ht="16.5" x14ac:dyDescent="0.35">
      <c r="C1225" t="s">
        <v>9</v>
      </c>
      <c r="D1225" t="s">
        <v>10</v>
      </c>
      <c r="E1225">
        <v>2018216</v>
      </c>
      <c r="F1225">
        <v>1039732</v>
      </c>
      <c r="G1225" t="s">
        <v>1211</v>
      </c>
      <c r="H1225">
        <v>1</v>
      </c>
      <c r="I1225" t="s">
        <v>12</v>
      </c>
      <c r="J1225">
        <v>9.0399999999999991</v>
      </c>
      <c r="K1225" t="s">
        <v>14</v>
      </c>
      <c r="M1225" s="32">
        <f t="shared" si="312"/>
        <v>2018216</v>
      </c>
      <c r="N1225" s="32">
        <f t="shared" si="313"/>
        <v>1039732</v>
      </c>
      <c r="O1225" s="32" t="str">
        <f t="shared" si="314"/>
        <v>TUBE DE GAZ CO2 6KG POUR DAVID 20L</v>
      </c>
      <c r="P1225" s="33">
        <f t="shared" si="315"/>
        <v>9.0399999999999991</v>
      </c>
      <c r="Q1225" s="15">
        <v>0</v>
      </c>
      <c r="R1225" s="16">
        <f t="shared" ref="R1225:R1226" si="316">IFERROR(Q1225/1.416,0)</f>
        <v>0</v>
      </c>
      <c r="S1225" s="17">
        <f t="shared" ref="S1225:S1226" si="317">IFERROR(P1225/R1225,0)</f>
        <v>0</v>
      </c>
      <c r="T1225" s="18">
        <v>0</v>
      </c>
      <c r="U1225" s="16">
        <f t="shared" ref="U1225:U1226" si="318">IFERROR(T1225/1.416,0)</f>
        <v>0</v>
      </c>
      <c r="V1225" s="19">
        <f t="shared" ref="V1225:V1226" si="319">IFERROR(P1225/U1225,0)</f>
        <v>0</v>
      </c>
    </row>
    <row r="1226" spans="2:22" ht="16.5" x14ac:dyDescent="0.35">
      <c r="C1226" t="s">
        <v>9</v>
      </c>
      <c r="D1226" t="s">
        <v>10</v>
      </c>
      <c r="E1226">
        <v>2018216</v>
      </c>
      <c r="F1226">
        <v>2014586</v>
      </c>
      <c r="G1226" t="s">
        <v>1212</v>
      </c>
      <c r="H1226">
        <v>8</v>
      </c>
      <c r="I1226" t="s">
        <v>12</v>
      </c>
      <c r="J1226">
        <v>186.94</v>
      </c>
      <c r="K1226" t="s">
        <v>14</v>
      </c>
      <c r="M1226" s="36">
        <f t="shared" si="312"/>
        <v>2018216</v>
      </c>
      <c r="N1226" s="36">
        <f t="shared" si="313"/>
        <v>2014586</v>
      </c>
      <c r="O1226" s="36" t="str">
        <f t="shared" si="314"/>
        <v>TUBE DE GAZ CO2 15KG</v>
      </c>
      <c r="P1226" s="37">
        <f t="shared" si="315"/>
        <v>23.3675</v>
      </c>
      <c r="Q1226" s="25">
        <v>0</v>
      </c>
      <c r="R1226" s="26">
        <f t="shared" si="316"/>
        <v>0</v>
      </c>
      <c r="S1226" s="27">
        <f t="shared" si="317"/>
        <v>0</v>
      </c>
      <c r="T1226" s="28">
        <v>0</v>
      </c>
      <c r="U1226" s="26">
        <f t="shared" si="318"/>
        <v>0</v>
      </c>
      <c r="V1226" s="29">
        <f t="shared" si="319"/>
        <v>0</v>
      </c>
    </row>
    <row r="1227" spans="2:22" hidden="1" x14ac:dyDescent="0.25">
      <c r="M1227" t="str">
        <f t="shared" si="312"/>
        <v/>
      </c>
      <c r="N1227" t="str">
        <f t="shared" si="313"/>
        <v/>
      </c>
      <c r="O1227" t="str">
        <f t="shared" si="314"/>
        <v/>
      </c>
      <c r="P1227" s="1" t="str">
        <f t="shared" si="315"/>
        <v/>
      </c>
    </row>
    <row r="1228" spans="2:22" hidden="1" x14ac:dyDescent="0.25">
      <c r="B1228" t="s">
        <v>15</v>
      </c>
      <c r="E1228">
        <v>2018216</v>
      </c>
      <c r="J1228">
        <v>195.98</v>
      </c>
      <c r="K1228" t="s">
        <v>14</v>
      </c>
      <c r="M1228" t="str">
        <f t="shared" si="312"/>
        <v/>
      </c>
      <c r="N1228" t="str">
        <f t="shared" si="313"/>
        <v/>
      </c>
      <c r="O1228" t="str">
        <f t="shared" si="314"/>
        <v/>
      </c>
      <c r="P1228" s="1" t="str">
        <f t="shared" si="315"/>
        <v/>
      </c>
    </row>
    <row r="1229" spans="2:22" hidden="1" x14ac:dyDescent="0.25">
      <c r="M1229" t="str">
        <f t="shared" si="312"/>
        <v/>
      </c>
      <c r="N1229" t="str">
        <f t="shared" si="313"/>
        <v/>
      </c>
      <c r="O1229" t="str">
        <f t="shared" si="314"/>
        <v/>
      </c>
      <c r="P1229" s="1" t="str">
        <f t="shared" si="315"/>
        <v/>
      </c>
    </row>
    <row r="1230" spans="2:22" hidden="1" x14ac:dyDescent="0.25">
      <c r="B1230" t="s">
        <v>1213</v>
      </c>
      <c r="J1230" t="s">
        <v>1214</v>
      </c>
      <c r="K1230" t="s">
        <v>14</v>
      </c>
      <c r="M1230" t="str">
        <f t="shared" si="312"/>
        <v/>
      </c>
      <c r="N1230" t="str">
        <f t="shared" si="313"/>
        <v/>
      </c>
      <c r="O1230" t="str">
        <f t="shared" si="314"/>
        <v/>
      </c>
      <c r="P1230" s="1" t="str">
        <f t="shared" si="315"/>
        <v/>
      </c>
    </row>
  </sheetData>
  <autoFilter ref="B1:V1230">
    <filterColumn colId="11">
      <filters>
        <filter val="2009003"/>
        <filter val="2009004"/>
        <filter val="2009005"/>
        <filter val="2009007"/>
        <filter val="2009009"/>
        <filter val="2009010"/>
        <filter val="2009012"/>
        <filter val="2009013"/>
        <filter val="2009018"/>
        <filter val="2009019"/>
        <filter val="2009020"/>
        <filter val="2009021"/>
        <filter val="2009022"/>
        <filter val="2009023"/>
        <filter val="2009024"/>
        <filter val="2009025"/>
        <filter val="2009026"/>
        <filter val="2009027"/>
        <filter val="2009028"/>
        <filter val="2009029"/>
        <filter val="2009030"/>
        <filter val="2009032"/>
        <filter val="2009033"/>
        <filter val="2009034"/>
        <filter val="2009039"/>
        <filter val="2009041"/>
        <filter val="2010030"/>
        <filter val="2010032"/>
        <filter val="2010033"/>
        <filter val="2010034"/>
        <filter val="2010036"/>
        <filter val="2010037"/>
        <filter val="2010038"/>
        <filter val="2010039"/>
        <filter val="2010040"/>
        <filter val="2010041"/>
        <filter val="2010042"/>
        <filter val="2010043"/>
        <filter val="2010045"/>
        <filter val="2011121"/>
        <filter val="2011122"/>
        <filter val="2011123"/>
        <filter val="2011124"/>
        <filter val="2011126"/>
        <filter val="2011127"/>
        <filter val="2011128"/>
        <filter val="2011129"/>
        <filter val="2011130"/>
        <filter val="2011131"/>
        <filter val="2011132"/>
        <filter val="2011133"/>
        <filter val="2011134"/>
        <filter val="2011135"/>
        <filter val="2011136"/>
        <filter val="2011137"/>
        <filter val="2011138"/>
        <filter val="2011139"/>
        <filter val="2011140"/>
        <filter val="2011141"/>
        <filter val="2011142"/>
        <filter val="2011143"/>
        <filter val="2012160"/>
        <filter val="2012161"/>
        <filter val="2013120"/>
        <filter val="2013121"/>
        <filter val="2013122"/>
        <filter val="2013123"/>
        <filter val="2014000"/>
        <filter val="2015140"/>
        <filter val="2015141"/>
        <filter val="2016140"/>
        <filter val="2016141"/>
        <filter val="2018216"/>
      </filters>
    </filterColumn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 disponible cave sportin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Ivo</dc:creator>
  <cp:lastModifiedBy>Grange Ivo</cp:lastModifiedBy>
  <dcterms:created xsi:type="dcterms:W3CDTF">2015-06-24T13:38:01Z</dcterms:created>
  <dcterms:modified xsi:type="dcterms:W3CDTF">2015-06-24T16:00:23Z</dcterms:modified>
</cp:coreProperties>
</file>