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75" windowWidth="28455" windowHeight="12525"/>
  </bookViews>
  <sheets>
    <sheet name="bilan compétences" sheetId="1" r:id="rId1"/>
  </sheets>
  <externalReferences>
    <externalReference r:id="rId2"/>
  </externalReferences>
  <definedNames>
    <definedName name="activite">#REF!</definedName>
    <definedName name="activite_C4">'[1]Listes déroulantes'!$A$3:$A$13</definedName>
    <definedName name="AFCT1">'[1]AFC et Compétences'!$B$3:$B$6</definedName>
    <definedName name="AFCT2">'[1]AFC et Compétences'!$B$7:$B$13</definedName>
    <definedName name="AFCT3">'[1]AFC et Compétences'!$B$14:$B$15</definedName>
    <definedName name="compT1">'[1]AFC et Compétences'!$B$19:$B$25</definedName>
    <definedName name="compT2">'[1]AFC et Compétences'!$B$26:$B$33</definedName>
    <definedName name="compT3">'[1]AFC et Compétences'!$B$34:$B$43</definedName>
    <definedName name="domaine_1">'[1]Listes déroulantes'!$E$3:$E$8</definedName>
    <definedName name="domaine_2">'[1]Listes déroulantes'!$F$3:$F$10</definedName>
    <definedName name="domaine_3">'[1]Listes déroulantes'!$G$3:$G$7</definedName>
    <definedName name="domaine_4_1">'[1]Listes déroulantes'!$H$3:$H$10</definedName>
    <definedName name="domaine_4_2">'[1]Listes déroulantes'!$I$3:$I$5</definedName>
    <definedName name="domaine_4_3">'[1]Listes déroulantes'!$J$3:$J$6</definedName>
    <definedName name="domaine_5">'[1]Listes déroulantes'!$K$3:$K$7</definedName>
    <definedName name="evaluation">'[1]Listes déroulantes'!$B$3:$B$7</definedName>
    <definedName name="_xlnm.Print_Area" localSheetId="0">'bilan compétences'!$A$1:$P$55</definedName>
  </definedNames>
  <calcPr calcId="124519" iterateDelta="1E-4"/>
</workbook>
</file>

<file path=xl/calcChain.xml><?xml version="1.0" encoding="utf-8"?>
<calcChain xmlns="http://schemas.openxmlformats.org/spreadsheetml/2006/main">
  <c r="B54" i="1"/>
  <c r="L54" s="1"/>
  <c r="L53"/>
  <c r="H53"/>
  <c r="D53"/>
  <c r="B53"/>
  <c r="N53" s="1"/>
  <c r="B52"/>
  <c r="L52" s="1"/>
  <c r="L51"/>
  <c r="H51"/>
  <c r="D51"/>
  <c r="B51"/>
  <c r="N51" s="1"/>
  <c r="M50"/>
  <c r="K50"/>
  <c r="I50"/>
  <c r="G50"/>
  <c r="E50"/>
  <c r="C50"/>
  <c r="B50"/>
  <c r="N50" s="1"/>
  <c r="A50"/>
  <c r="B47"/>
  <c r="L47" s="1"/>
  <c r="L46"/>
  <c r="H46"/>
  <c r="D46"/>
  <c r="B46"/>
  <c r="N46" s="1"/>
  <c r="B45"/>
  <c r="L45" s="1"/>
  <c r="L44"/>
  <c r="L48" s="1"/>
  <c r="H44"/>
  <c r="D44"/>
  <c r="B44"/>
  <c r="N44" s="1"/>
  <c r="B41"/>
  <c r="H41" s="1"/>
  <c r="L40"/>
  <c r="H40"/>
  <c r="D40"/>
  <c r="B40"/>
  <c r="N40" s="1"/>
  <c r="B39"/>
  <c r="M39" s="1"/>
  <c r="L36"/>
  <c r="H36"/>
  <c r="D36"/>
  <c r="B36"/>
  <c r="N36" s="1"/>
  <c r="B35"/>
  <c r="L35" s="1"/>
  <c r="L34"/>
  <c r="H34"/>
  <c r="D34"/>
  <c r="B34"/>
  <c r="N34" s="1"/>
  <c r="B33"/>
  <c r="M33" s="1"/>
  <c r="L32"/>
  <c r="H32"/>
  <c r="D32"/>
  <c r="B32"/>
  <c r="K32" s="1"/>
  <c r="B31"/>
  <c r="L31" s="1"/>
  <c r="L30"/>
  <c r="H30"/>
  <c r="D30"/>
  <c r="B30"/>
  <c r="N30" s="1"/>
  <c r="M29"/>
  <c r="K29"/>
  <c r="I29"/>
  <c r="G29"/>
  <c r="E29"/>
  <c r="C29"/>
  <c r="O29" s="1"/>
  <c r="B29"/>
  <c r="N29" s="1"/>
  <c r="A29"/>
  <c r="B26"/>
  <c r="D26" s="1"/>
  <c r="L25"/>
  <c r="H25"/>
  <c r="D25"/>
  <c r="B25"/>
  <c r="K25" s="1"/>
  <c r="B24"/>
  <c r="L24" s="1"/>
  <c r="L23"/>
  <c r="H23"/>
  <c r="D23"/>
  <c r="B23"/>
  <c r="N23" s="1"/>
  <c r="M22"/>
  <c r="K22"/>
  <c r="I22"/>
  <c r="G22"/>
  <c r="E22"/>
  <c r="C22"/>
  <c r="B22"/>
  <c r="N22" s="1"/>
  <c r="A22"/>
  <c r="B19"/>
  <c r="M19" s="1"/>
  <c r="L18"/>
  <c r="H18"/>
  <c r="D18"/>
  <c r="B18"/>
  <c r="K18" s="1"/>
  <c r="B17"/>
  <c r="L17" s="1"/>
  <c r="L16"/>
  <c r="H16"/>
  <c r="D16"/>
  <c r="B16"/>
  <c r="J16" s="1"/>
  <c r="B15"/>
  <c r="L15" s="1"/>
  <c r="L14"/>
  <c r="H14"/>
  <c r="D14"/>
  <c r="B14"/>
  <c r="J14" s="1"/>
  <c r="B13"/>
  <c r="L13" s="1"/>
  <c r="N12"/>
  <c r="M12"/>
  <c r="L12"/>
  <c r="K12"/>
  <c r="J12"/>
  <c r="I12"/>
  <c r="H12"/>
  <c r="G12"/>
  <c r="F12"/>
  <c r="E12"/>
  <c r="D12"/>
  <c r="C12"/>
  <c r="O12" s="1"/>
  <c r="B12"/>
  <c r="A12"/>
  <c r="L9"/>
  <c r="H9"/>
  <c r="D9"/>
  <c r="B9"/>
  <c r="N9" s="1"/>
  <c r="B8"/>
  <c r="M8" s="1"/>
  <c r="L7"/>
  <c r="H7"/>
  <c r="D7"/>
  <c r="B7"/>
  <c r="K7" s="1"/>
  <c r="B6"/>
  <c r="L6" s="1"/>
  <c r="L5"/>
  <c r="H5"/>
  <c r="D5"/>
  <c r="B5"/>
  <c r="N5" s="1"/>
  <c r="M4"/>
  <c r="K4"/>
  <c r="I4"/>
  <c r="G4"/>
  <c r="E4"/>
  <c r="C4"/>
  <c r="O4" s="1"/>
  <c r="B4"/>
  <c r="N4" s="1"/>
  <c r="A4"/>
  <c r="F8" l="1"/>
  <c r="J8"/>
  <c r="N8"/>
  <c r="F17"/>
  <c r="J17"/>
  <c r="N17"/>
  <c r="F24"/>
  <c r="J24"/>
  <c r="N24"/>
  <c r="N27" s="1"/>
  <c r="F5"/>
  <c r="J5"/>
  <c r="D6"/>
  <c r="F7"/>
  <c r="J7"/>
  <c r="N7"/>
  <c r="D8"/>
  <c r="H8"/>
  <c r="L8"/>
  <c r="F9"/>
  <c r="H13"/>
  <c r="F14"/>
  <c r="N14"/>
  <c r="H15"/>
  <c r="F16"/>
  <c r="N16"/>
  <c r="D17"/>
  <c r="H17"/>
  <c r="F18"/>
  <c r="J18"/>
  <c r="N18"/>
  <c r="D19"/>
  <c r="H19"/>
  <c r="L19"/>
  <c r="L20" s="1"/>
  <c r="F23"/>
  <c r="J23"/>
  <c r="D24"/>
  <c r="F25"/>
  <c r="J25"/>
  <c r="N25"/>
  <c r="H26"/>
  <c r="L26"/>
  <c r="J30"/>
  <c r="D31"/>
  <c r="H31"/>
  <c r="F32"/>
  <c r="J32"/>
  <c r="N32"/>
  <c r="D33"/>
  <c r="H33"/>
  <c r="L33"/>
  <c r="L37" s="1"/>
  <c r="F34"/>
  <c r="J34"/>
  <c r="D35"/>
  <c r="F36"/>
  <c r="J36"/>
  <c r="D39"/>
  <c r="H39"/>
  <c r="H42" s="1"/>
  <c r="L39"/>
  <c r="L42" s="1"/>
  <c r="L41"/>
  <c r="D4"/>
  <c r="D10" s="1"/>
  <c r="H4"/>
  <c r="L4"/>
  <c r="L10" s="1"/>
  <c r="E5"/>
  <c r="E10" s="1"/>
  <c r="I5"/>
  <c r="I10" s="1"/>
  <c r="M5"/>
  <c r="M10" s="1"/>
  <c r="C6"/>
  <c r="O6" s="1"/>
  <c r="G6"/>
  <c r="K6"/>
  <c r="E7"/>
  <c r="I7"/>
  <c r="M7"/>
  <c r="C8"/>
  <c r="G8"/>
  <c r="K8"/>
  <c r="E9"/>
  <c r="I9"/>
  <c r="M9"/>
  <c r="C13"/>
  <c r="O13" s="1"/>
  <c r="G13"/>
  <c r="K13"/>
  <c r="E14"/>
  <c r="I14"/>
  <c r="M14"/>
  <c r="C15"/>
  <c r="G15"/>
  <c r="K15"/>
  <c r="E16"/>
  <c r="I16"/>
  <c r="M16"/>
  <c r="C17"/>
  <c r="O17" s="1"/>
  <c r="G17"/>
  <c r="K17"/>
  <c r="E18"/>
  <c r="I18"/>
  <c r="M18"/>
  <c r="C19"/>
  <c r="G19"/>
  <c r="K19"/>
  <c r="D22"/>
  <c r="D27" s="1"/>
  <c r="H22"/>
  <c r="L22"/>
  <c r="L27" s="1"/>
  <c r="E23"/>
  <c r="I23"/>
  <c r="M23"/>
  <c r="C24"/>
  <c r="G24"/>
  <c r="K24"/>
  <c r="E25"/>
  <c r="I25"/>
  <c r="M25"/>
  <c r="C26"/>
  <c r="G26"/>
  <c r="K26"/>
  <c r="D29"/>
  <c r="H29"/>
  <c r="L29"/>
  <c r="E30"/>
  <c r="I30"/>
  <c r="M30"/>
  <c r="C31"/>
  <c r="G31"/>
  <c r="K31"/>
  <c r="E32"/>
  <c r="I32"/>
  <c r="M32"/>
  <c r="C33"/>
  <c r="O33" s="1"/>
  <c r="G33"/>
  <c r="K33"/>
  <c r="E34"/>
  <c r="I34"/>
  <c r="M34"/>
  <c r="C35"/>
  <c r="G35"/>
  <c r="K35"/>
  <c r="E36"/>
  <c r="I36"/>
  <c r="M36"/>
  <c r="C39"/>
  <c r="G39"/>
  <c r="K39"/>
  <c r="E40"/>
  <c r="I40"/>
  <c r="M40"/>
  <c r="M42" s="1"/>
  <c r="C41"/>
  <c r="G41"/>
  <c r="K41"/>
  <c r="E44"/>
  <c r="I44"/>
  <c r="M44"/>
  <c r="C45"/>
  <c r="O45" s="1"/>
  <c r="G45"/>
  <c r="K45"/>
  <c r="E46"/>
  <c r="I46"/>
  <c r="M46"/>
  <c r="C47"/>
  <c r="G47"/>
  <c r="K47"/>
  <c r="D50"/>
  <c r="H50"/>
  <c r="L50"/>
  <c r="L55" s="1"/>
  <c r="E51"/>
  <c r="E55" s="1"/>
  <c r="I51"/>
  <c r="I55" s="1"/>
  <c r="M51"/>
  <c r="M55" s="1"/>
  <c r="C52"/>
  <c r="G52"/>
  <c r="K52"/>
  <c r="E53"/>
  <c r="I53"/>
  <c r="M53"/>
  <c r="C54"/>
  <c r="G54"/>
  <c r="K54"/>
  <c r="F19"/>
  <c r="J19"/>
  <c r="N19"/>
  <c r="F26"/>
  <c r="F31"/>
  <c r="F37" s="1"/>
  <c r="J31"/>
  <c r="N31"/>
  <c r="F33"/>
  <c r="J33"/>
  <c r="N33"/>
  <c r="F35"/>
  <c r="J35"/>
  <c r="N35"/>
  <c r="F39"/>
  <c r="J39"/>
  <c r="N39"/>
  <c r="F45"/>
  <c r="J45"/>
  <c r="N45"/>
  <c r="N48" s="1"/>
  <c r="F47"/>
  <c r="J47"/>
  <c r="N47"/>
  <c r="O50"/>
  <c r="F52"/>
  <c r="J52"/>
  <c r="N52"/>
  <c r="N55" s="1"/>
  <c r="F54"/>
  <c r="J54"/>
  <c r="N54"/>
  <c r="F6"/>
  <c r="J6"/>
  <c r="N6"/>
  <c r="N10" s="1"/>
  <c r="F13"/>
  <c r="J13"/>
  <c r="N13"/>
  <c r="F41"/>
  <c r="J41"/>
  <c r="N41"/>
  <c r="F4"/>
  <c r="F10" s="1"/>
  <c r="J4"/>
  <c r="C5"/>
  <c r="O5" s="1"/>
  <c r="G5"/>
  <c r="G10" s="1"/>
  <c r="K5"/>
  <c r="K10" s="1"/>
  <c r="E6"/>
  <c r="I6"/>
  <c r="M6"/>
  <c r="C7"/>
  <c r="O7" s="1"/>
  <c r="G7"/>
  <c r="E8"/>
  <c r="I8"/>
  <c r="C9"/>
  <c r="G9"/>
  <c r="K9"/>
  <c r="E13"/>
  <c r="I13"/>
  <c r="M13"/>
  <c r="C14"/>
  <c r="O14" s="1"/>
  <c r="G14"/>
  <c r="K14"/>
  <c r="E15"/>
  <c r="I15"/>
  <c r="I20" s="1"/>
  <c r="M15"/>
  <c r="M20" s="1"/>
  <c r="C16"/>
  <c r="G16"/>
  <c r="K16"/>
  <c r="E17"/>
  <c r="I17"/>
  <c r="M17"/>
  <c r="C18"/>
  <c r="O18" s="1"/>
  <c r="G18"/>
  <c r="E19"/>
  <c r="I19"/>
  <c r="F22"/>
  <c r="F27" s="1"/>
  <c r="J22"/>
  <c r="C23"/>
  <c r="C27" s="1"/>
  <c r="G23"/>
  <c r="G27" s="1"/>
  <c r="K23"/>
  <c r="K27" s="1"/>
  <c r="E24"/>
  <c r="I24"/>
  <c r="M24"/>
  <c r="C25"/>
  <c r="O25" s="1"/>
  <c r="G25"/>
  <c r="E26"/>
  <c r="I26"/>
  <c r="M26"/>
  <c r="F29"/>
  <c r="J29"/>
  <c r="C30"/>
  <c r="G30"/>
  <c r="K30"/>
  <c r="E31"/>
  <c r="I31"/>
  <c r="M31"/>
  <c r="M37" s="1"/>
  <c r="C32"/>
  <c r="O32" s="1"/>
  <c r="G32"/>
  <c r="E33"/>
  <c r="I33"/>
  <c r="C34"/>
  <c r="O34" s="1"/>
  <c r="G34"/>
  <c r="K34"/>
  <c r="E35"/>
  <c r="I35"/>
  <c r="M35"/>
  <c r="C36"/>
  <c r="G36"/>
  <c r="K36"/>
  <c r="E39"/>
  <c r="E42" s="1"/>
  <c r="I39"/>
  <c r="C40"/>
  <c r="O40" s="1"/>
  <c r="G40"/>
  <c r="K40"/>
  <c r="E41"/>
  <c r="I41"/>
  <c r="M41"/>
  <c r="C44"/>
  <c r="G44"/>
  <c r="K44"/>
  <c r="K48" s="1"/>
  <c r="E45"/>
  <c r="I45"/>
  <c r="M45"/>
  <c r="C46"/>
  <c r="O46" s="1"/>
  <c r="G46"/>
  <c r="K46"/>
  <c r="E47"/>
  <c r="I47"/>
  <c r="M47"/>
  <c r="F50"/>
  <c r="J50"/>
  <c r="C51"/>
  <c r="O51" s="1"/>
  <c r="G51"/>
  <c r="G55" s="1"/>
  <c r="K51"/>
  <c r="K55" s="1"/>
  <c r="E52"/>
  <c r="I52"/>
  <c r="M52"/>
  <c r="C53"/>
  <c r="G53"/>
  <c r="K53"/>
  <c r="E54"/>
  <c r="I54"/>
  <c r="M54"/>
  <c r="F15"/>
  <c r="F20" s="1"/>
  <c r="J15"/>
  <c r="J20" s="1"/>
  <c r="N15"/>
  <c r="N20" s="1"/>
  <c r="O22"/>
  <c r="J26"/>
  <c r="N26"/>
  <c r="H6"/>
  <c r="J9"/>
  <c r="D13"/>
  <c r="D15"/>
  <c r="D20" s="1"/>
  <c r="H24"/>
  <c r="F30"/>
  <c r="H35"/>
  <c r="F40"/>
  <c r="J40"/>
  <c r="D41"/>
  <c r="F44"/>
  <c r="J44"/>
  <c r="D45"/>
  <c r="D48" s="1"/>
  <c r="H45"/>
  <c r="H48" s="1"/>
  <c r="F46"/>
  <c r="J46"/>
  <c r="D47"/>
  <c r="H47"/>
  <c r="F51"/>
  <c r="J51"/>
  <c r="D52"/>
  <c r="H52"/>
  <c r="F53"/>
  <c r="J53"/>
  <c r="D54"/>
  <c r="H54"/>
  <c r="C42" l="1"/>
  <c r="O39"/>
  <c r="F48"/>
  <c r="K37"/>
  <c r="E27"/>
  <c r="K20"/>
  <c r="C55"/>
  <c r="J48"/>
  <c r="J27"/>
  <c r="F42"/>
  <c r="J37"/>
  <c r="O54"/>
  <c r="D55"/>
  <c r="E48"/>
  <c r="G42"/>
  <c r="O26"/>
  <c r="I27"/>
  <c r="D37"/>
  <c r="H20"/>
  <c r="C10"/>
  <c r="C48"/>
  <c r="O44"/>
  <c r="C37"/>
  <c r="O31"/>
  <c r="C20"/>
  <c r="O15"/>
  <c r="O53"/>
  <c r="F55"/>
  <c r="E37"/>
  <c r="O23"/>
  <c r="O16"/>
  <c r="P12" s="1"/>
  <c r="O9"/>
  <c r="P4" s="1"/>
  <c r="J42"/>
  <c r="N37"/>
  <c r="H55"/>
  <c r="O47"/>
  <c r="I48"/>
  <c r="O41"/>
  <c r="K42"/>
  <c r="O35"/>
  <c r="M27"/>
  <c r="H27"/>
  <c r="O19"/>
  <c r="O8"/>
  <c r="D42"/>
  <c r="H37"/>
  <c r="P22"/>
  <c r="J55"/>
  <c r="G48"/>
  <c r="I42"/>
  <c r="O36"/>
  <c r="I37"/>
  <c r="O30"/>
  <c r="E20"/>
  <c r="J10"/>
  <c r="N42"/>
  <c r="O52"/>
  <c r="P50" s="1"/>
  <c r="M48"/>
  <c r="G37"/>
  <c r="O24"/>
  <c r="G20"/>
  <c r="H10"/>
  <c r="P29" l="1"/>
</calcChain>
</file>

<file path=xl/sharedStrings.xml><?xml version="1.0" encoding="utf-8"?>
<sst xmlns="http://schemas.openxmlformats.org/spreadsheetml/2006/main" count="29" uniqueCount="17">
  <si>
    <t>Bilan du travail par compétences
envisagé sur l'ensemble du Cycle 4,
et par année scolaire au cours du Cycle 4</t>
  </si>
  <si>
    <t>nombre total de fois que chaque compétence serait travaillée par thématique sur l'ensemble du cycle :</t>
  </si>
  <si>
    <t>nombre total de fois que chaque compétence serait travaillée sur le cycle :</t>
  </si>
  <si>
    <t>nombre total de fois que chaque domaine du socle serait travaillé sur le cycle :</t>
  </si>
  <si>
    <t>Thématique 1 :</t>
  </si>
  <si>
    <t>Terre et "enjeux"</t>
  </si>
  <si>
    <t>Thématique 2 :</t>
  </si>
  <si>
    <t>Vivant et évolution</t>
  </si>
  <si>
    <t>Thématique 3 :</t>
  </si>
  <si>
    <t>Corps humain …</t>
  </si>
  <si>
    <t>La planète Terre, l’environnement et l’action humaine</t>
  </si>
  <si>
    <t>5ème</t>
  </si>
  <si>
    <t>4ème</t>
  </si>
  <si>
    <t>3ème</t>
  </si>
  <si>
    <t>Le vivant et son évolution</t>
  </si>
  <si>
    <t>Le corps humain et la santé</t>
  </si>
  <si>
    <t>vérification total compétences par thématique :</t>
  </si>
</sst>
</file>

<file path=xl/styles.xml><?xml version="1.0" encoding="utf-8"?>
<styleSheet xmlns="http://schemas.openxmlformats.org/spreadsheetml/2006/main">
  <fonts count="47">
    <font>
      <sz val="11"/>
      <color theme="1"/>
      <name val="Calibri"/>
      <family val="2"/>
      <scheme val="minor"/>
    </font>
    <font>
      <b/>
      <sz val="11"/>
      <color theme="1"/>
      <name val="Calibri"/>
      <family val="2"/>
      <scheme val="minor"/>
    </font>
    <font>
      <sz val="22"/>
      <color theme="6" tint="0.79998168889431442"/>
      <name val="Calibri"/>
      <family val="2"/>
      <scheme val="minor"/>
    </font>
    <font>
      <sz val="16"/>
      <color theme="1"/>
      <name val="Calibri"/>
      <family val="2"/>
      <scheme val="minor"/>
    </font>
    <font>
      <sz val="12"/>
      <color theme="1"/>
      <name val="Calibri"/>
      <family val="2"/>
      <scheme val="minor"/>
    </font>
    <font>
      <sz val="12"/>
      <color rgb="FF990033"/>
      <name val="Calibri"/>
      <family val="2"/>
      <scheme val="minor"/>
    </font>
    <font>
      <b/>
      <u/>
      <sz val="12"/>
      <color theme="9" tint="-0.249977111117893"/>
      <name val="Calibri"/>
      <family val="2"/>
      <scheme val="minor"/>
    </font>
    <font>
      <b/>
      <u/>
      <sz val="12"/>
      <color theme="6" tint="-0.499984740745262"/>
      <name val="Calibri"/>
      <family val="2"/>
      <scheme val="minor"/>
    </font>
    <font>
      <b/>
      <sz val="11"/>
      <color theme="9" tint="-0.249977111117893"/>
      <name val="Calibri"/>
      <family val="2"/>
      <scheme val="minor"/>
    </font>
    <font>
      <b/>
      <u/>
      <sz val="12"/>
      <color rgb="FF7030A0"/>
      <name val="Calibri"/>
      <family val="2"/>
      <scheme val="minor"/>
    </font>
    <font>
      <b/>
      <sz val="12"/>
      <color rgb="FF7030A0"/>
      <name val="Calibri"/>
      <family val="2"/>
      <scheme val="minor"/>
    </font>
    <font>
      <b/>
      <sz val="10"/>
      <color theme="9" tint="-0.249977111117893"/>
      <name val="Calibri"/>
      <family val="2"/>
      <scheme val="minor"/>
    </font>
    <font>
      <b/>
      <sz val="11"/>
      <color theme="9"/>
      <name val="Calibri"/>
      <family val="2"/>
      <scheme val="minor"/>
    </font>
    <font>
      <b/>
      <sz val="11"/>
      <color theme="8" tint="-0.499984740745262"/>
      <name val="Calibri"/>
      <family val="2"/>
      <scheme val="minor"/>
    </font>
    <font>
      <b/>
      <sz val="11"/>
      <color theme="6" tint="0.79998168889431442"/>
      <name val="Calibri"/>
      <family val="2"/>
      <scheme val="minor"/>
    </font>
    <font>
      <b/>
      <sz val="10"/>
      <color theme="6" tint="-0.499984740745262"/>
      <name val="Calibri"/>
      <family val="2"/>
      <scheme val="minor"/>
    </font>
    <font>
      <b/>
      <sz val="11"/>
      <color theme="6" tint="-0.499984740745262"/>
      <name val="Calibri"/>
      <family val="2"/>
      <scheme val="minor"/>
    </font>
    <font>
      <b/>
      <sz val="11"/>
      <color theme="8" tint="0.59999389629810485"/>
      <name val="Calibri"/>
      <family val="2"/>
      <scheme val="minor"/>
    </font>
    <font>
      <b/>
      <sz val="10"/>
      <color rgb="FF7030A0"/>
      <name val="Calibri"/>
      <family val="2"/>
      <scheme val="minor"/>
    </font>
    <font>
      <b/>
      <sz val="11"/>
      <color theme="4" tint="-0.249977111117893"/>
      <name val="Calibri"/>
      <family val="2"/>
      <scheme val="minor"/>
    </font>
    <font>
      <b/>
      <sz val="11"/>
      <color theme="4" tint="-0.499984740745262"/>
      <name val="Calibri"/>
      <family val="2"/>
      <scheme val="minor"/>
    </font>
    <font>
      <b/>
      <sz val="11"/>
      <color theme="4" tint="0.59999389629810485"/>
      <name val="Calibri"/>
      <family val="2"/>
      <scheme val="minor"/>
    </font>
    <font>
      <b/>
      <sz val="16"/>
      <color theme="1" tint="0.14999847407452621"/>
      <name val="Calibri"/>
      <family val="2"/>
      <scheme val="minor"/>
    </font>
    <font>
      <sz val="11"/>
      <color theme="9" tint="-0.499984740745262"/>
      <name val="Calibri"/>
      <family val="2"/>
      <scheme val="minor"/>
    </font>
    <font>
      <sz val="11"/>
      <color theme="8" tint="-0.249977111117893"/>
      <name val="Calibri"/>
      <family val="2"/>
      <scheme val="minor"/>
    </font>
    <font>
      <b/>
      <sz val="11"/>
      <color rgb="FF7030A0"/>
      <name val="Calibri"/>
      <family val="2"/>
      <scheme val="minor"/>
    </font>
    <font>
      <sz val="11"/>
      <color theme="6" tint="-0.499984740745262"/>
      <name val="Calibri"/>
      <family val="2"/>
      <scheme val="minor"/>
    </font>
    <font>
      <b/>
      <sz val="24"/>
      <color rgb="FF990033"/>
      <name val="Calibri"/>
      <family val="2"/>
      <scheme val="minor"/>
    </font>
    <font>
      <i/>
      <sz val="12"/>
      <color theme="1"/>
      <name val="Calibri"/>
      <family val="2"/>
      <scheme val="minor"/>
    </font>
    <font>
      <b/>
      <i/>
      <sz val="11"/>
      <color theme="9" tint="-0.249977111117893"/>
      <name val="Calibri"/>
      <family val="2"/>
      <scheme val="minor"/>
    </font>
    <font>
      <i/>
      <sz val="11"/>
      <color theme="9" tint="-0.499984740745262"/>
      <name val="Calibri"/>
      <family val="2"/>
      <scheme val="minor"/>
    </font>
    <font>
      <b/>
      <i/>
      <sz val="11"/>
      <color theme="6" tint="-0.499984740745262"/>
      <name val="Calibri"/>
      <family val="2"/>
      <scheme val="minor"/>
    </font>
    <font>
      <i/>
      <sz val="11"/>
      <color theme="8" tint="-0.249977111117893"/>
      <name val="Calibri"/>
      <family val="2"/>
      <scheme val="minor"/>
    </font>
    <font>
      <b/>
      <i/>
      <sz val="11"/>
      <color rgb="FF7030A0"/>
      <name val="Calibri"/>
      <family val="2"/>
      <scheme val="minor"/>
    </font>
    <font>
      <i/>
      <sz val="11"/>
      <color theme="6" tint="-0.499984740745262"/>
      <name val="Calibri"/>
      <family val="2"/>
      <scheme val="minor"/>
    </font>
    <font>
      <b/>
      <i/>
      <sz val="11"/>
      <color theme="1"/>
      <name val="Calibri"/>
      <family val="2"/>
      <scheme val="minor"/>
    </font>
    <font>
      <b/>
      <sz val="16"/>
      <color theme="6" tint="-0.499984740745262"/>
      <name val="Calibri"/>
      <family val="2"/>
      <scheme val="minor"/>
    </font>
    <font>
      <b/>
      <sz val="24"/>
      <color theme="6" tint="-0.499984740745262"/>
      <name val="Calibri"/>
      <family val="2"/>
      <scheme val="minor"/>
    </font>
    <font>
      <b/>
      <sz val="16"/>
      <color theme="9" tint="-0.499984740745262"/>
      <name val="Calibri"/>
      <family val="2"/>
      <scheme val="minor"/>
    </font>
    <font>
      <b/>
      <sz val="24"/>
      <color theme="9" tint="-0.499984740745262"/>
      <name val="Calibri"/>
      <family val="2"/>
      <scheme val="minor"/>
    </font>
    <font>
      <sz val="11"/>
      <color theme="9" tint="-0.249977111117893"/>
      <name val="Calibri"/>
      <family val="2"/>
      <scheme val="minor"/>
    </font>
    <font>
      <b/>
      <sz val="16"/>
      <color theme="0"/>
      <name val="Calibri"/>
      <family val="2"/>
      <scheme val="minor"/>
    </font>
    <font>
      <b/>
      <sz val="24"/>
      <color theme="0"/>
      <name val="Calibri"/>
      <family val="2"/>
      <scheme val="minor"/>
    </font>
    <font>
      <b/>
      <sz val="16"/>
      <color theme="7" tint="-0.499984740745262"/>
      <name val="Calibri"/>
      <family val="2"/>
      <scheme val="minor"/>
    </font>
    <font>
      <b/>
      <sz val="24"/>
      <color theme="7" tint="-0.499984740745262"/>
      <name val="Calibri"/>
      <family val="2"/>
      <scheme val="minor"/>
    </font>
    <font>
      <sz val="11"/>
      <color rgb="FF7030A0"/>
      <name val="Calibri"/>
      <family val="2"/>
      <scheme val="minor"/>
    </font>
    <font>
      <sz val="11"/>
      <color rgb="FF990033"/>
      <name val="Calibri"/>
      <family val="2"/>
      <scheme val="minor"/>
    </font>
  </fonts>
  <fills count="23">
    <fill>
      <patternFill patternType="none"/>
    </fill>
    <fill>
      <patternFill patternType="gray125"/>
    </fill>
    <fill>
      <patternFill patternType="solid">
        <fgColor theme="7" tint="-0.499984740745262"/>
        <bgColor indexed="64"/>
      </patternFill>
    </fill>
    <fill>
      <patternFill patternType="solid">
        <fgColor theme="9" tint="0.79998168889431442"/>
        <bgColor indexed="64"/>
      </patternFill>
    </fill>
    <fill>
      <patternFill patternType="solid">
        <fgColor theme="8" tint="0.59999389629810485"/>
        <bgColor indexed="64"/>
      </patternFill>
    </fill>
    <fill>
      <patternFill patternType="solid">
        <fgColor rgb="FFC1EAFF"/>
        <bgColor indexed="64"/>
      </patternFill>
    </fill>
    <fill>
      <patternFill patternType="solid">
        <fgColor theme="6" tint="0.79998168889431442"/>
        <bgColor indexed="64"/>
      </patternFill>
    </fill>
    <fill>
      <patternFill patternType="solid">
        <fgColor theme="7" tint="0.39997558519241921"/>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4" tint="-0.499984740745262"/>
        <bgColor indexed="64"/>
      </patternFill>
    </fill>
    <fill>
      <patternFill patternType="solid">
        <fgColor theme="0" tint="-0.249977111117893"/>
        <bgColor indexed="64"/>
      </patternFill>
    </fill>
    <fill>
      <patternFill patternType="solid">
        <fgColor theme="0"/>
        <bgColor indexed="64"/>
      </patternFill>
    </fill>
    <fill>
      <patternFill patternType="solid">
        <fgColor theme="0" tint="-4.9989318521683403E-2"/>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rgb="FF009999"/>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rgb="FFEAD5C0"/>
        <bgColor indexed="64"/>
      </patternFill>
    </fill>
    <fill>
      <patternFill patternType="solid">
        <fgColor rgb="FFF5EADF"/>
        <bgColor indexed="64"/>
      </patternFill>
    </fill>
  </fills>
  <borders count="36">
    <border>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style="medium">
        <color indexed="64"/>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s>
  <cellStyleXfs count="1">
    <xf numFmtId="0" fontId="0" fillId="0" borderId="0"/>
  </cellStyleXfs>
  <cellXfs count="277">
    <xf numFmtId="0" fontId="0" fillId="0" borderId="0" xfId="0"/>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5" xfId="0" applyFont="1" applyBorder="1" applyAlignment="1">
      <alignment horizontal="center" vertical="center" wrapText="1"/>
    </xf>
    <xf numFmtId="0" fontId="4" fillId="0" borderId="6" xfId="0" applyFont="1" applyBorder="1" applyAlignment="1">
      <alignment horizontal="center" vertical="center" wrapText="1"/>
    </xf>
    <xf numFmtId="0" fontId="5" fillId="0" borderId="6" xfId="0" applyFont="1" applyBorder="1" applyAlignment="1">
      <alignment horizontal="center" vertical="center" wrapText="1"/>
    </xf>
    <xf numFmtId="0" fontId="0" fillId="0" borderId="0" xfId="0" applyFont="1"/>
    <xf numFmtId="0" fontId="2" fillId="2" borderId="7" xfId="0" applyFont="1" applyFill="1" applyBorder="1" applyAlignment="1">
      <alignment horizontal="center" vertical="center" wrapText="1"/>
    </xf>
    <xf numFmtId="0" fontId="2" fillId="2" borderId="8" xfId="0" applyFont="1" applyFill="1" applyBorder="1" applyAlignment="1">
      <alignment horizontal="center" vertical="center" wrapText="1"/>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6" fillId="3" borderId="2" xfId="0" applyFont="1" applyFill="1" applyBorder="1" applyAlignment="1">
      <alignment horizontal="center" vertical="center" wrapText="1"/>
    </xf>
    <xf numFmtId="0" fontId="7" fillId="4" borderId="9" xfId="0" applyFont="1" applyFill="1" applyBorder="1" applyAlignment="1">
      <alignment horizontal="center" vertical="center" wrapText="1"/>
    </xf>
    <xf numFmtId="0" fontId="8" fillId="4" borderId="10" xfId="0" applyFont="1" applyFill="1" applyBorder="1" applyAlignment="1">
      <alignment horizontal="center" vertical="center" wrapText="1"/>
    </xf>
    <xf numFmtId="0" fontId="8" fillId="4" borderId="2" xfId="0" applyFont="1" applyFill="1" applyBorder="1" applyAlignment="1">
      <alignment horizontal="center" vertical="center" wrapText="1"/>
    </xf>
    <xf numFmtId="0" fontId="9" fillId="5" borderId="9" xfId="0" applyFont="1" applyFill="1" applyBorder="1" applyAlignment="1">
      <alignment horizontal="center" vertical="center" wrapText="1"/>
    </xf>
    <xf numFmtId="0" fontId="10" fillId="5" borderId="10" xfId="0" applyFont="1" applyFill="1" applyBorder="1" applyAlignment="1">
      <alignment horizontal="center" vertical="center" wrapText="1"/>
    </xf>
    <xf numFmtId="0" fontId="10" fillId="5" borderId="2" xfId="0" applyFont="1" applyFill="1" applyBorder="1" applyAlignment="1">
      <alignment horizontal="center" vertical="center" wrapText="1"/>
    </xf>
    <xf numFmtId="0" fontId="4" fillId="0" borderId="11" xfId="0" applyFont="1" applyBorder="1" applyAlignment="1">
      <alignment horizontal="center" vertical="center" wrapText="1"/>
    </xf>
    <xf numFmtId="0" fontId="5" fillId="0" borderId="12" xfId="0" applyFont="1" applyBorder="1" applyAlignment="1">
      <alignment horizontal="center" vertical="center" wrapText="1"/>
    </xf>
    <xf numFmtId="0" fontId="2" fillId="2" borderId="13" xfId="0" applyFont="1" applyFill="1" applyBorder="1" applyAlignment="1">
      <alignment horizontal="center" vertical="center" wrapText="1"/>
    </xf>
    <xf numFmtId="0" fontId="2" fillId="2" borderId="14" xfId="0" applyFont="1" applyFill="1" applyBorder="1" applyAlignment="1">
      <alignment horizontal="center" vertical="center" wrapText="1"/>
    </xf>
    <xf numFmtId="0" fontId="11" fillId="3" borderId="15" xfId="0" applyFont="1" applyFill="1" applyBorder="1" applyAlignment="1">
      <alignment horizontal="center" vertical="center" wrapText="1"/>
    </xf>
    <xf numFmtId="0" fontId="12" fillId="6" borderId="16"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4" fillId="8" borderId="18" xfId="0" applyFont="1" applyFill="1" applyBorder="1" applyAlignment="1">
      <alignment horizontal="center" vertical="center" wrapText="1"/>
    </xf>
    <xf numFmtId="0" fontId="15" fillId="4" borderId="15" xfId="0" applyFont="1" applyFill="1" applyBorder="1" applyAlignment="1">
      <alignment horizontal="center" vertical="center" wrapText="1"/>
    </xf>
    <xf numFmtId="0" fontId="16" fillId="6" borderId="16" xfId="0" applyFont="1" applyFill="1" applyBorder="1" applyAlignment="1">
      <alignment horizontal="center" vertical="center" wrapText="1"/>
    </xf>
    <xf numFmtId="0" fontId="16" fillId="7" borderId="17" xfId="0" applyFont="1" applyFill="1" applyBorder="1" applyAlignment="1">
      <alignment horizontal="center" vertical="center" wrapText="1"/>
    </xf>
    <xf numFmtId="0" fontId="17" fillId="2" borderId="18" xfId="0" applyFont="1" applyFill="1" applyBorder="1" applyAlignment="1">
      <alignment horizontal="center" vertical="center" wrapText="1"/>
    </xf>
    <xf numFmtId="0" fontId="18" fillId="5" borderId="15" xfId="0" applyFont="1" applyFill="1" applyBorder="1" applyAlignment="1">
      <alignment horizontal="center" vertical="center" wrapText="1"/>
    </xf>
    <xf numFmtId="0" fontId="19" fillId="9" borderId="16" xfId="0" applyFont="1" applyFill="1" applyBorder="1" applyAlignment="1">
      <alignment horizontal="center" vertical="center" wrapText="1"/>
    </xf>
    <xf numFmtId="0" fontId="20" fillId="10" borderId="17" xfId="0" applyFont="1" applyFill="1" applyBorder="1" applyAlignment="1">
      <alignment horizontal="center" vertical="center" wrapText="1"/>
    </xf>
    <xf numFmtId="0" fontId="21" fillId="11" borderId="18" xfId="0" applyFont="1" applyFill="1" applyBorder="1" applyAlignment="1">
      <alignment horizontal="center" vertical="center" wrapText="1"/>
    </xf>
    <xf numFmtId="0" fontId="4" fillId="0" borderId="19" xfId="0" applyFont="1" applyBorder="1" applyAlignment="1">
      <alignment horizontal="center" vertical="center" wrapText="1"/>
    </xf>
    <xf numFmtId="0" fontId="5" fillId="0" borderId="20" xfId="0" applyFont="1" applyBorder="1" applyAlignment="1">
      <alignment horizontal="center" vertical="center" wrapText="1"/>
    </xf>
    <xf numFmtId="0" fontId="22" fillId="12" borderId="6" xfId="0" applyFont="1" applyFill="1" applyBorder="1" applyAlignment="1">
      <alignment horizontal="center" vertical="center" textRotation="90" wrapText="1"/>
    </xf>
    <xf numFmtId="0" fontId="4" fillId="12" borderId="21" xfId="0" applyFont="1" applyFill="1" applyBorder="1" applyAlignment="1">
      <alignment horizontal="center" vertical="center" wrapText="1"/>
    </xf>
    <xf numFmtId="0" fontId="8" fillId="12" borderId="6" xfId="0" applyFont="1" applyFill="1" applyBorder="1" applyAlignment="1">
      <alignment horizontal="center" vertical="center" wrapText="1"/>
    </xf>
    <xf numFmtId="0" fontId="23" fillId="13" borderId="22" xfId="0" applyFont="1" applyFill="1" applyBorder="1" applyAlignment="1">
      <alignment horizontal="center" vertical="center" wrapText="1"/>
    </xf>
    <xf numFmtId="0" fontId="23" fillId="13" borderId="10" xfId="0" applyFont="1" applyFill="1" applyBorder="1" applyAlignment="1">
      <alignment horizontal="center" vertical="center" wrapText="1"/>
    </xf>
    <xf numFmtId="0" fontId="23" fillId="13" borderId="23" xfId="0" applyFont="1" applyFill="1" applyBorder="1" applyAlignment="1">
      <alignment horizontal="center" vertical="center" wrapText="1"/>
    </xf>
    <xf numFmtId="0" fontId="16" fillId="12" borderId="6" xfId="0" applyFont="1" applyFill="1" applyBorder="1" applyAlignment="1">
      <alignment horizontal="center" vertical="center" wrapText="1"/>
    </xf>
    <xf numFmtId="0" fontId="24" fillId="13" borderId="22" xfId="0" applyFont="1" applyFill="1" applyBorder="1" applyAlignment="1">
      <alignment horizontal="center" vertical="center" wrapText="1"/>
    </xf>
    <xf numFmtId="0" fontId="24" fillId="13" borderId="10" xfId="0" applyFont="1" applyFill="1" applyBorder="1" applyAlignment="1">
      <alignment horizontal="center" vertical="center" wrapText="1"/>
    </xf>
    <xf numFmtId="0" fontId="24" fillId="13" borderId="23" xfId="0" applyFont="1" applyFill="1" applyBorder="1" applyAlignment="1">
      <alignment horizontal="center" vertical="center" wrapText="1"/>
    </xf>
    <xf numFmtId="0" fontId="25" fillId="12" borderId="6" xfId="0" applyFont="1" applyFill="1" applyBorder="1" applyAlignment="1">
      <alignment horizontal="center" vertical="center" wrapText="1"/>
    </xf>
    <xf numFmtId="0" fontId="26" fillId="13" borderId="22" xfId="0" applyFont="1" applyFill="1" applyBorder="1" applyAlignment="1">
      <alignment horizontal="center" vertical="center" wrapText="1"/>
    </xf>
    <xf numFmtId="0" fontId="26" fillId="13" borderId="10" xfId="0" applyFont="1" applyFill="1" applyBorder="1" applyAlignment="1">
      <alignment horizontal="center" vertical="center" wrapText="1"/>
    </xf>
    <xf numFmtId="0" fontId="26" fillId="13" borderId="23" xfId="0" applyFont="1" applyFill="1" applyBorder="1" applyAlignment="1">
      <alignment horizontal="center" vertical="center" wrapText="1"/>
    </xf>
    <xf numFmtId="0" fontId="1" fillId="12" borderId="6" xfId="0" applyFont="1" applyFill="1" applyBorder="1" applyAlignment="1">
      <alignment horizontal="center" vertical="center" wrapText="1"/>
    </xf>
    <xf numFmtId="0" fontId="27" fillId="12" borderId="6" xfId="0" applyFont="1" applyFill="1" applyBorder="1" applyAlignment="1">
      <alignment horizontal="center" vertical="center" wrapText="1"/>
    </xf>
    <xf numFmtId="0" fontId="22" fillId="12" borderId="12" xfId="0" applyFont="1" applyFill="1" applyBorder="1" applyAlignment="1">
      <alignment horizontal="center" vertical="center" textRotation="90" wrapText="1"/>
    </xf>
    <xf numFmtId="0" fontId="4" fillId="14" borderId="24" xfId="0" applyFont="1" applyFill="1" applyBorder="1" applyAlignment="1">
      <alignment horizontal="center" vertical="center" wrapText="1"/>
    </xf>
    <xf numFmtId="0" fontId="8" fillId="14" borderId="12" xfId="0" applyFont="1" applyFill="1" applyBorder="1" applyAlignment="1">
      <alignment horizontal="center" vertical="center" wrapText="1"/>
    </xf>
    <xf numFmtId="0" fontId="23" fillId="13" borderId="25" xfId="0" applyFont="1" applyFill="1" applyBorder="1" applyAlignment="1">
      <alignment horizontal="center" vertical="center" wrapText="1"/>
    </xf>
    <xf numFmtId="0" fontId="23" fillId="13" borderId="26" xfId="0" applyFont="1" applyFill="1" applyBorder="1" applyAlignment="1">
      <alignment horizontal="center" vertical="center" wrapText="1"/>
    </xf>
    <xf numFmtId="0" fontId="23" fillId="13" borderId="8" xfId="0" applyFont="1" applyFill="1" applyBorder="1" applyAlignment="1">
      <alignment horizontal="center" vertical="center" wrapText="1"/>
    </xf>
    <xf numFmtId="0" fontId="16" fillId="14" borderId="12" xfId="0" applyFont="1" applyFill="1" applyBorder="1" applyAlignment="1">
      <alignment horizontal="center" vertical="center" wrapText="1"/>
    </xf>
    <xf numFmtId="0" fontId="24" fillId="13" borderId="25" xfId="0" applyFont="1" applyFill="1" applyBorder="1" applyAlignment="1">
      <alignment horizontal="center" vertical="center" wrapText="1"/>
    </xf>
    <xf numFmtId="0" fontId="24" fillId="13" borderId="26" xfId="0" applyFont="1" applyFill="1" applyBorder="1" applyAlignment="1">
      <alignment horizontal="center" vertical="center" wrapText="1"/>
    </xf>
    <xf numFmtId="0" fontId="24" fillId="13" borderId="8" xfId="0" applyFont="1" applyFill="1" applyBorder="1" applyAlignment="1">
      <alignment horizontal="center" vertical="center" wrapText="1"/>
    </xf>
    <xf numFmtId="0" fontId="25" fillId="14" borderId="12" xfId="0" applyFont="1" applyFill="1" applyBorder="1" applyAlignment="1">
      <alignment horizontal="center" vertical="center" wrapText="1"/>
    </xf>
    <xf numFmtId="0" fontId="26" fillId="13" borderId="25" xfId="0" applyFont="1" applyFill="1" applyBorder="1" applyAlignment="1">
      <alignment horizontal="center" vertical="center" wrapText="1"/>
    </xf>
    <xf numFmtId="0" fontId="26" fillId="13" borderId="26" xfId="0" applyFont="1" applyFill="1" applyBorder="1" applyAlignment="1">
      <alignment horizontal="center" vertical="center" wrapText="1"/>
    </xf>
    <xf numFmtId="0" fontId="26" fillId="13" borderId="8" xfId="0" applyFont="1" applyFill="1" applyBorder="1" applyAlignment="1">
      <alignment horizontal="center" vertical="center" wrapText="1"/>
    </xf>
    <xf numFmtId="0" fontId="1" fillId="14" borderId="12" xfId="0" applyFont="1" applyFill="1" applyBorder="1" applyAlignment="1">
      <alignment horizontal="center" vertical="center" wrapText="1"/>
    </xf>
    <xf numFmtId="0" fontId="27" fillId="12" borderId="12" xfId="0" applyFont="1" applyFill="1" applyBorder="1" applyAlignment="1">
      <alignment horizontal="center" vertical="center" wrapText="1"/>
    </xf>
    <xf numFmtId="0" fontId="4" fillId="12" borderId="24" xfId="0" applyFont="1" applyFill="1" applyBorder="1" applyAlignment="1">
      <alignment horizontal="center" vertical="center" wrapText="1"/>
    </xf>
    <xf numFmtId="0" fontId="8" fillId="12" borderId="12" xfId="0" applyFont="1" applyFill="1" applyBorder="1" applyAlignment="1">
      <alignment horizontal="center" vertical="center" wrapText="1"/>
    </xf>
    <xf numFmtId="0" fontId="16" fillId="12" borderId="12" xfId="0" applyFont="1" applyFill="1" applyBorder="1" applyAlignment="1">
      <alignment horizontal="center" vertical="center" wrapText="1"/>
    </xf>
    <xf numFmtId="0" fontId="25" fillId="12" borderId="12" xfId="0" applyFont="1" applyFill="1" applyBorder="1" applyAlignment="1">
      <alignment horizontal="center" vertical="center" wrapText="1"/>
    </xf>
    <xf numFmtId="0" fontId="1" fillId="12" borderId="12" xfId="0" applyFont="1" applyFill="1" applyBorder="1" applyAlignment="1">
      <alignment horizontal="center" vertical="center" wrapText="1"/>
    </xf>
    <xf numFmtId="0" fontId="22" fillId="12" borderId="20" xfId="0" applyFont="1" applyFill="1" applyBorder="1" applyAlignment="1">
      <alignment horizontal="center" vertical="center" textRotation="90" wrapText="1"/>
    </xf>
    <xf numFmtId="0" fontId="4" fillId="14" borderId="27" xfId="0" applyFont="1" applyFill="1" applyBorder="1" applyAlignment="1">
      <alignment horizontal="center" vertical="center" wrapText="1"/>
    </xf>
    <xf numFmtId="0" fontId="8" fillId="14" borderId="20" xfId="0" applyFont="1" applyFill="1" applyBorder="1" applyAlignment="1">
      <alignment horizontal="center" vertical="center" wrapText="1"/>
    </xf>
    <xf numFmtId="0" fontId="23" fillId="13" borderId="16" xfId="0" applyFont="1" applyFill="1" applyBorder="1" applyAlignment="1">
      <alignment horizontal="center" vertical="center" wrapText="1"/>
    </xf>
    <xf numFmtId="0" fontId="23" fillId="13" borderId="17" xfId="0" applyFont="1" applyFill="1" applyBorder="1" applyAlignment="1">
      <alignment horizontal="center" vertical="center" wrapText="1"/>
    </xf>
    <xf numFmtId="0" fontId="23" fillId="13" borderId="14" xfId="0" applyFont="1" applyFill="1" applyBorder="1" applyAlignment="1">
      <alignment horizontal="center" vertical="center" wrapText="1"/>
    </xf>
    <xf numFmtId="0" fontId="16" fillId="14" borderId="20" xfId="0" applyFont="1" applyFill="1" applyBorder="1" applyAlignment="1">
      <alignment horizontal="center" vertical="center" wrapText="1"/>
    </xf>
    <xf numFmtId="0" fontId="24" fillId="13" borderId="16" xfId="0" applyFont="1" applyFill="1" applyBorder="1" applyAlignment="1">
      <alignment horizontal="center" vertical="center" wrapText="1"/>
    </xf>
    <xf numFmtId="0" fontId="24" fillId="13" borderId="17" xfId="0" applyFont="1" applyFill="1" applyBorder="1" applyAlignment="1">
      <alignment horizontal="center" vertical="center" wrapText="1"/>
    </xf>
    <xf numFmtId="0" fontId="24" fillId="13" borderId="14" xfId="0" applyFont="1" applyFill="1" applyBorder="1" applyAlignment="1">
      <alignment horizontal="center" vertical="center" wrapText="1"/>
    </xf>
    <xf numFmtId="0" fontId="25" fillId="14" borderId="20" xfId="0" applyFont="1" applyFill="1" applyBorder="1" applyAlignment="1">
      <alignment horizontal="center" vertical="center" wrapText="1"/>
    </xf>
    <xf numFmtId="0" fontId="26" fillId="13" borderId="16" xfId="0" applyFont="1" applyFill="1" applyBorder="1" applyAlignment="1">
      <alignment horizontal="center" vertical="center" wrapText="1"/>
    </xf>
    <xf numFmtId="0" fontId="26" fillId="13" borderId="17" xfId="0" applyFont="1" applyFill="1" applyBorder="1" applyAlignment="1">
      <alignment horizontal="center" vertical="center" wrapText="1"/>
    </xf>
    <xf numFmtId="0" fontId="26" fillId="13" borderId="14" xfId="0" applyFont="1" applyFill="1" applyBorder="1" applyAlignment="1">
      <alignment horizontal="center" vertical="center" wrapText="1"/>
    </xf>
    <xf numFmtId="0" fontId="1" fillId="14" borderId="20" xfId="0" applyFont="1" applyFill="1" applyBorder="1" applyAlignment="1">
      <alignment horizontal="center" vertical="center" wrapText="1"/>
    </xf>
    <xf numFmtId="0" fontId="27" fillId="12" borderId="20" xfId="0" applyFont="1" applyFill="1" applyBorder="1" applyAlignment="1">
      <alignment horizontal="center" vertical="center" wrapText="1"/>
    </xf>
    <xf numFmtId="0" fontId="28" fillId="13" borderId="0" xfId="0" applyFont="1" applyFill="1" applyAlignment="1">
      <alignment horizontal="center" vertical="center"/>
    </xf>
    <xf numFmtId="0" fontId="29" fillId="0" borderId="0" xfId="0" applyFont="1" applyAlignment="1">
      <alignment horizontal="center" vertical="center" wrapText="1"/>
    </xf>
    <xf numFmtId="0" fontId="30" fillId="0" borderId="0" xfId="0" applyFont="1" applyAlignment="1">
      <alignment horizontal="center" vertical="center" wrapText="1"/>
    </xf>
    <xf numFmtId="0" fontId="31" fillId="0" borderId="0" xfId="0" applyFont="1" applyAlignment="1">
      <alignment horizontal="center" vertical="center" wrapText="1"/>
    </xf>
    <xf numFmtId="0" fontId="32" fillId="13" borderId="0" xfId="0" applyFont="1" applyFill="1" applyAlignment="1">
      <alignment horizontal="center" vertical="center" wrapText="1"/>
    </xf>
    <xf numFmtId="0" fontId="33" fillId="0" borderId="0" xfId="0" applyFont="1" applyAlignment="1">
      <alignment horizontal="center" vertical="center" wrapText="1"/>
    </xf>
    <xf numFmtId="0" fontId="34" fillId="0" borderId="0" xfId="0" applyFont="1" applyAlignment="1">
      <alignment horizontal="center" vertical="center" wrapText="1"/>
    </xf>
    <xf numFmtId="0" fontId="35" fillId="0" borderId="0" xfId="0" applyFont="1" applyAlignment="1">
      <alignment horizontal="center" vertical="center" wrapText="1"/>
    </xf>
    <xf numFmtId="0" fontId="27" fillId="0" borderId="0" xfId="0" applyFont="1"/>
    <xf numFmtId="0" fontId="4" fillId="13" borderId="0" xfId="0" applyFont="1" applyFill="1" applyAlignment="1">
      <alignment horizontal="center" vertical="center"/>
    </xf>
    <xf numFmtId="0" fontId="8" fillId="0" borderId="0" xfId="0" applyFont="1" applyAlignment="1">
      <alignment horizontal="center" vertical="center" wrapText="1"/>
    </xf>
    <xf numFmtId="0" fontId="23" fillId="13" borderId="0" xfId="0" applyFont="1" applyFill="1" applyAlignment="1">
      <alignment horizontal="center" vertical="center" wrapText="1"/>
    </xf>
    <xf numFmtId="0" fontId="16" fillId="0" borderId="0" xfId="0" applyFont="1" applyAlignment="1">
      <alignment horizontal="center" vertical="center" wrapText="1"/>
    </xf>
    <xf numFmtId="0" fontId="24" fillId="13" borderId="0" xfId="0" applyFont="1" applyFill="1" applyAlignment="1">
      <alignment horizontal="center" vertical="center" wrapText="1"/>
    </xf>
    <xf numFmtId="0" fontId="25" fillId="0" borderId="0" xfId="0" applyFont="1" applyAlignment="1">
      <alignment horizontal="center" vertical="center" wrapText="1"/>
    </xf>
    <xf numFmtId="0" fontId="26" fillId="13" borderId="0" xfId="0" applyFont="1" applyFill="1" applyAlignment="1">
      <alignment horizontal="center" vertical="center" wrapText="1"/>
    </xf>
    <xf numFmtId="0" fontId="1" fillId="0" borderId="0" xfId="0" applyFont="1" applyAlignment="1">
      <alignment horizontal="center" vertical="center" wrapText="1"/>
    </xf>
    <xf numFmtId="0" fontId="36" fillId="15" borderId="3" xfId="0" applyFont="1" applyFill="1" applyBorder="1" applyAlignment="1">
      <alignment horizontal="center" vertical="center" textRotation="90" wrapText="1"/>
    </xf>
    <xf numFmtId="0" fontId="4" fillId="15" borderId="10" xfId="0" applyFont="1" applyFill="1" applyBorder="1" applyAlignment="1">
      <alignment horizontal="center" vertical="center" wrapText="1"/>
    </xf>
    <xf numFmtId="0" fontId="8" fillId="15" borderId="10" xfId="0" applyFont="1" applyFill="1" applyBorder="1" applyAlignment="1">
      <alignment horizontal="center" vertical="center" wrapText="1"/>
    </xf>
    <xf numFmtId="0" fontId="16" fillId="15" borderId="10" xfId="0" applyFont="1" applyFill="1" applyBorder="1" applyAlignment="1">
      <alignment horizontal="center" vertical="center" wrapText="1"/>
    </xf>
    <xf numFmtId="0" fontId="25" fillId="15" borderId="10" xfId="0" applyFont="1" applyFill="1" applyBorder="1" applyAlignment="1">
      <alignment horizontal="center" vertical="center" wrapText="1"/>
    </xf>
    <xf numFmtId="0" fontId="1" fillId="15" borderId="10" xfId="0" applyFont="1" applyFill="1" applyBorder="1" applyAlignment="1">
      <alignment horizontal="center" vertical="center" wrapText="1"/>
    </xf>
    <xf numFmtId="0" fontId="37" fillId="15" borderId="5" xfId="0" applyFont="1" applyFill="1" applyBorder="1" applyAlignment="1">
      <alignment horizontal="center" vertical="center" wrapText="1"/>
    </xf>
    <xf numFmtId="0" fontId="36" fillId="15" borderId="28" xfId="0" applyFont="1" applyFill="1" applyBorder="1" applyAlignment="1">
      <alignment horizontal="center" vertical="center" textRotation="90" wrapText="1"/>
    </xf>
    <xf numFmtId="0" fontId="4" fillId="6" borderId="26" xfId="0" applyFont="1" applyFill="1" applyBorder="1" applyAlignment="1">
      <alignment horizontal="center" vertical="center" wrapText="1"/>
    </xf>
    <xf numFmtId="0" fontId="8" fillId="6" borderId="26" xfId="0" applyFont="1" applyFill="1" applyBorder="1" applyAlignment="1">
      <alignment horizontal="center" vertical="center" wrapText="1"/>
    </xf>
    <xf numFmtId="0" fontId="16" fillId="6" borderId="26" xfId="0" applyFont="1" applyFill="1" applyBorder="1" applyAlignment="1">
      <alignment horizontal="center" vertical="center" wrapText="1"/>
    </xf>
    <xf numFmtId="0" fontId="25" fillId="6" borderId="26" xfId="0" applyFont="1" applyFill="1" applyBorder="1" applyAlignment="1">
      <alignment horizontal="center" vertical="center" wrapText="1"/>
    </xf>
    <xf numFmtId="0" fontId="1" fillId="6" borderId="26" xfId="0" applyFont="1" applyFill="1" applyBorder="1" applyAlignment="1">
      <alignment horizontal="center" vertical="center" wrapText="1"/>
    </xf>
    <xf numFmtId="0" fontId="37" fillId="15" borderId="29" xfId="0" applyFont="1" applyFill="1" applyBorder="1" applyAlignment="1">
      <alignment horizontal="center" vertical="center" wrapText="1"/>
    </xf>
    <xf numFmtId="0" fontId="4" fillId="15" borderId="26" xfId="0" applyFont="1" applyFill="1" applyBorder="1" applyAlignment="1">
      <alignment horizontal="center" vertical="center" wrapText="1"/>
    </xf>
    <xf numFmtId="0" fontId="8" fillId="15" borderId="26" xfId="0" applyFont="1" applyFill="1" applyBorder="1" applyAlignment="1">
      <alignment horizontal="center" vertical="center" wrapText="1"/>
    </xf>
    <xf numFmtId="0" fontId="16" fillId="15" borderId="26" xfId="0" applyFont="1" applyFill="1" applyBorder="1" applyAlignment="1">
      <alignment horizontal="center" vertical="center" wrapText="1"/>
    </xf>
    <xf numFmtId="0" fontId="25" fillId="15" borderId="26" xfId="0" applyFont="1" applyFill="1" applyBorder="1" applyAlignment="1">
      <alignment horizontal="center" vertical="center" wrapText="1"/>
    </xf>
    <xf numFmtId="0" fontId="1" fillId="15" borderId="26" xfId="0" applyFont="1" applyFill="1" applyBorder="1" applyAlignment="1">
      <alignment horizontal="center" vertical="center" wrapText="1"/>
    </xf>
    <xf numFmtId="0" fontId="36" fillId="15" borderId="27" xfId="0" applyFont="1" applyFill="1" applyBorder="1" applyAlignment="1">
      <alignment horizontal="center" vertical="center" textRotation="90" wrapText="1"/>
    </xf>
    <xf numFmtId="0" fontId="4" fillId="6" borderId="17" xfId="0" applyFont="1" applyFill="1" applyBorder="1" applyAlignment="1">
      <alignment horizontal="center" vertical="center" wrapText="1"/>
    </xf>
    <xf numFmtId="0" fontId="8" fillId="6" borderId="17" xfId="0" applyFont="1" applyFill="1" applyBorder="1" applyAlignment="1">
      <alignment horizontal="center" vertical="center" wrapText="1"/>
    </xf>
    <xf numFmtId="0" fontId="16" fillId="6" borderId="17" xfId="0" applyFont="1" applyFill="1" applyBorder="1" applyAlignment="1">
      <alignment horizontal="center" vertical="center" wrapText="1"/>
    </xf>
    <xf numFmtId="0" fontId="25" fillId="6" borderId="17" xfId="0" applyFont="1" applyFill="1" applyBorder="1" applyAlignment="1">
      <alignment horizontal="center" vertical="center" wrapText="1"/>
    </xf>
    <xf numFmtId="0" fontId="1" fillId="6" borderId="17" xfId="0" applyFont="1" applyFill="1" applyBorder="1" applyAlignment="1">
      <alignment horizontal="center" vertical="center" wrapText="1"/>
    </xf>
    <xf numFmtId="0" fontId="37" fillId="15" borderId="30" xfId="0" applyFont="1" applyFill="1" applyBorder="1" applyAlignment="1">
      <alignment horizontal="center" vertical="center" wrapText="1"/>
    </xf>
    <xf numFmtId="0" fontId="30" fillId="13" borderId="0" xfId="0" applyFont="1" applyFill="1" applyAlignment="1">
      <alignment horizontal="center" vertical="center" wrapText="1"/>
    </xf>
    <xf numFmtId="0" fontId="34" fillId="13" borderId="0" xfId="0" applyFont="1" applyFill="1" applyAlignment="1">
      <alignment horizontal="center" vertical="center" wrapText="1"/>
    </xf>
    <xf numFmtId="0" fontId="27" fillId="0" borderId="0" xfId="0" applyFont="1" applyAlignment="1"/>
    <xf numFmtId="0" fontId="4" fillId="0" borderId="0" xfId="0" applyFont="1" applyAlignment="1">
      <alignment horizontal="center" vertical="center"/>
    </xf>
    <xf numFmtId="0" fontId="1" fillId="0" borderId="0" xfId="0" applyFont="1"/>
    <xf numFmtId="0" fontId="38" fillId="16" borderId="21" xfId="0" applyFont="1" applyFill="1" applyBorder="1" applyAlignment="1">
      <alignment horizontal="center" vertical="center" textRotation="90" wrapText="1"/>
    </xf>
    <xf numFmtId="0" fontId="4" fillId="16" borderId="6" xfId="0" applyFont="1" applyFill="1" applyBorder="1" applyAlignment="1">
      <alignment horizontal="center" vertical="center" wrapText="1"/>
    </xf>
    <xf numFmtId="0" fontId="8" fillId="16" borderId="6" xfId="0" applyFont="1" applyFill="1" applyBorder="1" applyAlignment="1">
      <alignment horizontal="center" vertical="center" wrapText="1"/>
    </xf>
    <xf numFmtId="0" fontId="16" fillId="16" borderId="6" xfId="0" applyFont="1" applyFill="1" applyBorder="1" applyAlignment="1">
      <alignment horizontal="center" vertical="center" wrapText="1"/>
    </xf>
    <xf numFmtId="0" fontId="25" fillId="16" borderId="6" xfId="0" applyFont="1" applyFill="1" applyBorder="1" applyAlignment="1">
      <alignment horizontal="center" vertical="center" wrapText="1"/>
    </xf>
    <xf numFmtId="0" fontId="1" fillId="16" borderId="6" xfId="0" applyFont="1" applyFill="1" applyBorder="1" applyAlignment="1">
      <alignment horizontal="center" vertical="center" wrapText="1"/>
    </xf>
    <xf numFmtId="0" fontId="39" fillId="16" borderId="31" xfId="0" applyFont="1" applyFill="1" applyBorder="1" applyAlignment="1">
      <alignment horizontal="center" vertical="center" wrapText="1"/>
    </xf>
    <xf numFmtId="0" fontId="38" fillId="16" borderId="32" xfId="0" applyFont="1" applyFill="1" applyBorder="1" applyAlignment="1">
      <alignment horizontal="center" vertical="center" textRotation="90" wrapText="1"/>
    </xf>
    <xf numFmtId="0" fontId="4" fillId="3" borderId="12" xfId="0" applyFont="1" applyFill="1" applyBorder="1" applyAlignment="1">
      <alignment horizontal="center" vertical="center" wrapText="1"/>
    </xf>
    <xf numFmtId="0" fontId="8" fillId="3" borderId="12" xfId="0" applyFont="1" applyFill="1" applyBorder="1" applyAlignment="1">
      <alignment horizontal="center" vertical="center" wrapText="1"/>
    </xf>
    <xf numFmtId="0" fontId="16" fillId="3" borderId="12" xfId="0" applyFont="1" applyFill="1" applyBorder="1" applyAlignment="1">
      <alignment horizontal="center" vertical="center" wrapText="1"/>
    </xf>
    <xf numFmtId="0" fontId="25" fillId="3" borderId="12" xfId="0" applyFont="1" applyFill="1" applyBorder="1" applyAlignment="1">
      <alignment horizontal="center" vertical="center" wrapText="1"/>
    </xf>
    <xf numFmtId="0" fontId="1" fillId="3" borderId="12" xfId="0" applyFont="1" applyFill="1" applyBorder="1" applyAlignment="1">
      <alignment horizontal="center" vertical="center" wrapText="1"/>
    </xf>
    <xf numFmtId="0" fontId="39" fillId="16" borderId="11" xfId="0" applyFont="1" applyFill="1" applyBorder="1" applyAlignment="1">
      <alignment horizontal="center" vertical="center" wrapText="1"/>
    </xf>
    <xf numFmtId="0" fontId="4" fillId="16" borderId="12" xfId="0" applyFont="1" applyFill="1" applyBorder="1" applyAlignment="1">
      <alignment horizontal="center" vertical="center" wrapText="1"/>
    </xf>
    <xf numFmtId="0" fontId="8" fillId="16" borderId="12" xfId="0" applyFont="1" applyFill="1" applyBorder="1" applyAlignment="1">
      <alignment horizontal="center" vertical="center" wrapText="1"/>
    </xf>
    <xf numFmtId="0" fontId="16" fillId="16" borderId="12" xfId="0" applyFont="1" applyFill="1" applyBorder="1" applyAlignment="1">
      <alignment horizontal="center" vertical="center" wrapText="1"/>
    </xf>
    <xf numFmtId="0" fontId="25" fillId="16" borderId="12" xfId="0" applyFont="1" applyFill="1" applyBorder="1" applyAlignment="1">
      <alignment horizontal="center" vertical="center" wrapText="1"/>
    </xf>
    <xf numFmtId="0" fontId="1" fillId="16" borderId="12" xfId="0" applyFont="1" applyFill="1" applyBorder="1" applyAlignment="1">
      <alignment horizontal="center" vertical="center" wrapText="1"/>
    </xf>
    <xf numFmtId="0" fontId="38" fillId="16" borderId="33" xfId="0" applyFont="1" applyFill="1" applyBorder="1" applyAlignment="1">
      <alignment horizontal="center" vertical="center" textRotation="90" wrapText="1"/>
    </xf>
    <xf numFmtId="0" fontId="39" fillId="16" borderId="34" xfId="0" applyFont="1" applyFill="1" applyBorder="1" applyAlignment="1">
      <alignment horizontal="center" vertical="center" wrapText="1"/>
    </xf>
    <xf numFmtId="0" fontId="38" fillId="16" borderId="35" xfId="0" applyFont="1" applyFill="1" applyBorder="1" applyAlignment="1">
      <alignment horizontal="center" vertical="center" textRotation="90" wrapText="1"/>
    </xf>
    <xf numFmtId="0" fontId="4" fillId="16" borderId="20" xfId="0" applyFont="1" applyFill="1" applyBorder="1" applyAlignment="1">
      <alignment horizontal="center" vertical="center" wrapText="1"/>
    </xf>
    <xf numFmtId="0" fontId="8" fillId="16" borderId="20" xfId="0" applyFont="1" applyFill="1" applyBorder="1" applyAlignment="1">
      <alignment horizontal="center" vertical="center" wrapText="1"/>
    </xf>
    <xf numFmtId="0" fontId="16" fillId="16" borderId="20" xfId="0" applyFont="1" applyFill="1" applyBorder="1" applyAlignment="1">
      <alignment horizontal="center" vertical="center" wrapText="1"/>
    </xf>
    <xf numFmtId="0" fontId="25" fillId="16" borderId="20" xfId="0" applyFont="1" applyFill="1" applyBorder="1" applyAlignment="1">
      <alignment horizontal="center" vertical="center" wrapText="1"/>
    </xf>
    <xf numFmtId="0" fontId="1" fillId="16" borderId="20" xfId="0" applyFont="1" applyFill="1" applyBorder="1" applyAlignment="1">
      <alignment horizontal="center" vertical="center" wrapText="1"/>
    </xf>
    <xf numFmtId="0" fontId="39" fillId="16" borderId="19" xfId="0" applyFont="1" applyFill="1" applyBorder="1" applyAlignment="1">
      <alignment horizontal="center" vertical="center" wrapText="1"/>
    </xf>
    <xf numFmtId="0" fontId="40" fillId="0" borderId="0" xfId="0" applyFont="1"/>
    <xf numFmtId="0" fontId="41" fillId="17" borderId="3" xfId="0" applyFont="1" applyFill="1" applyBorder="1" applyAlignment="1">
      <alignment horizontal="center" vertical="center" textRotation="90" wrapText="1"/>
    </xf>
    <xf numFmtId="0" fontId="4" fillId="18" borderId="6" xfId="0" applyFont="1" applyFill="1" applyBorder="1" applyAlignment="1">
      <alignment horizontal="center" vertical="center" wrapText="1"/>
    </xf>
    <xf numFmtId="0" fontId="8" fillId="18" borderId="6" xfId="0" applyFont="1" applyFill="1" applyBorder="1" applyAlignment="1">
      <alignment horizontal="center" vertical="center" wrapText="1"/>
    </xf>
    <xf numFmtId="0" fontId="16" fillId="18" borderId="6" xfId="0" applyFont="1" applyFill="1" applyBorder="1" applyAlignment="1">
      <alignment horizontal="center" vertical="center" wrapText="1"/>
    </xf>
    <xf numFmtId="0" fontId="25" fillId="18" borderId="6" xfId="0" applyFont="1" applyFill="1" applyBorder="1" applyAlignment="1">
      <alignment horizontal="center" vertical="center" wrapText="1"/>
    </xf>
    <xf numFmtId="0" fontId="1" fillId="18" borderId="6" xfId="0" applyFont="1" applyFill="1" applyBorder="1" applyAlignment="1">
      <alignment horizontal="center" vertical="center" wrapText="1"/>
    </xf>
    <xf numFmtId="0" fontId="42" fillId="17" borderId="5" xfId="0" applyFont="1" applyFill="1" applyBorder="1" applyAlignment="1">
      <alignment horizontal="center" vertical="center" wrapText="1"/>
    </xf>
    <xf numFmtId="0" fontId="41" fillId="17" borderId="28" xfId="0" applyFont="1" applyFill="1" applyBorder="1" applyAlignment="1">
      <alignment horizontal="center" vertical="center" textRotation="90" wrapText="1"/>
    </xf>
    <xf numFmtId="0" fontId="4" fillId="19" borderId="12" xfId="0" applyFont="1" applyFill="1" applyBorder="1" applyAlignment="1">
      <alignment horizontal="center" vertical="center" wrapText="1"/>
    </xf>
    <xf numFmtId="0" fontId="8" fillId="19" borderId="12" xfId="0" applyFont="1" applyFill="1" applyBorder="1" applyAlignment="1">
      <alignment horizontal="center" vertical="center" wrapText="1"/>
    </xf>
    <xf numFmtId="0" fontId="16" fillId="19" borderId="12" xfId="0" applyFont="1" applyFill="1" applyBorder="1" applyAlignment="1">
      <alignment horizontal="center" vertical="center" wrapText="1"/>
    </xf>
    <xf numFmtId="0" fontId="25" fillId="19" borderId="12" xfId="0" applyFont="1" applyFill="1" applyBorder="1" applyAlignment="1">
      <alignment horizontal="center" vertical="center" wrapText="1"/>
    </xf>
    <xf numFmtId="0" fontId="1" fillId="19" borderId="12" xfId="0" applyFont="1" applyFill="1" applyBorder="1" applyAlignment="1">
      <alignment horizontal="center" vertical="center" wrapText="1"/>
    </xf>
    <xf numFmtId="0" fontId="42" fillId="17" borderId="29" xfId="0" applyFont="1" applyFill="1" applyBorder="1" applyAlignment="1">
      <alignment horizontal="center" vertical="center" wrapText="1"/>
    </xf>
    <xf numFmtId="0" fontId="4" fillId="18" borderId="12" xfId="0" applyFont="1" applyFill="1" applyBorder="1" applyAlignment="1">
      <alignment horizontal="center" vertical="center" wrapText="1"/>
    </xf>
    <xf numFmtId="0" fontId="8" fillId="18" borderId="12" xfId="0" applyFont="1" applyFill="1" applyBorder="1" applyAlignment="1">
      <alignment horizontal="center" vertical="center" wrapText="1"/>
    </xf>
    <xf numFmtId="0" fontId="16" fillId="18" borderId="12" xfId="0" applyFont="1" applyFill="1" applyBorder="1" applyAlignment="1">
      <alignment horizontal="center" vertical="center" wrapText="1"/>
    </xf>
    <xf numFmtId="0" fontId="25" fillId="18" borderId="12" xfId="0" applyFont="1" applyFill="1" applyBorder="1" applyAlignment="1">
      <alignment horizontal="center" vertical="center" wrapText="1"/>
    </xf>
    <xf numFmtId="0" fontId="1" fillId="18" borderId="12" xfId="0" applyFont="1" applyFill="1" applyBorder="1" applyAlignment="1">
      <alignment horizontal="center" vertical="center" wrapText="1"/>
    </xf>
    <xf numFmtId="0" fontId="4" fillId="19" borderId="20" xfId="0" applyFont="1" applyFill="1" applyBorder="1" applyAlignment="1">
      <alignment horizontal="center" vertical="center" wrapText="1"/>
    </xf>
    <xf numFmtId="0" fontId="8" fillId="19" borderId="20" xfId="0" applyFont="1" applyFill="1" applyBorder="1" applyAlignment="1">
      <alignment horizontal="center" vertical="center" wrapText="1"/>
    </xf>
    <xf numFmtId="0" fontId="16" fillId="19" borderId="20" xfId="0" applyFont="1" applyFill="1" applyBorder="1" applyAlignment="1">
      <alignment horizontal="center" vertical="center" wrapText="1"/>
    </xf>
    <xf numFmtId="0" fontId="25" fillId="19" borderId="20" xfId="0" applyFont="1" applyFill="1" applyBorder="1" applyAlignment="1">
      <alignment horizontal="center" vertical="center" wrapText="1"/>
    </xf>
    <xf numFmtId="0" fontId="1" fillId="19" borderId="20" xfId="0" applyFont="1" applyFill="1" applyBorder="1" applyAlignment="1">
      <alignment horizontal="center" vertical="center" wrapText="1"/>
    </xf>
    <xf numFmtId="0" fontId="28" fillId="13" borderId="0" xfId="0" applyFont="1" applyFill="1" applyBorder="1" applyAlignment="1">
      <alignment horizontal="center" vertical="center"/>
    </xf>
    <xf numFmtId="0" fontId="29" fillId="0" borderId="0" xfId="0" applyFont="1" applyBorder="1" applyAlignment="1">
      <alignment horizontal="center" vertical="center" wrapText="1"/>
    </xf>
    <xf numFmtId="0" fontId="30" fillId="13" borderId="0" xfId="0" applyFont="1" applyFill="1" applyBorder="1" applyAlignment="1">
      <alignment horizontal="center" vertical="center" wrapText="1"/>
    </xf>
    <xf numFmtId="0" fontId="31" fillId="0" borderId="0" xfId="0" applyFont="1" applyBorder="1" applyAlignment="1">
      <alignment horizontal="center" vertical="center" wrapText="1"/>
    </xf>
    <xf numFmtId="0" fontId="32" fillId="13" borderId="0" xfId="0" applyFont="1" applyFill="1" applyBorder="1" applyAlignment="1">
      <alignment horizontal="center" vertical="center" wrapText="1"/>
    </xf>
    <xf numFmtId="0" fontId="33" fillId="0" borderId="0" xfId="0" applyFont="1" applyBorder="1" applyAlignment="1">
      <alignment horizontal="center" vertical="center" wrapText="1"/>
    </xf>
    <xf numFmtId="0" fontId="34" fillId="13" borderId="0" xfId="0" applyFont="1" applyFill="1" applyBorder="1" applyAlignment="1">
      <alignment horizontal="center" vertical="center" wrapText="1"/>
    </xf>
    <xf numFmtId="0" fontId="35" fillId="0" borderId="0" xfId="0" applyFont="1" applyBorder="1" applyAlignment="1">
      <alignment horizontal="center" vertical="center" wrapText="1"/>
    </xf>
    <xf numFmtId="0" fontId="4" fillId="0" borderId="0" xfId="0" applyFont="1" applyBorder="1" applyAlignment="1">
      <alignment horizontal="center" vertical="center"/>
    </xf>
    <xf numFmtId="0" fontId="8" fillId="0" borderId="0" xfId="0" applyFont="1" applyBorder="1" applyAlignment="1">
      <alignment horizontal="center" vertical="center" wrapText="1"/>
    </xf>
    <xf numFmtId="0" fontId="23" fillId="13" borderId="0" xfId="0" applyFont="1" applyFill="1" applyBorder="1" applyAlignment="1">
      <alignment horizontal="center" vertical="center" wrapText="1"/>
    </xf>
    <xf numFmtId="0" fontId="16" fillId="0" borderId="0" xfId="0" applyFont="1" applyBorder="1" applyAlignment="1">
      <alignment horizontal="center" vertical="center" wrapText="1"/>
    </xf>
    <xf numFmtId="0" fontId="24" fillId="13" borderId="0" xfId="0" applyFont="1" applyFill="1" applyBorder="1" applyAlignment="1">
      <alignment horizontal="center" vertical="center" wrapText="1"/>
    </xf>
    <xf numFmtId="0" fontId="25" fillId="0" borderId="0" xfId="0" applyFont="1" applyBorder="1" applyAlignment="1">
      <alignment horizontal="center" vertical="center" wrapText="1"/>
    </xf>
    <xf numFmtId="0" fontId="26" fillId="13" borderId="0" xfId="0" applyFont="1" applyFill="1" applyBorder="1" applyAlignment="1">
      <alignment horizontal="center" vertical="center" wrapText="1"/>
    </xf>
    <xf numFmtId="0" fontId="1" fillId="0" borderId="0" xfId="0" applyFont="1" applyBorder="1"/>
    <xf numFmtId="0" fontId="4" fillId="10" borderId="6" xfId="0" applyFont="1" applyFill="1" applyBorder="1" applyAlignment="1">
      <alignment horizontal="center" vertical="center" wrapText="1"/>
    </xf>
    <xf numFmtId="0" fontId="8" fillId="10" borderId="31" xfId="0" applyFont="1" applyFill="1" applyBorder="1" applyAlignment="1">
      <alignment horizontal="center" vertical="center" wrapText="1"/>
    </xf>
    <xf numFmtId="0" fontId="16" fillId="10" borderId="6" xfId="0" applyFont="1" applyFill="1" applyBorder="1" applyAlignment="1">
      <alignment horizontal="center" vertical="center" wrapText="1"/>
    </xf>
    <xf numFmtId="0" fontId="25" fillId="10" borderId="6" xfId="0" applyFont="1" applyFill="1" applyBorder="1" applyAlignment="1">
      <alignment horizontal="center" vertical="center" wrapText="1"/>
    </xf>
    <xf numFmtId="0" fontId="1" fillId="10" borderId="6"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8" fillId="9" borderId="11" xfId="0" applyFont="1" applyFill="1" applyBorder="1" applyAlignment="1">
      <alignment horizontal="center" vertical="center" wrapText="1"/>
    </xf>
    <xf numFmtId="0" fontId="16" fillId="9" borderId="12" xfId="0" applyFont="1" applyFill="1" applyBorder="1" applyAlignment="1">
      <alignment horizontal="center" vertical="center" wrapText="1"/>
    </xf>
    <xf numFmtId="0" fontId="25" fillId="9" borderId="12" xfId="0" applyFont="1" applyFill="1" applyBorder="1" applyAlignment="1">
      <alignment horizontal="center" vertical="center" wrapText="1"/>
    </xf>
    <xf numFmtId="0" fontId="1" fillId="9" borderId="12" xfId="0" applyFont="1" applyFill="1" applyBorder="1" applyAlignment="1">
      <alignment horizontal="center" vertical="center" wrapText="1"/>
    </xf>
    <xf numFmtId="0" fontId="4" fillId="10" borderId="20" xfId="0" applyFont="1" applyFill="1" applyBorder="1" applyAlignment="1">
      <alignment horizontal="center" vertical="center" wrapText="1"/>
    </xf>
    <xf numFmtId="0" fontId="8" fillId="10" borderId="11" xfId="0" applyFont="1" applyFill="1" applyBorder="1" applyAlignment="1">
      <alignment horizontal="center" vertical="center" wrapText="1"/>
    </xf>
    <xf numFmtId="0" fontId="16" fillId="10" borderId="12" xfId="0" applyFont="1" applyFill="1" applyBorder="1" applyAlignment="1">
      <alignment horizontal="center" vertical="center" wrapText="1"/>
    </xf>
    <xf numFmtId="0" fontId="25" fillId="10" borderId="12" xfId="0" applyFont="1" applyFill="1" applyBorder="1" applyAlignment="1">
      <alignment horizontal="center" vertical="center" wrapText="1"/>
    </xf>
    <xf numFmtId="0" fontId="1" fillId="10" borderId="12" xfId="0" applyFont="1" applyFill="1" applyBorder="1" applyAlignment="1">
      <alignment horizontal="center" vertical="center" wrapText="1"/>
    </xf>
    <xf numFmtId="0" fontId="4" fillId="7" borderId="6" xfId="0" applyFont="1" applyFill="1" applyBorder="1" applyAlignment="1">
      <alignment horizontal="center" vertical="center" wrapText="1"/>
    </xf>
    <xf numFmtId="0" fontId="8" fillId="7" borderId="31" xfId="0" applyFont="1" applyFill="1" applyBorder="1" applyAlignment="1">
      <alignment horizontal="center" vertical="center" wrapText="1"/>
    </xf>
    <xf numFmtId="0" fontId="16" fillId="7" borderId="6" xfId="0" applyFont="1" applyFill="1" applyBorder="1" applyAlignment="1">
      <alignment horizontal="center" vertical="center" wrapText="1"/>
    </xf>
    <xf numFmtId="0" fontId="25" fillId="7" borderId="6" xfId="0" applyFont="1" applyFill="1" applyBorder="1" applyAlignment="1">
      <alignment horizontal="center" vertical="center" wrapText="1"/>
    </xf>
    <xf numFmtId="0" fontId="1" fillId="7" borderId="6" xfId="0" applyFont="1" applyFill="1" applyBorder="1" applyAlignment="1">
      <alignment horizontal="center" vertical="center" wrapText="1"/>
    </xf>
    <xf numFmtId="0" fontId="4" fillId="20" borderId="12" xfId="0" applyFont="1" applyFill="1" applyBorder="1" applyAlignment="1">
      <alignment horizontal="center" vertical="center" wrapText="1"/>
    </xf>
    <xf numFmtId="0" fontId="8" fillId="20" borderId="11" xfId="0" applyFont="1" applyFill="1" applyBorder="1" applyAlignment="1">
      <alignment horizontal="center" vertical="center" wrapText="1"/>
    </xf>
    <xf numFmtId="0" fontId="16" fillId="20" borderId="12" xfId="0" applyFont="1" applyFill="1" applyBorder="1" applyAlignment="1">
      <alignment horizontal="center" vertical="center" wrapText="1"/>
    </xf>
    <xf numFmtId="0" fontId="25" fillId="20" borderId="12" xfId="0" applyFont="1" applyFill="1" applyBorder="1" applyAlignment="1">
      <alignment horizontal="center" vertical="center" wrapText="1"/>
    </xf>
    <xf numFmtId="0" fontId="1" fillId="20" borderId="12"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8" fillId="7" borderId="11" xfId="0" applyFont="1" applyFill="1" applyBorder="1" applyAlignment="1">
      <alignment horizontal="center" vertical="center" wrapText="1"/>
    </xf>
    <xf numFmtId="0" fontId="16" fillId="7" borderId="12" xfId="0" applyFont="1" applyFill="1" applyBorder="1" applyAlignment="1">
      <alignment horizontal="center" vertical="center" wrapText="1"/>
    </xf>
    <xf numFmtId="0" fontId="25" fillId="7" borderId="12" xfId="0" applyFont="1" applyFill="1" applyBorder="1" applyAlignment="1">
      <alignment horizontal="center" vertical="center" wrapText="1"/>
    </xf>
    <xf numFmtId="0" fontId="1" fillId="7" borderId="12" xfId="0" applyFont="1" applyFill="1" applyBorder="1" applyAlignment="1">
      <alignment horizontal="center" vertical="center" wrapText="1"/>
    </xf>
    <xf numFmtId="0" fontId="41" fillId="17" borderId="27" xfId="0" applyFont="1" applyFill="1" applyBorder="1" applyAlignment="1">
      <alignment horizontal="center" vertical="center" textRotation="90" wrapText="1"/>
    </xf>
    <xf numFmtId="0" fontId="4" fillId="20" borderId="20" xfId="0" applyFont="1" applyFill="1" applyBorder="1" applyAlignment="1">
      <alignment horizontal="center" vertical="center" wrapText="1"/>
    </xf>
    <xf numFmtId="0" fontId="8" fillId="20" borderId="19" xfId="0" applyFont="1" applyFill="1" applyBorder="1" applyAlignment="1">
      <alignment horizontal="center" vertical="center" wrapText="1"/>
    </xf>
    <xf numFmtId="0" fontId="16" fillId="20" borderId="20" xfId="0" applyFont="1" applyFill="1" applyBorder="1" applyAlignment="1">
      <alignment horizontal="center" vertical="center" wrapText="1"/>
    </xf>
    <xf numFmtId="0" fontId="25" fillId="20" borderId="20" xfId="0" applyFont="1" applyFill="1" applyBorder="1" applyAlignment="1">
      <alignment horizontal="center" vertical="center" wrapText="1"/>
    </xf>
    <xf numFmtId="0" fontId="1" fillId="20" borderId="20" xfId="0" applyFont="1" applyFill="1" applyBorder="1" applyAlignment="1">
      <alignment horizontal="center" vertical="center" wrapText="1"/>
    </xf>
    <xf numFmtId="0" fontId="42" fillId="17" borderId="30" xfId="0" applyFont="1" applyFill="1" applyBorder="1" applyAlignment="1">
      <alignment horizontal="center" vertical="center" wrapText="1"/>
    </xf>
    <xf numFmtId="0" fontId="43" fillId="21" borderId="21" xfId="0" applyFont="1" applyFill="1" applyBorder="1" applyAlignment="1">
      <alignment horizontal="center" vertical="center" textRotation="90" wrapText="1"/>
    </xf>
    <xf numFmtId="0" fontId="4" fillId="21" borderId="6" xfId="0" applyFont="1" applyFill="1" applyBorder="1" applyAlignment="1">
      <alignment horizontal="center" vertical="center" wrapText="1"/>
    </xf>
    <xf numFmtId="0" fontId="8" fillId="21" borderId="31" xfId="0" applyFont="1" applyFill="1" applyBorder="1" applyAlignment="1">
      <alignment horizontal="center" vertical="center" wrapText="1"/>
    </xf>
    <xf numFmtId="0" fontId="16" fillId="21" borderId="6" xfId="0" applyFont="1" applyFill="1" applyBorder="1" applyAlignment="1">
      <alignment horizontal="center" vertical="center" wrapText="1"/>
    </xf>
    <xf numFmtId="0" fontId="25" fillId="21" borderId="6" xfId="0" applyFont="1" applyFill="1" applyBorder="1" applyAlignment="1">
      <alignment horizontal="center" vertical="center" wrapText="1"/>
    </xf>
    <xf numFmtId="0" fontId="1" fillId="21" borderId="6" xfId="0" applyFont="1" applyFill="1" applyBorder="1" applyAlignment="1">
      <alignment horizontal="center" vertical="center" wrapText="1"/>
    </xf>
    <xf numFmtId="0" fontId="44" fillId="21" borderId="31" xfId="0" applyFont="1" applyFill="1" applyBorder="1" applyAlignment="1">
      <alignment horizontal="center" vertical="center" wrapText="1"/>
    </xf>
    <xf numFmtId="0" fontId="0" fillId="13" borderId="0" xfId="0" applyFont="1" applyFill="1"/>
    <xf numFmtId="0" fontId="43" fillId="21" borderId="32" xfId="0" applyFont="1" applyFill="1" applyBorder="1" applyAlignment="1">
      <alignment horizontal="center" vertical="center" textRotation="90" wrapText="1"/>
    </xf>
    <xf numFmtId="0" fontId="4" fillId="22" borderId="12" xfId="0" applyFont="1" applyFill="1" applyBorder="1" applyAlignment="1">
      <alignment horizontal="center" vertical="center" wrapText="1"/>
    </xf>
    <xf numFmtId="0" fontId="8" fillId="22" borderId="11" xfId="0" applyFont="1" applyFill="1" applyBorder="1" applyAlignment="1">
      <alignment horizontal="center" vertical="center" wrapText="1"/>
    </xf>
    <xf numFmtId="0" fontId="16" fillId="22" borderId="12" xfId="0" applyFont="1" applyFill="1" applyBorder="1" applyAlignment="1">
      <alignment horizontal="center" vertical="center" wrapText="1"/>
    </xf>
    <xf numFmtId="0" fontId="25" fillId="22" borderId="12" xfId="0" applyFont="1" applyFill="1" applyBorder="1" applyAlignment="1">
      <alignment horizontal="center" vertical="center" wrapText="1"/>
    </xf>
    <xf numFmtId="0" fontId="1" fillId="22" borderId="12" xfId="0" applyFont="1" applyFill="1" applyBorder="1" applyAlignment="1">
      <alignment horizontal="center" vertical="center" wrapText="1"/>
    </xf>
    <xf numFmtId="0" fontId="44" fillId="21" borderId="11" xfId="0" applyFont="1" applyFill="1" applyBorder="1" applyAlignment="1">
      <alignment horizontal="center" vertical="center" wrapText="1"/>
    </xf>
    <xf numFmtId="0" fontId="4" fillId="21" borderId="12" xfId="0" applyFont="1" applyFill="1" applyBorder="1" applyAlignment="1">
      <alignment horizontal="center" vertical="center" wrapText="1"/>
    </xf>
    <xf numFmtId="0" fontId="8" fillId="21" borderId="11" xfId="0" applyFont="1" applyFill="1" applyBorder="1" applyAlignment="1">
      <alignment horizontal="center" vertical="center" wrapText="1"/>
    </xf>
    <xf numFmtId="0" fontId="16" fillId="21" borderId="12" xfId="0" applyFont="1" applyFill="1" applyBorder="1" applyAlignment="1">
      <alignment horizontal="center" vertical="center" wrapText="1"/>
    </xf>
    <xf numFmtId="0" fontId="25" fillId="21" borderId="12" xfId="0" applyFont="1" applyFill="1" applyBorder="1" applyAlignment="1">
      <alignment horizontal="center" vertical="center" wrapText="1"/>
    </xf>
    <xf numFmtId="0" fontId="1" fillId="21" borderId="12" xfId="0" applyFont="1" applyFill="1" applyBorder="1" applyAlignment="1">
      <alignment horizontal="center" vertical="center" wrapText="1"/>
    </xf>
    <xf numFmtId="0" fontId="43" fillId="21" borderId="35" xfId="0" applyFont="1" applyFill="1" applyBorder="1" applyAlignment="1">
      <alignment horizontal="center" vertical="center" textRotation="90" wrapText="1"/>
    </xf>
    <xf numFmtId="0" fontId="4" fillId="21" borderId="20" xfId="0" applyFont="1" applyFill="1" applyBorder="1" applyAlignment="1">
      <alignment horizontal="center" vertical="center" wrapText="1"/>
    </xf>
    <xf numFmtId="0" fontId="8" fillId="21" borderId="19" xfId="0" applyFont="1" applyFill="1" applyBorder="1" applyAlignment="1">
      <alignment horizontal="center" vertical="center" wrapText="1"/>
    </xf>
    <xf numFmtId="0" fontId="16" fillId="21" borderId="20" xfId="0" applyFont="1" applyFill="1" applyBorder="1" applyAlignment="1">
      <alignment horizontal="center" vertical="center" wrapText="1"/>
    </xf>
    <xf numFmtId="0" fontId="25" fillId="21" borderId="20" xfId="0" applyFont="1" applyFill="1" applyBorder="1" applyAlignment="1">
      <alignment horizontal="center" vertical="center" wrapText="1"/>
    </xf>
    <xf numFmtId="0" fontId="1" fillId="21" borderId="20" xfId="0" applyFont="1" applyFill="1" applyBorder="1" applyAlignment="1">
      <alignment horizontal="center" vertical="center" wrapText="1"/>
    </xf>
    <xf numFmtId="0" fontId="44" fillId="21" borderId="19" xfId="0" applyFont="1" applyFill="1" applyBorder="1" applyAlignment="1">
      <alignment horizontal="center" vertical="center" wrapText="1"/>
    </xf>
    <xf numFmtId="0" fontId="40" fillId="0" borderId="0" xfId="0" applyFont="1" applyAlignment="1">
      <alignment horizontal="center" vertical="center" wrapText="1"/>
    </xf>
    <xf numFmtId="0" fontId="26" fillId="0" borderId="0" xfId="0" applyFont="1" applyAlignment="1">
      <alignment horizontal="center" vertical="center" wrapText="1"/>
    </xf>
    <xf numFmtId="0" fontId="45" fillId="0" borderId="0" xfId="0" applyFont="1" applyAlignment="1">
      <alignment horizontal="center" vertical="center" wrapText="1"/>
    </xf>
    <xf numFmtId="0" fontId="46" fillId="0" borderId="0" xfId="0" applyFont="1"/>
    <xf numFmtId="0" fontId="23" fillId="0" borderId="0" xfId="0" applyFont="1" applyAlignment="1">
      <alignment horizontal="center"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outil_excel_programmation_SVT_C4_%2020201"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résentation de l'outil"/>
      <sheetName val="Terre et action humaine"/>
      <sheetName val="Vivant"/>
      <sheetName val="Corps et Santé"/>
      <sheetName val="bilan compétences"/>
      <sheetName val="Bilan C4_5ème"/>
      <sheetName val="Bilan C4_4ème"/>
      <sheetName val="Sauvegarde Organisation bilan"/>
      <sheetName val="Bilan C4_3ème"/>
      <sheetName val="Listes déroulantes"/>
      <sheetName val="AFC et Compétences"/>
      <sheetName val="Représentations graphiques"/>
    </sheetNames>
    <sheetDataSet>
      <sheetData sheetId="0"/>
      <sheetData sheetId="1"/>
      <sheetData sheetId="2"/>
      <sheetData sheetId="3"/>
      <sheetData sheetId="4"/>
      <sheetData sheetId="5"/>
      <sheetData sheetId="6"/>
      <sheetData sheetId="7"/>
      <sheetData sheetId="8"/>
      <sheetData sheetId="9">
        <row r="1">
          <cell r="E1" t="str">
            <v>Domaine 1 du socle : pratiquer des langages pour penser et communiquer</v>
          </cell>
          <cell r="F1" t="str">
            <v>Domaine 2 du socle :Les méthodes et les outils pour apprendre</v>
          </cell>
          <cell r="G1" t="str">
            <v>Domaine 3 du socle : Formation de la personne et du citoyen</v>
          </cell>
          <cell r="H1" t="str">
            <v>Domaine 4 du socle : Les systèmes techniques et naturels</v>
          </cell>
          <cell r="K1" t="str">
            <v>Domaine 5 du socle : Représentation du monde et activité humaine</v>
          </cell>
        </row>
        <row r="3">
          <cell r="A3" t="str">
            <v>Activité expérimentale</v>
          </cell>
          <cell r="B3" t="str">
            <v>ES</v>
          </cell>
          <cell r="E3" t="str">
            <v xml:space="preserve">Communiquer à l'ORAL dans un langage scientifiquement approprié </v>
          </cell>
          <cell r="F3" t="str">
            <v>Organiser son travail (par ex. pour mettre en œuvre un protocole expérimental).</v>
          </cell>
          <cell r="G3" t="str">
            <v>Distinguer ce qui relève d’une croyance ou d’une idée et ce qui constitue un savoir scientifique</v>
          </cell>
          <cell r="H3" t="str">
            <v>Formuler une question ou un problème scientifique.</v>
          </cell>
          <cell r="I3" t="str">
            <v xml:space="preserve">Concevoir un protocole. </v>
          </cell>
          <cell r="J3" t="str">
            <v>Utiliser des logiciels d’acquisition de données</v>
          </cell>
          <cell r="K3" t="str">
            <v>Situer l’espèce humaine dans l’évolution des espèces.</v>
          </cell>
        </row>
        <row r="4">
          <cell r="A4" t="str">
            <v>Activité documentaire</v>
          </cell>
          <cell r="B4" t="str">
            <v>ED</v>
          </cell>
          <cell r="E4" t="str">
            <v xml:space="preserve">Communiquer à l'ECRIT dans un langage scientifiquement approprié </v>
          </cell>
          <cell r="F4" t="str">
            <v>Savoir garder trace de ses recherches : à l’oral</v>
          </cell>
          <cell r="G4" t="str">
            <v xml:space="preserve">Identifier les impacts (bénéfices et nuisances) des activités humaines sur l’environnement à différentes échelles. </v>
          </cell>
          <cell r="H4" t="str">
            <v>Proposer une ou des hypothèses pour résoudre un problème ou une question.</v>
          </cell>
          <cell r="I4" t="str">
            <v xml:space="preserve">Mettre en œuvre un protocole. </v>
          </cell>
          <cell r="J4" t="str">
            <v>Utiliser des logiciels de simulation</v>
          </cell>
          <cell r="K4" t="str">
            <v>Appréhender différentes échelles de temps géologique et biologique (ex : histoire de la Terre ; apparition de la vie, évolution et extinction des espèces vivantes…).</v>
          </cell>
        </row>
        <row r="5">
          <cell r="A5" t="str">
            <v>Activité mixte (documentaire et expérimentale) sans être une tâche complexe</v>
          </cell>
          <cell r="B5" t="str">
            <v>EF</v>
          </cell>
          <cell r="E5" t="str">
            <v>Lire et exploiter des données présentées sous différentes formes : schémas, tableaux, graphiques, cartes heuristiques, …</v>
          </cell>
          <cell r="F5" t="str">
            <v>Savoir garder trace de ses recherches : à l’écrit</v>
          </cell>
          <cell r="G5" t="str">
            <v xml:space="preserve">Comprendre les responsabilités individuelle et collective en matière de préservation des ressources de la planète (biodiversité, ressources minérales et ressources énergétiques) et de santé. </v>
          </cell>
          <cell r="H5" t="str">
            <v>Concevoir des expériences pour tester une ou des hypothèses (au lycée on parlera de stratégie)</v>
          </cell>
          <cell r="I5" t="str">
            <v>Autre à définir</v>
          </cell>
          <cell r="J5" t="str">
            <v>Utiliser des bases de données</v>
          </cell>
          <cell r="K5" t="str">
            <v>Appréhender différentes échelles spatiales d’un même phénomène/d’une même fonction (ex : nutrition : niveau de l’organisme, niveau des organes et niveau cellulaire).</v>
          </cell>
        </row>
        <row r="6">
          <cell r="A6" t="str">
            <v>Tâche complexe</v>
          </cell>
          <cell r="B6" t="str">
            <v>Auto-évaluation</v>
          </cell>
          <cell r="E6" t="str">
            <v>Passer d’une représentation à une autre</v>
          </cell>
          <cell r="F6" t="str">
            <v>Coopérer, collaborer</v>
          </cell>
          <cell r="G6" t="str">
            <v>Participer à l’élaboration de règles de sécurité et les appliquer au laboratoire et sur le terrain.</v>
          </cell>
          <cell r="H6" t="str">
            <v>Utiliser des instruments d’observation, de mesures et des techniques de préparation et de collecte (afin de pratiquer des démarches et pas uniquement pour savoir "utiliser")</v>
          </cell>
          <cell r="J6" t="str">
            <v>Autre à définir</v>
          </cell>
          <cell r="K6" t="str">
            <v>Identifier par l’histoire des sciences et des techniques comment se construit un savoir scientifique.</v>
          </cell>
        </row>
        <row r="7">
          <cell r="A7" t="str">
            <v>Débat</v>
          </cell>
          <cell r="B7" t="str">
            <v>Aucune</v>
          </cell>
          <cell r="E7" t="str">
            <v>Choisir une représentation adaptée à la situation de travail</v>
          </cell>
          <cell r="F7" t="str">
            <v>Utiliser de façon réfléchie les outils numériques : simulation, acquisition et traitement de données</v>
          </cell>
          <cell r="G7" t="str">
            <v>Autre à définir</v>
          </cell>
          <cell r="H7" t="str">
            <v xml:space="preserve">Interpréter des résultats et en tirer des conclusions. </v>
          </cell>
          <cell r="K7" t="str">
            <v>Autre à définir</v>
          </cell>
        </row>
        <row r="8">
          <cell r="A8" t="str">
            <v xml:space="preserve">Travail sur l'oral </v>
          </cell>
          <cell r="E8" t="str">
            <v>Autre à définir</v>
          </cell>
          <cell r="F8" t="str">
            <v xml:space="preserve">Conduire une recherche d’informations sur internet pertinentente (lien avec un problème scientifique, mots-clés, évaluation de la fiabilité des sources et la validité́ des résultats….) </v>
          </cell>
          <cell r="H8" t="str">
            <v>Communiquer sur ses démarches, ses résultats et ses choix, en argumentant. (pertinence, cohérence, compéltude)</v>
          </cell>
        </row>
        <row r="9">
          <cell r="A9" t="str">
            <v>EPI</v>
          </cell>
          <cell r="F9" t="str">
            <v>Identifier des notions, des outils et des techniques, ou des modèles simples pour répondre à une consigne</v>
          </cell>
          <cell r="H9" t="str">
            <v>Identifier et choisir des notions, des outils et des techniques, ou des modèles simples pour mettre en œuvre une démarche scientifique.</v>
          </cell>
        </row>
        <row r="10">
          <cell r="A10" t="str">
            <v>Projet pédagogique</v>
          </cell>
          <cell r="F10" t="str">
            <v>Autre à définir</v>
          </cell>
          <cell r="H10" t="str">
            <v>Autre à définir</v>
          </cell>
        </row>
        <row r="11">
          <cell r="A11" t="str">
            <v>Sortie/Voyage</v>
          </cell>
        </row>
        <row r="12">
          <cell r="A12" t="str">
            <v>Phase bilan d'apprentissages</v>
          </cell>
        </row>
        <row r="13">
          <cell r="A13" t="str">
            <v>Autre à définir</v>
          </cell>
        </row>
      </sheetData>
      <sheetData sheetId="10">
        <row r="3">
          <cell r="B3" t="str">
            <v xml:space="preserve"> Explorer et expliquer certains phénomènes géologiques liés au fonctionnement de la Terre.</v>
          </cell>
        </row>
        <row r="4">
          <cell r="B4" t="str">
            <v xml:space="preserve"> Explorer et expliquer certains éléments de météorologie et de climatologie.</v>
          </cell>
        </row>
        <row r="5">
          <cell r="B5" t="str">
            <v xml:space="preserve"> Identifier les principaux impacts de l’action humaine, bénéfices et risques, à la surface de la planète </v>
          </cell>
        </row>
        <row r="6">
          <cell r="B6" t="str">
            <v xml:space="preserve"> Envisager ou justifier des comportements responsables face à l’environnement et à la préservation des ressources limitées de la planète.</v>
          </cell>
        </row>
        <row r="7">
          <cell r="B7" t="str">
            <v xml:space="preserve"> Expliquer l’organisation du monde vivant, sa structure et son dynamisme à différentes échelles d’espace et de temps. </v>
          </cell>
        </row>
        <row r="8">
          <cell r="B8" t="str">
            <v xml:space="preserve"> Expliquer la nutrition des organismes par une mise en relation de différents faits et en établissant des relations de causalité</v>
          </cell>
        </row>
        <row r="9">
          <cell r="B9" t="str">
            <v xml:space="preserve"> Expliquer la dynamique des populations par une mise en relation de différents faits et en établissant des relations de causalité</v>
          </cell>
        </row>
        <row r="10">
          <cell r="B10" t="str">
            <v xml:space="preserve"> Expliquer la classification du vivant par une mise en relation de différents faits et en établissant des relations de causalité</v>
          </cell>
        </row>
        <row r="11">
          <cell r="B11" t="str">
            <v xml:space="preserve"> Expliquer la biodiversité (diversité des espèces) par une mise en relation de différents faits et en établissant des relations de causalité</v>
          </cell>
        </row>
        <row r="12">
          <cell r="B12" t="str">
            <v xml:space="preserve"> Expliquer la diversité génétique des individus par une mise en relation de différents faits et en établissant des relations de causalité</v>
          </cell>
        </row>
        <row r="13">
          <cell r="B13" t="str">
            <v xml:space="preserve"> Expliquer l’évolution des êtres vivants par une mise en relation de différents faits et en établissant des relations de causalité</v>
          </cell>
        </row>
        <row r="14">
          <cell r="B14" t="str">
            <v xml:space="preserve"> Expliquer  quelques  processus  biologiques  impliqués  dans  le  fonctionnement  de  l’organisme  humain, jusqu’au niveau moléculaire : activités musculaire, nerveuse et cardio-vasculaire, activité cérébrale, alimentation et digestion, relations avec le monde microbien, reproduction et sexualité. </v>
          </cell>
        </row>
        <row r="15">
          <cell r="B15" t="str">
            <v xml:space="preserve"> Relier la connaissance de ces processus biologiques aux enjeux liés aux comportements responsables </v>
          </cell>
        </row>
        <row r="19">
          <cell r="B19" t="str">
            <v xml:space="preserve"> Expliquer quelques phénomènes géologiques à partir du contexte géodynamique global</v>
          </cell>
        </row>
        <row r="20">
          <cell r="B20" t="str">
            <v xml:space="preserve"> Expliquer quelques phénomènes météorologiques et climatiques. </v>
          </cell>
        </row>
        <row r="21">
          <cell r="B21" t="str">
            <v xml:space="preserve"> Relier les connaissances scientifiques sur les risques naturels (ex. séismes, cyclones, inondations) ainsi que ceux liés aux activités humaines (pollution de l’air et des mers, réchauffement climatique…) aux mesures de prévention (quand c’est possible), de protection, d’adaptation, ou d’atténuation.</v>
          </cell>
        </row>
        <row r="22">
          <cell r="B22" t="str">
            <v xml:space="preserve"> Caractériser quelques-uns des principaux enjeux de l’exploitation d’une ressource naturelle par l’être humain, en lien avec quelques grandes questions de société.</v>
          </cell>
        </row>
        <row r="23">
          <cell r="B23" t="str">
            <v xml:space="preserve"> Comprendre et expliquer les choix en matière de gestion de ressources naturelles à différentes échelles.</v>
          </cell>
        </row>
        <row r="24">
          <cell r="B24" t="str">
            <v xml:space="preserve"> Expliquer comment une activité humaine peut modifier l’organisation et le fonctionnement des écosystèmes en lien avec quelques questions environnementales globales.</v>
          </cell>
        </row>
        <row r="25">
          <cell r="B25" t="str">
            <v xml:space="preserve"> Proposer des argumentations sur les impacts générés par le rythme, la nature (bénéfices/nuisances), l’importance et la variabilité des actions de l’être humain sur l’environnement.</v>
          </cell>
        </row>
        <row r="26">
          <cell r="B26" t="str">
            <v xml:space="preserve"> Relier les besoins des cellules animales et le rôle des systèmes de transport dans l’organisme.</v>
          </cell>
        </row>
        <row r="27">
          <cell r="B27" t="str">
            <v xml:space="preserve"> Relier les besoins des cellules d’une plante chlorophyllienne, les lieux de production ou de prélèvement de matière et de stockage et les systèmes de transport au sein de la plante.</v>
          </cell>
        </row>
        <row r="28">
          <cell r="B28" t="str">
            <v xml:space="preserve"> Relier des éléments de biologie de la reproduction sexuée et asexuée des êtres vivants et l’influence du milieu sur la survie des individus, à la dynamique des populations.</v>
          </cell>
        </row>
        <row r="29">
          <cell r="B29" t="str">
            <v xml:space="preserve"> Relier l’étude des relations de parenté entre les êtres vivants, et l’évolution.</v>
          </cell>
        </row>
        <row r="30">
          <cell r="B30" t="str">
            <v xml:space="preserve"> Expliquer  sur  quoi  reposent  la  diversité  et  la stabilité génétique des individus.</v>
          </cell>
        </row>
        <row r="31">
          <cell r="B31" t="str">
            <v xml:space="preserve"> Expliquer comment les phénotypes sont déterminés par les génotypes et par l’action de l’environnement.</v>
          </cell>
        </row>
        <row r="32">
          <cell r="B32" t="str">
            <v xml:space="preserve"> Relier, comme des processus dynamiques,  la diversité génétique et la biodiversité.</v>
          </cell>
        </row>
        <row r="33">
          <cell r="B33" t="str">
            <v xml:space="preserve"> Mettre  en  évidence  des  faits  d’évolution  des espèces et donner des arguments en faveur de quelques mécanismes de l’évolution.</v>
          </cell>
        </row>
        <row r="34">
          <cell r="B34" t="str">
            <v xml:space="preserve"> Expliquer  comment  le  système  nerveux  et  le système  cardiovasculaire  interviennent  lors d’un effort musculaire, en identifiant les capacités et les limites de l’organisme.</v>
          </cell>
        </row>
        <row r="35">
          <cell r="B35" t="str">
            <v xml:space="preserve"> Mettre en évidence le rôle du cerveau dans la réception et l’intégration d’informations multiples.</v>
          </cell>
        </row>
        <row r="36">
          <cell r="B36" t="str">
            <v xml:space="preserve"> Relier  quelques  comportements  à  leurs  effets sur le fonctionnement du système nerveux.</v>
          </cell>
        </row>
        <row r="37">
          <cell r="B37" t="str">
            <v xml:space="preserve"> Expliquer le devenir des aliments dans le tube digestif.</v>
          </cell>
        </row>
        <row r="38">
          <cell r="B38" t="str">
            <v xml:space="preserve"> Relier la nature des aliments et leurs apports qualitatifs et quantitatifs pour comprendre l’importance de l’alimentation pour l’organisme (besoins nutritionnels).</v>
          </cell>
        </row>
        <row r="39">
          <cell r="B39" t="str">
            <v xml:space="preserve"> Relier le monde microbien hébergé par notre organisme et son fonctionnement.</v>
          </cell>
        </row>
        <row r="40">
          <cell r="B40" t="str">
            <v xml:space="preserve"> Expliquer les réactions qui permettent  à l’organisme de se préserver des micro-organismes pathogènes.</v>
          </cell>
        </row>
        <row r="41">
          <cell r="B41" t="str">
            <v xml:space="preserve"> Argumenter l’intérêt des politiques de prévention et de lutte contre la contamination et/ou l’infection.</v>
          </cell>
        </row>
        <row r="42">
          <cell r="B42" t="str">
            <v xml:space="preserve"> Relier le fonctionnement des appareils reproducteurs à partir de la puberté aux principes de la maîtrise de la reproduction.</v>
          </cell>
        </row>
        <row r="43">
          <cell r="B43" t="str">
            <v xml:space="preserve"> Expliquer sur quoi reposent les comportements responsables dans le domaine de la sexualité : fertilité, grossesse, respect de l’autre, choix raisonné de la procréation, contraception, prévention des infections sexuellement transmissibles. </v>
          </cell>
        </row>
      </sheetData>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tabColor theme="3" tint="-0.249977111117893"/>
  </sheetPr>
  <dimension ref="A1:P70"/>
  <sheetViews>
    <sheetView showGridLines="0" tabSelected="1" zoomScale="60" zoomScaleNormal="60" zoomScaleSheetLayoutView="25" workbookViewId="0">
      <pane xSplit="1" ySplit="3" topLeftCell="B4" activePane="bottomRight" state="frozen"/>
      <selection activeCell="C26" sqref="C26"/>
      <selection pane="topRight" activeCell="C26" sqref="C26"/>
      <selection pane="bottomLeft" activeCell="C26" sqref="C26"/>
      <selection pane="bottomRight" activeCell="E3" sqref="E3"/>
    </sheetView>
  </sheetViews>
  <sheetFormatPr baseColWidth="10" defaultColWidth="10.85546875" defaultRowHeight="15.75"/>
  <cols>
    <col min="1" max="1" width="22.28515625" style="8" customWidth="1"/>
    <col min="2" max="2" width="82.28515625" style="137" customWidth="1"/>
    <col min="3" max="3" width="21.42578125" style="272" customWidth="1"/>
    <col min="4" max="4" width="8" style="276" customWidth="1"/>
    <col min="5" max="5" width="8.140625" style="276" customWidth="1"/>
    <col min="6" max="6" width="8" style="276" customWidth="1"/>
    <col min="7" max="7" width="21.42578125" style="273" customWidth="1"/>
    <col min="8" max="8" width="8" style="276" customWidth="1"/>
    <col min="9" max="9" width="8.140625" style="276" customWidth="1"/>
    <col min="10" max="10" width="8" style="276" customWidth="1"/>
    <col min="11" max="11" width="21.42578125" style="274" customWidth="1"/>
    <col min="12" max="12" width="8" style="276" customWidth="1"/>
    <col min="13" max="13" width="8.140625" style="276" customWidth="1"/>
    <col min="14" max="14" width="8" style="276" customWidth="1"/>
    <col min="15" max="15" width="20.5703125" style="8" customWidth="1"/>
    <col min="16" max="16" width="22.140625" style="275" customWidth="1"/>
    <col min="17" max="16384" width="10.85546875" style="8"/>
  </cols>
  <sheetData>
    <row r="1" spans="1:16" ht="36" customHeight="1" thickBot="1">
      <c r="A1" s="1" t="s">
        <v>0</v>
      </c>
      <c r="B1" s="2"/>
      <c r="C1" s="3" t="s">
        <v>1</v>
      </c>
      <c r="D1" s="4"/>
      <c r="E1" s="4"/>
      <c r="F1" s="4"/>
      <c r="G1" s="4"/>
      <c r="H1" s="4"/>
      <c r="I1" s="4"/>
      <c r="J1" s="4"/>
      <c r="K1" s="4"/>
      <c r="L1" s="4"/>
      <c r="M1" s="4"/>
      <c r="N1" s="5"/>
      <c r="O1" s="6" t="s">
        <v>2</v>
      </c>
      <c r="P1" s="7" t="s">
        <v>3</v>
      </c>
    </row>
    <row r="2" spans="1:16" ht="20.25" customHeight="1" thickBot="1">
      <c r="A2" s="9"/>
      <c r="B2" s="10"/>
      <c r="C2" s="11" t="s">
        <v>4</v>
      </c>
      <c r="D2" s="12" t="s">
        <v>5</v>
      </c>
      <c r="E2" s="12"/>
      <c r="F2" s="13"/>
      <c r="G2" s="14" t="s">
        <v>6</v>
      </c>
      <c r="H2" s="15" t="s">
        <v>7</v>
      </c>
      <c r="I2" s="15"/>
      <c r="J2" s="16"/>
      <c r="K2" s="17" t="s">
        <v>8</v>
      </c>
      <c r="L2" s="18" t="s">
        <v>9</v>
      </c>
      <c r="M2" s="18"/>
      <c r="N2" s="19"/>
      <c r="O2" s="20"/>
      <c r="P2" s="21"/>
    </row>
    <row r="3" spans="1:16" ht="39" thickBot="1">
      <c r="A3" s="22"/>
      <c r="B3" s="23"/>
      <c r="C3" s="24" t="s">
        <v>10</v>
      </c>
      <c r="D3" s="25" t="s">
        <v>11</v>
      </c>
      <c r="E3" s="26" t="s">
        <v>12</v>
      </c>
      <c r="F3" s="27" t="s">
        <v>13</v>
      </c>
      <c r="G3" s="28" t="s">
        <v>14</v>
      </c>
      <c r="H3" s="29" t="s">
        <v>11</v>
      </c>
      <c r="I3" s="30" t="s">
        <v>12</v>
      </c>
      <c r="J3" s="31" t="s">
        <v>13</v>
      </c>
      <c r="K3" s="32" t="s">
        <v>15</v>
      </c>
      <c r="L3" s="33" t="s">
        <v>11</v>
      </c>
      <c r="M3" s="34" t="s">
        <v>12</v>
      </c>
      <c r="N3" s="35" t="s">
        <v>13</v>
      </c>
      <c r="O3" s="36"/>
      <c r="P3" s="37"/>
    </row>
    <row r="4" spans="1:16" ht="48" customHeight="1">
      <c r="A4" s="38" t="str">
        <f>'[1]Listes déroulantes'!E1</f>
        <v>Domaine 1 du socle : pratiquer des langages pour penser et communiquer</v>
      </c>
      <c r="B4" s="39" t="str">
        <f>'[1]Listes déroulantes'!E3</f>
        <v xml:space="preserve">Communiquer à l'ORAL dans un langage scientifiquement approprié </v>
      </c>
      <c r="C4" s="40">
        <f>COUNTIFS('[1]Terre et action humaine'!$F$7:$G$44,$B4)</f>
        <v>0</v>
      </c>
      <c r="D4" s="41">
        <f>COUNTIFS('[1]Terre et action humaine'!$F$7:$G$18,$B4)</f>
        <v>0</v>
      </c>
      <c r="E4" s="42">
        <f>COUNTIFS('[1]Terre et action humaine'!$F$20:$G$31,$B4)</f>
        <v>0</v>
      </c>
      <c r="F4" s="43">
        <f>COUNTIFS('[1]Terre et action humaine'!$F$33:$G$44,$B4)</f>
        <v>0</v>
      </c>
      <c r="G4" s="44">
        <f>COUNTIFS([1]Vivant!$F$7:G$44,$B4)</f>
        <v>0</v>
      </c>
      <c r="H4" s="45">
        <f>COUNTIFS([1]Vivant!$F$7:H$18,$B4)</f>
        <v>0</v>
      </c>
      <c r="I4" s="46">
        <f>COUNTIFS([1]Vivant!$F$20:I$31,$B4)</f>
        <v>0</v>
      </c>
      <c r="J4" s="47">
        <f>COUNTIFS([1]Vivant!$F$33:J$44,$B4)</f>
        <v>0</v>
      </c>
      <c r="K4" s="48">
        <f>COUNTIFS('[1]Corps et Santé'!$F$7:G$44,$B4)</f>
        <v>0</v>
      </c>
      <c r="L4" s="49">
        <f>COUNTIFS('[1]Corps et Santé'!$F$7:H$18,$B4)</f>
        <v>0</v>
      </c>
      <c r="M4" s="50">
        <f>COUNTIFS('[1]Corps et Santé'!$F$20:I$31,$B4)</f>
        <v>0</v>
      </c>
      <c r="N4" s="51">
        <f>COUNTIFS('[1]Corps et Santé'!$F$33:J$44,$B4)</f>
        <v>0</v>
      </c>
      <c r="O4" s="52">
        <f t="shared" ref="O4:O9" si="0">SUM(C4,G4,K4)</f>
        <v>0</v>
      </c>
      <c r="P4" s="53">
        <f>SUM(O4:O9)</f>
        <v>0</v>
      </c>
    </row>
    <row r="5" spans="1:16" ht="48" customHeight="1">
      <c r="A5" s="54"/>
      <c r="B5" s="55" t="str">
        <f>'[1]Listes déroulantes'!E4</f>
        <v xml:space="preserve">Communiquer à l'ECRIT dans un langage scientifiquement approprié </v>
      </c>
      <c r="C5" s="56">
        <f>COUNTIFS('[1]Terre et action humaine'!$F$7:G$44,$B5)</f>
        <v>0</v>
      </c>
      <c r="D5" s="57">
        <f>COUNTIFS('[1]Terre et action humaine'!$F$7:H$18,$B5)</f>
        <v>0</v>
      </c>
      <c r="E5" s="58">
        <f>COUNTIFS('[1]Terre et action humaine'!$F$20:I$31,$B5)</f>
        <v>0</v>
      </c>
      <c r="F5" s="59">
        <f>COUNTIFS('[1]Terre et action humaine'!$F$33:J$44,$B5)</f>
        <v>0</v>
      </c>
      <c r="G5" s="60">
        <f>COUNTIFS([1]Vivant!$F$7:G$44,$B5)</f>
        <v>0</v>
      </c>
      <c r="H5" s="61">
        <f>COUNTIFS([1]Vivant!$F$7:H$18,$B5)</f>
        <v>0</v>
      </c>
      <c r="I5" s="62">
        <f>COUNTIFS([1]Vivant!$F$20:I$31,$B5)</f>
        <v>0</v>
      </c>
      <c r="J5" s="63">
        <f>COUNTIFS([1]Vivant!$F$33:J$44,$B5)</f>
        <v>0</v>
      </c>
      <c r="K5" s="64">
        <f>COUNTIFS('[1]Corps et Santé'!$F$7:G$44,$B5)</f>
        <v>0</v>
      </c>
      <c r="L5" s="65">
        <f>COUNTIFS('[1]Corps et Santé'!$F$7:H$18,$B5)</f>
        <v>0</v>
      </c>
      <c r="M5" s="66">
        <f>COUNTIFS('[1]Corps et Santé'!$F$20:I$31,$B5)</f>
        <v>0</v>
      </c>
      <c r="N5" s="67">
        <f>COUNTIFS('[1]Corps et Santé'!$F$33:J$44,$B5)</f>
        <v>0</v>
      </c>
      <c r="O5" s="68">
        <f t="shared" si="0"/>
        <v>0</v>
      </c>
      <c r="P5" s="69"/>
    </row>
    <row r="6" spans="1:16" ht="46.5" customHeight="1">
      <c r="A6" s="54"/>
      <c r="B6" s="70" t="str">
        <f>'[1]Listes déroulantes'!E5</f>
        <v>Lire et exploiter des données présentées sous différentes formes : schémas, tableaux, graphiques, cartes heuristiques, …</v>
      </c>
      <c r="C6" s="71">
        <f>COUNTIFS('[1]Terre et action humaine'!$F$7:G$44,$B6)</f>
        <v>0</v>
      </c>
      <c r="D6" s="57">
        <f>COUNTIFS('[1]Terre et action humaine'!$F$7:H$18,$B6)</f>
        <v>0</v>
      </c>
      <c r="E6" s="58">
        <f>COUNTIFS('[1]Terre et action humaine'!$F$20:I$31,$B6)</f>
        <v>0</v>
      </c>
      <c r="F6" s="59">
        <f>COUNTIFS('[1]Terre et action humaine'!$F$33:J$44,$B6)</f>
        <v>0</v>
      </c>
      <c r="G6" s="72">
        <f>COUNTIFS([1]Vivant!$F$7:G$44,$B6)</f>
        <v>0</v>
      </c>
      <c r="H6" s="61">
        <f>COUNTIFS([1]Vivant!$F$7:H$18,$B6)</f>
        <v>0</v>
      </c>
      <c r="I6" s="62">
        <f>COUNTIFS([1]Vivant!$F$20:I$31,$B6)</f>
        <v>0</v>
      </c>
      <c r="J6" s="63">
        <f>COUNTIFS([1]Vivant!$F$33:J$44,$B6)</f>
        <v>0</v>
      </c>
      <c r="K6" s="73">
        <f>COUNTIFS('[1]Corps et Santé'!$F$7:G$44,$B6)</f>
        <v>0</v>
      </c>
      <c r="L6" s="65">
        <f>COUNTIFS('[1]Corps et Santé'!$F$7:H$18,$B6)</f>
        <v>0</v>
      </c>
      <c r="M6" s="66">
        <f>COUNTIFS('[1]Corps et Santé'!$F$20:I$31,$B6)</f>
        <v>0</v>
      </c>
      <c r="N6" s="67">
        <f>COUNTIFS('[1]Corps et Santé'!$F$33:J$44,$B6)</f>
        <v>0</v>
      </c>
      <c r="O6" s="74">
        <f t="shared" si="0"/>
        <v>0</v>
      </c>
      <c r="P6" s="69"/>
    </row>
    <row r="7" spans="1:16" ht="48" customHeight="1">
      <c r="A7" s="54"/>
      <c r="B7" s="55" t="str">
        <f>'[1]Listes déroulantes'!E6</f>
        <v>Passer d’une représentation à une autre</v>
      </c>
      <c r="C7" s="56">
        <f>COUNTIFS('[1]Terre et action humaine'!$F$7:G$44,$B7)</f>
        <v>0</v>
      </c>
      <c r="D7" s="57">
        <f>COUNTIFS('[1]Terre et action humaine'!$F$7:H$18,$B7)</f>
        <v>0</v>
      </c>
      <c r="E7" s="58">
        <f>COUNTIFS('[1]Terre et action humaine'!$F$20:I$31,$B7)</f>
        <v>0</v>
      </c>
      <c r="F7" s="59">
        <f>COUNTIFS('[1]Terre et action humaine'!$F$33:J$44,$B7)</f>
        <v>0</v>
      </c>
      <c r="G7" s="60">
        <f>COUNTIFS([1]Vivant!$F$7:G$44,$B7)</f>
        <v>0</v>
      </c>
      <c r="H7" s="61">
        <f>COUNTIFS([1]Vivant!$F$7:H$18,$B7)</f>
        <v>0</v>
      </c>
      <c r="I7" s="62">
        <f>COUNTIFS([1]Vivant!$F$20:I$31,$B7)</f>
        <v>0</v>
      </c>
      <c r="J7" s="63">
        <f>COUNTIFS([1]Vivant!$F$33:J$44,$B7)</f>
        <v>0</v>
      </c>
      <c r="K7" s="64">
        <f>COUNTIFS('[1]Corps et Santé'!$F$7:G$44,$B7)</f>
        <v>0</v>
      </c>
      <c r="L7" s="65">
        <f>COUNTIFS('[1]Corps et Santé'!$F$7:H$18,$B7)</f>
        <v>0</v>
      </c>
      <c r="M7" s="66">
        <f>COUNTIFS('[1]Corps et Santé'!$F$20:I$31,$B7)</f>
        <v>0</v>
      </c>
      <c r="N7" s="67">
        <f>COUNTIFS('[1]Corps et Santé'!$F$33:J$44,$B7)</f>
        <v>0</v>
      </c>
      <c r="O7" s="68">
        <f t="shared" si="0"/>
        <v>0</v>
      </c>
      <c r="P7" s="69"/>
    </row>
    <row r="8" spans="1:16" ht="48" customHeight="1">
      <c r="A8" s="54"/>
      <c r="B8" s="70" t="str">
        <f>'[1]Listes déroulantes'!E7</f>
        <v>Choisir une représentation adaptée à la situation de travail</v>
      </c>
      <c r="C8" s="71">
        <f>COUNTIFS('[1]Terre et action humaine'!$F$7:G$44,$B8)</f>
        <v>0</v>
      </c>
      <c r="D8" s="57">
        <f>COUNTIFS('[1]Terre et action humaine'!$F$7:H$18,$B8)</f>
        <v>0</v>
      </c>
      <c r="E8" s="58">
        <f>COUNTIFS('[1]Terre et action humaine'!$F$20:I$31,$B8)</f>
        <v>0</v>
      </c>
      <c r="F8" s="59">
        <f>COUNTIFS('[1]Terre et action humaine'!$F$33:J$44,$B8)</f>
        <v>0</v>
      </c>
      <c r="G8" s="72">
        <f>COUNTIFS([1]Vivant!$F$7:G$44,$B8)</f>
        <v>0</v>
      </c>
      <c r="H8" s="61">
        <f>COUNTIFS([1]Vivant!$F$7:H$18,$B8)</f>
        <v>0</v>
      </c>
      <c r="I8" s="62">
        <f>COUNTIFS([1]Vivant!$F$20:I$31,$B8)</f>
        <v>0</v>
      </c>
      <c r="J8" s="63">
        <f>COUNTIFS([1]Vivant!$F$33:J$44,$B8)</f>
        <v>0</v>
      </c>
      <c r="K8" s="73">
        <f>COUNTIFS('[1]Corps et Santé'!$F$7:G$44,$B8)</f>
        <v>0</v>
      </c>
      <c r="L8" s="65">
        <f>COUNTIFS('[1]Corps et Santé'!$F$7:H$18,$B8)</f>
        <v>0</v>
      </c>
      <c r="M8" s="66">
        <f>COUNTIFS('[1]Corps et Santé'!$F$20:I$31,$B8)</f>
        <v>0</v>
      </c>
      <c r="N8" s="67">
        <f>COUNTIFS('[1]Corps et Santé'!$F$33:J$44,$B8)</f>
        <v>0</v>
      </c>
      <c r="O8" s="74">
        <f t="shared" si="0"/>
        <v>0</v>
      </c>
      <c r="P8" s="69"/>
    </row>
    <row r="9" spans="1:16" ht="48" customHeight="1" thickBot="1">
      <c r="A9" s="75"/>
      <c r="B9" s="76" t="str">
        <f>'[1]Listes déroulantes'!E8</f>
        <v>Autre à définir</v>
      </c>
      <c r="C9" s="77">
        <f>COUNTIFS('[1]Terre et action humaine'!$F$7:G$44,$B9)</f>
        <v>0</v>
      </c>
      <c r="D9" s="78">
        <f>COUNTIFS('[1]Terre et action humaine'!$F$7:H$18,$B9)</f>
        <v>0</v>
      </c>
      <c r="E9" s="79">
        <f>COUNTIFS('[1]Terre et action humaine'!$F$20:I$31,$B9)</f>
        <v>0</v>
      </c>
      <c r="F9" s="80">
        <f>COUNTIFS('[1]Terre et action humaine'!$F$33:J$44,$B9)</f>
        <v>0</v>
      </c>
      <c r="G9" s="81">
        <f>COUNTIFS([1]Vivant!$F$7:G$44,$B9)</f>
        <v>0</v>
      </c>
      <c r="H9" s="82">
        <f>COUNTIFS([1]Vivant!$F$7:H$18,$B9)</f>
        <v>0</v>
      </c>
      <c r="I9" s="83">
        <f>COUNTIFS([1]Vivant!$F$20:I$31,$B9)</f>
        <v>0</v>
      </c>
      <c r="J9" s="84">
        <f>COUNTIFS([1]Vivant!$F$33:J$44,$B9)</f>
        <v>0</v>
      </c>
      <c r="K9" s="85">
        <f>COUNTIFS('[1]Corps et Santé'!$F$7:G$44,$B9)</f>
        <v>0</v>
      </c>
      <c r="L9" s="86">
        <f>COUNTIFS('[1]Corps et Santé'!$F$7:H$18,$B9)</f>
        <v>0</v>
      </c>
      <c r="M9" s="87">
        <f>COUNTIFS('[1]Corps et Santé'!$F$20:I$31,$B9)</f>
        <v>0</v>
      </c>
      <c r="N9" s="88">
        <f>COUNTIFS('[1]Corps et Santé'!$F$33:J$44,$B9)</f>
        <v>0</v>
      </c>
      <c r="O9" s="89">
        <f t="shared" si="0"/>
        <v>0</v>
      </c>
      <c r="P9" s="90"/>
    </row>
    <row r="10" spans="1:16" ht="17.25" customHeight="1">
      <c r="B10" s="91" t="s">
        <v>16</v>
      </c>
      <c r="C10" s="92">
        <f t="shared" ref="C10:N10" si="1">SUM(C4:C9)</f>
        <v>0</v>
      </c>
      <c r="D10" s="93">
        <f t="shared" si="1"/>
        <v>0</v>
      </c>
      <c r="E10" s="93">
        <f t="shared" si="1"/>
        <v>0</v>
      </c>
      <c r="F10" s="93">
        <f t="shared" si="1"/>
        <v>0</v>
      </c>
      <c r="G10" s="94">
        <f t="shared" si="1"/>
        <v>0</v>
      </c>
      <c r="H10" s="95">
        <f t="shared" si="1"/>
        <v>0</v>
      </c>
      <c r="I10" s="95">
        <f t="shared" si="1"/>
        <v>0</v>
      </c>
      <c r="J10" s="95">
        <f t="shared" si="1"/>
        <v>0</v>
      </c>
      <c r="K10" s="96">
        <f t="shared" si="1"/>
        <v>0</v>
      </c>
      <c r="L10" s="97">
        <f t="shared" si="1"/>
        <v>0</v>
      </c>
      <c r="M10" s="97">
        <f t="shared" si="1"/>
        <v>0</v>
      </c>
      <c r="N10" s="97">
        <f t="shared" si="1"/>
        <v>0</v>
      </c>
      <c r="O10" s="98"/>
      <c r="P10" s="99"/>
    </row>
    <row r="11" spans="1:16" ht="17.25" customHeight="1" thickBot="1">
      <c r="B11" s="100"/>
      <c r="C11" s="101"/>
      <c r="D11" s="102"/>
      <c r="E11" s="102"/>
      <c r="F11" s="102"/>
      <c r="G11" s="103"/>
      <c r="H11" s="104"/>
      <c r="I11" s="104"/>
      <c r="J11" s="104"/>
      <c r="K11" s="105"/>
      <c r="L11" s="106"/>
      <c r="M11" s="106"/>
      <c r="N11" s="106"/>
      <c r="O11" s="107"/>
      <c r="P11" s="99"/>
    </row>
    <row r="12" spans="1:16" ht="50.45" customHeight="1">
      <c r="A12" s="108" t="str">
        <f>'[1]Listes déroulantes'!F1</f>
        <v>Domaine 2 du socle :Les méthodes et les outils pour apprendre</v>
      </c>
      <c r="B12" s="109" t="str">
        <f>'[1]Listes déroulantes'!F3</f>
        <v>Organiser son travail (par ex. pour mettre en œuvre un protocole expérimental).</v>
      </c>
      <c r="C12" s="110">
        <f>COUNTIFS('[1]Terre et action humaine'!$I$7:J$44,#REF!)</f>
        <v>0</v>
      </c>
      <c r="D12" s="42">
        <f>COUNTIFS('[1]Terre et action humaine'!$I$7:K$18,#REF!)</f>
        <v>0</v>
      </c>
      <c r="E12" s="42">
        <f>COUNTIFS('[1]Terre et action humaine'!$I$20:L$31,#REF!)</f>
        <v>0</v>
      </c>
      <c r="F12" s="42">
        <f>COUNTIFS('[1]Terre et action humaine'!$I$33:M$44,#REF!)</f>
        <v>0</v>
      </c>
      <c r="G12" s="111">
        <f>COUNTIFS([1]Vivant!$I$7:J$44,#REF!)</f>
        <v>0</v>
      </c>
      <c r="H12" s="46">
        <f>COUNTIFS([1]Vivant!$I$7:K$18,#REF!)</f>
        <v>0</v>
      </c>
      <c r="I12" s="46">
        <f>COUNTIFS([1]Vivant!$I$20:L$31,#REF!)</f>
        <v>0</v>
      </c>
      <c r="J12" s="46">
        <f>COUNTIFS([1]Vivant!$I$33:M$44,#REF!)</f>
        <v>0</v>
      </c>
      <c r="K12" s="112">
        <f>COUNTIFS('[1]Corps et Santé'!$I$7:J$44,#REF!)</f>
        <v>0</v>
      </c>
      <c r="L12" s="50">
        <f>COUNTIFS('[1]Corps et Santé'!$I$7:K$18,#REF!)</f>
        <v>0</v>
      </c>
      <c r="M12" s="50">
        <f>COUNTIFS('[1]Corps et Santé'!$I$20:L$31,#REF!)</f>
        <v>0</v>
      </c>
      <c r="N12" s="50">
        <f>COUNTIFS('[1]Corps et Santé'!$I$33:M$44,#REF!)</f>
        <v>0</v>
      </c>
      <c r="O12" s="113">
        <f>SUM(C12,G12,K12)</f>
        <v>0</v>
      </c>
      <c r="P12" s="114">
        <f>SUM(O12:O19)</f>
        <v>0</v>
      </c>
    </row>
    <row r="13" spans="1:16" ht="50.45" customHeight="1">
      <c r="A13" s="115"/>
      <c r="B13" s="116" t="str">
        <f>'[1]Listes déroulantes'!F4</f>
        <v>Savoir garder trace de ses recherches : à l’oral</v>
      </c>
      <c r="C13" s="117">
        <f>COUNTIFS('[1]Terre et action humaine'!$I$7:J$44,$B13)</f>
        <v>0</v>
      </c>
      <c r="D13" s="58">
        <f>COUNTIFS('[1]Terre et action humaine'!$I$7:K$18,$B13)</f>
        <v>0</v>
      </c>
      <c r="E13" s="58">
        <f>COUNTIFS('[1]Terre et action humaine'!$I$20:L$31,$B13)</f>
        <v>0</v>
      </c>
      <c r="F13" s="58">
        <f>COUNTIFS('[1]Terre et action humaine'!$I$33:M$44,$B13)</f>
        <v>0</v>
      </c>
      <c r="G13" s="118">
        <f>COUNTIFS([1]Vivant!$I$7:J$44,$B13)</f>
        <v>0</v>
      </c>
      <c r="H13" s="62">
        <f>COUNTIFS([1]Vivant!$I$7:K$18,$B13)</f>
        <v>0</v>
      </c>
      <c r="I13" s="62">
        <f>COUNTIFS([1]Vivant!$I$20:L$31,$B13)</f>
        <v>0</v>
      </c>
      <c r="J13" s="62">
        <f>COUNTIFS([1]Vivant!$I$33:M$44,$B13)</f>
        <v>0</v>
      </c>
      <c r="K13" s="119">
        <f>COUNTIFS('[1]Corps et Santé'!$I$7:J$44,$B13)</f>
        <v>0</v>
      </c>
      <c r="L13" s="66">
        <f>COUNTIFS('[1]Corps et Santé'!$I$7:K$18,$B13)</f>
        <v>0</v>
      </c>
      <c r="M13" s="66">
        <f>COUNTIFS('[1]Corps et Santé'!$I$20:L$31,$B13)</f>
        <v>0</v>
      </c>
      <c r="N13" s="66">
        <f>COUNTIFS('[1]Corps et Santé'!$I$33:M$44,$B13)</f>
        <v>0</v>
      </c>
      <c r="O13" s="120">
        <f>SUM(C13,G13,K13)</f>
        <v>0</v>
      </c>
      <c r="P13" s="121"/>
    </row>
    <row r="14" spans="1:16" ht="50.45" customHeight="1">
      <c r="A14" s="115"/>
      <c r="B14" s="122" t="str">
        <f>'[1]Listes déroulantes'!F5</f>
        <v>Savoir garder trace de ses recherches : à l’écrit</v>
      </c>
      <c r="C14" s="123">
        <f>COUNTIFS('[1]Terre et action humaine'!$I$7:J$44,$B14)</f>
        <v>0</v>
      </c>
      <c r="D14" s="58">
        <f>COUNTIFS('[1]Terre et action humaine'!$I$7:K$18,$B14)</f>
        <v>0</v>
      </c>
      <c r="E14" s="58">
        <f>COUNTIFS('[1]Terre et action humaine'!$I$20:L$31,$B14)</f>
        <v>0</v>
      </c>
      <c r="F14" s="58">
        <f>COUNTIFS('[1]Terre et action humaine'!$I$33:M$44,$B14)</f>
        <v>0</v>
      </c>
      <c r="G14" s="124">
        <f>COUNTIFS([1]Vivant!$I$7:J$44,$B14)</f>
        <v>0</v>
      </c>
      <c r="H14" s="62">
        <f>COUNTIFS([1]Vivant!$I$7:K$18,$B14)</f>
        <v>0</v>
      </c>
      <c r="I14" s="62">
        <f>COUNTIFS([1]Vivant!$I$20:L$31,$B14)</f>
        <v>0</v>
      </c>
      <c r="J14" s="62">
        <f>COUNTIFS([1]Vivant!$I$33:M$44,$B14)</f>
        <v>0</v>
      </c>
      <c r="K14" s="125">
        <f>COUNTIFS('[1]Corps et Santé'!$I$7:J$44,$B14)</f>
        <v>0</v>
      </c>
      <c r="L14" s="66">
        <f>COUNTIFS('[1]Corps et Santé'!$I$7:K$18,$B14)</f>
        <v>0</v>
      </c>
      <c r="M14" s="66">
        <f>COUNTIFS('[1]Corps et Santé'!$I$20:L$31,$B14)</f>
        <v>0</v>
      </c>
      <c r="N14" s="66">
        <f>COUNTIFS('[1]Corps et Santé'!$I$33:M$44,$B14)</f>
        <v>0</v>
      </c>
      <c r="O14" s="126">
        <f>SUM(C14,G14,K14)</f>
        <v>0</v>
      </c>
      <c r="P14" s="121"/>
    </row>
    <row r="15" spans="1:16" ht="50.45" customHeight="1">
      <c r="A15" s="115"/>
      <c r="B15" s="116" t="str">
        <f>'[1]Listes déroulantes'!F6</f>
        <v>Coopérer, collaborer</v>
      </c>
      <c r="C15" s="117">
        <f>COUNTIFS('[1]Terre et action humaine'!$I$7:J$44,$B15)</f>
        <v>0</v>
      </c>
      <c r="D15" s="58">
        <f>COUNTIFS('[1]Terre et action humaine'!$I$7:K$18,$B15)</f>
        <v>0</v>
      </c>
      <c r="E15" s="58">
        <f>COUNTIFS('[1]Terre et action humaine'!$I$20:L$31,$B15)</f>
        <v>0</v>
      </c>
      <c r="F15" s="58">
        <f>COUNTIFS('[1]Terre et action humaine'!$I$33:M$44,$B15)</f>
        <v>0</v>
      </c>
      <c r="G15" s="118">
        <f>COUNTIFS([1]Vivant!$I$7:J$44,$B15)</f>
        <v>0</v>
      </c>
      <c r="H15" s="62">
        <f>COUNTIFS([1]Vivant!$I$7:K$18,$B15)</f>
        <v>0</v>
      </c>
      <c r="I15" s="62">
        <f>COUNTIFS([1]Vivant!$I$20:L$31,$B15)</f>
        <v>0</v>
      </c>
      <c r="J15" s="62">
        <f>COUNTIFS([1]Vivant!$I$33:M$44,$B15)</f>
        <v>0</v>
      </c>
      <c r="K15" s="119">
        <f>COUNTIFS('[1]Corps et Santé'!$I$7:J$44,$B15)</f>
        <v>0</v>
      </c>
      <c r="L15" s="66">
        <f>COUNTIFS('[1]Corps et Santé'!$I$7:K$18,$B15)</f>
        <v>0</v>
      </c>
      <c r="M15" s="66">
        <f>COUNTIFS('[1]Corps et Santé'!$I$20:L$31,$B15)</f>
        <v>0</v>
      </c>
      <c r="N15" s="66">
        <f>COUNTIFS('[1]Corps et Santé'!$I$33:M$44,$B15)</f>
        <v>0</v>
      </c>
      <c r="O15" s="120">
        <f t="shared" ref="O15:O19" si="2">SUM(C15,G15,K15)</f>
        <v>0</v>
      </c>
      <c r="P15" s="121"/>
    </row>
    <row r="16" spans="1:16" ht="50.45" customHeight="1">
      <c r="A16" s="115"/>
      <c r="B16" s="122" t="str">
        <f>'[1]Listes déroulantes'!F7</f>
        <v>Utiliser de façon réfléchie les outils numériques : simulation, acquisition et traitement de données</v>
      </c>
      <c r="C16" s="123">
        <f>COUNTIFS('[1]Terre et action humaine'!$I$7:J$44,$B16)</f>
        <v>0</v>
      </c>
      <c r="D16" s="58">
        <f>COUNTIFS('[1]Terre et action humaine'!$I$7:K$18,$B16)</f>
        <v>0</v>
      </c>
      <c r="E16" s="58">
        <f>COUNTIFS('[1]Terre et action humaine'!$I$20:L$31,$B16)</f>
        <v>0</v>
      </c>
      <c r="F16" s="58">
        <f>COUNTIFS('[1]Terre et action humaine'!$I$33:M$44,$B16)</f>
        <v>0</v>
      </c>
      <c r="G16" s="124">
        <f>COUNTIFS([1]Vivant!$I$7:J$44,$B16)</f>
        <v>0</v>
      </c>
      <c r="H16" s="62">
        <f>COUNTIFS([1]Vivant!$I$7:K$18,$B16)</f>
        <v>0</v>
      </c>
      <c r="I16" s="62">
        <f>COUNTIFS([1]Vivant!$I$20:L$31,$B16)</f>
        <v>0</v>
      </c>
      <c r="J16" s="62">
        <f>COUNTIFS([1]Vivant!$I$33:M$44,$B16)</f>
        <v>0</v>
      </c>
      <c r="K16" s="125">
        <f>COUNTIFS('[1]Corps et Santé'!$I$7:J$44,$B16)</f>
        <v>0</v>
      </c>
      <c r="L16" s="66">
        <f>COUNTIFS('[1]Corps et Santé'!$I$7:K$18,$B16)</f>
        <v>0</v>
      </c>
      <c r="M16" s="66">
        <f>COUNTIFS('[1]Corps et Santé'!$I$20:L$31,$B16)</f>
        <v>0</v>
      </c>
      <c r="N16" s="66">
        <f>COUNTIFS('[1]Corps et Santé'!$I$33:M$44,$B16)</f>
        <v>0</v>
      </c>
      <c r="O16" s="126">
        <f t="shared" si="2"/>
        <v>0</v>
      </c>
      <c r="P16" s="121"/>
    </row>
    <row r="17" spans="1:16" ht="50.45" customHeight="1">
      <c r="A17" s="115"/>
      <c r="B17" s="116" t="str">
        <f>'[1]Listes déroulantes'!F8</f>
        <v xml:space="preserve">Conduire une recherche d’informations sur internet pertinentente (lien avec un problème scientifique, mots-clés, évaluation de la fiabilité des sources et la validité́ des résultats….) </v>
      </c>
      <c r="C17" s="117">
        <f>COUNTIFS('[1]Terre et action humaine'!$I$7:J$44,$B17)</f>
        <v>0</v>
      </c>
      <c r="D17" s="58">
        <f>COUNTIFS('[1]Terre et action humaine'!$I$7:K$18,$B17)</f>
        <v>0</v>
      </c>
      <c r="E17" s="58">
        <f>COUNTIFS('[1]Terre et action humaine'!$I$20:L$31,$B17)</f>
        <v>0</v>
      </c>
      <c r="F17" s="58">
        <f>COUNTIFS('[1]Terre et action humaine'!$I$33:M$44,$B17)</f>
        <v>0</v>
      </c>
      <c r="G17" s="118">
        <f>COUNTIFS([1]Vivant!$I$7:J$44,$B17)</f>
        <v>0</v>
      </c>
      <c r="H17" s="62">
        <f>COUNTIFS([1]Vivant!$I$7:K$18,$B17)</f>
        <v>0</v>
      </c>
      <c r="I17" s="62">
        <f>COUNTIFS([1]Vivant!$I$20:L$31,$B17)</f>
        <v>0</v>
      </c>
      <c r="J17" s="62">
        <f>COUNTIFS([1]Vivant!$I$33:M$44,$B17)</f>
        <v>0</v>
      </c>
      <c r="K17" s="119">
        <f>COUNTIFS('[1]Corps et Santé'!$I$7:J$44,$B17)</f>
        <v>0</v>
      </c>
      <c r="L17" s="66">
        <f>COUNTIFS('[1]Corps et Santé'!$I$7:K$18,$B17)</f>
        <v>0</v>
      </c>
      <c r="M17" s="66">
        <f>COUNTIFS('[1]Corps et Santé'!$I$20:L$31,$B17)</f>
        <v>0</v>
      </c>
      <c r="N17" s="66">
        <f>COUNTIFS('[1]Corps et Santé'!$I$33:M$44,$B17)</f>
        <v>0</v>
      </c>
      <c r="O17" s="120">
        <f t="shared" si="2"/>
        <v>0</v>
      </c>
      <c r="P17" s="121"/>
    </row>
    <row r="18" spans="1:16" ht="50.45" customHeight="1">
      <c r="A18" s="115"/>
      <c r="B18" s="122" t="str">
        <f>'[1]Listes déroulantes'!F9</f>
        <v>Identifier des notions, des outils et des techniques, ou des modèles simples pour répondre à une consigne</v>
      </c>
      <c r="C18" s="123">
        <f>COUNTIFS('[1]Terre et action humaine'!$I$7:J$44,$B18)</f>
        <v>0</v>
      </c>
      <c r="D18" s="58">
        <f>COUNTIFS('[1]Terre et action humaine'!$I$7:K$18,$B18)</f>
        <v>0</v>
      </c>
      <c r="E18" s="58">
        <f>COUNTIFS('[1]Terre et action humaine'!$I$20:L$31,$B18)</f>
        <v>0</v>
      </c>
      <c r="F18" s="58">
        <f>COUNTIFS('[1]Terre et action humaine'!$I$33:M$44,$B18)</f>
        <v>0</v>
      </c>
      <c r="G18" s="124">
        <f>COUNTIFS([1]Vivant!$I$7:J$44,$B18)</f>
        <v>0</v>
      </c>
      <c r="H18" s="62">
        <f>COUNTIFS([1]Vivant!$I$7:K$18,$B18)</f>
        <v>0</v>
      </c>
      <c r="I18" s="62">
        <f>COUNTIFS([1]Vivant!$I$20:L$31,$B18)</f>
        <v>0</v>
      </c>
      <c r="J18" s="62">
        <f>COUNTIFS([1]Vivant!$I$33:M$44,$B18)</f>
        <v>0</v>
      </c>
      <c r="K18" s="125">
        <f>COUNTIFS('[1]Corps et Santé'!$I$7:J$44,$B18)</f>
        <v>0</v>
      </c>
      <c r="L18" s="66">
        <f>COUNTIFS('[1]Corps et Santé'!$I$7:K$18,$B18)</f>
        <v>0</v>
      </c>
      <c r="M18" s="66">
        <f>COUNTIFS('[1]Corps et Santé'!$I$20:L$31,$B18)</f>
        <v>0</v>
      </c>
      <c r="N18" s="66">
        <f>COUNTIFS('[1]Corps et Santé'!$I$33:M$44,$B18)</f>
        <v>0</v>
      </c>
      <c r="O18" s="126">
        <f t="shared" si="2"/>
        <v>0</v>
      </c>
      <c r="P18" s="121"/>
    </row>
    <row r="19" spans="1:16" ht="50.45" customHeight="1" thickBot="1">
      <c r="A19" s="127"/>
      <c r="B19" s="128" t="str">
        <f>'[1]Listes déroulantes'!F10</f>
        <v>Autre à définir</v>
      </c>
      <c r="C19" s="129">
        <f>COUNTIFS('[1]Terre et action humaine'!$I$7:J$44,$B19)</f>
        <v>0</v>
      </c>
      <c r="D19" s="79">
        <f>COUNTIFS('[1]Terre et action humaine'!$I$7:K$18,$B19)</f>
        <v>0</v>
      </c>
      <c r="E19" s="79">
        <f>COUNTIFS('[1]Terre et action humaine'!$I$20:L$31,$B19)</f>
        <v>0</v>
      </c>
      <c r="F19" s="79">
        <f>COUNTIFS('[1]Terre et action humaine'!$I$33:M$44,$B19)</f>
        <v>0</v>
      </c>
      <c r="G19" s="130">
        <f>COUNTIFS([1]Vivant!$I$7:J$44,$B19)</f>
        <v>0</v>
      </c>
      <c r="H19" s="83">
        <f>COUNTIFS([1]Vivant!$I$7:K$18,$B19)</f>
        <v>0</v>
      </c>
      <c r="I19" s="83">
        <f>COUNTIFS([1]Vivant!$I$20:L$31,$B19)</f>
        <v>0</v>
      </c>
      <c r="J19" s="83">
        <f>COUNTIFS([1]Vivant!$I$33:M$44,$B19)</f>
        <v>0</v>
      </c>
      <c r="K19" s="131">
        <f>COUNTIFS('[1]Corps et Santé'!$I$7:J$44,$B19)</f>
        <v>0</v>
      </c>
      <c r="L19" s="87">
        <f>COUNTIFS('[1]Corps et Santé'!$I$7:K$18,$B19)</f>
        <v>0</v>
      </c>
      <c r="M19" s="87">
        <f>COUNTIFS('[1]Corps et Santé'!$I$20:L$31,$B19)</f>
        <v>0</v>
      </c>
      <c r="N19" s="87">
        <f>COUNTIFS('[1]Corps et Santé'!$I$33:M$44,$B19)</f>
        <v>0</v>
      </c>
      <c r="O19" s="132">
        <f t="shared" si="2"/>
        <v>0</v>
      </c>
      <c r="P19" s="133"/>
    </row>
    <row r="20" spans="1:16" ht="17.25" customHeight="1">
      <c r="B20" s="91" t="s">
        <v>16</v>
      </c>
      <c r="C20" s="92">
        <f t="shared" ref="C20:N20" si="3">SUM(C15:C19)</f>
        <v>0</v>
      </c>
      <c r="D20" s="134">
        <f t="shared" si="3"/>
        <v>0</v>
      </c>
      <c r="E20" s="134">
        <f t="shared" si="3"/>
        <v>0</v>
      </c>
      <c r="F20" s="134">
        <f t="shared" si="3"/>
        <v>0</v>
      </c>
      <c r="G20" s="94">
        <f t="shared" si="3"/>
        <v>0</v>
      </c>
      <c r="H20" s="95">
        <f t="shared" si="3"/>
        <v>0</v>
      </c>
      <c r="I20" s="95">
        <f t="shared" si="3"/>
        <v>0</v>
      </c>
      <c r="J20" s="95">
        <f t="shared" si="3"/>
        <v>0</v>
      </c>
      <c r="K20" s="96">
        <f t="shared" si="3"/>
        <v>0</v>
      </c>
      <c r="L20" s="135">
        <f t="shared" si="3"/>
        <v>0</v>
      </c>
      <c r="M20" s="135">
        <f t="shared" si="3"/>
        <v>0</v>
      </c>
      <c r="N20" s="135">
        <f t="shared" si="3"/>
        <v>0</v>
      </c>
      <c r="O20" s="98"/>
      <c r="P20" s="136"/>
    </row>
    <row r="21" spans="1:16" ht="17.25" customHeight="1" thickBot="1">
      <c r="C21" s="101"/>
      <c r="D21" s="102"/>
      <c r="E21" s="102"/>
      <c r="F21" s="102"/>
      <c r="G21" s="103"/>
      <c r="H21" s="104"/>
      <c r="I21" s="104"/>
      <c r="J21" s="104"/>
      <c r="K21" s="105"/>
      <c r="L21" s="106"/>
      <c r="M21" s="106"/>
      <c r="N21" s="106"/>
      <c r="O21" s="138"/>
      <c r="P21" s="136"/>
    </row>
    <row r="22" spans="1:16" ht="50.45" customHeight="1">
      <c r="A22" s="139" t="str">
        <f>'[1]Listes déroulantes'!G1</f>
        <v>Domaine 3 du socle : Formation de la personne et du citoyen</v>
      </c>
      <c r="B22" s="140" t="str">
        <f>'[1]Listes déroulantes'!G3</f>
        <v>Distinguer ce qui relève d’une croyance ou d’une idée et ce qui constitue un savoir scientifique</v>
      </c>
      <c r="C22" s="141">
        <f>COUNTIFS('[1]Terre et action humaine'!$L$7:$M$44,$B22)</f>
        <v>0</v>
      </c>
      <c r="D22" s="41">
        <f>COUNTIFS('[1]Terre et action humaine'!$L$7:$M$18,$B22)</f>
        <v>0</v>
      </c>
      <c r="E22" s="42">
        <f>COUNTIFS('[1]Terre et action humaine'!$L$20:$M$31,$B22)</f>
        <v>0</v>
      </c>
      <c r="F22" s="43">
        <f>COUNTIFS('[1]Terre et action humaine'!$L$33:$M$44,$B22)</f>
        <v>0</v>
      </c>
      <c r="G22" s="142">
        <f>COUNTIFS([1]Vivant!$L$7:$M$44,$B22)</f>
        <v>0</v>
      </c>
      <c r="H22" s="45">
        <f>COUNTIFS([1]Vivant!$L$7:$M$18,$B22)</f>
        <v>0</v>
      </c>
      <c r="I22" s="46">
        <f>COUNTIFS([1]Vivant!$L$20:$M$31,$B22)</f>
        <v>0</v>
      </c>
      <c r="J22" s="47">
        <f>COUNTIFS([1]Vivant!$L$33:$M$44,$B22)</f>
        <v>0</v>
      </c>
      <c r="K22" s="143">
        <f>COUNTIFS('[1]Corps et Santé'!$L$7:$M$44,$B22)</f>
        <v>0</v>
      </c>
      <c r="L22" s="49">
        <f>COUNTIFS('[1]Corps et Santé'!$L$7:$M$18,$B22)</f>
        <v>0</v>
      </c>
      <c r="M22" s="50">
        <f>COUNTIFS('[1]Corps et Santé'!$L$20:$M$31,$B22)</f>
        <v>0</v>
      </c>
      <c r="N22" s="51">
        <f>COUNTIFS('[1]Corps et Santé'!$L$33:$M$44,$B22)</f>
        <v>0</v>
      </c>
      <c r="O22" s="144">
        <f>SUM(C22,G22,K22)</f>
        <v>0</v>
      </c>
      <c r="P22" s="145">
        <f>SUM(O22:O26)</f>
        <v>0</v>
      </c>
    </row>
    <row r="23" spans="1:16" ht="50.45" customHeight="1">
      <c r="A23" s="146"/>
      <c r="B23" s="147" t="str">
        <f>'[1]Listes déroulantes'!G4</f>
        <v xml:space="preserve">Identifier les impacts (bénéfices et nuisances) des activités humaines sur l’environnement à différentes échelles. </v>
      </c>
      <c r="C23" s="148">
        <f>COUNTIFS('[1]Terre et action humaine'!$L$7:$M$44,$B23)</f>
        <v>0</v>
      </c>
      <c r="D23" s="57">
        <f>COUNTIFS('[1]Terre et action humaine'!$L$7:$M$18,$B23)</f>
        <v>0</v>
      </c>
      <c r="E23" s="58">
        <f>COUNTIFS('[1]Terre et action humaine'!$L$20:$M$31,$B23)</f>
        <v>0</v>
      </c>
      <c r="F23" s="59">
        <f>COUNTIFS('[1]Terre et action humaine'!$L$33:$M$44,$B23)</f>
        <v>0</v>
      </c>
      <c r="G23" s="149">
        <f>COUNTIFS([1]Vivant!$L$7:$M$44,$B23)</f>
        <v>0</v>
      </c>
      <c r="H23" s="61">
        <f>COUNTIFS([1]Vivant!$L$7:$M$18,$B23)</f>
        <v>0</v>
      </c>
      <c r="I23" s="62">
        <f>COUNTIFS([1]Vivant!$L$20:$M$31,$B23)</f>
        <v>0</v>
      </c>
      <c r="J23" s="63">
        <f>COUNTIFS([1]Vivant!$L$33:$M$44,$B23)</f>
        <v>0</v>
      </c>
      <c r="K23" s="150">
        <f>COUNTIFS('[1]Corps et Santé'!$L$7:$M$44,$B23)</f>
        <v>0</v>
      </c>
      <c r="L23" s="65">
        <f>COUNTIFS('[1]Corps et Santé'!$L$7:$M$18,$B23)</f>
        <v>0</v>
      </c>
      <c r="M23" s="66">
        <f>COUNTIFS('[1]Corps et Santé'!$L$20:$M$31,$B23)</f>
        <v>0</v>
      </c>
      <c r="N23" s="67">
        <f>COUNTIFS('[1]Corps et Santé'!$L$33:$M$44,$B23)</f>
        <v>0</v>
      </c>
      <c r="O23" s="151">
        <f>SUM(C23,G23,K23)</f>
        <v>0</v>
      </c>
      <c r="P23" s="152"/>
    </row>
    <row r="24" spans="1:16" ht="50.45" customHeight="1">
      <c r="A24" s="146"/>
      <c r="B24" s="153" t="str">
        <f>'[1]Listes déroulantes'!G5</f>
        <v xml:space="preserve">Comprendre les responsabilités individuelle et collective en matière de préservation des ressources de la planète (biodiversité, ressources minérales et ressources énergétiques) et de santé. </v>
      </c>
      <c r="C24" s="154">
        <f>COUNTIFS('[1]Terre et action humaine'!$L$7:$M$44,$B24)</f>
        <v>0</v>
      </c>
      <c r="D24" s="57">
        <f>COUNTIFS('[1]Terre et action humaine'!$L$7:$M$18,$B24)</f>
        <v>0</v>
      </c>
      <c r="E24" s="58">
        <f>COUNTIFS('[1]Terre et action humaine'!$L$20:$M$31,$B24)</f>
        <v>0</v>
      </c>
      <c r="F24" s="59">
        <f>COUNTIFS('[1]Terre et action humaine'!$L$33:$M$44,$B24)</f>
        <v>0</v>
      </c>
      <c r="G24" s="155">
        <f>COUNTIFS([1]Vivant!$L$7:$M$44,$B24)</f>
        <v>0</v>
      </c>
      <c r="H24" s="61">
        <f>COUNTIFS([1]Vivant!$L$7:$M$18,$B24)</f>
        <v>0</v>
      </c>
      <c r="I24" s="62">
        <f>COUNTIFS([1]Vivant!$L$20:$M$31,$B24)</f>
        <v>0</v>
      </c>
      <c r="J24" s="63">
        <f>COUNTIFS([1]Vivant!$L$33:$M$44,$B24)</f>
        <v>0</v>
      </c>
      <c r="K24" s="156">
        <f>COUNTIFS('[1]Corps et Santé'!$L$7:$M$44,$B24)</f>
        <v>0</v>
      </c>
      <c r="L24" s="65">
        <f>COUNTIFS('[1]Corps et Santé'!$L$7:$M$18,$B24)</f>
        <v>0</v>
      </c>
      <c r="M24" s="66">
        <f>COUNTIFS('[1]Corps et Santé'!$L$20:$M$31,$B24)</f>
        <v>0</v>
      </c>
      <c r="N24" s="67">
        <f>COUNTIFS('[1]Corps et Santé'!$L$33:$M$44,$B24)</f>
        <v>0</v>
      </c>
      <c r="O24" s="157">
        <f>SUM(C24,G24,K24)</f>
        <v>0</v>
      </c>
      <c r="P24" s="152"/>
    </row>
    <row r="25" spans="1:16" ht="50.45" customHeight="1">
      <c r="A25" s="158"/>
      <c r="B25" s="147" t="str">
        <f>'[1]Listes déroulantes'!G6</f>
        <v>Participer à l’élaboration de règles de sécurité et les appliquer au laboratoire et sur le terrain.</v>
      </c>
      <c r="C25" s="148">
        <f>COUNTIFS('[1]Terre et action humaine'!$L$7:$M$44,$B25)</f>
        <v>0</v>
      </c>
      <c r="D25" s="57">
        <f>COUNTIFS('[1]Terre et action humaine'!$L$7:$M$18,$B25)</f>
        <v>0</v>
      </c>
      <c r="E25" s="58">
        <f>COUNTIFS('[1]Terre et action humaine'!$L$20:$M$31,$B25)</f>
        <v>0</v>
      </c>
      <c r="F25" s="59">
        <f>COUNTIFS('[1]Terre et action humaine'!$L$33:$M$44,$B25)</f>
        <v>0</v>
      </c>
      <c r="G25" s="149">
        <f>COUNTIFS([1]Vivant!$L$7:$M$44,$B25)</f>
        <v>0</v>
      </c>
      <c r="H25" s="61">
        <f>COUNTIFS([1]Vivant!$L$7:$M$18,$B25)</f>
        <v>0</v>
      </c>
      <c r="I25" s="62">
        <f>COUNTIFS([1]Vivant!$L$20:$M$31,$B25)</f>
        <v>0</v>
      </c>
      <c r="J25" s="63">
        <f>COUNTIFS([1]Vivant!$L$33:$M$44,$B25)</f>
        <v>0</v>
      </c>
      <c r="K25" s="150">
        <f>COUNTIFS('[1]Corps et Santé'!$L$7:$M$44,$B25)</f>
        <v>0</v>
      </c>
      <c r="L25" s="65">
        <f>COUNTIFS('[1]Corps et Santé'!$L$7:$M$18,$B25)</f>
        <v>0</v>
      </c>
      <c r="M25" s="66">
        <f>COUNTIFS('[1]Corps et Santé'!$L$20:$M$31,$B25)</f>
        <v>0</v>
      </c>
      <c r="N25" s="67">
        <f>COUNTIFS('[1]Corps et Santé'!$L$33:$M$44,$B25)</f>
        <v>0</v>
      </c>
      <c r="O25" s="151">
        <f>SUM(C25,G25,K25)</f>
        <v>0</v>
      </c>
      <c r="P25" s="159"/>
    </row>
    <row r="26" spans="1:16" ht="30" customHeight="1" thickBot="1">
      <c r="A26" s="160"/>
      <c r="B26" s="161" t="str">
        <f>'[1]Listes déroulantes'!G7</f>
        <v>Autre à définir</v>
      </c>
      <c r="C26" s="162">
        <f>COUNTIFS('[1]Terre et action humaine'!$L$7:$M$44,$B26)</f>
        <v>0</v>
      </c>
      <c r="D26" s="78">
        <f>COUNTIFS('[1]Terre et action humaine'!$L$7:$M$18,$B26)</f>
        <v>0</v>
      </c>
      <c r="E26" s="79">
        <f>COUNTIFS('[1]Terre et action humaine'!$L$20:$M$31,$B26)</f>
        <v>0</v>
      </c>
      <c r="F26" s="80">
        <f>COUNTIFS('[1]Terre et action humaine'!$L$33:$M$44,$B26)</f>
        <v>0</v>
      </c>
      <c r="G26" s="163">
        <f>COUNTIFS([1]Vivant!$L$7:$M$44,$B26)</f>
        <v>0</v>
      </c>
      <c r="H26" s="82">
        <f>COUNTIFS([1]Vivant!$L$7:$M$18,$B26)</f>
        <v>0</v>
      </c>
      <c r="I26" s="83">
        <f>COUNTIFS([1]Vivant!$L$20:$M$31,$B26)</f>
        <v>0</v>
      </c>
      <c r="J26" s="84">
        <f>COUNTIFS([1]Vivant!$L$33:$M$44,$B26)</f>
        <v>0</v>
      </c>
      <c r="K26" s="164">
        <f>COUNTIFS('[1]Corps et Santé'!$L$7:$M$44,$B26)</f>
        <v>0</v>
      </c>
      <c r="L26" s="86">
        <f>COUNTIFS('[1]Corps et Santé'!$L$7:$M$18,$B26)</f>
        <v>0</v>
      </c>
      <c r="M26" s="87">
        <f>COUNTIFS('[1]Corps et Santé'!$L$20:$M$31,$B26)</f>
        <v>0</v>
      </c>
      <c r="N26" s="88">
        <f>COUNTIFS('[1]Corps et Santé'!$L$33:$M$44,$B26)</f>
        <v>0</v>
      </c>
      <c r="O26" s="165">
        <f>SUM(C26,G26,K26)</f>
        <v>0</v>
      </c>
      <c r="P26" s="166"/>
    </row>
    <row r="27" spans="1:16" ht="17.25" customHeight="1">
      <c r="B27" s="91" t="s">
        <v>16</v>
      </c>
      <c r="C27" s="92">
        <f t="shared" ref="C27:N27" si="4">SUM(C22:C26)</f>
        <v>0</v>
      </c>
      <c r="D27" s="134">
        <f t="shared" si="4"/>
        <v>0</v>
      </c>
      <c r="E27" s="134">
        <f t="shared" si="4"/>
        <v>0</v>
      </c>
      <c r="F27" s="134">
        <f t="shared" si="4"/>
        <v>0</v>
      </c>
      <c r="G27" s="94">
        <f t="shared" si="4"/>
        <v>0</v>
      </c>
      <c r="H27" s="95">
        <f t="shared" si="4"/>
        <v>0</v>
      </c>
      <c r="I27" s="95">
        <f t="shared" si="4"/>
        <v>0</v>
      </c>
      <c r="J27" s="95">
        <f t="shared" si="4"/>
        <v>0</v>
      </c>
      <c r="K27" s="96">
        <f t="shared" si="4"/>
        <v>0</v>
      </c>
      <c r="L27" s="135">
        <f t="shared" si="4"/>
        <v>0</v>
      </c>
      <c r="M27" s="135">
        <f t="shared" si="4"/>
        <v>0</v>
      </c>
      <c r="N27" s="135">
        <f t="shared" si="4"/>
        <v>0</v>
      </c>
      <c r="O27" s="98"/>
      <c r="P27" s="136"/>
    </row>
    <row r="28" spans="1:16" ht="17.25" customHeight="1" thickBot="1">
      <c r="C28" s="167"/>
      <c r="D28" s="102"/>
      <c r="E28" s="102"/>
      <c r="F28" s="102"/>
      <c r="G28" s="103"/>
      <c r="H28" s="104"/>
      <c r="I28" s="104"/>
      <c r="J28" s="104"/>
      <c r="K28" s="105"/>
      <c r="L28" s="106"/>
      <c r="M28" s="106"/>
      <c r="N28" s="106"/>
      <c r="O28" s="138"/>
      <c r="P28" s="136"/>
    </row>
    <row r="29" spans="1:16" ht="31.5" customHeight="1">
      <c r="A29" s="168" t="str">
        <f>'[1]Listes déroulantes'!H1</f>
        <v>Domaine 4 du socle : Les systèmes techniques et naturels</v>
      </c>
      <c r="B29" s="169" t="str">
        <f>'[1]Listes déroulantes'!H3</f>
        <v>Formuler une question ou un problème scientifique.</v>
      </c>
      <c r="C29" s="170">
        <f>COUNTIFS('[1]Terre et action humaine'!$O$7:$P$44,$B29)</f>
        <v>0</v>
      </c>
      <c r="D29" s="41">
        <f>COUNTIFS('[1]Terre et action humaine'!$O$7:$P$18,$B29)</f>
        <v>0</v>
      </c>
      <c r="E29" s="42">
        <f>COUNTIFS('[1]Terre et action humaine'!$O$20:$P$31,$B29)</f>
        <v>0</v>
      </c>
      <c r="F29" s="43">
        <f>COUNTIFS('[1]Terre et action humaine'!$O$33:$P$44,$B29)</f>
        <v>0</v>
      </c>
      <c r="G29" s="171">
        <f>COUNTIFS([1]Vivant!$O$7:$P$44,$B29)</f>
        <v>0</v>
      </c>
      <c r="H29" s="45">
        <f>COUNTIFS([1]Vivant!$O$7:$P$18,$B29)</f>
        <v>0</v>
      </c>
      <c r="I29" s="46">
        <f>COUNTIFS([1]Vivant!$O$20:$P$31,$B29)</f>
        <v>0</v>
      </c>
      <c r="J29" s="47">
        <f>COUNTIFS([1]Vivant!$O$33:$P$44,$B29)</f>
        <v>0</v>
      </c>
      <c r="K29" s="172">
        <f>COUNTIFS('[1]Corps et Santé'!$O$7:$P$44,$B29)</f>
        <v>0</v>
      </c>
      <c r="L29" s="49">
        <f>COUNTIFS('[1]Corps et Santé'!$O$7:$P$18,$B29)</f>
        <v>0</v>
      </c>
      <c r="M29" s="50">
        <f>COUNTIFS('[1]Corps et Santé'!$O$20:$P$31,$B29)</f>
        <v>0</v>
      </c>
      <c r="N29" s="51">
        <f>COUNTIFS('[1]Corps et Santé'!$O$33:$P$44,$B29)</f>
        <v>0</v>
      </c>
      <c r="O29" s="173">
        <f t="shared" ref="O29:O36" si="5">SUM(C29,G29,K29)</f>
        <v>0</v>
      </c>
      <c r="P29" s="174">
        <f>SUM(O29:O47)</f>
        <v>0</v>
      </c>
    </row>
    <row r="30" spans="1:16" ht="42.75" customHeight="1">
      <c r="A30" s="175"/>
      <c r="B30" s="176" t="str">
        <f>'[1]Listes déroulantes'!H4</f>
        <v>Proposer une ou des hypothèses pour résoudre un problème ou une question.</v>
      </c>
      <c r="C30" s="177">
        <f>COUNTIFS('[1]Terre et action humaine'!$O$7:$P$44,$B30)</f>
        <v>0</v>
      </c>
      <c r="D30" s="57">
        <f>COUNTIFS('[1]Terre et action humaine'!$O$7:$P$18,$B30)</f>
        <v>0</v>
      </c>
      <c r="E30" s="58">
        <f>COUNTIFS('[1]Terre et action humaine'!$O$20:$P$31,$B30)</f>
        <v>0</v>
      </c>
      <c r="F30" s="59">
        <f>COUNTIFS('[1]Terre et action humaine'!$O$33:$P$44,$B30)</f>
        <v>0</v>
      </c>
      <c r="G30" s="178">
        <f>COUNTIFS([1]Vivant!$O$7:$P$44,$B30)</f>
        <v>0</v>
      </c>
      <c r="H30" s="61">
        <f>COUNTIFS([1]Vivant!$O$7:$P$18,$B30)</f>
        <v>0</v>
      </c>
      <c r="I30" s="62">
        <f>COUNTIFS([1]Vivant!$O$20:$P$31,$B30)</f>
        <v>0</v>
      </c>
      <c r="J30" s="63">
        <f>COUNTIFS([1]Vivant!$O$33:$P$44,$B30)</f>
        <v>0</v>
      </c>
      <c r="K30" s="179">
        <f>COUNTIFS('[1]Corps et Santé'!$O$7:$P$44,$B30)</f>
        <v>0</v>
      </c>
      <c r="L30" s="65">
        <f>COUNTIFS('[1]Corps et Santé'!$O$7:$P$18,$B30)</f>
        <v>0</v>
      </c>
      <c r="M30" s="66">
        <f>COUNTIFS('[1]Corps et Santé'!$O$20:$P$31,$B30)</f>
        <v>0</v>
      </c>
      <c r="N30" s="67">
        <f>COUNTIFS('[1]Corps et Santé'!$O$33:$P$44,$B30)</f>
        <v>0</v>
      </c>
      <c r="O30" s="180">
        <f t="shared" si="5"/>
        <v>0</v>
      </c>
      <c r="P30" s="181"/>
    </row>
    <row r="31" spans="1:16" ht="42.75" customHeight="1">
      <c r="A31" s="175"/>
      <c r="B31" s="182" t="str">
        <f>'[1]Listes déroulantes'!H5</f>
        <v>Concevoir des expériences pour tester une ou des hypothèses (au lycée on parlera de stratégie)</v>
      </c>
      <c r="C31" s="183">
        <f>COUNTIFS('[1]Terre et action humaine'!$O$7:$P$44,$B31)</f>
        <v>0</v>
      </c>
      <c r="D31" s="57">
        <f>COUNTIFS('[1]Terre et action humaine'!$O$7:$P$18,$B31)</f>
        <v>0</v>
      </c>
      <c r="E31" s="58">
        <f>COUNTIFS('[1]Terre et action humaine'!$O$20:$P$31,$B31)</f>
        <v>0</v>
      </c>
      <c r="F31" s="59">
        <f>COUNTIFS('[1]Terre et action humaine'!$O$33:$P$44,$B31)</f>
        <v>0</v>
      </c>
      <c r="G31" s="184">
        <f>COUNTIFS([1]Vivant!$O$7:$P$44,$B31)</f>
        <v>0</v>
      </c>
      <c r="H31" s="61">
        <f>COUNTIFS([1]Vivant!$O$7:$P$18,$B31)</f>
        <v>0</v>
      </c>
      <c r="I31" s="62">
        <f>COUNTIFS([1]Vivant!$O$20:$P$31,$B31)</f>
        <v>0</v>
      </c>
      <c r="J31" s="63">
        <f>COUNTIFS([1]Vivant!$O$33:$P$44,$B31)</f>
        <v>0</v>
      </c>
      <c r="K31" s="185">
        <f>COUNTIFS('[1]Corps et Santé'!$O$7:$P$44,$B31)</f>
        <v>0</v>
      </c>
      <c r="L31" s="65">
        <f>COUNTIFS('[1]Corps et Santé'!$O$7:$P$18,$B31)</f>
        <v>0</v>
      </c>
      <c r="M31" s="66">
        <f>COUNTIFS('[1]Corps et Santé'!$O$20:$P$31,$B31)</f>
        <v>0</v>
      </c>
      <c r="N31" s="67">
        <f>COUNTIFS('[1]Corps et Santé'!$O$33:$P$44,$B31)</f>
        <v>0</v>
      </c>
      <c r="O31" s="186">
        <f t="shared" si="5"/>
        <v>0</v>
      </c>
      <c r="P31" s="181"/>
    </row>
    <row r="32" spans="1:16" ht="53.25" customHeight="1">
      <c r="A32" s="175"/>
      <c r="B32" s="176" t="str">
        <f>'[1]Listes déroulantes'!H6</f>
        <v>Utiliser des instruments d’observation, de mesures et des techniques de préparation et de collecte (afin de pratiquer des démarches et pas uniquement pour savoir "utiliser")</v>
      </c>
      <c r="C32" s="177">
        <f>COUNTIFS('[1]Terre et action humaine'!$O$7:$P$44,$B32)</f>
        <v>0</v>
      </c>
      <c r="D32" s="57">
        <f>COUNTIFS('[1]Terre et action humaine'!$O$7:$P$18,$B32)</f>
        <v>0</v>
      </c>
      <c r="E32" s="58">
        <f>COUNTIFS('[1]Terre et action humaine'!$O$20:$P$31,$B32)</f>
        <v>0</v>
      </c>
      <c r="F32" s="59">
        <f>COUNTIFS('[1]Terre et action humaine'!$O$33:$P$44,$B32)</f>
        <v>0</v>
      </c>
      <c r="G32" s="178">
        <f>COUNTIFS([1]Vivant!$O$7:$P$44,$B32)</f>
        <v>0</v>
      </c>
      <c r="H32" s="61">
        <f>COUNTIFS([1]Vivant!$O$7:$P$18,$B32)</f>
        <v>0</v>
      </c>
      <c r="I32" s="62">
        <f>COUNTIFS([1]Vivant!$O$20:$P$31,$B32)</f>
        <v>0</v>
      </c>
      <c r="J32" s="63">
        <f>COUNTIFS([1]Vivant!$O$33:$P$44,$B32)</f>
        <v>0</v>
      </c>
      <c r="K32" s="179">
        <f>COUNTIFS('[1]Corps et Santé'!$O$7:$P$44,$B32)</f>
        <v>0</v>
      </c>
      <c r="L32" s="65">
        <f>COUNTIFS('[1]Corps et Santé'!$O$7:$P$18,$B32)</f>
        <v>0</v>
      </c>
      <c r="M32" s="66">
        <f>COUNTIFS('[1]Corps et Santé'!$O$20:$P$31,$B32)</f>
        <v>0</v>
      </c>
      <c r="N32" s="67">
        <f>COUNTIFS('[1]Corps et Santé'!$O$33:$P$44,$B32)</f>
        <v>0</v>
      </c>
      <c r="O32" s="180">
        <f t="shared" si="5"/>
        <v>0</v>
      </c>
      <c r="P32" s="181"/>
    </row>
    <row r="33" spans="1:16" ht="31.5" customHeight="1">
      <c r="A33" s="175"/>
      <c r="B33" s="182" t="str">
        <f>'[1]Listes déroulantes'!H7</f>
        <v xml:space="preserve">Interpréter des résultats et en tirer des conclusions. </v>
      </c>
      <c r="C33" s="183">
        <f>COUNTIFS('[1]Terre et action humaine'!$O$7:$P$44,$B33)</f>
        <v>0</v>
      </c>
      <c r="D33" s="57">
        <f>COUNTIFS('[1]Terre et action humaine'!$O$7:$P$18,$B33)</f>
        <v>0</v>
      </c>
      <c r="E33" s="58">
        <f>COUNTIFS('[1]Terre et action humaine'!$O$20:$P$31,$B33)</f>
        <v>0</v>
      </c>
      <c r="F33" s="59">
        <f>COUNTIFS('[1]Terre et action humaine'!$O$33:$P$44,$B33)</f>
        <v>0</v>
      </c>
      <c r="G33" s="184">
        <f>COUNTIFS([1]Vivant!$O$7:$P$44,$B33)</f>
        <v>0</v>
      </c>
      <c r="H33" s="61">
        <f>COUNTIFS([1]Vivant!$O$7:$P$18,$B33)</f>
        <v>0</v>
      </c>
      <c r="I33" s="62">
        <f>COUNTIFS([1]Vivant!$O$20:$P$31,$B33)</f>
        <v>0</v>
      </c>
      <c r="J33" s="63">
        <f>COUNTIFS([1]Vivant!$O$33:$P$44,$B33)</f>
        <v>0</v>
      </c>
      <c r="K33" s="185">
        <f>COUNTIFS('[1]Corps et Santé'!$O$7:$P$44,$B33)</f>
        <v>0</v>
      </c>
      <c r="L33" s="65">
        <f>COUNTIFS('[1]Corps et Santé'!$O$7:$P$18,$B33)</f>
        <v>0</v>
      </c>
      <c r="M33" s="66">
        <f>COUNTIFS('[1]Corps et Santé'!$O$20:$P$31,$B33)</f>
        <v>0</v>
      </c>
      <c r="N33" s="67">
        <f>COUNTIFS('[1]Corps et Santé'!$O$33:$P$44,$B33)</f>
        <v>0</v>
      </c>
      <c r="O33" s="186">
        <f t="shared" si="5"/>
        <v>0</v>
      </c>
      <c r="P33" s="181"/>
    </row>
    <row r="34" spans="1:16" ht="42.75" customHeight="1">
      <c r="A34" s="175"/>
      <c r="B34" s="176" t="str">
        <f>'[1]Listes déroulantes'!H8</f>
        <v>Communiquer sur ses démarches, ses résultats et ses choix, en argumentant. (pertinence, cohérence, compéltude)</v>
      </c>
      <c r="C34" s="177">
        <f>COUNTIFS('[1]Terre et action humaine'!$O$7:$P$44,$B34)</f>
        <v>0</v>
      </c>
      <c r="D34" s="57">
        <f>COUNTIFS('[1]Terre et action humaine'!$O$7:$P$18,$B34)</f>
        <v>0</v>
      </c>
      <c r="E34" s="58">
        <f>COUNTIFS('[1]Terre et action humaine'!$O$20:$P$31,$B34)</f>
        <v>0</v>
      </c>
      <c r="F34" s="59">
        <f>COUNTIFS('[1]Terre et action humaine'!$O$33:$P$44,$B34)</f>
        <v>0</v>
      </c>
      <c r="G34" s="178">
        <f>COUNTIFS([1]Vivant!$O$7:$P$44,$B34)</f>
        <v>0</v>
      </c>
      <c r="H34" s="61">
        <f>COUNTIFS([1]Vivant!$O$7:$P$18,$B34)</f>
        <v>0</v>
      </c>
      <c r="I34" s="62">
        <f>COUNTIFS([1]Vivant!$O$20:$P$31,$B34)</f>
        <v>0</v>
      </c>
      <c r="J34" s="63">
        <f>COUNTIFS([1]Vivant!$O$33:$P$44,$B34)</f>
        <v>0</v>
      </c>
      <c r="K34" s="179">
        <f>COUNTIFS('[1]Corps et Santé'!$O$7:$P$44,$B34)</f>
        <v>0</v>
      </c>
      <c r="L34" s="65">
        <f>COUNTIFS('[1]Corps et Santé'!$O$7:$P$18,$B34)</f>
        <v>0</v>
      </c>
      <c r="M34" s="66">
        <f>COUNTIFS('[1]Corps et Santé'!$O$20:$P$31,$B34)</f>
        <v>0</v>
      </c>
      <c r="N34" s="67">
        <f>COUNTIFS('[1]Corps et Santé'!$O$33:$P$44,$B34)</f>
        <v>0</v>
      </c>
      <c r="O34" s="180">
        <f t="shared" si="5"/>
        <v>0</v>
      </c>
      <c r="P34" s="181"/>
    </row>
    <row r="35" spans="1:16" ht="42.75" customHeight="1">
      <c r="A35" s="175"/>
      <c r="B35" s="182" t="str">
        <f>'[1]Listes déroulantes'!H9</f>
        <v>Identifier et choisir des notions, des outils et des techniques, ou des modèles simples pour mettre en œuvre une démarche scientifique.</v>
      </c>
      <c r="C35" s="183">
        <f>COUNTIFS('[1]Terre et action humaine'!$O$7:$P$44,$B35)</f>
        <v>0</v>
      </c>
      <c r="D35" s="57">
        <f>COUNTIFS('[1]Terre et action humaine'!$O$7:$P$18,$B35)</f>
        <v>0</v>
      </c>
      <c r="E35" s="58">
        <f>COUNTIFS('[1]Terre et action humaine'!$O$20:$P$31,$B35)</f>
        <v>0</v>
      </c>
      <c r="F35" s="59">
        <f>COUNTIFS('[1]Terre et action humaine'!$O$33:$P$44,$B35)</f>
        <v>0</v>
      </c>
      <c r="G35" s="184">
        <f>COUNTIFS([1]Vivant!$O$7:$P$44,$B35)</f>
        <v>0</v>
      </c>
      <c r="H35" s="61">
        <f>COUNTIFS([1]Vivant!$O$7:$P$18,$B35)</f>
        <v>0</v>
      </c>
      <c r="I35" s="62">
        <f>COUNTIFS([1]Vivant!$O$20:$P$31,$B35)</f>
        <v>0</v>
      </c>
      <c r="J35" s="63">
        <f>COUNTIFS([1]Vivant!$O$33:$P$44,$B35)</f>
        <v>0</v>
      </c>
      <c r="K35" s="185">
        <f>COUNTIFS('[1]Corps et Santé'!$O$7:$P$44,$B35)</f>
        <v>0</v>
      </c>
      <c r="L35" s="65">
        <f>COUNTIFS('[1]Corps et Santé'!$O$7:$P$18,$B35)</f>
        <v>0</v>
      </c>
      <c r="M35" s="66">
        <f>COUNTIFS('[1]Corps et Santé'!$O$20:$P$31,$B35)</f>
        <v>0</v>
      </c>
      <c r="N35" s="67">
        <f>COUNTIFS('[1]Corps et Santé'!$O$33:$P$44,$B35)</f>
        <v>0</v>
      </c>
      <c r="O35" s="186">
        <f t="shared" si="5"/>
        <v>0</v>
      </c>
      <c r="P35" s="181"/>
    </row>
    <row r="36" spans="1:16" ht="31.5" customHeight="1" thickBot="1">
      <c r="A36" s="175"/>
      <c r="B36" s="187" t="str">
        <f>'[1]Listes déroulantes'!H10</f>
        <v>Autre à définir</v>
      </c>
      <c r="C36" s="188">
        <f>COUNTIFS('[1]Terre et action humaine'!$O$7:$P$44,$B36)</f>
        <v>0</v>
      </c>
      <c r="D36" s="78">
        <f>COUNTIFS('[1]Terre et action humaine'!$O$7:$P$18,$B36)</f>
        <v>0</v>
      </c>
      <c r="E36" s="79">
        <f>COUNTIFS('[1]Terre et action humaine'!$O$20:$P$31,$B36)</f>
        <v>0</v>
      </c>
      <c r="F36" s="80">
        <f>COUNTIFS('[1]Terre et action humaine'!$O$33:$P$44,$B36)</f>
        <v>0</v>
      </c>
      <c r="G36" s="189">
        <f>COUNTIFS([1]Vivant!$O$7:$P$44,$B36)</f>
        <v>0</v>
      </c>
      <c r="H36" s="82">
        <f>COUNTIFS([1]Vivant!$O$7:$P$18,$B36)</f>
        <v>0</v>
      </c>
      <c r="I36" s="83">
        <f>COUNTIFS([1]Vivant!$O$20:$P$31,$B36)</f>
        <v>0</v>
      </c>
      <c r="J36" s="84">
        <f>COUNTIFS([1]Vivant!$O$33:$P$44,$B36)</f>
        <v>0</v>
      </c>
      <c r="K36" s="190">
        <f>COUNTIFS('[1]Corps et Santé'!$O$7:$P$44,$B36)</f>
        <v>0</v>
      </c>
      <c r="L36" s="86">
        <f>COUNTIFS('[1]Corps et Santé'!$O$7:$P$18,$B36)</f>
        <v>0</v>
      </c>
      <c r="M36" s="87">
        <f>COUNTIFS('[1]Corps et Santé'!$O$20:$P$31,$B36)</f>
        <v>0</v>
      </c>
      <c r="N36" s="88">
        <f>COUNTIFS('[1]Corps et Santé'!$O$33:$P$44,$B36)</f>
        <v>0</v>
      </c>
      <c r="O36" s="191">
        <f t="shared" si="5"/>
        <v>0</v>
      </c>
      <c r="P36" s="181"/>
    </row>
    <row r="37" spans="1:16" ht="17.25" customHeight="1">
      <c r="A37" s="175"/>
      <c r="B37" s="192" t="s">
        <v>16</v>
      </c>
      <c r="C37" s="193">
        <f t="shared" ref="C37:N37" si="6">SUM(C31:C36)</f>
        <v>0</v>
      </c>
      <c r="D37" s="194">
        <f t="shared" si="6"/>
        <v>0</v>
      </c>
      <c r="E37" s="194">
        <f t="shared" si="6"/>
        <v>0</v>
      </c>
      <c r="F37" s="194">
        <f t="shared" si="6"/>
        <v>0</v>
      </c>
      <c r="G37" s="195">
        <f t="shared" si="6"/>
        <v>0</v>
      </c>
      <c r="H37" s="196">
        <f t="shared" si="6"/>
        <v>0</v>
      </c>
      <c r="I37" s="196">
        <f t="shared" si="6"/>
        <v>0</v>
      </c>
      <c r="J37" s="196">
        <f t="shared" si="6"/>
        <v>0</v>
      </c>
      <c r="K37" s="197">
        <f t="shared" si="6"/>
        <v>0</v>
      </c>
      <c r="L37" s="198">
        <f t="shared" si="6"/>
        <v>0</v>
      </c>
      <c r="M37" s="198">
        <f t="shared" si="6"/>
        <v>0</v>
      </c>
      <c r="N37" s="198">
        <f t="shared" si="6"/>
        <v>0</v>
      </c>
      <c r="O37" s="199"/>
      <c r="P37" s="181"/>
    </row>
    <row r="38" spans="1:16" ht="17.25" customHeight="1" thickBot="1">
      <c r="A38" s="175"/>
      <c r="B38" s="200"/>
      <c r="C38" s="201"/>
      <c r="D38" s="202"/>
      <c r="E38" s="202"/>
      <c r="F38" s="202"/>
      <c r="G38" s="203"/>
      <c r="H38" s="204"/>
      <c r="I38" s="204"/>
      <c r="J38" s="204"/>
      <c r="K38" s="205"/>
      <c r="L38" s="206"/>
      <c r="M38" s="206"/>
      <c r="N38" s="206"/>
      <c r="O38" s="207"/>
      <c r="P38" s="181"/>
    </row>
    <row r="39" spans="1:16" ht="33.75" customHeight="1">
      <c r="A39" s="175"/>
      <c r="B39" s="208" t="str">
        <f>'[1]Listes déroulantes'!I3</f>
        <v xml:space="preserve">Concevoir un protocole. </v>
      </c>
      <c r="C39" s="209">
        <f>COUNTIFS('[1]Terre et action humaine'!$R$7:$S$44,$B39)</f>
        <v>0</v>
      </c>
      <c r="D39" s="41">
        <f>COUNTIFS('[1]Terre et action humaine'!$R$7:$S$18,$B39)</f>
        <v>0</v>
      </c>
      <c r="E39" s="42">
        <f>COUNTIFS('[1]Terre et action humaine'!$R$20:$S$31,$B39)</f>
        <v>0</v>
      </c>
      <c r="F39" s="43">
        <f>COUNTIFS('[1]Terre et action humaine'!$R$33:$S$44,$B39)</f>
        <v>0</v>
      </c>
      <c r="G39" s="210">
        <f>COUNTIFS([1]Vivant!$R$7:$S$44,$B39)</f>
        <v>0</v>
      </c>
      <c r="H39" s="45">
        <f>COUNTIFS([1]Vivant!$R$7:$S$18,$B39)</f>
        <v>0</v>
      </c>
      <c r="I39" s="46">
        <f>COUNTIFS([1]Vivant!$R$20:$S$31,$B39)</f>
        <v>0</v>
      </c>
      <c r="J39" s="47">
        <f>COUNTIFS([1]Vivant!$R$33:$S$44,$B39)</f>
        <v>0</v>
      </c>
      <c r="K39" s="211">
        <f>COUNTIFS('[1]Corps et Santé'!$R$7:$S$44,$B39)</f>
        <v>0</v>
      </c>
      <c r="L39" s="49">
        <f>COUNTIFS('[1]Corps et Santé'!$R$7:$S$18,$B39)</f>
        <v>0</v>
      </c>
      <c r="M39" s="50">
        <f>COUNTIFS('[1]Corps et Santé'!$R$20:$S$31,$B39)</f>
        <v>0</v>
      </c>
      <c r="N39" s="51">
        <f>COUNTIFS('[1]Corps et Santé'!$R$33:$S$44,$B39)</f>
        <v>0</v>
      </c>
      <c r="O39" s="212">
        <f>SUM(C39,G39,K39)</f>
        <v>0</v>
      </c>
      <c r="P39" s="181"/>
    </row>
    <row r="40" spans="1:16" ht="33.75" customHeight="1">
      <c r="A40" s="175"/>
      <c r="B40" s="213" t="str">
        <f>'[1]Listes déroulantes'!I4</f>
        <v xml:space="preserve">Mettre en œuvre un protocole. </v>
      </c>
      <c r="C40" s="214">
        <f>COUNTIFS('[1]Terre et action humaine'!$R$7:$S$44,$B40)</f>
        <v>0</v>
      </c>
      <c r="D40" s="57">
        <f>COUNTIFS('[1]Terre et action humaine'!$R$7:$S$18,$B40)</f>
        <v>0</v>
      </c>
      <c r="E40" s="58">
        <f>COUNTIFS('[1]Terre et action humaine'!$R$20:$S$31,$B40)</f>
        <v>0</v>
      </c>
      <c r="F40" s="59">
        <f>COUNTIFS('[1]Terre et action humaine'!$R$33:$S$44,$B40)</f>
        <v>0</v>
      </c>
      <c r="G40" s="215">
        <f>COUNTIFS([1]Vivant!$R$7:$S$44,$B40)</f>
        <v>0</v>
      </c>
      <c r="H40" s="61">
        <f>COUNTIFS([1]Vivant!$R$7:$S$18,$B40)</f>
        <v>0</v>
      </c>
      <c r="I40" s="62">
        <f>COUNTIFS([1]Vivant!$R$20:$S$31,$B40)</f>
        <v>0</v>
      </c>
      <c r="J40" s="63">
        <f>COUNTIFS([1]Vivant!$R$33:$S$44,$B40)</f>
        <v>0</v>
      </c>
      <c r="K40" s="216">
        <f>COUNTIFS('[1]Corps et Santé'!$R$7:$S$44,$B40)</f>
        <v>0</v>
      </c>
      <c r="L40" s="65">
        <f>COUNTIFS('[1]Corps et Santé'!$R$7:$S$18,$B40)</f>
        <v>0</v>
      </c>
      <c r="M40" s="66">
        <f>COUNTIFS('[1]Corps et Santé'!$R$20:$S$31,$B40)</f>
        <v>0</v>
      </c>
      <c r="N40" s="67">
        <f>COUNTIFS('[1]Corps et Santé'!$R$33:$S$44,$B40)</f>
        <v>0</v>
      </c>
      <c r="O40" s="217">
        <f>SUM(C40,G40,K40)</f>
        <v>0</v>
      </c>
      <c r="P40" s="181"/>
    </row>
    <row r="41" spans="1:16" ht="33.75" customHeight="1" thickBot="1">
      <c r="A41" s="175"/>
      <c r="B41" s="218" t="str">
        <f>'[1]Listes déroulantes'!I5</f>
        <v>Autre à définir</v>
      </c>
      <c r="C41" s="219">
        <f>COUNTIFS('[1]Terre et action humaine'!$R$7:$S$44,$B41)</f>
        <v>0</v>
      </c>
      <c r="D41" s="57">
        <f>COUNTIFS('[1]Terre et action humaine'!$R$7:$S$18,$B41)</f>
        <v>0</v>
      </c>
      <c r="E41" s="58">
        <f>COUNTIFS('[1]Terre et action humaine'!$R$20:$S$31,$B41)</f>
        <v>0</v>
      </c>
      <c r="F41" s="59">
        <f>COUNTIFS('[1]Terre et action humaine'!$R$33:$S$44,$B41)</f>
        <v>0</v>
      </c>
      <c r="G41" s="220">
        <f>COUNTIFS([1]Vivant!$R$7:$S$44,$B41)</f>
        <v>0</v>
      </c>
      <c r="H41" s="61">
        <f>COUNTIFS([1]Vivant!$R$7:$S$18,$B41)</f>
        <v>0</v>
      </c>
      <c r="I41" s="62">
        <f>COUNTIFS([1]Vivant!$R$20:$S$31,$B41)</f>
        <v>0</v>
      </c>
      <c r="J41" s="63">
        <f>COUNTIFS([1]Vivant!$R$33:$S$44,$B41)</f>
        <v>0</v>
      </c>
      <c r="K41" s="221">
        <f>COUNTIFS('[1]Corps et Santé'!$R$7:$S$44,$B41)</f>
        <v>0</v>
      </c>
      <c r="L41" s="65">
        <f>COUNTIFS('[1]Corps et Santé'!$R$7:$S$18,$B41)</f>
        <v>0</v>
      </c>
      <c r="M41" s="66">
        <f>COUNTIFS('[1]Corps et Santé'!$R$20:$S$31,$B41)</f>
        <v>0</v>
      </c>
      <c r="N41" s="67">
        <f>COUNTIFS('[1]Corps et Santé'!$R$33:$S$44,$B41)</f>
        <v>0</v>
      </c>
      <c r="O41" s="222">
        <f>SUM(C41,G41,K41)</f>
        <v>0</v>
      </c>
      <c r="P41" s="181"/>
    </row>
    <row r="42" spans="1:16" ht="17.25" customHeight="1">
      <c r="A42" s="175"/>
      <c r="B42" s="192" t="s">
        <v>16</v>
      </c>
      <c r="C42" s="193">
        <f t="shared" ref="C42:N42" si="7">SUM(C39:C41)</f>
        <v>0</v>
      </c>
      <c r="D42" s="194">
        <f t="shared" si="7"/>
        <v>0</v>
      </c>
      <c r="E42" s="194">
        <f t="shared" si="7"/>
        <v>0</v>
      </c>
      <c r="F42" s="194">
        <f t="shared" si="7"/>
        <v>0</v>
      </c>
      <c r="G42" s="195">
        <f t="shared" si="7"/>
        <v>0</v>
      </c>
      <c r="H42" s="196">
        <f t="shared" si="7"/>
        <v>0</v>
      </c>
      <c r="I42" s="196">
        <f t="shared" si="7"/>
        <v>0</v>
      </c>
      <c r="J42" s="196">
        <f t="shared" si="7"/>
        <v>0</v>
      </c>
      <c r="K42" s="197">
        <f t="shared" si="7"/>
        <v>0</v>
      </c>
      <c r="L42" s="198">
        <f t="shared" si="7"/>
        <v>0</v>
      </c>
      <c r="M42" s="198">
        <f t="shared" si="7"/>
        <v>0</v>
      </c>
      <c r="N42" s="198">
        <f t="shared" si="7"/>
        <v>0</v>
      </c>
      <c r="O42" s="199"/>
      <c r="P42" s="181"/>
    </row>
    <row r="43" spans="1:16" ht="17.25" customHeight="1" thickBot="1">
      <c r="A43" s="175"/>
      <c r="B43" s="200"/>
      <c r="C43" s="201"/>
      <c r="D43" s="202"/>
      <c r="E43" s="202"/>
      <c r="F43" s="202"/>
      <c r="G43" s="203"/>
      <c r="H43" s="204"/>
      <c r="I43" s="204"/>
      <c r="J43" s="204"/>
      <c r="K43" s="205"/>
      <c r="L43" s="206"/>
      <c r="M43" s="206"/>
      <c r="N43" s="206"/>
      <c r="O43" s="207"/>
      <c r="P43" s="181"/>
    </row>
    <row r="44" spans="1:16" ht="36.75" customHeight="1">
      <c r="A44" s="175"/>
      <c r="B44" s="223" t="str">
        <f>'[1]Listes déroulantes'!J3</f>
        <v>Utiliser des logiciels d’acquisition de données</v>
      </c>
      <c r="C44" s="224">
        <f>COUNTIFS('[1]Terre et action humaine'!$X$7:$Y$44,$B44)</f>
        <v>0</v>
      </c>
      <c r="D44" s="41">
        <f>COUNTIFS('[1]Terre et action humaine'!$X$7:$Y$18,$B44)</f>
        <v>0</v>
      </c>
      <c r="E44" s="42">
        <f>COUNTIFS('[1]Terre et action humaine'!$X$20:$Y$31,$B44)</f>
        <v>0</v>
      </c>
      <c r="F44" s="43">
        <f>COUNTIFS('[1]Terre et action humaine'!$X$33:$Y$44,$B44)</f>
        <v>0</v>
      </c>
      <c r="G44" s="225">
        <f>COUNTIFS([1]Vivant!$U$7:$V$44,$B44)</f>
        <v>0</v>
      </c>
      <c r="H44" s="45">
        <f>COUNTIFS([1]Vivant!$U$7:$V$18,$B44)</f>
        <v>0</v>
      </c>
      <c r="I44" s="46">
        <f>COUNTIFS([1]Vivant!$U$20:$V$31,$B44)</f>
        <v>0</v>
      </c>
      <c r="J44" s="47">
        <f>COUNTIFS([1]Vivant!$U$33:$V$44,$B44)</f>
        <v>0</v>
      </c>
      <c r="K44" s="226">
        <f>COUNTIFS('[1]Corps et Santé'!$U$7:$V$44,$B44)</f>
        <v>0</v>
      </c>
      <c r="L44" s="49">
        <f>COUNTIFS('[1]Corps et Santé'!$U$7:$V$18,$B44)</f>
        <v>0</v>
      </c>
      <c r="M44" s="50">
        <f>COUNTIFS('[1]Corps et Santé'!$U$20:$V$31,$B44)</f>
        <v>0</v>
      </c>
      <c r="N44" s="51">
        <f>COUNTIFS('[1]Corps et Santé'!$U$33:$V$44,$B44)</f>
        <v>0</v>
      </c>
      <c r="O44" s="227">
        <f t="shared" ref="O44:O47" si="8">SUM(C44,G44,K44)</f>
        <v>0</v>
      </c>
      <c r="P44" s="181"/>
    </row>
    <row r="45" spans="1:16" ht="36.75" customHeight="1">
      <c r="A45" s="175"/>
      <c r="B45" s="228" t="str">
        <f>'[1]Listes déroulantes'!J4</f>
        <v>Utiliser des logiciels de simulation</v>
      </c>
      <c r="C45" s="229">
        <f>COUNTIFS('[1]Terre et action humaine'!$U$7:$V$44,$B45)</f>
        <v>0</v>
      </c>
      <c r="D45" s="57">
        <f>COUNTIFS('[1]Terre et action humaine'!$U$7:$V$18,$B45)</f>
        <v>0</v>
      </c>
      <c r="E45" s="58">
        <f>COUNTIFS('[1]Terre et action humaine'!$U$20:$V$31,$B45)</f>
        <v>0</v>
      </c>
      <c r="F45" s="59">
        <f>COUNTIFS('[1]Terre et action humaine'!$U$33:$V$44,$B45)</f>
        <v>0</v>
      </c>
      <c r="G45" s="230">
        <f>COUNTIFS([1]Vivant!$U$7:$V$44,$B45)</f>
        <v>0</v>
      </c>
      <c r="H45" s="61">
        <f>COUNTIFS([1]Vivant!$U$7:$V$18,$B45)</f>
        <v>0</v>
      </c>
      <c r="I45" s="62">
        <f>COUNTIFS([1]Vivant!$U$20:$V$31,$B45)</f>
        <v>0</v>
      </c>
      <c r="J45" s="63">
        <f>COUNTIFS([1]Vivant!$U$33:$V$44,$B45)</f>
        <v>0</v>
      </c>
      <c r="K45" s="231">
        <f>COUNTIFS('[1]Corps et Santé'!$U$7:$V$44,$B45)</f>
        <v>0</v>
      </c>
      <c r="L45" s="65">
        <f>COUNTIFS('[1]Corps et Santé'!$U$7:$V$18,$B45)</f>
        <v>0</v>
      </c>
      <c r="M45" s="66">
        <f>COUNTIFS('[1]Corps et Santé'!$U$20:$V$31,$B45)</f>
        <v>0</v>
      </c>
      <c r="N45" s="67">
        <f>COUNTIFS('[1]Corps et Santé'!$U$33:$V$44,$B45)</f>
        <v>0</v>
      </c>
      <c r="O45" s="232">
        <f t="shared" si="8"/>
        <v>0</v>
      </c>
      <c r="P45" s="181"/>
    </row>
    <row r="46" spans="1:16" ht="36.75" customHeight="1">
      <c r="A46" s="175"/>
      <c r="B46" s="233" t="str">
        <f>'[1]Listes déroulantes'!J5</f>
        <v>Utiliser des bases de données</v>
      </c>
      <c r="C46" s="234">
        <f>COUNTIFS('[1]Terre et action humaine'!$U$7:$V$44,$B46)</f>
        <v>0</v>
      </c>
      <c r="D46" s="57">
        <f>COUNTIFS('[1]Terre et action humaine'!$U$7:$V$18,$B46)</f>
        <v>0</v>
      </c>
      <c r="E46" s="58">
        <f>COUNTIFS('[1]Terre et action humaine'!$U$20:$V$31,$B46)</f>
        <v>0</v>
      </c>
      <c r="F46" s="59">
        <f>COUNTIFS('[1]Terre et action humaine'!$U$33:$V$44,$B46)</f>
        <v>0</v>
      </c>
      <c r="G46" s="235">
        <f>COUNTIFS([1]Vivant!$U$7:$V$44,$B46)</f>
        <v>0</v>
      </c>
      <c r="H46" s="61">
        <f>COUNTIFS([1]Vivant!$U$7:$V$18,$B46)</f>
        <v>0</v>
      </c>
      <c r="I46" s="62">
        <f>COUNTIFS([1]Vivant!$U$20:$V$31,$B46)</f>
        <v>0</v>
      </c>
      <c r="J46" s="63">
        <f>COUNTIFS([1]Vivant!$U$33:$V$44,$B46)</f>
        <v>0</v>
      </c>
      <c r="K46" s="236">
        <f>COUNTIFS('[1]Corps et Santé'!$U$7:$V$44,$B46)</f>
        <v>0</v>
      </c>
      <c r="L46" s="65">
        <f>COUNTIFS('[1]Corps et Santé'!$U$7:$V$18,$B46)</f>
        <v>0</v>
      </c>
      <c r="M46" s="66">
        <f>COUNTIFS('[1]Corps et Santé'!$U$20:$V$31,$B46)</f>
        <v>0</v>
      </c>
      <c r="N46" s="67">
        <f>COUNTIFS('[1]Corps et Santé'!$U$33:$V$44,$B46)</f>
        <v>0</v>
      </c>
      <c r="O46" s="237">
        <f t="shared" si="8"/>
        <v>0</v>
      </c>
      <c r="P46" s="181"/>
    </row>
    <row r="47" spans="1:16" ht="36.75" customHeight="1" thickBot="1">
      <c r="A47" s="238"/>
      <c r="B47" s="239" t="str">
        <f>'[1]Listes déroulantes'!J6</f>
        <v>Autre à définir</v>
      </c>
      <c r="C47" s="240">
        <f>COUNTIFS('[1]Terre et action humaine'!$U$7:$V$44,$B47)</f>
        <v>0</v>
      </c>
      <c r="D47" s="78">
        <f>COUNTIFS('[1]Terre et action humaine'!$U$7:$V$18,$B47)</f>
        <v>0</v>
      </c>
      <c r="E47" s="79">
        <f>COUNTIFS('[1]Terre et action humaine'!$U$20:$V$31,$B47)</f>
        <v>0</v>
      </c>
      <c r="F47" s="80">
        <f>COUNTIFS('[1]Terre et action humaine'!$U$33:$V$44,$B47)</f>
        <v>0</v>
      </c>
      <c r="G47" s="241">
        <f>COUNTIFS([1]Vivant!$U$7:$V$44,$B47)</f>
        <v>0</v>
      </c>
      <c r="H47" s="82">
        <f>COUNTIFS([1]Vivant!$U$7:$V$18,$B47)</f>
        <v>0</v>
      </c>
      <c r="I47" s="83">
        <f>COUNTIFS([1]Vivant!$U$20:$V$31,$B47)</f>
        <v>0</v>
      </c>
      <c r="J47" s="84">
        <f>COUNTIFS([1]Vivant!$U$33:$V$44,$B47)</f>
        <v>0</v>
      </c>
      <c r="K47" s="242">
        <f>COUNTIFS('[1]Corps et Santé'!$U$7:$V$44,$B47)</f>
        <v>0</v>
      </c>
      <c r="L47" s="86">
        <f>COUNTIFS('[1]Corps et Santé'!$U$7:$V$18,$B47)</f>
        <v>0</v>
      </c>
      <c r="M47" s="87">
        <f>COUNTIFS('[1]Corps et Santé'!$U$20:$V$31,$B47)</f>
        <v>0</v>
      </c>
      <c r="N47" s="88">
        <f>COUNTIFS('[1]Corps et Santé'!$U$33:$V$44,$B47)</f>
        <v>0</v>
      </c>
      <c r="O47" s="243">
        <f t="shared" si="8"/>
        <v>0</v>
      </c>
      <c r="P47" s="244"/>
    </row>
    <row r="48" spans="1:16" ht="17.25" customHeight="1">
      <c r="B48" s="91" t="s">
        <v>16</v>
      </c>
      <c r="C48" s="92">
        <f t="shared" ref="C48:N48" si="9">SUM(C44:C47)</f>
        <v>0</v>
      </c>
      <c r="D48" s="134">
        <f t="shared" si="9"/>
        <v>0</v>
      </c>
      <c r="E48" s="134">
        <f t="shared" si="9"/>
        <v>0</v>
      </c>
      <c r="F48" s="134">
        <f t="shared" si="9"/>
        <v>0</v>
      </c>
      <c r="G48" s="94">
        <f t="shared" si="9"/>
        <v>0</v>
      </c>
      <c r="H48" s="95">
        <f t="shared" si="9"/>
        <v>0</v>
      </c>
      <c r="I48" s="95">
        <f t="shared" si="9"/>
        <v>0</v>
      </c>
      <c r="J48" s="95">
        <f t="shared" si="9"/>
        <v>0</v>
      </c>
      <c r="K48" s="96">
        <f t="shared" si="9"/>
        <v>0</v>
      </c>
      <c r="L48" s="135">
        <f t="shared" si="9"/>
        <v>0</v>
      </c>
      <c r="M48" s="135">
        <f t="shared" si="9"/>
        <v>0</v>
      </c>
      <c r="N48" s="135">
        <f t="shared" si="9"/>
        <v>0</v>
      </c>
      <c r="O48" s="98"/>
      <c r="P48" s="99"/>
    </row>
    <row r="49" spans="1:16" ht="17.25" customHeight="1" thickBot="1">
      <c r="C49" s="101"/>
      <c r="D49" s="102"/>
      <c r="E49" s="102"/>
      <c r="F49" s="102"/>
      <c r="G49" s="103"/>
      <c r="H49" s="104"/>
      <c r="I49" s="104"/>
      <c r="J49" s="104"/>
      <c r="K49" s="105"/>
      <c r="L49" s="106"/>
      <c r="M49" s="106"/>
      <c r="N49" s="106"/>
      <c r="O49" s="138"/>
      <c r="P49" s="136"/>
    </row>
    <row r="50" spans="1:16" s="252" customFormat="1" ht="44.25" customHeight="1">
      <c r="A50" s="245" t="str">
        <f>'[1]Listes déroulantes'!K1</f>
        <v>Domaine 5 du socle : Représentation du monde et activité humaine</v>
      </c>
      <c r="B50" s="246" t="str">
        <f>'[1]Listes déroulantes'!K3</f>
        <v>Situer l’espèce humaine dans l’évolution des espèces.</v>
      </c>
      <c r="C50" s="247">
        <f>COUNTIFS('[1]Terre et action humaine'!$X$7:$Y$44,$B50)</f>
        <v>0</v>
      </c>
      <c r="D50" s="41">
        <f>COUNTIFS('[1]Terre et action humaine'!$X$7:$Y$18,$B50)</f>
        <v>0</v>
      </c>
      <c r="E50" s="42">
        <f>COUNTIFS('[1]Terre et action humaine'!$X$20:$Y$31,$B50)</f>
        <v>0</v>
      </c>
      <c r="F50" s="43">
        <f>COUNTIFS('[1]Terre et action humaine'!$X$33:$Y$44,$B50)</f>
        <v>0</v>
      </c>
      <c r="G50" s="248">
        <f>COUNTIFS([1]Vivant!$U$7:$V$44,$B50)</f>
        <v>0</v>
      </c>
      <c r="H50" s="45">
        <f>COUNTIFS([1]Vivant!$X$7:$Y$18,$B50)</f>
        <v>0</v>
      </c>
      <c r="I50" s="46">
        <f>COUNTIFS([1]Vivant!$X$20:$Y$31,$B50)</f>
        <v>0</v>
      </c>
      <c r="J50" s="47">
        <f>COUNTIFS([1]Vivant!$X$33:$Y$44,$B50)</f>
        <v>0</v>
      </c>
      <c r="K50" s="249">
        <f>COUNTIFS('[1]Corps et Santé'!$U$7:$V$44,$B50)</f>
        <v>0</v>
      </c>
      <c r="L50" s="49">
        <f>COUNTIFS('[1]Corps et Santé'!$X$7:$Y$18,$B50)</f>
        <v>0</v>
      </c>
      <c r="M50" s="50">
        <f>COUNTIFS('[1]Corps et Santé'!$X$20:$Y$31,$B50)</f>
        <v>0</v>
      </c>
      <c r="N50" s="51">
        <f>COUNTIFS('[1]Corps et Santé'!$X$33:$Y$44,$B50)</f>
        <v>0</v>
      </c>
      <c r="O50" s="250">
        <f>SUM(C50,G50,K50)</f>
        <v>0</v>
      </c>
      <c r="P50" s="251">
        <f>SUM(O50:O54)</f>
        <v>0</v>
      </c>
    </row>
    <row r="51" spans="1:16" s="252" customFormat="1" ht="50.45" customHeight="1">
      <c r="A51" s="253"/>
      <c r="B51" s="254" t="str">
        <f>'[1]Listes déroulantes'!K4</f>
        <v>Appréhender différentes échelles de temps géologique et biologique (ex : histoire de la Terre ; apparition de la vie, évolution et extinction des espèces vivantes…).</v>
      </c>
      <c r="C51" s="255">
        <f>COUNTIFS('[1]Terre et action humaine'!$X$7:$Y$44,$B51)</f>
        <v>0</v>
      </c>
      <c r="D51" s="57">
        <f>COUNTIFS('[1]Terre et action humaine'!$X$7:$Y$18,$B51)</f>
        <v>0</v>
      </c>
      <c r="E51" s="58">
        <f>COUNTIFS('[1]Terre et action humaine'!$X$20:$Y$31,$B51)</f>
        <v>0</v>
      </c>
      <c r="F51" s="59">
        <f>COUNTIFS('[1]Terre et action humaine'!$X$33:$Y$44,$B51)</f>
        <v>0</v>
      </c>
      <c r="G51" s="256">
        <f>COUNTIFS([1]Vivant!$U$7:$V$44,$B51)</f>
        <v>0</v>
      </c>
      <c r="H51" s="61">
        <f>COUNTIFS([1]Vivant!$X$7:$Y$18,$B51)</f>
        <v>0</v>
      </c>
      <c r="I51" s="62">
        <f>COUNTIFS([1]Vivant!$X$20:$Y$31,$B51)</f>
        <v>0</v>
      </c>
      <c r="J51" s="63">
        <f>COUNTIFS([1]Vivant!$X$33:$Y$44,$B51)</f>
        <v>0</v>
      </c>
      <c r="K51" s="257">
        <f>COUNTIFS('[1]Corps et Santé'!$U$7:$V$44,$B51)</f>
        <v>0</v>
      </c>
      <c r="L51" s="65">
        <f>COUNTIFS('[1]Corps et Santé'!$X$7:$Y$18,$B51)</f>
        <v>0</v>
      </c>
      <c r="M51" s="66">
        <f>COUNTIFS('[1]Corps et Santé'!$X$20:$Y$31,$B51)</f>
        <v>0</v>
      </c>
      <c r="N51" s="67">
        <f>COUNTIFS('[1]Corps et Santé'!$X$33:$Y$44,$B51)</f>
        <v>0</v>
      </c>
      <c r="O51" s="258">
        <f>SUM(C51,G51,K51)</f>
        <v>0</v>
      </c>
      <c r="P51" s="259"/>
    </row>
    <row r="52" spans="1:16" s="252" customFormat="1" ht="50.45" customHeight="1">
      <c r="A52" s="253"/>
      <c r="B52" s="260" t="str">
        <f>'[1]Listes déroulantes'!K5</f>
        <v>Appréhender différentes échelles spatiales d’un même phénomène/d’une même fonction (ex : nutrition : niveau de l’organisme, niveau des organes et niveau cellulaire).</v>
      </c>
      <c r="C52" s="261">
        <f>COUNTIFS('[1]Terre et action humaine'!$X$7:$Y$44,$B52)</f>
        <v>0</v>
      </c>
      <c r="D52" s="57">
        <f>COUNTIFS('[1]Terre et action humaine'!$X$7:$Y$18,$B52)</f>
        <v>0</v>
      </c>
      <c r="E52" s="58">
        <f>COUNTIFS('[1]Terre et action humaine'!$X$20:$Y$31,$B52)</f>
        <v>0</v>
      </c>
      <c r="F52" s="59">
        <f>COUNTIFS('[1]Terre et action humaine'!$X$33:$Y$44,$B52)</f>
        <v>0</v>
      </c>
      <c r="G52" s="262">
        <f>COUNTIFS([1]Vivant!$U$7:$V$44,$B52)</f>
        <v>0</v>
      </c>
      <c r="H52" s="61">
        <f>COUNTIFS([1]Vivant!$X$7:$Y$18,$B52)</f>
        <v>0</v>
      </c>
      <c r="I52" s="62">
        <f>COUNTIFS([1]Vivant!$X$20:$Y$31,$B52)</f>
        <v>0</v>
      </c>
      <c r="J52" s="63">
        <f>COUNTIFS([1]Vivant!$X$33:$Y$44,$B52)</f>
        <v>0</v>
      </c>
      <c r="K52" s="263">
        <f>COUNTIFS('[1]Corps et Santé'!$U$7:$V$44,$B52)</f>
        <v>0</v>
      </c>
      <c r="L52" s="65">
        <f>COUNTIFS('[1]Corps et Santé'!$X$7:$Y$18,$B52)</f>
        <v>0</v>
      </c>
      <c r="M52" s="66">
        <f>COUNTIFS('[1]Corps et Santé'!$X$20:$Y$31,$B52)</f>
        <v>0</v>
      </c>
      <c r="N52" s="67">
        <f>COUNTIFS('[1]Corps et Santé'!$X$33:$Y$44,$B52)</f>
        <v>0</v>
      </c>
      <c r="O52" s="264">
        <f>SUM(C52,G52,K52)</f>
        <v>0</v>
      </c>
      <c r="P52" s="259"/>
    </row>
    <row r="53" spans="1:16" s="252" customFormat="1" ht="50.45" customHeight="1">
      <c r="A53" s="253"/>
      <c r="B53" s="254" t="str">
        <f>'[1]Listes déroulantes'!K6</f>
        <v>Identifier par l’histoire des sciences et des techniques comment se construit un savoir scientifique.</v>
      </c>
      <c r="C53" s="255">
        <f>COUNTIFS('[1]Terre et action humaine'!$X$7:$Y$44,$B53)</f>
        <v>0</v>
      </c>
      <c r="D53" s="57">
        <f>COUNTIFS('[1]Terre et action humaine'!$X$7:$Y$18,$B53)</f>
        <v>0</v>
      </c>
      <c r="E53" s="58">
        <f>COUNTIFS('[1]Terre et action humaine'!$X$20:$Y$31,$B53)</f>
        <v>0</v>
      </c>
      <c r="F53" s="59">
        <f>COUNTIFS('[1]Terre et action humaine'!$X$33:$Y$44,$B53)</f>
        <v>0</v>
      </c>
      <c r="G53" s="256">
        <f>COUNTIFS([1]Vivant!$U$7:$V$44,$B53)</f>
        <v>0</v>
      </c>
      <c r="H53" s="61">
        <f>COUNTIFS([1]Vivant!$X$7:$Y$18,$B53)</f>
        <v>0</v>
      </c>
      <c r="I53" s="62">
        <f>COUNTIFS([1]Vivant!$X$20:$Y$31,$B53)</f>
        <v>0</v>
      </c>
      <c r="J53" s="63">
        <f>COUNTIFS([1]Vivant!$X$33:$Y$44,$B53)</f>
        <v>0</v>
      </c>
      <c r="K53" s="257">
        <f>COUNTIFS('[1]Corps et Santé'!$U$7:$V$44,$B53)</f>
        <v>0</v>
      </c>
      <c r="L53" s="65">
        <f>COUNTIFS('[1]Corps et Santé'!$X$7:$Y$18,$B53)</f>
        <v>0</v>
      </c>
      <c r="M53" s="66">
        <f>COUNTIFS('[1]Corps et Santé'!$X$20:$Y$31,$B53)</f>
        <v>0</v>
      </c>
      <c r="N53" s="67">
        <f>COUNTIFS('[1]Corps et Santé'!$X$33:$Y$44,$B53)</f>
        <v>0</v>
      </c>
      <c r="O53" s="258">
        <f>SUM(C53,G53,K53)</f>
        <v>0</v>
      </c>
      <c r="P53" s="259"/>
    </row>
    <row r="54" spans="1:16" s="252" customFormat="1" ht="36.75" customHeight="1" thickBot="1">
      <c r="A54" s="265"/>
      <c r="B54" s="266" t="str">
        <f>'[1]Listes déroulantes'!K7</f>
        <v>Autre à définir</v>
      </c>
      <c r="C54" s="267">
        <f>COUNTIFS('[1]Terre et action humaine'!$X$7:$Y$44,$B54)</f>
        <v>0</v>
      </c>
      <c r="D54" s="78">
        <f>COUNTIFS('[1]Terre et action humaine'!$X$7:$Y$18,$B54)</f>
        <v>0</v>
      </c>
      <c r="E54" s="79">
        <f>COUNTIFS('[1]Terre et action humaine'!$X$20:$Y$31,$B54)</f>
        <v>0</v>
      </c>
      <c r="F54" s="80">
        <f>COUNTIFS('[1]Terre et action humaine'!$X$33:$Y$44,$B54)</f>
        <v>0</v>
      </c>
      <c r="G54" s="268">
        <f>COUNTIFS([1]Vivant!$U$7:$V$44,$B54)</f>
        <v>0</v>
      </c>
      <c r="H54" s="82">
        <f>COUNTIFS([1]Vivant!$X$7:$Y$18,$B54)</f>
        <v>0</v>
      </c>
      <c r="I54" s="83">
        <f>COUNTIFS([1]Vivant!$X$20:$Y$31,$B54)</f>
        <v>0</v>
      </c>
      <c r="J54" s="84">
        <f>COUNTIFS([1]Vivant!$X$33:$Y$44,$B54)</f>
        <v>0</v>
      </c>
      <c r="K54" s="269">
        <f>COUNTIFS('[1]Corps et Santé'!$U$7:$V$44,$B54)</f>
        <v>0</v>
      </c>
      <c r="L54" s="86">
        <f>COUNTIFS('[1]Corps et Santé'!$X$7:$Y$18,$B54)</f>
        <v>0</v>
      </c>
      <c r="M54" s="87">
        <f>COUNTIFS('[1]Corps et Santé'!$X$20:$Y$31,$B54)</f>
        <v>0</v>
      </c>
      <c r="N54" s="88">
        <f>COUNTIFS('[1]Corps et Santé'!$X$33:$Y$44,$B54)</f>
        <v>0</v>
      </c>
      <c r="O54" s="270">
        <f>SUM(C54,G54,K54)</f>
        <v>0</v>
      </c>
      <c r="P54" s="271"/>
    </row>
    <row r="55" spans="1:16" ht="17.25" customHeight="1">
      <c r="B55" s="91" t="s">
        <v>16</v>
      </c>
      <c r="C55" s="92">
        <f t="shared" ref="C55:N55" si="10">SUM(C50:C54)</f>
        <v>0</v>
      </c>
      <c r="D55" s="134">
        <f t="shared" si="10"/>
        <v>0</v>
      </c>
      <c r="E55" s="134">
        <f t="shared" si="10"/>
        <v>0</v>
      </c>
      <c r="F55" s="134">
        <f t="shared" si="10"/>
        <v>0</v>
      </c>
      <c r="G55" s="94">
        <f t="shared" si="10"/>
        <v>0</v>
      </c>
      <c r="H55" s="95">
        <f t="shared" si="10"/>
        <v>0</v>
      </c>
      <c r="I55" s="95">
        <f t="shared" si="10"/>
        <v>0</v>
      </c>
      <c r="J55" s="95">
        <f t="shared" si="10"/>
        <v>0</v>
      </c>
      <c r="K55" s="96">
        <f t="shared" si="10"/>
        <v>0</v>
      </c>
      <c r="L55" s="135">
        <f t="shared" si="10"/>
        <v>0</v>
      </c>
      <c r="M55" s="135">
        <f t="shared" si="10"/>
        <v>0</v>
      </c>
      <c r="N55" s="135">
        <f t="shared" si="10"/>
        <v>0</v>
      </c>
      <c r="O55" s="98"/>
      <c r="P55" s="99"/>
    </row>
    <row r="56" spans="1:16" ht="17.25" customHeight="1">
      <c r="D56" s="102"/>
      <c r="E56" s="102"/>
      <c r="F56" s="102"/>
      <c r="H56" s="102"/>
      <c r="I56" s="102"/>
      <c r="J56" s="102"/>
      <c r="L56" s="102"/>
      <c r="M56" s="102"/>
      <c r="N56" s="102"/>
    </row>
    <row r="57" spans="1:16">
      <c r="D57" s="102"/>
      <c r="E57" s="102"/>
      <c r="F57" s="102"/>
      <c r="H57" s="102"/>
      <c r="I57" s="102"/>
      <c r="J57" s="102"/>
      <c r="L57" s="102"/>
      <c r="M57" s="102"/>
      <c r="N57" s="102"/>
    </row>
    <row r="58" spans="1:16">
      <c r="D58" s="102"/>
      <c r="E58" s="102"/>
      <c r="F58" s="102"/>
      <c r="L58" s="102"/>
      <c r="M58" s="102"/>
      <c r="N58" s="102"/>
    </row>
    <row r="59" spans="1:16">
      <c r="D59" s="102"/>
      <c r="E59" s="102"/>
      <c r="F59" s="102"/>
      <c r="L59" s="102"/>
      <c r="M59" s="102"/>
      <c r="N59" s="102"/>
    </row>
    <row r="60" spans="1:16">
      <c r="D60" s="102"/>
      <c r="E60" s="102"/>
      <c r="F60" s="102"/>
      <c r="L60" s="102"/>
      <c r="M60" s="102"/>
      <c r="N60" s="102"/>
    </row>
    <row r="61" spans="1:16">
      <c r="D61" s="102"/>
      <c r="E61" s="102"/>
      <c r="F61" s="102"/>
      <c r="L61" s="102"/>
      <c r="M61" s="102"/>
      <c r="N61" s="102"/>
    </row>
    <row r="62" spans="1:16">
      <c r="D62" s="102"/>
      <c r="E62" s="102"/>
      <c r="F62" s="102"/>
      <c r="L62" s="102"/>
      <c r="M62" s="102"/>
      <c r="N62" s="102"/>
    </row>
    <row r="63" spans="1:16">
      <c r="D63" s="102"/>
      <c r="E63" s="102"/>
      <c r="F63" s="102"/>
      <c r="L63" s="102"/>
      <c r="M63" s="102"/>
      <c r="N63" s="102"/>
    </row>
    <row r="64" spans="1:16">
      <c r="D64" s="102"/>
      <c r="E64" s="102"/>
      <c r="F64" s="102"/>
      <c r="L64" s="102"/>
      <c r="M64" s="102"/>
      <c r="N64" s="102"/>
    </row>
    <row r="65" spans="4:14">
      <c r="D65" s="102"/>
      <c r="E65" s="102"/>
      <c r="F65" s="102"/>
      <c r="L65" s="102"/>
      <c r="M65" s="102"/>
      <c r="N65" s="102"/>
    </row>
    <row r="66" spans="4:14">
      <c r="D66" s="102"/>
      <c r="E66" s="102"/>
      <c r="F66" s="102"/>
    </row>
    <row r="67" spans="4:14">
      <c r="D67" s="102"/>
      <c r="E67" s="102"/>
      <c r="F67" s="102"/>
    </row>
    <row r="68" spans="4:14">
      <c r="D68" s="102"/>
      <c r="E68" s="102"/>
      <c r="F68" s="102"/>
    </row>
    <row r="69" spans="4:14">
      <c r="D69" s="102"/>
      <c r="E69" s="102"/>
      <c r="F69" s="102"/>
    </row>
    <row r="70" spans="4:14">
      <c r="D70" s="102"/>
      <c r="E70" s="102"/>
      <c r="F70" s="102"/>
    </row>
  </sheetData>
  <sheetProtection formatCells="0" formatColumns="0" formatRows="0"/>
  <mergeCells count="17">
    <mergeCell ref="A29:A47"/>
    <mergeCell ref="P29:P47"/>
    <mergeCell ref="A50:A54"/>
    <mergeCell ref="P50:P54"/>
    <mergeCell ref="A4:A9"/>
    <mergeCell ref="P4:P9"/>
    <mergeCell ref="A12:A19"/>
    <mergeCell ref="P12:P19"/>
    <mergeCell ref="A22:A26"/>
    <mergeCell ref="P22:P26"/>
    <mergeCell ref="A1:B3"/>
    <mergeCell ref="C1:N1"/>
    <mergeCell ref="O1:O3"/>
    <mergeCell ref="P1:P3"/>
    <mergeCell ref="D2:F2"/>
    <mergeCell ref="H2:J2"/>
    <mergeCell ref="L2:N2"/>
  </mergeCells>
  <pageMargins left="0.7" right="0.7" top="0.75" bottom="0.75" header="0.3" footer="0.3"/>
  <pageSetup paperSize="8" scale="47"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bilan compétences</vt:lpstr>
      <vt:lpstr>'bilan compétences'!Zone_d_impression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dcterms:created xsi:type="dcterms:W3CDTF">2023-10-06T14:47:28Z</dcterms:created>
  <dcterms:modified xsi:type="dcterms:W3CDTF">2023-10-06T14:48:08Z</dcterms:modified>
</cp:coreProperties>
</file>