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2935" yWindow="-105" windowWidth="23250" windowHeight="12570"/>
  </bookViews>
  <sheets>
    <sheet name="RECAP" sheetId="1" r:id="rId1"/>
    <sheet name="2021" sheetId="2" r:id="rId2"/>
    <sheet name="2022" sheetId="3" r:id="rId3"/>
    <sheet name="2023" sheetId="4" r:id="rId4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/>
  <c r="H7"/>
  <c r="H8"/>
  <c r="H9"/>
  <c r="D9"/>
  <c r="D6"/>
  <c r="D7"/>
  <c r="D8"/>
  <c r="F6"/>
  <c r="F7"/>
  <c r="F8"/>
  <c r="F9"/>
  <c r="G7" l="1"/>
  <c r="G8"/>
  <c r="G9"/>
  <c r="G6"/>
  <c r="E6"/>
  <c r="E7"/>
  <c r="E8"/>
  <c r="E9"/>
  <c r="C6"/>
  <c r="C7"/>
  <c r="C8"/>
  <c r="C9"/>
</calcChain>
</file>

<file path=xl/sharedStrings.xml><?xml version="1.0" encoding="utf-8"?>
<sst xmlns="http://schemas.openxmlformats.org/spreadsheetml/2006/main" count="142" uniqueCount="53">
  <si>
    <t>Client</t>
  </si>
  <si>
    <t>ENTREPRISE 2</t>
  </si>
  <si>
    <t>ENTREPRISE 3</t>
  </si>
  <si>
    <t>ENTREPRISE 4</t>
  </si>
  <si>
    <t>ENTREPRISE 1</t>
  </si>
  <si>
    <t>Statut individuel</t>
  </si>
  <si>
    <t>Document de vente</t>
  </si>
  <si>
    <t>Gagnée</t>
  </si>
  <si>
    <t>Désignation</t>
  </si>
  <si>
    <t>200082503</t>
  </si>
  <si>
    <t>Location</t>
  </si>
  <si>
    <t>Transport</t>
  </si>
  <si>
    <t>Perdue</t>
  </si>
  <si>
    <t>Location usage</t>
  </si>
  <si>
    <t>200082539</t>
  </si>
  <si>
    <t>200098202</t>
  </si>
  <si>
    <t>Vente matériel</t>
  </si>
  <si>
    <t>Transport matériel</t>
  </si>
  <si>
    <t>200095155</t>
  </si>
  <si>
    <t>200087640</t>
  </si>
  <si>
    <t>Prestation</t>
  </si>
  <si>
    <t>200097818</t>
  </si>
  <si>
    <t>Location 1</t>
  </si>
  <si>
    <t>Transport 1</t>
  </si>
  <si>
    <t>Liste devis</t>
  </si>
  <si>
    <t>200081966</t>
  </si>
  <si>
    <t>Matériel</t>
  </si>
  <si>
    <t>Surcharge</t>
  </si>
  <si>
    <t>200092739</t>
  </si>
  <si>
    <t>200085635</t>
  </si>
  <si>
    <t>200097498</t>
  </si>
  <si>
    <t>200084136</t>
  </si>
  <si>
    <t>Vente autres</t>
  </si>
  <si>
    <t>200091606</t>
  </si>
  <si>
    <t>Montant devis gagné 2022</t>
  </si>
  <si>
    <t>Montant devis gagné 2021</t>
  </si>
  <si>
    <t>Nb de devis gagné 2021</t>
  </si>
  <si>
    <t>Nb de devis gagné 2022</t>
  </si>
  <si>
    <t>Montant devis gagné 2023</t>
  </si>
  <si>
    <t>Nb de devis gagné 2023</t>
  </si>
  <si>
    <t>Val. nette</t>
  </si>
  <si>
    <t>200132453</t>
  </si>
  <si>
    <t>200129760</t>
  </si>
  <si>
    <t>200125805</t>
  </si>
  <si>
    <t>200137566</t>
  </si>
  <si>
    <t>200131114</t>
  </si>
  <si>
    <t>Ventes</t>
  </si>
  <si>
    <t>Transport loc</t>
  </si>
  <si>
    <t>Livraison</t>
  </si>
  <si>
    <t xml:space="preserve">Transport </t>
  </si>
  <si>
    <t>Surcharge carburant</t>
  </si>
  <si>
    <t>Majoration</t>
  </si>
  <si>
    <t>Objectif : avoir le nombre de devis uniquement gagné sur chaque année, en prenant compte qu'une seule commande quand il y a le même numéro de commande, exemple : en 2021 l'entreprise 3 a 2 devis gagnée et non 3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</si>
</sst>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1" xfId="0" applyFont="1" applyBorder="1"/>
    <xf numFmtId="0" fontId="0" fillId="0" borderId="2" xfId="0" applyFont="1" applyBorder="1"/>
    <xf numFmtId="0" fontId="0" fillId="0" borderId="0" xfId="0" applyAlignment="1">
      <alignment horizontal="center" vertical="center" wrapText="1"/>
    </xf>
    <xf numFmtId="0" fontId="2" fillId="0" borderId="3" xfId="2" applyBorder="1" applyAlignment="1">
      <alignment vertical="top"/>
    </xf>
    <xf numFmtId="0" fontId="0" fillId="0" borderId="0" xfId="0" applyFont="1" applyFill="1" applyBorder="1"/>
    <xf numFmtId="0" fontId="2" fillId="0" borderId="0" xfId="2" applyAlignment="1">
      <alignment vertical="top"/>
    </xf>
    <xf numFmtId="0" fontId="2" fillId="0" borderId="3" xfId="2" applyNumberFormat="1" applyBorder="1" applyAlignment="1">
      <alignment vertical="top"/>
    </xf>
    <xf numFmtId="0" fontId="2" fillId="0" borderId="0" xfId="2" applyNumberFormat="1" applyAlignment="1">
      <alignment vertical="top"/>
    </xf>
    <xf numFmtId="44" fontId="0" fillId="0" borderId="0" xfId="1" applyFont="1"/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NumberFormat="1"/>
  </cellXfs>
  <cellStyles count="3">
    <cellStyle name="Monétaire" xfId="1" builtinId="4"/>
    <cellStyle name="Normal" xfId="0" builtinId="0"/>
    <cellStyle name="Normal 2" xfId="2"/>
  </cellStyles>
  <dxfs count="14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top" textRotation="0" wrapText="0" indent="0" relativeIndent="255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top" textRotation="0" wrapText="0" indent="0" relativeIndent="255" justifyLastLine="0" shrinkToFit="0" readingOrder="0"/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top" textRotation="0" wrapText="0" indent="0" relativeIndent="255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5:H9" totalsRowShown="0">
  <autoFilter ref="B5:H9"/>
  <tableColumns count="7">
    <tableColumn id="1" name="Client"/>
    <tableColumn id="3" name="Montant devis gagné 2021">
      <calculatedColumnFormula>SUMIFS(Tableau2021[Val. nette],Tableau2021[Statut individuel],"Gagnée",Tableau2021[Client],B6)</calculatedColumnFormula>
    </tableColumn>
    <tableColumn id="2" name="Nb de devis gagné 2021" dataDxfId="1">
      <calculatedColumnFormula>COUNTIFS('2021'!C:C,Tableau1[[#This Row],[Client]],'2021'!E:E,'2021'!E4)</calculatedColumnFormula>
    </tableColumn>
    <tableColumn id="4" name="Montant devis gagné 2022">
      <calculatedColumnFormula>SUMIFS(Tableau2022[Val. nette],Tableau2022[Statut individuel],"Gagnée",Tableau2022[Client],B6)</calculatedColumnFormula>
    </tableColumn>
    <tableColumn id="5" name="Nb de devis gagné 2022" dataDxfId="2">
      <calculatedColumnFormula>COUNTIFS('2022'!C:C,Tableau1[[#This Row],[Client]],'2022'!E:E,Tableau2022[[#This Row],[Statut individuel]])</calculatedColumnFormula>
    </tableColumn>
    <tableColumn id="6" name="Montant devis gagné 2023">
      <calculatedColumnFormula>SUMIFS(Tableau2023[Val. nette],Tableau2023[Statut individuel],"Gagnée",Tableau2023[Client],B6)</calculatedColumnFormula>
    </tableColumn>
    <tableColumn id="7" name="Nb de devis gagné 2023" dataDxfId="0">
      <calculatedColumnFormula>COUNTIFS('2023'!C:C,Tableau1[[#This Row],[Client]],'2023'!E:E,'2023'!E7)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ableau2021" displayName="Tableau2021" ref="C5:G13" totalsRowShown="0">
  <autoFilter ref="C5:G13"/>
  <tableColumns count="5">
    <tableColumn id="1" name="Client" dataDxfId="13"/>
    <tableColumn id="2" name="Document de vente" dataDxfId="12" dataCellStyle="Normal 2"/>
    <tableColumn id="3" name="Statut individuel"/>
    <tableColumn id="4" name="Désignation" dataDxfId="11"/>
    <tableColumn id="5" name="Val. nette" dataCellStyle="Monétair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2" name="Tableau2022" displayName="Tableau2022" ref="C5:G15" totalsRowShown="0">
  <autoFilter ref="C5:G15"/>
  <tableColumns count="5">
    <tableColumn id="1" name="Client" dataDxfId="10"/>
    <tableColumn id="2" name="Document de vente" dataDxfId="9" dataCellStyle="Normal 2"/>
    <tableColumn id="3" name="Statut individuel"/>
    <tableColumn id="4" name="Désignation" dataDxfId="8"/>
    <tableColumn id="5" name="Val. nette" dataDxfId="7" dataCellStyle="Monétaire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4" name="Tableau2023" displayName="Tableau2023" ref="C5:G15" totalsRowShown="0">
  <autoFilter ref="C5:G15"/>
  <tableColumns count="5">
    <tableColumn id="1" name="Client" dataDxfId="6"/>
    <tableColumn id="2" name="Document de vente" dataDxfId="5" dataCellStyle="Normal 2"/>
    <tableColumn id="3" name="Statut individuel"/>
    <tableColumn id="4" name="Désignation" dataDxfId="4"/>
    <tableColumn id="5" name="Val. nette" dataDxfId="3" dataCellStyle="Monétair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H18"/>
  <sheetViews>
    <sheetView tabSelected="1" workbookViewId="0">
      <selection activeCell="B12" sqref="B12"/>
    </sheetView>
  </sheetViews>
  <sheetFormatPr baseColWidth="10" defaultRowHeight="15"/>
  <cols>
    <col min="2" max="2" width="12.85546875" bestFit="1" customWidth="1"/>
    <col min="3" max="3" width="12.85546875" customWidth="1"/>
    <col min="4" max="4" width="18" customWidth="1"/>
    <col min="5" max="5" width="13.28515625" bestFit="1" customWidth="1"/>
    <col min="6" max="6" width="13.7109375" bestFit="1" customWidth="1"/>
    <col min="7" max="7" width="13.28515625" bestFit="1" customWidth="1"/>
    <col min="8" max="8" width="13.7109375" bestFit="1" customWidth="1"/>
  </cols>
  <sheetData>
    <row r="4" spans="2:8">
      <c r="C4" s="12">
        <v>2021</v>
      </c>
      <c r="D4" s="12"/>
      <c r="E4" s="12">
        <v>2022</v>
      </c>
      <c r="F4" s="12"/>
      <c r="G4" s="12">
        <v>2023</v>
      </c>
    </row>
    <row r="5" spans="2:8" ht="45">
      <c r="B5" s="1" t="s">
        <v>0</v>
      </c>
      <c r="C5" s="5" t="s">
        <v>35</v>
      </c>
      <c r="D5" s="5" t="s">
        <v>36</v>
      </c>
      <c r="E5" s="5" t="s">
        <v>34</v>
      </c>
      <c r="F5" s="2" t="s">
        <v>37</v>
      </c>
      <c r="G5" s="5" t="s">
        <v>38</v>
      </c>
      <c r="H5" s="5" t="s">
        <v>39</v>
      </c>
    </row>
    <row r="6" spans="2:8">
      <c r="B6" t="s">
        <v>4</v>
      </c>
      <c r="C6">
        <f>SUMIFS(Tableau2021[Val. nette],Tableau2021[Statut individuel],"Gagnée",Tableau2021[Client],B6)</f>
        <v>680</v>
      </c>
      <c r="D6" s="22">
        <f>COUNTIFS('2021'!C:C,Tableau1[[#This Row],[Client]],'2021'!E:E,'2021'!E4)</f>
        <v>0</v>
      </c>
      <c r="E6">
        <f>SUMIFS(Tableau2022[Val. nette],Tableau2022[Statut individuel],"Gagnée",Tableau2022[Client],B6)</f>
        <v>0</v>
      </c>
      <c r="F6" s="22">
        <f>COUNTIFS('2022'!C:C,Tableau1[[#This Row],[Client]],'2022'!E:E,Tableau2022[[#This Row],[Statut individuel]])</f>
        <v>0</v>
      </c>
      <c r="G6">
        <f>SUMIFS(Tableau2023[Val. nette],Tableau2023[Statut individuel],"Gagnée",Tableau2023[Client],B6)</f>
        <v>650</v>
      </c>
      <c r="H6" s="22">
        <f>COUNTIFS('2023'!C:C,Tableau1[[#This Row],[Client]],'2023'!E:E,'2023'!E7)</f>
        <v>1</v>
      </c>
    </row>
    <row r="7" spans="2:8">
      <c r="B7" t="s">
        <v>1</v>
      </c>
      <c r="C7">
        <f>SUMIFS(Tableau2021[Val. nette],Tableau2021[Statut individuel],"Gagnée",Tableau2021[Client],B7)</f>
        <v>0</v>
      </c>
      <c r="D7" s="22">
        <f>COUNTIFS('2021'!C:C,Tableau1[[#This Row],[Client]],'2021'!E:E,'2021'!E5)</f>
        <v>0</v>
      </c>
      <c r="E7">
        <f>SUMIFS(Tableau2022[Val. nette],Tableau2022[Statut individuel],"Gagnée",Tableau2022[Client],B7)</f>
        <v>0</v>
      </c>
      <c r="F7" s="22">
        <f>COUNTIFS('2022'!C:C,Tableau1[[#This Row],[Client]],'2022'!E:E,Tableau2022[[#This Row],[Statut individuel]])</f>
        <v>0</v>
      </c>
      <c r="G7">
        <f>SUMIFS(Tableau2023[Val. nette],Tableau2023[Statut individuel],"Gagnée",Tableau2023[Client],B7)</f>
        <v>940</v>
      </c>
      <c r="H7" s="22">
        <f>COUNTIFS('2023'!C:C,Tableau1[[#This Row],[Client]],'2023'!E:E,'2023'!E8)</f>
        <v>3</v>
      </c>
    </row>
    <row r="8" spans="2:8">
      <c r="B8" t="s">
        <v>2</v>
      </c>
      <c r="C8">
        <f>SUMIFS(Tableau2021[Val. nette],Tableau2021[Statut individuel],"Gagnée",Tableau2021[Client],B8)</f>
        <v>1040</v>
      </c>
      <c r="D8" s="22">
        <f>COUNTIFS('2021'!C:C,Tableau1[[#This Row],[Client]],'2021'!E:E,'2021'!E6)</f>
        <v>3</v>
      </c>
      <c r="E8">
        <f>SUMIFS(Tableau2022[Val. nette],Tableau2022[Statut individuel],"Gagnée",Tableau2022[Client],B8)</f>
        <v>1380</v>
      </c>
      <c r="F8" s="22">
        <f>COUNTIFS('2022'!C:C,Tableau1[[#This Row],[Client]],'2022'!E:E,Tableau2022[[#This Row],[Statut individuel]])</f>
        <v>3</v>
      </c>
      <c r="G8">
        <f>SUMIFS(Tableau2023[Val. nette],Tableau2023[Statut individuel],"Gagnée",Tableau2023[Client],B8)</f>
        <v>0</v>
      </c>
      <c r="H8" s="22">
        <f>COUNTIFS('2023'!C:C,Tableau1[[#This Row],[Client]],'2023'!E:E,'2023'!E9)</f>
        <v>0</v>
      </c>
    </row>
    <row r="9" spans="2:8">
      <c r="B9" t="s">
        <v>3</v>
      </c>
      <c r="C9">
        <f>SUMIFS(Tableau2021[Val. nette],Tableau2021[Statut individuel],"Gagnée",Tableau2021[Client],B9)</f>
        <v>0</v>
      </c>
      <c r="D9" s="22">
        <f>COUNTIFS('2021'!C:C,Tableau1[[#This Row],[Client]],'2021'!E:E,'2021'!E7)</f>
        <v>0</v>
      </c>
      <c r="E9">
        <f>SUMIFS(Tableau2022[Val. nette],Tableau2022[Statut individuel],"Gagnée",Tableau2022[Client],B9)</f>
        <v>1850</v>
      </c>
      <c r="F9" s="22">
        <f>COUNTIFS('2022'!C:C,Tableau1[[#This Row],[Client]],'2022'!E:E,Tableau2022[[#This Row],[Statut individuel]])</f>
        <v>1</v>
      </c>
      <c r="G9">
        <f>SUMIFS(Tableau2023[Val. nette],Tableau2023[Statut individuel],"Gagnée",Tableau2023[Client],B9)</f>
        <v>0</v>
      </c>
      <c r="H9" s="22">
        <f>COUNTIFS('2023'!C:C,Tableau1[[#This Row],[Client]],'2023'!E:E,'2023'!E10)</f>
        <v>0</v>
      </c>
    </row>
    <row r="16" spans="2:8">
      <c r="B16" s="13" t="s">
        <v>52</v>
      </c>
      <c r="C16" s="14"/>
      <c r="D16" s="14"/>
      <c r="E16" s="14"/>
      <c r="F16" s="14"/>
      <c r="G16" s="14"/>
      <c r="H16" s="15"/>
    </row>
    <row r="17" spans="2:8">
      <c r="B17" s="16"/>
      <c r="C17" s="17"/>
      <c r="D17" s="17"/>
      <c r="E17" s="17"/>
      <c r="F17" s="17"/>
      <c r="G17" s="17"/>
      <c r="H17" s="18"/>
    </row>
    <row r="18" spans="2:8">
      <c r="B18" s="19"/>
      <c r="C18" s="20"/>
      <c r="D18" s="20"/>
      <c r="E18" s="20"/>
      <c r="F18" s="20"/>
      <c r="G18" s="20"/>
      <c r="H18" s="21"/>
    </row>
  </sheetData>
  <mergeCells count="1">
    <mergeCell ref="B16:H1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C3:G13"/>
  <sheetViews>
    <sheetView workbookViewId="0">
      <selection activeCell="C10" sqref="C10"/>
    </sheetView>
  </sheetViews>
  <sheetFormatPr baseColWidth="10" defaultRowHeight="15"/>
  <cols>
    <col min="3" max="3" width="12.85546875" bestFit="1" customWidth="1"/>
    <col min="4" max="4" width="19.42578125" customWidth="1"/>
    <col min="5" max="5" width="16.42578125" customWidth="1"/>
    <col min="6" max="6" width="17.5703125" bestFit="1" customWidth="1"/>
  </cols>
  <sheetData>
    <row r="3" spans="3:7">
      <c r="C3" t="s">
        <v>24</v>
      </c>
    </row>
    <row r="5" spans="3:7">
      <c r="C5" t="s">
        <v>0</v>
      </c>
      <c r="D5" t="s">
        <v>6</v>
      </c>
      <c r="E5" t="s">
        <v>5</v>
      </c>
      <c r="F5" t="s">
        <v>8</v>
      </c>
      <c r="G5" t="s">
        <v>40</v>
      </c>
    </row>
    <row r="6" spans="3:7">
      <c r="C6" s="3" t="s">
        <v>2</v>
      </c>
      <c r="D6" s="6" t="s">
        <v>9</v>
      </c>
      <c r="E6" s="6" t="s">
        <v>7</v>
      </c>
      <c r="F6" s="7" t="s">
        <v>10</v>
      </c>
      <c r="G6" s="11">
        <v>480</v>
      </c>
    </row>
    <row r="7" spans="3:7">
      <c r="C7" s="3" t="s">
        <v>2</v>
      </c>
      <c r="D7" s="6" t="s">
        <v>9</v>
      </c>
      <c r="E7" s="6" t="s">
        <v>7</v>
      </c>
      <c r="F7" s="7" t="s">
        <v>11</v>
      </c>
      <c r="G7" s="11">
        <v>200</v>
      </c>
    </row>
    <row r="8" spans="3:7">
      <c r="C8" s="4" t="s">
        <v>3</v>
      </c>
      <c r="D8" s="6" t="s">
        <v>15</v>
      </c>
      <c r="E8" t="s">
        <v>12</v>
      </c>
      <c r="F8" s="7" t="s">
        <v>16</v>
      </c>
      <c r="G8" s="11">
        <v>600</v>
      </c>
    </row>
    <row r="9" spans="3:7">
      <c r="C9" s="4" t="s">
        <v>3</v>
      </c>
      <c r="D9" s="6" t="s">
        <v>15</v>
      </c>
      <c r="E9" t="s">
        <v>12</v>
      </c>
      <c r="F9" s="7" t="s">
        <v>17</v>
      </c>
      <c r="G9" s="11">
        <v>200</v>
      </c>
    </row>
    <row r="10" spans="3:7">
      <c r="C10" s="3" t="s">
        <v>2</v>
      </c>
      <c r="D10" s="6" t="s">
        <v>18</v>
      </c>
      <c r="E10" t="s">
        <v>7</v>
      </c>
      <c r="F10" s="7" t="s">
        <v>13</v>
      </c>
      <c r="G10" s="11">
        <v>360</v>
      </c>
    </row>
    <row r="11" spans="3:7">
      <c r="C11" s="3" t="s">
        <v>4</v>
      </c>
      <c r="D11" s="6" t="s">
        <v>21</v>
      </c>
      <c r="E11" t="s">
        <v>7</v>
      </c>
      <c r="F11" s="7" t="s">
        <v>22</v>
      </c>
      <c r="G11" s="11">
        <v>480</v>
      </c>
    </row>
    <row r="12" spans="3:7">
      <c r="C12" s="3" t="s">
        <v>4</v>
      </c>
      <c r="D12" s="6" t="s">
        <v>21</v>
      </c>
      <c r="E12" t="s">
        <v>7</v>
      </c>
      <c r="F12" s="7" t="s">
        <v>23</v>
      </c>
      <c r="G12" s="11">
        <v>200</v>
      </c>
    </row>
    <row r="13" spans="3:7">
      <c r="C13" s="3" t="s">
        <v>2</v>
      </c>
      <c r="D13" s="6" t="s">
        <v>19</v>
      </c>
      <c r="E13" t="s">
        <v>12</v>
      </c>
      <c r="F13" s="7" t="s">
        <v>20</v>
      </c>
      <c r="G13" s="11">
        <v>1500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C3:G15"/>
  <sheetViews>
    <sheetView workbookViewId="0">
      <selection activeCell="G6" sqref="G6"/>
    </sheetView>
  </sheetViews>
  <sheetFormatPr baseColWidth="10" defaultRowHeight="15"/>
  <cols>
    <col min="3" max="3" width="12.85546875" bestFit="1" customWidth="1"/>
    <col min="4" max="4" width="19.42578125" customWidth="1"/>
    <col min="5" max="5" width="16.42578125" customWidth="1"/>
    <col min="6" max="6" width="17.5703125" bestFit="1" customWidth="1"/>
  </cols>
  <sheetData>
    <row r="3" spans="3:7">
      <c r="C3" t="s">
        <v>24</v>
      </c>
    </row>
    <row r="5" spans="3:7">
      <c r="C5" t="s">
        <v>0</v>
      </c>
      <c r="D5" t="s">
        <v>6</v>
      </c>
      <c r="E5" t="s">
        <v>5</v>
      </c>
      <c r="F5" t="s">
        <v>8</v>
      </c>
      <c r="G5" t="s">
        <v>40</v>
      </c>
    </row>
    <row r="6" spans="3:7">
      <c r="C6" t="s">
        <v>3</v>
      </c>
      <c r="D6" s="9" t="s">
        <v>25</v>
      </c>
      <c r="E6" t="s">
        <v>7</v>
      </c>
      <c r="F6" t="s">
        <v>16</v>
      </c>
      <c r="G6" s="11">
        <v>210</v>
      </c>
    </row>
    <row r="7" spans="3:7">
      <c r="C7" s="3" t="s">
        <v>2</v>
      </c>
      <c r="D7" s="9" t="s">
        <v>29</v>
      </c>
      <c r="E7" s="6" t="s">
        <v>7</v>
      </c>
      <c r="F7" s="7" t="s">
        <v>10</v>
      </c>
      <c r="G7" s="11">
        <v>400</v>
      </c>
    </row>
    <row r="8" spans="3:7">
      <c r="C8" s="3" t="s">
        <v>2</v>
      </c>
      <c r="D8" s="9" t="s">
        <v>29</v>
      </c>
      <c r="E8" s="6" t="s">
        <v>7</v>
      </c>
      <c r="F8" s="7" t="s">
        <v>11</v>
      </c>
      <c r="G8" s="11">
        <v>200</v>
      </c>
    </row>
    <row r="9" spans="3:7">
      <c r="C9" s="3" t="s">
        <v>1</v>
      </c>
      <c r="D9" s="9" t="s">
        <v>14</v>
      </c>
      <c r="E9" t="s">
        <v>12</v>
      </c>
      <c r="F9" s="7" t="s">
        <v>13</v>
      </c>
      <c r="G9" s="11">
        <v>250</v>
      </c>
    </row>
    <row r="10" spans="3:7">
      <c r="C10" s="4" t="s">
        <v>3</v>
      </c>
      <c r="D10" s="10" t="s">
        <v>30</v>
      </c>
      <c r="E10" t="s">
        <v>12</v>
      </c>
      <c r="F10" s="7" t="s">
        <v>16</v>
      </c>
      <c r="G10" s="11">
        <v>200</v>
      </c>
    </row>
    <row r="11" spans="3:7">
      <c r="C11" s="4" t="s">
        <v>3</v>
      </c>
      <c r="D11" s="10" t="s">
        <v>31</v>
      </c>
      <c r="E11" t="s">
        <v>7</v>
      </c>
      <c r="F11" s="7" t="s">
        <v>32</v>
      </c>
      <c r="G11" s="11">
        <v>890</v>
      </c>
    </row>
    <row r="12" spans="3:7">
      <c r="C12" s="3" t="s">
        <v>2</v>
      </c>
      <c r="D12" s="9" t="s">
        <v>18</v>
      </c>
      <c r="E12" t="s">
        <v>7</v>
      </c>
      <c r="F12" s="7" t="s">
        <v>20</v>
      </c>
      <c r="G12" s="11">
        <v>780</v>
      </c>
    </row>
    <row r="13" spans="3:7">
      <c r="C13" s="3" t="s">
        <v>3</v>
      </c>
      <c r="D13" s="9" t="s">
        <v>28</v>
      </c>
      <c r="E13" t="s">
        <v>7</v>
      </c>
      <c r="F13" s="7" t="s">
        <v>26</v>
      </c>
      <c r="G13" s="11">
        <v>600</v>
      </c>
    </row>
    <row r="14" spans="3:7">
      <c r="C14" s="3" t="s">
        <v>3</v>
      </c>
      <c r="D14" s="9" t="s">
        <v>28</v>
      </c>
      <c r="E14" t="s">
        <v>7</v>
      </c>
      <c r="F14" s="7" t="s">
        <v>27</v>
      </c>
      <c r="G14" s="11">
        <v>150</v>
      </c>
    </row>
    <row r="15" spans="3:7">
      <c r="C15" s="3" t="s">
        <v>4</v>
      </c>
      <c r="D15" s="10" t="s">
        <v>33</v>
      </c>
      <c r="E15" t="s">
        <v>12</v>
      </c>
      <c r="F15" s="7" t="s">
        <v>32</v>
      </c>
      <c r="G15" s="11">
        <v>400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C3:G15"/>
  <sheetViews>
    <sheetView workbookViewId="0">
      <selection activeCell="C11" sqref="C11"/>
    </sheetView>
  </sheetViews>
  <sheetFormatPr baseColWidth="10" defaultRowHeight="15"/>
  <cols>
    <col min="3" max="3" width="12.85546875" bestFit="1" customWidth="1"/>
    <col min="4" max="4" width="20.85546875" bestFit="1" customWidth="1"/>
    <col min="5" max="5" width="18" bestFit="1" customWidth="1"/>
    <col min="6" max="6" width="18.7109375" bestFit="1" customWidth="1"/>
  </cols>
  <sheetData>
    <row r="3" spans="3:7">
      <c r="C3" t="s">
        <v>24</v>
      </c>
    </row>
    <row r="5" spans="3:7">
      <c r="C5" t="s">
        <v>0</v>
      </c>
      <c r="D5" t="s">
        <v>6</v>
      </c>
      <c r="E5" t="s">
        <v>5</v>
      </c>
      <c r="F5" t="s">
        <v>8</v>
      </c>
      <c r="G5" t="s">
        <v>40</v>
      </c>
    </row>
    <row r="6" spans="3:7">
      <c r="C6" t="s">
        <v>1</v>
      </c>
      <c r="D6" s="8" t="s">
        <v>43</v>
      </c>
      <c r="E6" t="s">
        <v>12</v>
      </c>
      <c r="F6" t="s">
        <v>46</v>
      </c>
      <c r="G6" s="11">
        <v>535</v>
      </c>
    </row>
    <row r="7" spans="3:7">
      <c r="C7" t="s">
        <v>4</v>
      </c>
      <c r="D7" s="8" t="s">
        <v>45</v>
      </c>
      <c r="E7" s="6" t="s">
        <v>7</v>
      </c>
      <c r="F7" s="7" t="s">
        <v>20</v>
      </c>
      <c r="G7" s="11">
        <v>650</v>
      </c>
    </row>
    <row r="8" spans="3:7">
      <c r="C8" t="s">
        <v>1</v>
      </c>
      <c r="D8" s="8" t="s">
        <v>42</v>
      </c>
      <c r="E8" t="s">
        <v>12</v>
      </c>
      <c r="F8" s="7" t="s">
        <v>10</v>
      </c>
      <c r="G8" s="11">
        <v>210</v>
      </c>
    </row>
    <row r="9" spans="3:7">
      <c r="C9" t="s">
        <v>1</v>
      </c>
      <c r="D9" s="8" t="s">
        <v>42</v>
      </c>
      <c r="E9" t="s">
        <v>12</v>
      </c>
      <c r="F9" s="7" t="s">
        <v>47</v>
      </c>
      <c r="G9" s="11">
        <v>100</v>
      </c>
    </row>
    <row r="10" spans="3:7">
      <c r="C10" t="s">
        <v>4</v>
      </c>
      <c r="D10" s="8" t="s">
        <v>44</v>
      </c>
      <c r="E10" t="s">
        <v>12</v>
      </c>
      <c r="F10" s="7" t="s">
        <v>46</v>
      </c>
      <c r="G10" s="11">
        <v>650</v>
      </c>
    </row>
    <row r="11" spans="3:7">
      <c r="C11" t="s">
        <v>4</v>
      </c>
      <c r="D11" s="8" t="s">
        <v>44</v>
      </c>
      <c r="E11" t="s">
        <v>12</v>
      </c>
      <c r="F11" s="7" t="s">
        <v>48</v>
      </c>
      <c r="G11" s="11">
        <v>50</v>
      </c>
    </row>
    <row r="12" spans="3:7">
      <c r="C12" t="s">
        <v>1</v>
      </c>
      <c r="D12" s="8" t="s">
        <v>41</v>
      </c>
      <c r="E12" t="s">
        <v>7</v>
      </c>
      <c r="F12" s="7" t="s">
        <v>10</v>
      </c>
      <c r="G12" s="11">
        <v>650</v>
      </c>
    </row>
    <row r="13" spans="3:7">
      <c r="C13" t="s">
        <v>1</v>
      </c>
      <c r="D13" s="8" t="s">
        <v>41</v>
      </c>
      <c r="E13" t="s">
        <v>7</v>
      </c>
      <c r="F13" s="7" t="s">
        <v>49</v>
      </c>
      <c r="G13" s="11">
        <v>200</v>
      </c>
    </row>
    <row r="14" spans="3:7">
      <c r="C14" t="s">
        <v>1</v>
      </c>
      <c r="D14" s="8" t="s">
        <v>41</v>
      </c>
      <c r="E14" t="s">
        <v>7</v>
      </c>
      <c r="F14" s="7" t="s">
        <v>50</v>
      </c>
      <c r="G14" s="11">
        <v>60</v>
      </c>
    </row>
    <row r="15" spans="3:7">
      <c r="C15" t="s">
        <v>1</v>
      </c>
      <c r="D15" s="8" t="s">
        <v>41</v>
      </c>
      <c r="E15" t="s">
        <v>7</v>
      </c>
      <c r="F15" s="7" t="s">
        <v>51</v>
      </c>
      <c r="G15" s="11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2021</vt:lpstr>
      <vt:lpstr>2022</vt:lpstr>
      <vt:lpstr>2023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Jefferson POLLET</dc:creator>
  <cp:lastModifiedBy>Stef</cp:lastModifiedBy>
  <dcterms:created xsi:type="dcterms:W3CDTF">2023-10-06T06:28:02Z</dcterms:created>
  <dcterms:modified xsi:type="dcterms:W3CDTF">2023-10-06T13:31:59Z</dcterms:modified>
</cp:coreProperties>
</file>