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90" yWindow="540" windowWidth="16240" windowHeight="6490"/>
  </bookViews>
  <sheets>
    <sheet name="Réponses au formulaire 1" sheetId="1" r:id="rId1"/>
    <sheet name="graphs synthèse" sheetId="2" r:id="rId2"/>
  </sheets>
  <definedNames>
    <definedName name="_xlnm._FilterDatabase" localSheetId="0" hidden="1">'Réponses au formulaire 1'!$A$1:$EB$32</definedName>
    <definedName name="ANXCOGN">'Réponses au formulaire 1'!$DK$2:$DK$28</definedName>
    <definedName name="ANXSOM">'Réponses au formulaire 1'!$DI$2:$DI$28</definedName>
    <definedName name="BOURSEHEC">'Réponses au formulaire 1'!$DA$2:$DA$28</definedName>
    <definedName name="BOURSUP">'Réponses au formulaire 1'!$CZ$2:$CZ$28</definedName>
    <definedName name="CATT">'Réponses au formulaire 1'!$DY$2:$DY$28</definedName>
    <definedName name="CEMOT">'Réponses au formulaire 1'!$DW$2:$DW$28</definedName>
    <definedName name="CONFENSOI">'Réponses au formulaire 1'!$DM$2:$DM$28</definedName>
    <definedName name="DEMBOURSEHEC">'Réponses au formulaire 1'!$DB$2:$DB$28</definedName>
    <definedName name="DISCINT">'Réponses au formulaire 1'!$EA$2:$EA$28</definedName>
    <definedName name="ESTIMEDESOISOC">'Réponses au formulaire 1'!$DH$2:$DH$28</definedName>
    <definedName name="ESTSOI1">'Réponses au formulaire 1'!$DG$2:$DG$28</definedName>
    <definedName name="FIXBUT">'Réponses au formulaire 1'!$DU$2:$DU$28</definedName>
    <definedName name="GENRE">'Réponses au formulaire 1'!$ED$2:$ED$28</definedName>
    <definedName name="MENTORATRATP">'Réponses au formulaire 1'!$DC$2:$DC$28</definedName>
    <definedName name="MENTTB">'Réponses au formulaire 1'!$EC$2:$EC$28</definedName>
    <definedName name="MENTTP">'Réponses au formulaire 1'!$EC$2:$EC$28</definedName>
    <definedName name="OREGO">'Réponses au formulaire 1'!$DQ$2:$DQ$28</definedName>
    <definedName name="ORETACHE">'Réponses au formulaire 1'!$DO$2:$DO$28</definedName>
    <definedName name="orient_tache">'Réponses au formulaire 1'!$DO$1</definedName>
    <definedName name="PREPMENTALE">'Réponses au formulaire 1'!$DD$2:$DD$28</definedName>
    <definedName name="REDBLT">'Réponses au formulaire 1'!$DE$2:$DE$28</definedName>
    <definedName name="RELAX">'Réponses au formulaire 1'!$DS$2:$DS$28</definedName>
    <definedName name="REORIENT">'Réponses au formulaire 1'!$DF$2:$DF$28</definedName>
  </definedNames>
  <calcPr calcId="125725"/>
</workbook>
</file>

<file path=xl/calcChain.xml><?xml version="1.0" encoding="utf-8"?>
<calcChain xmlns="http://schemas.openxmlformats.org/spreadsheetml/2006/main">
  <c r="EH2" i="1"/>
  <c r="EF24"/>
  <c r="CZ30"/>
  <c r="DA30"/>
  <c r="DB30"/>
  <c r="DC30"/>
  <c r="DD30"/>
  <c r="DE30"/>
  <c r="DF30"/>
  <c r="DG30"/>
  <c r="DH30"/>
  <c r="DI30"/>
  <c r="DJ30"/>
  <c r="DK30"/>
  <c r="DL30"/>
  <c r="DM30"/>
  <c r="DN30"/>
  <c r="DO30"/>
  <c r="DP30"/>
  <c r="DQ30"/>
  <c r="DR30"/>
  <c r="DS30"/>
  <c r="DT30"/>
  <c r="DU30"/>
  <c r="DV30"/>
  <c r="DW30"/>
  <c r="DX30"/>
  <c r="DY30"/>
  <c r="DZ30"/>
  <c r="EA30"/>
  <c r="EB30"/>
  <c r="EC30"/>
  <c r="ED30"/>
  <c r="CZ31"/>
  <c r="DA31"/>
  <c r="DB31"/>
  <c r="DC31"/>
  <c r="DD31"/>
  <c r="DE31"/>
  <c r="DF31"/>
  <c r="DG31"/>
  <c r="DH31"/>
  <c r="DI31"/>
  <c r="DJ31"/>
  <c r="DK31"/>
  <c r="DL31"/>
  <c r="DM31"/>
  <c r="DN31"/>
  <c r="DO31"/>
  <c r="DP31"/>
  <c r="DQ31"/>
  <c r="DR31"/>
  <c r="DS31"/>
  <c r="DT31"/>
  <c r="DU31"/>
  <c r="DV31"/>
  <c r="DW31"/>
  <c r="DX31"/>
  <c r="DY31"/>
  <c r="DZ31"/>
  <c r="EA31"/>
  <c r="EB31"/>
  <c r="EC31"/>
  <c r="ED31"/>
  <c r="CZ32"/>
  <c r="DA32"/>
  <c r="DB32"/>
  <c r="DC32"/>
  <c r="DD32"/>
  <c r="DE32"/>
  <c r="DF32"/>
  <c r="DG32"/>
  <c r="DH32"/>
  <c r="DI32"/>
  <c r="DJ32"/>
  <c r="DK32"/>
  <c r="DL32"/>
  <c r="DM32"/>
  <c r="DN32"/>
  <c r="DO32"/>
  <c r="DP32"/>
  <c r="DQ32"/>
  <c r="DR32"/>
  <c r="DS32"/>
  <c r="DT32"/>
  <c r="DU32"/>
  <c r="DV32"/>
  <c r="DW32"/>
  <c r="DX32"/>
  <c r="DY32"/>
  <c r="DZ32"/>
  <c r="EA32"/>
  <c r="EB32"/>
  <c r="EC32"/>
  <c r="ED32"/>
  <c r="EF16"/>
  <c r="EG18"/>
  <c r="EG33"/>
  <c r="EG32"/>
  <c r="EG31"/>
  <c r="EG30"/>
  <c r="EG29"/>
  <c r="EG28"/>
  <c r="EG27"/>
  <c r="EG26"/>
  <c r="EG25"/>
  <c r="EG24"/>
  <c r="EG23"/>
  <c r="EG22"/>
  <c r="EG21"/>
  <c r="EG20"/>
  <c r="EG19"/>
  <c r="EF29"/>
  <c r="EF28"/>
  <c r="EF27"/>
  <c r="EF26"/>
  <c r="EF25"/>
  <c r="EF23"/>
  <c r="EF22"/>
  <c r="EF21"/>
  <c r="EF20"/>
  <c r="EF19"/>
  <c r="EF18"/>
  <c r="EF17"/>
  <c r="EF30"/>
  <c r="EF31"/>
  <c r="EF32"/>
  <c r="EF33"/>
  <c r="EZ16"/>
  <c r="EY16"/>
  <c r="EX16"/>
  <c r="EW16"/>
  <c r="EV16"/>
  <c r="EU16"/>
  <c r="ET16"/>
  <c r="ES16"/>
  <c r="ER16"/>
  <c r="EQ16"/>
  <c r="EP16"/>
  <c r="EO16"/>
  <c r="EM16"/>
  <c r="EL16"/>
  <c r="EK16"/>
  <c r="EJ16"/>
  <c r="EI16"/>
  <c r="EH16"/>
  <c r="EG16"/>
  <c r="EN16"/>
  <c r="EE8"/>
  <c r="EE14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Z12" s="1"/>
  <c r="EG8"/>
  <c r="EF8"/>
  <c r="EE5"/>
  <c r="EG5"/>
  <c r="EF5"/>
  <c r="EE2"/>
  <c r="EG2"/>
  <c r="EF2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R30"/>
  <c r="BS30"/>
  <c r="BT30"/>
  <c r="BU30"/>
  <c r="BV30"/>
  <c r="BW30"/>
  <c r="BX30"/>
  <c r="BY30"/>
  <c r="BZ30"/>
  <c r="CA30"/>
  <c r="CB30"/>
  <c r="CC30"/>
  <c r="CD30"/>
  <c r="CE30"/>
  <c r="CF30"/>
  <c r="CG30"/>
  <c r="CH30"/>
  <c r="CI30"/>
  <c r="CJ30"/>
  <c r="CK30"/>
  <c r="CL30"/>
  <c r="CM30"/>
  <c r="CN30"/>
  <c r="CO30"/>
  <c r="CP30"/>
  <c r="CQ30"/>
  <c r="CR30"/>
  <c r="CS30"/>
  <c r="CT30"/>
  <c r="CU30"/>
  <c r="CV30"/>
  <c r="CW30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CN31"/>
  <c r="CO31"/>
  <c r="CP31"/>
  <c r="CQ31"/>
  <c r="CR31"/>
  <c r="CS31"/>
  <c r="CT31"/>
  <c r="CU31"/>
  <c r="CV31"/>
  <c r="CW31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M32"/>
  <c r="BN32"/>
  <c r="BO32"/>
  <c r="BP32"/>
  <c r="BQ32"/>
  <c r="BR32"/>
  <c r="BS32"/>
  <c r="BT32"/>
  <c r="BU32"/>
  <c r="BV32"/>
  <c r="BW32"/>
  <c r="BX32"/>
  <c r="BY32"/>
  <c r="BZ32"/>
  <c r="CA32"/>
  <c r="CB32"/>
  <c r="CC32"/>
  <c r="CD32"/>
  <c r="CE32"/>
  <c r="CF32"/>
  <c r="CG32"/>
  <c r="CH32"/>
  <c r="CI32"/>
  <c r="CJ32"/>
  <c r="CK32"/>
  <c r="CL32"/>
  <c r="CM32"/>
  <c r="CN32"/>
  <c r="CO32"/>
  <c r="CP32"/>
  <c r="CQ32"/>
  <c r="CR32"/>
  <c r="CS32"/>
  <c r="CT32"/>
  <c r="CU32"/>
  <c r="CV32"/>
  <c r="CW32"/>
  <c r="C32"/>
  <c r="C31"/>
  <c r="C30"/>
  <c r="FD12" l="1"/>
  <c r="GB12" s="1"/>
  <c r="FC12"/>
  <c r="GA12" s="1"/>
  <c r="FE12"/>
  <c r="GC12" s="1"/>
</calcChain>
</file>

<file path=xl/sharedStrings.xml><?xml version="1.0" encoding="utf-8"?>
<sst xmlns="http://schemas.openxmlformats.org/spreadsheetml/2006/main" count="187" uniqueCount="153">
  <si>
    <t>Horodateur</t>
  </si>
  <si>
    <t xml:space="preserve">je suis : </t>
  </si>
  <si>
    <t>EES1</t>
  </si>
  <si>
    <t>EES2</t>
  </si>
  <si>
    <t>EES3</t>
  </si>
  <si>
    <t>EES4</t>
  </si>
  <si>
    <t>EES5</t>
  </si>
  <si>
    <t>EES6</t>
  </si>
  <si>
    <t>EES7</t>
  </si>
  <si>
    <t>EES8</t>
  </si>
  <si>
    <t>EES9</t>
  </si>
  <si>
    <t>EES10</t>
  </si>
  <si>
    <t>EES2-1</t>
  </si>
  <si>
    <t>EES2-2</t>
  </si>
  <si>
    <t>EES2-3</t>
  </si>
  <si>
    <t>EES2-4</t>
  </si>
  <si>
    <t>EES2-5</t>
  </si>
  <si>
    <t>EES2-6</t>
  </si>
  <si>
    <t>EES2-7</t>
  </si>
  <si>
    <t>EES2-8</t>
  </si>
  <si>
    <t>EES2-9</t>
  </si>
  <si>
    <t>EES2-10</t>
  </si>
  <si>
    <t>EES2-11</t>
  </si>
  <si>
    <t>EES2-12</t>
  </si>
  <si>
    <t>EES2-13</t>
  </si>
  <si>
    <t>EES2-14</t>
  </si>
  <si>
    <t>EES2-15</t>
  </si>
  <si>
    <t>EES2-16</t>
  </si>
  <si>
    <t>EES2-17</t>
  </si>
  <si>
    <t>EES2-18</t>
  </si>
  <si>
    <t>EES2-19</t>
  </si>
  <si>
    <t>EES2-20</t>
  </si>
  <si>
    <t>EES2-21</t>
  </si>
  <si>
    <t>EES2-22</t>
  </si>
  <si>
    <t>EES2-23</t>
  </si>
  <si>
    <t>EES2-24</t>
  </si>
  <si>
    <t>EES2-25</t>
  </si>
  <si>
    <t>EES2-26</t>
  </si>
  <si>
    <t>EES2-27</t>
  </si>
  <si>
    <t>EES2-28</t>
  </si>
  <si>
    <t>EES2-29</t>
  </si>
  <si>
    <t>EES2-30</t>
  </si>
  <si>
    <t>EEAC1</t>
  </si>
  <si>
    <t>EEAC2</t>
  </si>
  <si>
    <t>EEAC3</t>
  </si>
  <si>
    <t>EEAC4</t>
  </si>
  <si>
    <t>EEAC5</t>
  </si>
  <si>
    <t>EEAC6</t>
  </si>
  <si>
    <t>EEAC7</t>
  </si>
  <si>
    <t>EEAC8</t>
  </si>
  <si>
    <t>EEAC9</t>
  </si>
  <si>
    <t>EEAC10</t>
  </si>
  <si>
    <t>EEAC11</t>
  </si>
  <si>
    <t>EEAC12</t>
  </si>
  <si>
    <t>EEAC13</t>
  </si>
  <si>
    <t>EEAC14</t>
  </si>
  <si>
    <t>EEAC15</t>
  </si>
  <si>
    <t>EEAC16</t>
  </si>
  <si>
    <t>EEAC17</t>
  </si>
  <si>
    <t>EEAC18</t>
  </si>
  <si>
    <t>EEAC19</t>
  </si>
  <si>
    <t>EEAC20</t>
  </si>
  <si>
    <t>EEAC21</t>
  </si>
  <si>
    <t>EEAC22</t>
  </si>
  <si>
    <t>EEAC23</t>
  </si>
  <si>
    <t>QPSS1</t>
  </si>
  <si>
    <t>QPSS2</t>
  </si>
  <si>
    <t>QPSS3</t>
  </si>
  <si>
    <t>QPSS4</t>
  </si>
  <si>
    <t>QPSS5</t>
  </si>
  <si>
    <t>QPSS6</t>
  </si>
  <si>
    <t>QPSS7</t>
  </si>
  <si>
    <t>QPSS8</t>
  </si>
  <si>
    <t>QPSS9</t>
  </si>
  <si>
    <t>QPSS10</t>
  </si>
  <si>
    <t>QPSS11</t>
  </si>
  <si>
    <t>QPSS12</t>
  </si>
  <si>
    <t>TOPS1</t>
  </si>
  <si>
    <t>TOPS2</t>
  </si>
  <si>
    <t>TOPS3</t>
  </si>
  <si>
    <t>TOPS4</t>
  </si>
  <si>
    <t>TOPS5</t>
  </si>
  <si>
    <t>TOPS6</t>
  </si>
  <si>
    <t>TOPS7</t>
  </si>
  <si>
    <t>TOPS8</t>
  </si>
  <si>
    <t>TOPS9</t>
  </si>
  <si>
    <t>TOPS10</t>
  </si>
  <si>
    <t>TOPS11</t>
  </si>
  <si>
    <t>TOPS12</t>
  </si>
  <si>
    <t>TOPS13</t>
  </si>
  <si>
    <t>TOPS14</t>
  </si>
  <si>
    <t>TOPS15</t>
  </si>
  <si>
    <t>TOPS16</t>
  </si>
  <si>
    <t>TOPS17</t>
  </si>
  <si>
    <t>TOPS18</t>
  </si>
  <si>
    <t>TOPS19</t>
  </si>
  <si>
    <t>TOPS20</t>
  </si>
  <si>
    <t>TOPS21</t>
  </si>
  <si>
    <t>TOPS22</t>
  </si>
  <si>
    <t>TOPS23</t>
  </si>
  <si>
    <t>TOPS24</t>
  </si>
  <si>
    <t>ESTIMEDESOI1</t>
  </si>
  <si>
    <t>ANXSOM</t>
  </si>
  <si>
    <t>ANXCOGN</t>
  </si>
  <si>
    <t>CCANXSOM</t>
  </si>
  <si>
    <t>CCANXCOGN</t>
  </si>
  <si>
    <t>CONFENSOI</t>
  </si>
  <si>
    <t>CCCONFENSOI</t>
  </si>
  <si>
    <t>ORETACHE</t>
  </si>
  <si>
    <t>OREGO</t>
  </si>
  <si>
    <t>CCORETACHE</t>
  </si>
  <si>
    <t>CCOREGO</t>
  </si>
  <si>
    <t>RELAX</t>
  </si>
  <si>
    <t>CCRELAX</t>
  </si>
  <si>
    <t>FIXBUT</t>
  </si>
  <si>
    <t>CCFIXBUT</t>
  </si>
  <si>
    <t>CEMOT</t>
  </si>
  <si>
    <t>CCCEMOT</t>
  </si>
  <si>
    <t>CATT</t>
  </si>
  <si>
    <t>CCCATT</t>
  </si>
  <si>
    <t>DISCINT</t>
  </si>
  <si>
    <t>CCDISCINT</t>
  </si>
  <si>
    <t>MENTBAC</t>
  </si>
  <si>
    <t>BOURSUP</t>
  </si>
  <si>
    <t>BOURSHEC</t>
  </si>
  <si>
    <t>DEMBOURSHEC</t>
  </si>
  <si>
    <t>MENTORATRATP</t>
  </si>
  <si>
    <t>PREPMENTALE</t>
  </si>
  <si>
    <t>REDBLT</t>
  </si>
  <si>
    <t>REOREINT</t>
  </si>
  <si>
    <t>écart type</t>
  </si>
  <si>
    <t>min</t>
  </si>
  <si>
    <t>max</t>
  </si>
  <si>
    <t>CORR CONF/GENRE</t>
  </si>
  <si>
    <t>genre</t>
  </si>
  <si>
    <t>CORR ORIENT EGO/GENRE</t>
  </si>
  <si>
    <t>CORR ORIENT TACHE/GENRE</t>
  </si>
  <si>
    <t>CORR ANX COGN/GENRE</t>
  </si>
  <si>
    <t>CORR CONTROL ATT/GENRE</t>
  </si>
  <si>
    <t>CORR CONTROL EMO/GENRE</t>
  </si>
  <si>
    <t>mention TB</t>
  </si>
  <si>
    <t>CORR ANX COGN/MENTION BAC</t>
  </si>
  <si>
    <t>CORR ANX SOMM/MENTION BAC</t>
  </si>
  <si>
    <t>CORR ESTIM SOI/MENTION BAC</t>
  </si>
  <si>
    <t>CORR DISCINT /</t>
  </si>
  <si>
    <t xml:space="preserve">CORR </t>
  </si>
  <si>
    <t>BOURSEHEC</t>
  </si>
  <si>
    <t>DEMBOURSEHEC</t>
  </si>
  <si>
    <t>REORIENT</t>
  </si>
  <si>
    <t>ESTSOI1</t>
  </si>
  <si>
    <t>MENTTB</t>
  </si>
  <si>
    <t>ESTIMEDESOISOC</t>
  </si>
  <si>
    <t>CORR ESTIMSOISOC/GENRE</t>
  </si>
</sst>
</file>

<file path=xl/styles.xml><?xml version="1.0" encoding="utf-8"?>
<styleSheet xmlns="http://schemas.openxmlformats.org/spreadsheetml/2006/main">
  <numFmts count="2">
    <numFmt numFmtId="164" formatCode="m/d/yyyy\ h:mm:ss"/>
    <numFmt numFmtId="165" formatCode="0.000"/>
  </numFmts>
  <fonts count="7">
    <font>
      <sz val="10"/>
      <color rgb="FF000000"/>
      <name val="Arial"/>
    </font>
    <font>
      <sz val="10"/>
      <name val="Arial"/>
    </font>
    <font>
      <sz val="10"/>
      <name val="Arial"/>
      <family val="2"/>
    </font>
    <font>
      <i/>
      <sz val="10"/>
      <name val="Arial"/>
      <family val="2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 applyFont="1" applyAlignment="1"/>
    <xf numFmtId="0" fontId="1" fillId="0" borderId="0" xfId="0" applyFont="1" applyAlignment="1"/>
    <xf numFmtId="164" fontId="1" fillId="0" borderId="0" xfId="0" applyNumberFormat="1" applyFont="1" applyAlignment="1"/>
    <xf numFmtId="2" fontId="0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0" fontId="2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0" fontId="0" fillId="0" borderId="0" xfId="0" applyAlignment="1"/>
    <xf numFmtId="0" fontId="0" fillId="0" borderId="0" xfId="0" applyFill="1" applyBorder="1" applyAlignment="1"/>
    <xf numFmtId="165" fontId="0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4" fillId="0" borderId="0" xfId="0" applyFont="1" applyAlignment="1"/>
    <xf numFmtId="0" fontId="5" fillId="0" borderId="0" xfId="0" applyFont="1" applyAlignment="1"/>
    <xf numFmtId="0" fontId="6" fillId="0" borderId="0" xfId="0" applyFont="1" applyAlignment="1"/>
    <xf numFmtId="0" fontId="3" fillId="0" borderId="2" xfId="0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2" borderId="1" xfId="0" applyFont="1" applyFill="1" applyBorder="1" applyAlignment="1"/>
    <xf numFmtId="0" fontId="0" fillId="0" borderId="1" xfId="0" applyFont="1" applyBorder="1" applyAlignment="1"/>
    <xf numFmtId="0" fontId="0" fillId="2" borderId="0" xfId="0" applyFont="1" applyFill="1" applyAlignment="1"/>
    <xf numFmtId="0" fontId="1" fillId="0" borderId="4" xfId="0" applyFont="1" applyBorder="1" applyAlignment="1"/>
    <xf numFmtId="0" fontId="2" fillId="0" borderId="4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Font="1" applyFill="1" applyBorder="1" applyAlignment="1"/>
  </cellXfs>
  <cellStyles count="1">
    <cellStyle name="Normal" xfId="0" builtinId="0"/>
  </cellStyles>
  <dxfs count="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3" tint="0.3999450666829432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F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Estime de soi 1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1'!$DG$29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1'!$DG$35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1'!$DG$36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1'!$DG$37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1'!$DG$38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1'!$DG$39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1'!$DG$40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1'!$DG$41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1'!$DG$42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1'!$DG$43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1'!$DG$44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1'!$DG$45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1'!$DG$46</c:f>
              <c:numCache>
                <c:formatCode>0.00</c:formatCode>
                <c:ptCount val="1"/>
              </c:numCache>
            </c:numRef>
          </c:val>
        </c:ser>
        <c:axId val="53940992"/>
        <c:axId val="53942528"/>
      </c:barChart>
      <c:catAx>
        <c:axId val="53940992"/>
        <c:scaling>
          <c:orientation val="minMax"/>
        </c:scaling>
        <c:axPos val="b"/>
        <c:majorTickMark val="none"/>
        <c:tickLblPos val="nextTo"/>
        <c:crossAx val="53942528"/>
        <c:crosses val="autoZero"/>
        <c:auto val="1"/>
        <c:lblAlgn val="ctr"/>
        <c:lblOffset val="100"/>
      </c:catAx>
      <c:valAx>
        <c:axId val="53942528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394099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800" b="0" i="0" u="none" strike="noStrike" baseline="0"/>
              <a:t>ANXSOM</a:t>
            </a:r>
            <a:r>
              <a:rPr lang="fr-FR" sz="1800" b="1" i="0" u="none" strike="noStrike" baseline="0"/>
              <a:t> </a:t>
            </a:r>
            <a:endParaRPr lang="fr-FR"/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1'!$DI$29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1'!$DI$35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1'!$DI$36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1'!$DI$37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1'!$DI$38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1'!$DI$39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1'!$DI$40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1'!$DI$41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1'!$DI$42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1'!$DI$43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1'!$DI$44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1'!$DI$45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1'!$DI$46</c:f>
              <c:numCache>
                <c:formatCode>0.00</c:formatCode>
                <c:ptCount val="1"/>
              </c:numCache>
            </c:numRef>
          </c:val>
        </c:ser>
        <c:axId val="54812672"/>
        <c:axId val="54814208"/>
      </c:barChart>
      <c:catAx>
        <c:axId val="54812672"/>
        <c:scaling>
          <c:orientation val="minMax"/>
        </c:scaling>
        <c:axPos val="b"/>
        <c:majorTickMark val="none"/>
        <c:tickLblPos val="nextTo"/>
        <c:crossAx val="54814208"/>
        <c:crosses val="autoZero"/>
        <c:auto val="1"/>
        <c:lblAlgn val="ctr"/>
        <c:lblOffset val="100"/>
      </c:catAx>
      <c:valAx>
        <c:axId val="54814208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481267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ANXCOGN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1'!$DK$29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1'!$DK$35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1'!$DK$36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1'!$DK$37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1'!$DK$38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1'!$DK$39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1'!$DK$40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1'!$DK$41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1'!$DK$42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1'!$DK$43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1'!$DK$44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1'!$DK$45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1'!$DK$46</c:f>
              <c:numCache>
                <c:formatCode>0.00</c:formatCode>
                <c:ptCount val="1"/>
              </c:numCache>
            </c:numRef>
          </c:val>
        </c:ser>
        <c:axId val="56314496"/>
        <c:axId val="56324480"/>
      </c:barChart>
      <c:catAx>
        <c:axId val="56314496"/>
        <c:scaling>
          <c:orientation val="minMax"/>
        </c:scaling>
        <c:axPos val="b"/>
        <c:majorTickMark val="none"/>
        <c:tickLblPos val="nextTo"/>
        <c:crossAx val="56324480"/>
        <c:crosses val="autoZero"/>
        <c:auto val="1"/>
        <c:lblAlgn val="ctr"/>
        <c:lblOffset val="100"/>
      </c:catAx>
      <c:valAx>
        <c:axId val="56324480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631449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Conf soi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1'!$DM$29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1'!$DM$35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1'!$DM$36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1'!$DM$37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1'!$DM$38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1'!$DM$39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1'!$DM$40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1'!$DM$41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1'!$DM$42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1'!$DM$43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1'!$DM$44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1'!$DM$45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1'!$DM$46</c:f>
              <c:numCache>
                <c:formatCode>0.00</c:formatCode>
                <c:ptCount val="1"/>
              </c:numCache>
            </c:numRef>
          </c:val>
        </c:ser>
        <c:axId val="56391552"/>
        <c:axId val="56393088"/>
      </c:barChart>
      <c:catAx>
        <c:axId val="56391552"/>
        <c:scaling>
          <c:orientation val="minMax"/>
        </c:scaling>
        <c:axPos val="b"/>
        <c:majorTickMark val="none"/>
        <c:tickLblPos val="nextTo"/>
        <c:crossAx val="56393088"/>
        <c:crosses val="autoZero"/>
        <c:auto val="1"/>
        <c:lblAlgn val="ctr"/>
        <c:lblOffset val="100"/>
      </c:catAx>
      <c:valAx>
        <c:axId val="56393088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639155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Orientation tache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1'!$DO$29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1'!$DO$35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1'!$DO$36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1'!$DO$37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1'!$DO$38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1'!$DO$39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1'!$DO$40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1'!$DO$41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1'!$DO$42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1'!$DO$43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1'!$DO$44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1'!$DO$45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1'!$DO$46</c:f>
              <c:numCache>
                <c:formatCode>0.00</c:formatCode>
                <c:ptCount val="1"/>
              </c:numCache>
            </c:numRef>
          </c:val>
        </c:ser>
        <c:axId val="57504128"/>
        <c:axId val="57505664"/>
      </c:barChart>
      <c:catAx>
        <c:axId val="57504128"/>
        <c:scaling>
          <c:orientation val="minMax"/>
        </c:scaling>
        <c:axPos val="b"/>
        <c:majorTickMark val="none"/>
        <c:tickLblPos val="nextTo"/>
        <c:crossAx val="57505664"/>
        <c:crosses val="autoZero"/>
        <c:auto val="1"/>
        <c:lblAlgn val="ctr"/>
        <c:lblOffset val="100"/>
      </c:catAx>
      <c:valAx>
        <c:axId val="57505664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750412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Orientation égo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1'!$DQ$29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1'!$DQ$35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1'!$DQ$36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1'!$DQ$37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1'!$DQ$38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1'!$DQ$39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1'!$DQ$40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1'!$DQ$41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1'!$DQ$42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1'!$DQ$43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1'!$DQ$44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1'!$DQ$45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1'!$DQ$46</c:f>
              <c:numCache>
                <c:formatCode>0.00</c:formatCode>
                <c:ptCount val="1"/>
              </c:numCache>
            </c:numRef>
          </c:val>
        </c:ser>
        <c:axId val="57572352"/>
        <c:axId val="57578240"/>
      </c:barChart>
      <c:catAx>
        <c:axId val="57572352"/>
        <c:scaling>
          <c:orientation val="minMax"/>
        </c:scaling>
        <c:axPos val="b"/>
        <c:majorTickMark val="none"/>
        <c:tickLblPos val="nextTo"/>
        <c:crossAx val="57578240"/>
        <c:crosses val="autoZero"/>
        <c:auto val="1"/>
        <c:lblAlgn val="ctr"/>
        <c:lblOffset val="100"/>
      </c:catAx>
      <c:valAx>
        <c:axId val="57578240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757235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RELAX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1'!$DS$29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1'!$DS$35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1'!$DS$36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1'!$DS$37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1'!$DS$38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1'!$DS$39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1'!$DS$40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1'!$DS$41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1'!$DS$42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1'!$DS$43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1'!$DS$44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1'!$DS$45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1'!$DS$46</c:f>
              <c:numCache>
                <c:formatCode>0.00</c:formatCode>
                <c:ptCount val="1"/>
              </c:numCache>
            </c:numRef>
          </c:val>
        </c:ser>
        <c:axId val="57710464"/>
        <c:axId val="57712000"/>
      </c:barChart>
      <c:catAx>
        <c:axId val="57710464"/>
        <c:scaling>
          <c:orientation val="minMax"/>
        </c:scaling>
        <c:axPos val="b"/>
        <c:majorTickMark val="none"/>
        <c:tickLblPos val="nextTo"/>
        <c:crossAx val="57712000"/>
        <c:crosses val="autoZero"/>
        <c:auto val="1"/>
        <c:lblAlgn val="ctr"/>
        <c:lblOffset val="100"/>
      </c:catAx>
      <c:valAx>
        <c:axId val="57712000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771046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FIX</a:t>
            </a:r>
            <a:r>
              <a:rPr lang="fr-FR" baseline="0"/>
              <a:t> BUT</a:t>
            </a:r>
            <a:endParaRPr lang="fr-FR"/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1'!$DU$29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1'!$DU$35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1'!$DU$36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1'!$DU$37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1'!$DU$38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1'!$DU$39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1'!$DU$40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1'!$DU$41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1'!$DU$42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1'!$DU$43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1'!$DU$44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1'!$DU$45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1'!$DU$46</c:f>
              <c:numCache>
                <c:formatCode>0.00</c:formatCode>
                <c:ptCount val="1"/>
              </c:numCache>
            </c:numRef>
          </c:val>
        </c:ser>
        <c:axId val="58061568"/>
        <c:axId val="58063104"/>
      </c:barChart>
      <c:catAx>
        <c:axId val="58061568"/>
        <c:scaling>
          <c:orientation val="minMax"/>
        </c:scaling>
        <c:axPos val="b"/>
        <c:majorTickMark val="none"/>
        <c:tickLblPos val="nextTo"/>
        <c:crossAx val="58063104"/>
        <c:crosses val="autoZero"/>
        <c:auto val="1"/>
        <c:lblAlgn val="ctr"/>
        <c:lblOffset val="100"/>
      </c:catAx>
      <c:valAx>
        <c:axId val="58063104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806156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CONTROL EMOT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1'!$DX$29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1'!$DX$35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1'!$DX$36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1'!$DX$37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1'!$DX$38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1'!$DX$39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1'!$DX$40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1'!$DX$41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1'!$DX$42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1'!$DX$43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1'!$DX$44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1'!$DX$45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1'!$DX$46</c:f>
              <c:numCache>
                <c:formatCode>0.00</c:formatCode>
                <c:ptCount val="1"/>
              </c:numCache>
            </c:numRef>
          </c:val>
        </c:ser>
        <c:axId val="57662464"/>
        <c:axId val="58065664"/>
      </c:barChart>
      <c:catAx>
        <c:axId val="57662464"/>
        <c:scaling>
          <c:orientation val="minMax"/>
        </c:scaling>
        <c:axPos val="b"/>
        <c:majorTickMark val="none"/>
        <c:tickLblPos val="nextTo"/>
        <c:crossAx val="58065664"/>
        <c:crosses val="autoZero"/>
        <c:auto val="1"/>
        <c:lblAlgn val="ctr"/>
        <c:lblOffset val="100"/>
      </c:catAx>
      <c:valAx>
        <c:axId val="58065664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766246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CONTROL ATTENTIO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1'!$DY$29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1'!$DY$35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1'!$DY$36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1'!$DY$37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1'!$DY$38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1'!$DY$39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1'!$DY$40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1'!$DY$41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1'!$DY$42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1'!$DY$43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1'!$DY$44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1'!$DY$45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1'!$DY$46</c:f>
              <c:numCache>
                <c:formatCode>0.00</c:formatCode>
                <c:ptCount val="1"/>
              </c:numCache>
            </c:numRef>
          </c:val>
        </c:ser>
        <c:axId val="58128256"/>
        <c:axId val="58129792"/>
      </c:barChart>
      <c:catAx>
        <c:axId val="58128256"/>
        <c:scaling>
          <c:orientation val="minMax"/>
        </c:scaling>
        <c:axPos val="b"/>
        <c:majorTickMark val="none"/>
        <c:tickLblPos val="nextTo"/>
        <c:crossAx val="58129792"/>
        <c:crosses val="autoZero"/>
        <c:auto val="1"/>
        <c:lblAlgn val="ctr"/>
        <c:lblOffset val="100"/>
      </c:catAx>
      <c:valAx>
        <c:axId val="58129792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812825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DISCOURS INT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1'!$EA$29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1'!$EA$35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1'!$EA$36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1'!$EA$37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1'!$EA$38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1'!$EA$39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1'!$EA$40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1'!$EA$41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1'!$EA$42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1'!$EA$43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1'!$EA$44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1'!$EA$45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1'!$EA$46</c:f>
              <c:numCache>
                <c:formatCode>0.00</c:formatCode>
                <c:ptCount val="1"/>
              </c:numCache>
            </c:numRef>
          </c:val>
        </c:ser>
        <c:axId val="58209024"/>
        <c:axId val="58210560"/>
      </c:barChart>
      <c:catAx>
        <c:axId val="58209024"/>
        <c:scaling>
          <c:orientation val="minMax"/>
        </c:scaling>
        <c:axPos val="b"/>
        <c:majorTickMark val="none"/>
        <c:tickLblPos val="nextTo"/>
        <c:crossAx val="58210560"/>
        <c:crosses val="autoZero"/>
        <c:auto val="1"/>
        <c:lblAlgn val="ctr"/>
        <c:lblOffset val="100"/>
      </c:catAx>
      <c:valAx>
        <c:axId val="58210560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5820902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ESTIMESOISOC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'Réponses au formulaire 1'!$B$29</c:f>
              <c:strCache>
                <c:ptCount val="1"/>
              </c:strCache>
            </c:strRef>
          </c:tx>
          <c:val>
            <c:numRef>
              <c:f>'Réponses au formulaire 1'!$DH$29</c:f>
              <c:numCache>
                <c:formatCode>0.00</c:formatCode>
                <c:ptCount val="1"/>
              </c:numCache>
            </c:numRef>
          </c:val>
        </c:ser>
        <c:ser>
          <c:idx val="1"/>
          <c:order val="1"/>
          <c:tx>
            <c:strRef>
              <c:f>'Réponses au formulaire 1'!$B$35</c:f>
              <c:strCache>
                <c:ptCount val="1"/>
              </c:strCache>
            </c:strRef>
          </c:tx>
          <c:val>
            <c:numRef>
              <c:f>'Réponses au formulaire 1'!$DH$35</c:f>
              <c:numCache>
                <c:formatCode>0.00</c:formatCode>
                <c:ptCount val="1"/>
              </c:numCache>
            </c:numRef>
          </c:val>
        </c:ser>
        <c:ser>
          <c:idx val="2"/>
          <c:order val="2"/>
          <c:tx>
            <c:strRef>
              <c:f>'Réponses au formulaire 1'!$B$36</c:f>
              <c:strCache>
                <c:ptCount val="1"/>
              </c:strCache>
            </c:strRef>
          </c:tx>
          <c:val>
            <c:numRef>
              <c:f>'Réponses au formulaire 1'!$DH$36</c:f>
              <c:numCache>
                <c:formatCode>0.00</c:formatCode>
                <c:ptCount val="1"/>
              </c:numCache>
            </c:numRef>
          </c:val>
        </c:ser>
        <c:ser>
          <c:idx val="3"/>
          <c:order val="3"/>
          <c:tx>
            <c:strRef>
              <c:f>'Réponses au formulaire 1'!$B$37</c:f>
              <c:strCache>
                <c:ptCount val="1"/>
              </c:strCache>
            </c:strRef>
          </c:tx>
          <c:val>
            <c:numRef>
              <c:f>'Réponses au formulaire 1'!$DH$37</c:f>
              <c:numCache>
                <c:formatCode>0.00</c:formatCode>
                <c:ptCount val="1"/>
              </c:numCache>
            </c:numRef>
          </c:val>
        </c:ser>
        <c:ser>
          <c:idx val="4"/>
          <c:order val="4"/>
          <c:tx>
            <c:strRef>
              <c:f>'Réponses au formulaire 1'!$B$38</c:f>
              <c:strCache>
                <c:ptCount val="1"/>
              </c:strCache>
            </c:strRef>
          </c:tx>
          <c:val>
            <c:numRef>
              <c:f>'Réponses au formulaire 1'!$DH$38</c:f>
              <c:numCache>
                <c:formatCode>0.00</c:formatCode>
                <c:ptCount val="1"/>
              </c:numCache>
            </c:numRef>
          </c:val>
        </c:ser>
        <c:ser>
          <c:idx val="5"/>
          <c:order val="5"/>
          <c:tx>
            <c:strRef>
              <c:f>'Réponses au formulaire 1'!$B$39</c:f>
              <c:strCache>
                <c:ptCount val="1"/>
              </c:strCache>
            </c:strRef>
          </c:tx>
          <c:val>
            <c:numRef>
              <c:f>'Réponses au formulaire 1'!$DH$39</c:f>
              <c:numCache>
                <c:formatCode>0.00</c:formatCode>
                <c:ptCount val="1"/>
              </c:numCache>
            </c:numRef>
          </c:val>
        </c:ser>
        <c:ser>
          <c:idx val="6"/>
          <c:order val="6"/>
          <c:tx>
            <c:strRef>
              <c:f>'Réponses au formulaire 1'!$B$40</c:f>
              <c:strCache>
                <c:ptCount val="1"/>
              </c:strCache>
            </c:strRef>
          </c:tx>
          <c:val>
            <c:numRef>
              <c:f>'Réponses au formulaire 1'!$DH$40</c:f>
              <c:numCache>
                <c:formatCode>0.00</c:formatCode>
                <c:ptCount val="1"/>
              </c:numCache>
            </c:numRef>
          </c:val>
        </c:ser>
        <c:ser>
          <c:idx val="7"/>
          <c:order val="7"/>
          <c:tx>
            <c:strRef>
              <c:f>'Réponses au formulaire 1'!$B$41</c:f>
              <c:strCache>
                <c:ptCount val="1"/>
              </c:strCache>
            </c:strRef>
          </c:tx>
          <c:val>
            <c:numRef>
              <c:f>'Réponses au formulaire 1'!$DH$41</c:f>
              <c:numCache>
                <c:formatCode>0.00</c:formatCode>
                <c:ptCount val="1"/>
              </c:numCache>
            </c:numRef>
          </c:val>
        </c:ser>
        <c:ser>
          <c:idx val="8"/>
          <c:order val="8"/>
          <c:tx>
            <c:strRef>
              <c:f>'Réponses au formulaire 1'!$B$42</c:f>
              <c:strCache>
                <c:ptCount val="1"/>
              </c:strCache>
            </c:strRef>
          </c:tx>
          <c:val>
            <c:numRef>
              <c:f>'Réponses au formulaire 1'!$DH$42</c:f>
              <c:numCache>
                <c:formatCode>0.00</c:formatCode>
                <c:ptCount val="1"/>
              </c:numCache>
            </c:numRef>
          </c:val>
        </c:ser>
        <c:ser>
          <c:idx val="9"/>
          <c:order val="9"/>
          <c:tx>
            <c:strRef>
              <c:f>'Réponses au formulaire 1'!$B$43</c:f>
              <c:strCache>
                <c:ptCount val="1"/>
              </c:strCache>
            </c:strRef>
          </c:tx>
          <c:val>
            <c:numRef>
              <c:f>'Réponses au formulaire 1'!$DH$43</c:f>
              <c:numCache>
                <c:formatCode>0.00</c:formatCode>
                <c:ptCount val="1"/>
              </c:numCache>
            </c:numRef>
          </c:val>
        </c:ser>
        <c:ser>
          <c:idx val="10"/>
          <c:order val="10"/>
          <c:tx>
            <c:strRef>
              <c:f>'Réponses au formulaire 1'!$B$44</c:f>
              <c:strCache>
                <c:ptCount val="1"/>
              </c:strCache>
            </c:strRef>
          </c:tx>
          <c:val>
            <c:numRef>
              <c:f>'Réponses au formulaire 1'!$DH$44</c:f>
              <c:numCache>
                <c:formatCode>0.00</c:formatCode>
                <c:ptCount val="1"/>
              </c:numCache>
            </c:numRef>
          </c:val>
        </c:ser>
        <c:ser>
          <c:idx val="11"/>
          <c:order val="11"/>
          <c:tx>
            <c:strRef>
              <c:f>'Réponses au formulaire 1'!$B$45</c:f>
              <c:strCache>
                <c:ptCount val="1"/>
              </c:strCache>
            </c:strRef>
          </c:tx>
          <c:val>
            <c:numRef>
              <c:f>'Réponses au formulaire 1'!$DH$45</c:f>
              <c:numCache>
                <c:formatCode>0.00</c:formatCode>
                <c:ptCount val="1"/>
              </c:numCache>
            </c:numRef>
          </c:val>
        </c:ser>
        <c:ser>
          <c:idx val="12"/>
          <c:order val="12"/>
          <c:tx>
            <c:strRef>
              <c:f>'Réponses au formulaire 1'!$B$46</c:f>
              <c:strCache>
                <c:ptCount val="1"/>
              </c:strCache>
            </c:strRef>
          </c:tx>
          <c:val>
            <c:numRef>
              <c:f>'Réponses au formulaire 1'!$DH$46</c:f>
              <c:numCache>
                <c:formatCode>0.00</c:formatCode>
                <c:ptCount val="1"/>
              </c:numCache>
            </c:numRef>
          </c:val>
        </c:ser>
        <c:axId val="82328960"/>
        <c:axId val="82334848"/>
      </c:barChart>
      <c:catAx>
        <c:axId val="82328960"/>
        <c:scaling>
          <c:orientation val="minMax"/>
        </c:scaling>
        <c:axPos val="b"/>
        <c:majorTickMark val="none"/>
        <c:tickLblPos val="nextTo"/>
        <c:crossAx val="82334848"/>
        <c:crosses val="autoZero"/>
        <c:auto val="1"/>
        <c:lblAlgn val="ctr"/>
        <c:lblOffset val="100"/>
      </c:catAx>
      <c:valAx>
        <c:axId val="82334848"/>
        <c:scaling>
          <c:orientation val="minMax"/>
        </c:scaling>
        <c:axPos val="l"/>
        <c:majorGridlines/>
        <c:numFmt formatCode="0.00" sourceLinked="1"/>
        <c:majorTickMark val="none"/>
        <c:tickLblPos val="nextTo"/>
        <c:crossAx val="8232896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753782</xdr:colOff>
      <xdr:row>24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69850</xdr:colOff>
      <xdr:row>28</xdr:row>
      <xdr:rowOff>139700</xdr:rowOff>
    </xdr:from>
    <xdr:to>
      <xdr:col>6</xdr:col>
      <xdr:colOff>61632</xdr:colOff>
      <xdr:row>53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163232</xdr:colOff>
      <xdr:row>0</xdr:row>
      <xdr:rowOff>12700</xdr:rowOff>
    </xdr:from>
    <xdr:to>
      <xdr:col>12</xdr:col>
      <xdr:colOff>168835</xdr:colOff>
      <xdr:row>24</xdr:row>
      <xdr:rowOff>63500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214032</xdr:colOff>
      <xdr:row>29</xdr:row>
      <xdr:rowOff>31750</xdr:rowOff>
    </xdr:from>
    <xdr:to>
      <xdr:col>12</xdr:col>
      <xdr:colOff>219635</xdr:colOff>
      <xdr:row>53</xdr:row>
      <xdr:rowOff>25400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54</xdr:row>
      <xdr:rowOff>17929</xdr:rowOff>
    </xdr:from>
    <xdr:to>
      <xdr:col>5</xdr:col>
      <xdr:colOff>753782</xdr:colOff>
      <xdr:row>77</xdr:row>
      <xdr:rowOff>31750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258482</xdr:colOff>
      <xdr:row>54</xdr:row>
      <xdr:rowOff>5228</xdr:rowOff>
    </xdr:from>
    <xdr:to>
      <xdr:col>12</xdr:col>
      <xdr:colOff>264085</xdr:colOff>
      <xdr:row>77</xdr:row>
      <xdr:rowOff>31749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78</xdr:row>
      <xdr:rowOff>0</xdr:rowOff>
    </xdr:from>
    <xdr:to>
      <xdr:col>6</xdr:col>
      <xdr:colOff>0</xdr:colOff>
      <xdr:row>101</xdr:row>
      <xdr:rowOff>107950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317500</xdr:colOff>
      <xdr:row>77</xdr:row>
      <xdr:rowOff>139700</xdr:rowOff>
    </xdr:from>
    <xdr:to>
      <xdr:col>12</xdr:col>
      <xdr:colOff>317500</xdr:colOff>
      <xdr:row>101</xdr:row>
      <xdr:rowOff>42582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102</xdr:row>
      <xdr:rowOff>0</xdr:rowOff>
    </xdr:from>
    <xdr:to>
      <xdr:col>6</xdr:col>
      <xdr:colOff>0</xdr:colOff>
      <xdr:row>126</xdr:row>
      <xdr:rowOff>52294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311150</xdr:colOff>
      <xdr:row>102</xdr:row>
      <xdr:rowOff>44450</xdr:rowOff>
    </xdr:from>
    <xdr:to>
      <xdr:col>12</xdr:col>
      <xdr:colOff>311150</xdr:colOff>
      <xdr:row>126</xdr:row>
      <xdr:rowOff>96744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128</xdr:row>
      <xdr:rowOff>0</xdr:rowOff>
    </xdr:from>
    <xdr:to>
      <xdr:col>6</xdr:col>
      <xdr:colOff>0</xdr:colOff>
      <xdr:row>154</xdr:row>
      <xdr:rowOff>93382</xdr:rowOff>
    </xdr:to>
    <xdr:graphicFrame macro="">
      <xdr:nvGraphicFramePr>
        <xdr:cNvPr id="22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6</xdr:col>
      <xdr:colOff>273050</xdr:colOff>
      <xdr:row>128</xdr:row>
      <xdr:rowOff>0</xdr:rowOff>
    </xdr:from>
    <xdr:to>
      <xdr:col>12</xdr:col>
      <xdr:colOff>273050</xdr:colOff>
      <xdr:row>154</xdr:row>
      <xdr:rowOff>69850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C46"/>
  <sheetViews>
    <sheetView tabSelected="1" topLeftCell="ED1" zoomScale="115" zoomScaleNormal="115" workbookViewId="0">
      <selection activeCell="DB9" sqref="DB9"/>
    </sheetView>
  </sheetViews>
  <sheetFormatPr baseColWidth="10" defaultColWidth="10.90625" defaultRowHeight="15.75" customHeight="1"/>
  <cols>
    <col min="1" max="1" width="21.54296875" customWidth="1"/>
    <col min="2" max="2" width="13.453125" hidden="1" customWidth="1"/>
    <col min="3" max="101" width="7.6328125" hidden="1" customWidth="1"/>
    <col min="102" max="102" width="8.7265625" customWidth="1"/>
    <col min="103" max="104" width="9.54296875" customWidth="1"/>
    <col min="105" max="105" width="10.81640625" customWidth="1"/>
    <col min="106" max="106" width="14.81640625" customWidth="1"/>
    <col min="107" max="107" width="15.6328125" customWidth="1"/>
    <col min="108" max="108" width="14.08984375" customWidth="1"/>
    <col min="109" max="109" width="7.90625" customWidth="1"/>
    <col min="110" max="110" width="10.08984375" customWidth="1"/>
    <col min="111" max="111" width="14.26953125" bestFit="1" customWidth="1"/>
    <col min="112" max="112" width="17.1796875" bestFit="1" customWidth="1"/>
    <col min="113" max="113" width="8.6328125" bestFit="1" customWidth="1"/>
    <col min="114" max="114" width="11.1796875" style="14" bestFit="1" customWidth="1"/>
    <col min="115" max="115" width="9.81640625" bestFit="1" customWidth="1"/>
    <col min="116" max="116" width="12.36328125" style="14" bestFit="1" customWidth="1"/>
    <col min="117" max="117" width="11.453125" bestFit="1" customWidth="1"/>
    <col min="118" max="118" width="14" style="14" bestFit="1" customWidth="1"/>
    <col min="119" max="119" width="10.7265625" bestFit="1" customWidth="1"/>
    <col min="120" max="120" width="13.26953125" style="14" bestFit="1" customWidth="1"/>
    <col min="121" max="121" width="7.7265625" bestFit="1" customWidth="1"/>
    <col min="122" max="122" width="10.26953125" style="14" bestFit="1" customWidth="1"/>
    <col min="123" max="123" width="6.7265625" bestFit="1" customWidth="1"/>
    <col min="124" max="124" width="9.26953125" style="14" bestFit="1" customWidth="1"/>
    <col min="125" max="125" width="7.1796875" bestFit="1" customWidth="1"/>
    <col min="126" max="126" width="9.7265625" style="14" bestFit="1" customWidth="1"/>
    <col min="127" max="127" width="7.453125" bestFit="1" customWidth="1"/>
    <col min="128" max="128" width="10" style="14" bestFit="1" customWidth="1"/>
    <col min="129" max="129" width="6.36328125" bestFit="1" customWidth="1"/>
    <col min="130" max="130" width="8.08984375" style="14" bestFit="1" customWidth="1"/>
    <col min="131" max="131" width="8" bestFit="1" customWidth="1"/>
    <col min="132" max="132" width="10.54296875" style="14" bestFit="1" customWidth="1"/>
    <col min="133" max="133" width="10.6328125" style="14" bestFit="1" customWidth="1"/>
    <col min="134" max="134" width="10.54296875" style="14" customWidth="1"/>
    <col min="135" max="135" width="29.26953125" bestFit="1" customWidth="1"/>
    <col min="136" max="136" width="34.54296875" customWidth="1"/>
    <col min="137" max="137" width="25.08984375" bestFit="1" customWidth="1"/>
    <col min="138" max="138" width="24.1796875" customWidth="1"/>
  </cols>
  <sheetData>
    <row r="1" spans="1:185" ht="15.75" customHeight="1">
      <c r="A1" t="s">
        <v>0</v>
      </c>
      <c r="B1" s="1"/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4" t="s">
        <v>25</v>
      </c>
      <c r="AA1" s="4" t="s">
        <v>26</v>
      </c>
      <c r="AB1" s="4" t="s">
        <v>27</v>
      </c>
      <c r="AC1" s="4" t="s">
        <v>28</v>
      </c>
      <c r="AD1" s="4" t="s">
        <v>29</v>
      </c>
      <c r="AE1" s="4" t="s">
        <v>30</v>
      </c>
      <c r="AF1" s="4" t="s">
        <v>31</v>
      </c>
      <c r="AG1" s="4" t="s">
        <v>32</v>
      </c>
      <c r="AH1" s="4" t="s">
        <v>33</v>
      </c>
      <c r="AI1" s="4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4" t="s">
        <v>39</v>
      </c>
      <c r="AO1" s="4" t="s">
        <v>40</v>
      </c>
      <c r="AP1" s="4" t="s">
        <v>41</v>
      </c>
      <c r="AQ1" s="4" t="s">
        <v>42</v>
      </c>
      <c r="AR1" s="4" t="s">
        <v>43</v>
      </c>
      <c r="AS1" s="4" t="s">
        <v>44</v>
      </c>
      <c r="AT1" s="4" t="s">
        <v>45</v>
      </c>
      <c r="AU1" s="4" t="s">
        <v>46</v>
      </c>
      <c r="AV1" s="4" t="s">
        <v>47</v>
      </c>
      <c r="AW1" s="4" t="s">
        <v>48</v>
      </c>
      <c r="AX1" s="4" t="s">
        <v>49</v>
      </c>
      <c r="AY1" s="4" t="s">
        <v>50</v>
      </c>
      <c r="AZ1" s="4" t="s">
        <v>51</v>
      </c>
      <c r="BA1" s="4" t="s">
        <v>52</v>
      </c>
      <c r="BB1" s="4" t="s">
        <v>53</v>
      </c>
      <c r="BC1" s="4" t="s">
        <v>54</v>
      </c>
      <c r="BD1" s="4" t="s">
        <v>55</v>
      </c>
      <c r="BE1" s="4" t="s">
        <v>56</v>
      </c>
      <c r="BF1" s="4" t="s">
        <v>57</v>
      </c>
      <c r="BG1" s="4" t="s">
        <v>58</v>
      </c>
      <c r="BH1" s="4" t="s">
        <v>59</v>
      </c>
      <c r="BI1" s="4" t="s">
        <v>60</v>
      </c>
      <c r="BJ1" s="4" t="s">
        <v>61</v>
      </c>
      <c r="BK1" s="4" t="s">
        <v>62</v>
      </c>
      <c r="BL1" s="4" t="s">
        <v>63</v>
      </c>
      <c r="BM1" s="4" t="s">
        <v>64</v>
      </c>
      <c r="BN1" s="4" t="s">
        <v>65</v>
      </c>
      <c r="BO1" s="4" t="s">
        <v>66</v>
      </c>
      <c r="BP1" s="4" t="s">
        <v>67</v>
      </c>
      <c r="BQ1" s="4" t="s">
        <v>68</v>
      </c>
      <c r="BR1" s="4" t="s">
        <v>69</v>
      </c>
      <c r="BS1" s="4" t="s">
        <v>70</v>
      </c>
      <c r="BT1" s="4" t="s">
        <v>71</v>
      </c>
      <c r="BU1" s="4" t="s">
        <v>72</v>
      </c>
      <c r="BV1" s="4" t="s">
        <v>73</v>
      </c>
      <c r="BW1" s="4" t="s">
        <v>74</v>
      </c>
      <c r="BX1" s="4" t="s">
        <v>75</v>
      </c>
      <c r="BY1" s="4" t="s">
        <v>76</v>
      </c>
      <c r="BZ1" s="4" t="s">
        <v>77</v>
      </c>
      <c r="CA1" s="4" t="s">
        <v>78</v>
      </c>
      <c r="CB1" s="4" t="s">
        <v>79</v>
      </c>
      <c r="CC1" s="4" t="s">
        <v>80</v>
      </c>
      <c r="CD1" s="4" t="s">
        <v>81</v>
      </c>
      <c r="CE1" s="4" t="s">
        <v>82</v>
      </c>
      <c r="CF1" s="4" t="s">
        <v>83</v>
      </c>
      <c r="CG1" s="4" t="s">
        <v>84</v>
      </c>
      <c r="CH1" s="4" t="s">
        <v>85</v>
      </c>
      <c r="CI1" s="4" t="s">
        <v>86</v>
      </c>
      <c r="CJ1" s="4" t="s">
        <v>87</v>
      </c>
      <c r="CK1" s="4" t="s">
        <v>88</v>
      </c>
      <c r="CL1" s="4" t="s">
        <v>89</v>
      </c>
      <c r="CM1" s="4" t="s">
        <v>90</v>
      </c>
      <c r="CN1" s="4" t="s">
        <v>91</v>
      </c>
      <c r="CO1" s="4" t="s">
        <v>92</v>
      </c>
      <c r="CP1" s="4" t="s">
        <v>93</v>
      </c>
      <c r="CQ1" s="4" t="s">
        <v>94</v>
      </c>
      <c r="CR1" s="4" t="s">
        <v>95</v>
      </c>
      <c r="CS1" s="4" t="s">
        <v>96</v>
      </c>
      <c r="CT1" s="4" t="s">
        <v>97</v>
      </c>
      <c r="CU1" s="4" t="s">
        <v>98</v>
      </c>
      <c r="CV1" s="4" t="s">
        <v>99</v>
      </c>
      <c r="CW1" s="4" t="s">
        <v>100</v>
      </c>
      <c r="CX1" s="5" t="s">
        <v>1</v>
      </c>
      <c r="CY1" s="5" t="s">
        <v>122</v>
      </c>
      <c r="CZ1" s="5" t="s">
        <v>123</v>
      </c>
      <c r="DA1" s="5" t="s">
        <v>124</v>
      </c>
      <c r="DB1" s="5" t="s">
        <v>125</v>
      </c>
      <c r="DC1" s="5" t="s">
        <v>126</v>
      </c>
      <c r="DD1" s="5" t="s">
        <v>127</v>
      </c>
      <c r="DE1" s="5" t="s">
        <v>128</v>
      </c>
      <c r="DF1" s="5" t="s">
        <v>129</v>
      </c>
      <c r="DG1" s="6" t="s">
        <v>101</v>
      </c>
      <c r="DH1" s="6" t="s">
        <v>151</v>
      </c>
      <c r="DI1" s="6" t="s">
        <v>102</v>
      </c>
      <c r="DJ1" s="12" t="s">
        <v>104</v>
      </c>
      <c r="DK1" s="6" t="s">
        <v>103</v>
      </c>
      <c r="DL1" s="12" t="s">
        <v>105</v>
      </c>
      <c r="DM1" s="6" t="s">
        <v>106</v>
      </c>
      <c r="DN1" s="12" t="s">
        <v>107</v>
      </c>
      <c r="DO1" s="6" t="s">
        <v>108</v>
      </c>
      <c r="DP1" s="12" t="s">
        <v>110</v>
      </c>
      <c r="DQ1" s="6" t="s">
        <v>109</v>
      </c>
      <c r="DR1" s="12" t="s">
        <v>111</v>
      </c>
      <c r="DS1" s="6" t="s">
        <v>112</v>
      </c>
      <c r="DT1" s="12" t="s">
        <v>113</v>
      </c>
      <c r="DU1" s="6" t="s">
        <v>114</v>
      </c>
      <c r="DV1" s="12" t="s">
        <v>115</v>
      </c>
      <c r="DW1" s="6" t="s">
        <v>116</v>
      </c>
      <c r="DX1" s="12" t="s">
        <v>117</v>
      </c>
      <c r="DY1" s="6" t="s">
        <v>118</v>
      </c>
      <c r="DZ1" s="12" t="s">
        <v>119</v>
      </c>
      <c r="EA1" s="6" t="s">
        <v>120</v>
      </c>
      <c r="EB1" s="12" t="s">
        <v>121</v>
      </c>
      <c r="EC1" s="17" t="s">
        <v>140</v>
      </c>
      <c r="ED1" s="19" t="s">
        <v>134</v>
      </c>
      <c r="EE1" s="20" t="s">
        <v>133</v>
      </c>
      <c r="EF1" s="20" t="s">
        <v>135</v>
      </c>
      <c r="EG1" s="21" t="s">
        <v>136</v>
      </c>
      <c r="EH1" s="21" t="s">
        <v>152</v>
      </c>
    </row>
    <row r="2" spans="1:185" ht="15.75" customHeight="1">
      <c r="A2" s="2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7"/>
      <c r="DH2" s="7"/>
      <c r="DI2" s="8"/>
      <c r="DJ2" s="13"/>
      <c r="DK2" s="8"/>
      <c r="DL2" s="13"/>
      <c r="DM2" s="8"/>
      <c r="DN2" s="13"/>
      <c r="DO2" s="8"/>
      <c r="DP2" s="13"/>
      <c r="DQ2" s="8"/>
      <c r="DR2" s="13"/>
      <c r="DS2" s="8"/>
      <c r="DT2" s="13"/>
      <c r="DU2" s="8"/>
      <c r="DV2" s="13"/>
      <c r="DW2" s="8"/>
      <c r="DX2" s="13"/>
      <c r="DY2" s="8"/>
      <c r="DZ2" s="13"/>
      <c r="EA2" s="8"/>
      <c r="EB2" s="13"/>
      <c r="EC2" s="18"/>
      <c r="ED2" s="18"/>
      <c r="EE2" s="22" t="e">
        <f>CORREL(DM2:DM28,ED2:ED28)</f>
        <v>#DIV/0!</v>
      </c>
      <c r="EF2" s="22" t="e">
        <f>CORREL(DQ2:DQ28,ED2:ED28)</f>
        <v>#DIV/0!</v>
      </c>
      <c r="EG2" s="23" t="e">
        <f>CORREL(DO2:DO28,ED2:ED28)</f>
        <v>#DIV/0!</v>
      </c>
      <c r="EH2" s="29" t="e">
        <f>CORREL(ESTIMEDESOISOC,GENRE)</f>
        <v>#DIV/0!</v>
      </c>
    </row>
    <row r="3" spans="1:185" ht="15.75" customHeight="1">
      <c r="A3" s="2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7"/>
      <c r="DH3" s="7"/>
      <c r="DI3" s="8"/>
      <c r="DJ3" s="13"/>
      <c r="DK3" s="8"/>
      <c r="DL3" s="13"/>
      <c r="DM3" s="8"/>
      <c r="DN3" s="13"/>
      <c r="DO3" s="8"/>
      <c r="DP3" s="13"/>
      <c r="DQ3" s="8"/>
      <c r="DR3" s="13"/>
      <c r="DS3" s="8"/>
      <c r="DT3" s="13"/>
      <c r="DU3" s="8"/>
      <c r="DV3" s="13"/>
      <c r="DW3" s="8"/>
      <c r="DX3" s="13"/>
      <c r="DY3" s="8"/>
      <c r="DZ3" s="13"/>
      <c r="EA3" s="8"/>
      <c r="EB3" s="13"/>
      <c r="EC3" s="18"/>
      <c r="ED3" s="18"/>
    </row>
    <row r="4" spans="1:185" ht="15.75" customHeight="1">
      <c r="A4" s="2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7"/>
      <c r="DH4" s="7"/>
      <c r="DI4" s="8"/>
      <c r="DJ4" s="13"/>
      <c r="DK4" s="8"/>
      <c r="DL4" s="13"/>
      <c r="DM4" s="8"/>
      <c r="DN4" s="13"/>
      <c r="DO4" s="8"/>
      <c r="DP4" s="13"/>
      <c r="DQ4" s="8"/>
      <c r="DR4" s="13"/>
      <c r="DS4" s="8"/>
      <c r="DT4" s="13"/>
      <c r="DU4" s="8"/>
      <c r="DV4" s="13"/>
      <c r="DW4" s="8"/>
      <c r="DX4" s="13"/>
      <c r="DY4" s="8"/>
      <c r="DZ4" s="13"/>
      <c r="EA4" s="8"/>
      <c r="EB4" s="13"/>
      <c r="EC4" s="18"/>
      <c r="ED4" s="18"/>
      <c r="EE4" s="21" t="s">
        <v>137</v>
      </c>
      <c r="EF4" s="20" t="s">
        <v>138</v>
      </c>
      <c r="EG4" s="21" t="s">
        <v>139</v>
      </c>
    </row>
    <row r="5" spans="1:185" ht="15.75" customHeight="1">
      <c r="A5" s="2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7"/>
      <c r="DH5" s="7"/>
      <c r="DI5" s="8"/>
      <c r="DJ5" s="13"/>
      <c r="DK5" s="8"/>
      <c r="DL5" s="13"/>
      <c r="DM5" s="8"/>
      <c r="DN5" s="13"/>
      <c r="DO5" s="8"/>
      <c r="DP5" s="13"/>
      <c r="DQ5" s="8"/>
      <c r="DR5" s="13"/>
      <c r="DS5" s="8"/>
      <c r="DT5" s="13"/>
      <c r="DU5" s="8"/>
      <c r="DV5" s="13"/>
      <c r="DW5" s="8"/>
      <c r="DX5" s="13"/>
      <c r="DY5" s="8"/>
      <c r="DZ5" s="13"/>
      <c r="EA5" s="8"/>
      <c r="EB5" s="13"/>
      <c r="EC5" s="18"/>
      <c r="ED5" s="18"/>
      <c r="EE5" s="23" t="e">
        <f>CORREL(DK2:DK28,ED2:ED28)</f>
        <v>#DIV/0!</v>
      </c>
      <c r="EF5" s="22" t="e">
        <f>CORREL(DY2:DY28,ED2:ED28)</f>
        <v>#DIV/0!</v>
      </c>
      <c r="EG5" s="23" t="e">
        <f>CORREL(DW2:DW28,ED2:ED28)</f>
        <v>#DIV/0!</v>
      </c>
    </row>
    <row r="6" spans="1:185" ht="15.75" customHeight="1">
      <c r="A6" s="2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7"/>
      <c r="DH6" s="7"/>
      <c r="DI6" s="8"/>
      <c r="DJ6" s="13"/>
      <c r="DK6" s="8"/>
      <c r="DL6" s="13"/>
      <c r="DM6" s="8"/>
      <c r="DN6" s="13"/>
      <c r="DO6" s="8"/>
      <c r="DP6" s="13"/>
      <c r="DQ6" s="8"/>
      <c r="DR6" s="13"/>
      <c r="DS6" s="8"/>
      <c r="DT6" s="13"/>
      <c r="DU6" s="8"/>
      <c r="DV6" s="13"/>
      <c r="DW6" s="8"/>
      <c r="DX6" s="13"/>
      <c r="DY6" s="8"/>
      <c r="DZ6" s="13"/>
      <c r="EA6" s="8"/>
      <c r="EB6" s="13"/>
      <c r="EC6" s="18"/>
      <c r="ED6" s="18"/>
    </row>
    <row r="7" spans="1:185" ht="15.75" customHeight="1">
      <c r="A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7"/>
      <c r="DH7" s="7"/>
      <c r="DI7" s="8"/>
      <c r="DJ7" s="13"/>
      <c r="DK7" s="8"/>
      <c r="DL7" s="13"/>
      <c r="DM7" s="8"/>
      <c r="DN7" s="13"/>
      <c r="DO7" s="8"/>
      <c r="DP7" s="13"/>
      <c r="DQ7" s="8"/>
      <c r="DR7" s="13"/>
      <c r="DS7" s="8"/>
      <c r="DT7" s="13"/>
      <c r="DU7" s="8"/>
      <c r="DV7" s="13"/>
      <c r="DW7" s="8"/>
      <c r="DX7" s="13"/>
      <c r="DY7" s="8"/>
      <c r="DZ7" s="13"/>
      <c r="EA7" s="8"/>
      <c r="EB7" s="13"/>
      <c r="EC7" s="18"/>
      <c r="ED7" s="18"/>
      <c r="EE7" s="21" t="s">
        <v>141</v>
      </c>
      <c r="EF7" s="20" t="s">
        <v>142</v>
      </c>
      <c r="EG7" s="21" t="s">
        <v>143</v>
      </c>
    </row>
    <row r="8" spans="1:185" ht="15.75" customHeight="1">
      <c r="A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7"/>
      <c r="DH8" s="7"/>
      <c r="DI8" s="8"/>
      <c r="DJ8" s="13"/>
      <c r="DK8" s="8"/>
      <c r="DL8" s="13"/>
      <c r="DM8" s="8"/>
      <c r="DN8" s="13"/>
      <c r="DO8" s="8"/>
      <c r="DP8" s="13"/>
      <c r="DQ8" s="8"/>
      <c r="DR8" s="13"/>
      <c r="DS8" s="8"/>
      <c r="DT8" s="13"/>
      <c r="DU8" s="8"/>
      <c r="DV8" s="13"/>
      <c r="DW8" s="8"/>
      <c r="DX8" s="13"/>
      <c r="DY8" s="8"/>
      <c r="DZ8" s="13"/>
      <c r="EA8" s="8"/>
      <c r="EB8" s="13"/>
      <c r="EC8" s="18"/>
      <c r="ED8" s="18"/>
      <c r="EE8" s="23" t="e">
        <f>CORREL(DK2:DK28,EC2:EC28)</f>
        <v>#DIV/0!</v>
      </c>
      <c r="EF8" s="22" t="e">
        <f>CORREL(DI2:DI28,EC2:EC28)</f>
        <v>#DIV/0!</v>
      </c>
      <c r="EG8" t="e">
        <f>CORREL(DG2:DG28,EC2:EC28)</f>
        <v>#DIV/0!</v>
      </c>
    </row>
    <row r="9" spans="1:185" ht="15.75" customHeight="1">
      <c r="A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7"/>
      <c r="DH9" s="7"/>
      <c r="DI9" s="8"/>
      <c r="DJ9" s="13"/>
      <c r="DK9" s="8"/>
      <c r="DL9" s="13"/>
      <c r="DM9" s="8"/>
      <c r="DN9" s="13"/>
      <c r="DO9" s="8"/>
      <c r="DP9" s="13"/>
      <c r="DQ9" s="8"/>
      <c r="DR9" s="13"/>
      <c r="DS9" s="8"/>
      <c r="DT9" s="13"/>
      <c r="DU9" s="8"/>
      <c r="DV9" s="13"/>
      <c r="DW9" s="8"/>
      <c r="DX9" s="13"/>
      <c r="DY9" s="8"/>
      <c r="DZ9" s="13"/>
      <c r="EA9" s="8"/>
      <c r="EB9" s="13"/>
      <c r="EC9" s="18"/>
      <c r="ED9" s="18"/>
    </row>
    <row r="10" spans="1:185" ht="15.75" customHeight="1">
      <c r="A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7"/>
      <c r="DH10" s="7"/>
      <c r="DI10" s="8"/>
      <c r="DJ10" s="13"/>
      <c r="DK10" s="8"/>
      <c r="DL10" s="13"/>
      <c r="DM10" s="8"/>
      <c r="DN10" s="13"/>
      <c r="DO10" s="8"/>
      <c r="DP10" s="13"/>
      <c r="DQ10" s="8"/>
      <c r="DR10" s="13"/>
      <c r="DS10" s="8"/>
      <c r="DT10" s="13"/>
      <c r="DU10" s="8"/>
      <c r="DV10" s="13"/>
      <c r="DW10" s="8"/>
      <c r="DX10" s="13"/>
      <c r="DY10" s="8"/>
      <c r="DZ10" s="13"/>
      <c r="EA10" s="8"/>
      <c r="EB10" s="13"/>
      <c r="EC10" s="18"/>
      <c r="ED10" s="18"/>
    </row>
    <row r="11" spans="1:185" ht="15.75" customHeight="1">
      <c r="A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7"/>
      <c r="DH11" s="7"/>
      <c r="DI11" s="8"/>
      <c r="DJ11" s="13"/>
      <c r="DK11" s="8"/>
      <c r="DL11" s="13"/>
      <c r="DM11" s="8"/>
      <c r="DN11" s="13"/>
      <c r="DO11" s="8"/>
      <c r="DP11" s="13"/>
      <c r="DQ11" s="8"/>
      <c r="DR11" s="13"/>
      <c r="DS11" s="8"/>
      <c r="DT11" s="13"/>
      <c r="DU11" s="8"/>
      <c r="DV11" s="13"/>
      <c r="DW11" s="8"/>
      <c r="DX11" s="13"/>
      <c r="DY11" s="8"/>
      <c r="DZ11" s="13"/>
      <c r="EA11" s="8"/>
      <c r="EB11" s="13"/>
      <c r="EC11" s="18"/>
      <c r="ED11" s="18"/>
      <c r="EE11" s="9" t="s">
        <v>144</v>
      </c>
    </row>
    <row r="12" spans="1:185" ht="15.75" customHeight="1">
      <c r="A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7"/>
      <c r="DH12" s="7"/>
      <c r="DI12" s="8"/>
      <c r="DJ12" s="13"/>
      <c r="DK12" s="8"/>
      <c r="DL12" s="13"/>
      <c r="DM12" s="8"/>
      <c r="DN12" s="13"/>
      <c r="DO12" s="8"/>
      <c r="DP12" s="13"/>
      <c r="DQ12" s="8"/>
      <c r="DR12" s="13"/>
      <c r="DS12" s="8"/>
      <c r="DT12" s="13"/>
      <c r="DU12" s="8"/>
      <c r="DV12" s="13"/>
      <c r="DW12" s="8"/>
      <c r="DX12" s="13"/>
      <c r="DY12" s="8"/>
      <c r="DZ12" s="13"/>
      <c r="EA12" s="8"/>
      <c r="EB12" s="13"/>
      <c r="EC12" s="18"/>
      <c r="ED12" s="18"/>
      <c r="EE12" t="e">
        <f>CORREL($DK$2:$DK$28,DG2:DG28)</f>
        <v>#DIV/0!</v>
      </c>
      <c r="EF12" t="e">
        <f t="shared" ref="EF12:GC12" si="0">CORREL($DK$2:$DK$28,DH2:DH28)</f>
        <v>#DIV/0!</v>
      </c>
      <c r="EG12" s="24" t="e">
        <f t="shared" si="0"/>
        <v>#DIV/0!</v>
      </c>
      <c r="EH12" t="e">
        <f t="shared" si="0"/>
        <v>#DIV/0!</v>
      </c>
      <c r="EI12" t="e">
        <f t="shared" si="0"/>
        <v>#DIV/0!</v>
      </c>
      <c r="EJ12" t="e">
        <f t="shared" si="0"/>
        <v>#DIV/0!</v>
      </c>
      <c r="EK12" s="24" t="e">
        <f t="shared" si="0"/>
        <v>#DIV/0!</v>
      </c>
      <c r="EL12" t="e">
        <f t="shared" si="0"/>
        <v>#DIV/0!</v>
      </c>
      <c r="EM12" t="e">
        <f t="shared" si="0"/>
        <v>#DIV/0!</v>
      </c>
      <c r="EN12" t="e">
        <f t="shared" si="0"/>
        <v>#DIV/0!</v>
      </c>
      <c r="EO12" t="e">
        <f t="shared" si="0"/>
        <v>#DIV/0!</v>
      </c>
      <c r="EP12" t="e">
        <f t="shared" si="0"/>
        <v>#DIV/0!</v>
      </c>
      <c r="EQ12" t="e">
        <f t="shared" si="0"/>
        <v>#DIV/0!</v>
      </c>
      <c r="ER12" t="e">
        <f t="shared" si="0"/>
        <v>#DIV/0!</v>
      </c>
      <c r="ES12" t="e">
        <f t="shared" si="0"/>
        <v>#DIV/0!</v>
      </c>
      <c r="ET12" t="e">
        <f t="shared" si="0"/>
        <v>#DIV/0!</v>
      </c>
      <c r="EU12" t="e">
        <f t="shared" si="0"/>
        <v>#DIV/0!</v>
      </c>
      <c r="EV12" t="e">
        <f t="shared" si="0"/>
        <v>#DIV/0!</v>
      </c>
      <c r="EW12" t="e">
        <f t="shared" si="0"/>
        <v>#DIV/0!</v>
      </c>
      <c r="EX12" t="e">
        <f t="shared" si="0"/>
        <v>#DIV/0!</v>
      </c>
      <c r="EY12" t="e">
        <f t="shared" si="0"/>
        <v>#DIV/0!</v>
      </c>
      <c r="EZ12" t="e">
        <f t="shared" si="0"/>
        <v>#DIV/0!</v>
      </c>
      <c r="FA12" t="e">
        <f t="shared" si="0"/>
        <v>#DIV/0!</v>
      </c>
      <c r="FB12" t="e">
        <f t="shared" si="0"/>
        <v>#DIV/0!</v>
      </c>
      <c r="FC12" s="24" t="e">
        <f t="shared" si="0"/>
        <v>#DIV/0!</v>
      </c>
      <c r="FD12" t="e">
        <f t="shared" si="0"/>
        <v>#DIV/0!</v>
      </c>
      <c r="FE12" t="e">
        <f t="shared" si="0"/>
        <v>#DIV/0!</v>
      </c>
      <c r="FZ12" t="e">
        <f t="shared" si="0"/>
        <v>#DIV/0!</v>
      </c>
      <c r="GA12" t="e">
        <f t="shared" si="0"/>
        <v>#DIV/0!</v>
      </c>
      <c r="GB12" t="e">
        <f t="shared" si="0"/>
        <v>#DIV/0!</v>
      </c>
      <c r="GC12" t="e">
        <f t="shared" si="0"/>
        <v>#DIV/0!</v>
      </c>
    </row>
    <row r="13" spans="1:185" ht="15.75" customHeight="1">
      <c r="A13" s="2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7"/>
      <c r="DH13" s="7"/>
      <c r="DI13" s="8"/>
      <c r="DJ13" s="13"/>
      <c r="DK13" s="8"/>
      <c r="DL13" s="13"/>
      <c r="DM13" s="8"/>
      <c r="DN13" s="13"/>
      <c r="DO13" s="8"/>
      <c r="DP13" s="13"/>
      <c r="DQ13" s="8"/>
      <c r="DR13" s="13"/>
      <c r="DS13" s="8"/>
      <c r="DT13" s="13"/>
      <c r="DU13" s="8"/>
      <c r="DV13" s="13"/>
      <c r="DW13" s="8"/>
      <c r="DX13" s="13"/>
      <c r="DY13" s="8"/>
      <c r="DZ13" s="13"/>
      <c r="EA13" s="8"/>
      <c r="EB13" s="13"/>
      <c r="EC13" s="18"/>
      <c r="ED13" s="18"/>
      <c r="EE13" s="9" t="s">
        <v>145</v>
      </c>
    </row>
    <row r="14" spans="1:185" ht="15.75" customHeight="1">
      <c r="A14" s="2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7"/>
      <c r="DH14" s="7"/>
      <c r="DI14" s="8"/>
      <c r="DJ14" s="13"/>
      <c r="DK14" s="8"/>
      <c r="DL14" s="13"/>
      <c r="DM14" s="8"/>
      <c r="DN14" s="13"/>
      <c r="DO14" s="8"/>
      <c r="DP14" s="13"/>
      <c r="DQ14" s="8"/>
      <c r="DR14" s="13"/>
      <c r="DS14" s="8"/>
      <c r="DT14" s="13"/>
      <c r="DU14" s="8"/>
      <c r="DV14" s="13"/>
      <c r="DW14" s="8"/>
      <c r="DX14" s="13"/>
      <c r="DY14" s="8"/>
      <c r="DZ14" s="13"/>
      <c r="EA14" s="8"/>
      <c r="EB14" s="13"/>
      <c r="EC14" s="18"/>
      <c r="ED14" s="18"/>
      <c r="EE14" t="e">
        <f>CORREL(ANXCOGN,CONFENSOI)</f>
        <v>#DIV/0!</v>
      </c>
    </row>
    <row r="15" spans="1:185" ht="15.75" customHeight="1">
      <c r="A15" s="2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7"/>
      <c r="DH15" s="7"/>
      <c r="DI15" s="8"/>
      <c r="DJ15" s="13"/>
      <c r="DK15" s="8"/>
      <c r="DL15" s="13"/>
      <c r="DM15" s="8"/>
      <c r="DN15" s="13"/>
      <c r="DO15" s="8"/>
      <c r="DP15" s="13"/>
      <c r="DQ15" s="8"/>
      <c r="DR15" s="13"/>
      <c r="DS15" s="8"/>
      <c r="DT15" s="13"/>
      <c r="DU15" s="8"/>
      <c r="DV15" s="13"/>
      <c r="DW15" s="8"/>
      <c r="DX15" s="13"/>
      <c r="DY15" s="8"/>
      <c r="DZ15" s="13"/>
      <c r="EA15" s="8"/>
      <c r="EB15" s="13"/>
      <c r="EC15" s="18"/>
      <c r="ED15" s="18"/>
      <c r="EF15" s="25" t="s">
        <v>123</v>
      </c>
      <c r="EG15" s="25" t="s">
        <v>146</v>
      </c>
      <c r="EH15" s="25" t="s">
        <v>147</v>
      </c>
      <c r="EI15" s="25" t="s">
        <v>126</v>
      </c>
      <c r="EJ15" s="25" t="s">
        <v>127</v>
      </c>
      <c r="EK15" s="25" t="s">
        <v>128</v>
      </c>
      <c r="EL15" s="25" t="s">
        <v>148</v>
      </c>
      <c r="EM15" s="26" t="s">
        <v>149</v>
      </c>
      <c r="EN15" s="26" t="s">
        <v>151</v>
      </c>
      <c r="EO15" s="26" t="s">
        <v>102</v>
      </c>
      <c r="EP15" s="26" t="s">
        <v>103</v>
      </c>
      <c r="EQ15" s="26" t="s">
        <v>106</v>
      </c>
      <c r="ER15" s="26" t="s">
        <v>108</v>
      </c>
      <c r="ES15" s="26" t="s">
        <v>109</v>
      </c>
      <c r="ET15" s="26" t="s">
        <v>112</v>
      </c>
      <c r="EU15" s="26" t="s">
        <v>114</v>
      </c>
      <c r="EV15" s="26" t="s">
        <v>116</v>
      </c>
      <c r="EW15" s="26" t="s">
        <v>118</v>
      </c>
      <c r="EX15" s="26" t="s">
        <v>120</v>
      </c>
      <c r="EY15" s="6" t="s">
        <v>150</v>
      </c>
      <c r="EZ15" s="6" t="s">
        <v>134</v>
      </c>
    </row>
    <row r="16" spans="1:185" ht="15.75" customHeight="1">
      <c r="A16" s="2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7"/>
      <c r="DH16" s="7"/>
      <c r="DI16" s="8"/>
      <c r="DJ16" s="13"/>
      <c r="DK16" s="8"/>
      <c r="DL16" s="13"/>
      <c r="DM16" s="8"/>
      <c r="DN16" s="13"/>
      <c r="DO16" s="8"/>
      <c r="DP16" s="13"/>
      <c r="DQ16" s="8"/>
      <c r="DR16" s="13"/>
      <c r="DS16" s="8"/>
      <c r="DT16" s="13"/>
      <c r="DU16" s="8"/>
      <c r="DV16" s="13"/>
      <c r="DW16" s="8"/>
      <c r="DX16" s="13"/>
      <c r="DY16" s="8"/>
      <c r="DZ16" s="13"/>
      <c r="EA16" s="8"/>
      <c r="EB16" s="13"/>
      <c r="EC16" s="18"/>
      <c r="ED16" s="18"/>
      <c r="EE16" s="28" t="s">
        <v>123</v>
      </c>
      <c r="EF16" s="27" t="e">
        <f>CORREL(BOURSUP,BOURSUP)</f>
        <v>#DIV/0!</v>
      </c>
      <c r="EG16" s="7" t="e">
        <f>CORREL(BOURSUP,BOURSEHEC)</f>
        <v>#DIV/0!</v>
      </c>
      <c r="EH16" s="7" t="e">
        <f>CORREL(BOURSUP,DEMBOURSEHEC)</f>
        <v>#DIV/0!</v>
      </c>
      <c r="EI16" s="7" t="e">
        <f>CORREL(BOURSUP,MENTORATRATP)</f>
        <v>#DIV/0!</v>
      </c>
      <c r="EJ16" s="7" t="e">
        <f>CORREL(BOURSUP,PREPMENTALE)</f>
        <v>#DIV/0!</v>
      </c>
      <c r="EK16" s="7" t="e">
        <f>CORREL(BOURSUP,REDBLT)</f>
        <v>#DIV/0!</v>
      </c>
      <c r="EL16" s="7" t="e">
        <f>CORREL(BOURSUP,REORIENT)</f>
        <v>#DIV/0!</v>
      </c>
      <c r="EM16" s="7" t="e">
        <f>CORREL(BOURSUP,ESTSOI1)</f>
        <v>#DIV/0!</v>
      </c>
      <c r="EN16" s="7" t="e">
        <f>CORREL(BOURSUP,BOURSUP)</f>
        <v>#DIV/0!</v>
      </c>
      <c r="EO16" s="7" t="e">
        <f>CORREL(BOURSUP,ANXSOM)</f>
        <v>#DIV/0!</v>
      </c>
      <c r="EP16" s="7" t="e">
        <f>CORREL(BOURSUP,ANXCOGN)</f>
        <v>#DIV/0!</v>
      </c>
      <c r="EQ16" s="7" t="e">
        <f>CORREL(BOURSUP,CONFENSOI)</f>
        <v>#DIV/0!</v>
      </c>
      <c r="ER16" s="7" t="e">
        <f>CORREL(BOURSUP,ORETACHE)</f>
        <v>#DIV/0!</v>
      </c>
      <c r="ES16" s="7" t="e">
        <f>CORREL(BOURSUP,OREGO)</f>
        <v>#DIV/0!</v>
      </c>
      <c r="ET16" s="7" t="e">
        <f>CORREL(BOURSUP,RELAX)</f>
        <v>#DIV/0!</v>
      </c>
      <c r="EU16" s="7" t="e">
        <f>CORREL(BOURSUP,FIXBUT)</f>
        <v>#DIV/0!</v>
      </c>
      <c r="EV16" s="7" t="e">
        <f>CORREL(BOURSUP,CEMOT)</f>
        <v>#DIV/0!</v>
      </c>
      <c r="EW16" s="7" t="e">
        <f>CORREL(BOURSUP,CATT)</f>
        <v>#DIV/0!</v>
      </c>
      <c r="EX16" s="7" t="e">
        <f>CORREL(BOURSUP,DISCINT)</f>
        <v>#DIV/0!</v>
      </c>
      <c r="EY16" s="7" t="e">
        <f>CORREL(BOURSUP,MENTTB)</f>
        <v>#DIV/0!</v>
      </c>
      <c r="EZ16" s="7" t="e">
        <f>CORREL(BOURSUP,GENRE)</f>
        <v>#DIV/0!</v>
      </c>
    </row>
    <row r="17" spans="1:156" ht="15.75" customHeight="1">
      <c r="A17" s="2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7"/>
      <c r="DH17" s="7"/>
      <c r="DI17" s="8"/>
      <c r="DJ17" s="13"/>
      <c r="DK17" s="8"/>
      <c r="DL17" s="13"/>
      <c r="DM17" s="8"/>
      <c r="DN17" s="13"/>
      <c r="DO17" s="8"/>
      <c r="DP17" s="13"/>
      <c r="DQ17" s="8"/>
      <c r="DR17" s="13"/>
      <c r="DS17" s="8"/>
      <c r="DT17" s="13"/>
      <c r="DU17" s="8"/>
      <c r="DV17" s="13"/>
      <c r="DW17" s="8"/>
      <c r="DX17" s="13"/>
      <c r="DY17" s="8"/>
      <c r="DZ17" s="13"/>
      <c r="EA17" s="8"/>
      <c r="EB17" s="13"/>
      <c r="EC17" s="18"/>
      <c r="ED17" s="18"/>
      <c r="EE17" s="28" t="s">
        <v>146</v>
      </c>
      <c r="EF17" s="7" t="e">
        <f>CORREL(BOURSUP,BOURSEHEC)</f>
        <v>#DIV/0!</v>
      </c>
      <c r="EG17" s="27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3"/>
      <c r="EZ17" s="23"/>
    </row>
    <row r="18" spans="1:156" ht="15.75" customHeight="1">
      <c r="A18" s="2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7"/>
      <c r="DH18" s="7"/>
      <c r="DI18" s="8"/>
      <c r="DJ18" s="13"/>
      <c r="DK18" s="8"/>
      <c r="DL18" s="13"/>
      <c r="DM18" s="8"/>
      <c r="DN18" s="13"/>
      <c r="DO18" s="8"/>
      <c r="DP18" s="13"/>
      <c r="DQ18" s="8"/>
      <c r="DR18" s="13"/>
      <c r="DS18" s="8"/>
      <c r="DT18" s="13"/>
      <c r="DU18" s="8"/>
      <c r="DV18" s="13"/>
      <c r="DW18" s="8"/>
      <c r="DX18" s="13"/>
      <c r="DY18" s="8"/>
      <c r="DZ18" s="13"/>
      <c r="EA18" s="8"/>
      <c r="EB18" s="13"/>
      <c r="EC18" s="18"/>
      <c r="ED18" s="18"/>
      <c r="EE18" s="28" t="s">
        <v>147</v>
      </c>
      <c r="EF18" s="7" t="e">
        <f>CORREL(BOURSUP,DEMBOURSEHEC)</f>
        <v>#DIV/0!</v>
      </c>
      <c r="EG18" s="7" t="e">
        <f>CORREL(EE18,BOURSEHEC)</f>
        <v>#VALUE!</v>
      </c>
      <c r="EH18" s="27"/>
      <c r="EI18" s="23"/>
      <c r="EJ18" s="23"/>
      <c r="EK18" s="23"/>
      <c r="EL18" s="23"/>
      <c r="EM18" s="23"/>
      <c r="EN18" s="23"/>
      <c r="EO18" s="23"/>
      <c r="EP18" s="23"/>
      <c r="EQ18" s="23"/>
      <c r="ER18" s="23"/>
      <c r="ES18" s="23"/>
      <c r="ET18" s="23"/>
      <c r="EU18" s="23"/>
      <c r="EV18" s="23"/>
      <c r="EW18" s="23"/>
      <c r="EX18" s="23"/>
      <c r="EY18" s="23"/>
      <c r="EZ18" s="23"/>
    </row>
    <row r="19" spans="1:156" ht="15.75" customHeight="1">
      <c r="A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7"/>
      <c r="DH19" s="7"/>
      <c r="DI19" s="8"/>
      <c r="DJ19" s="13"/>
      <c r="DK19" s="8"/>
      <c r="DL19" s="13"/>
      <c r="DM19" s="8"/>
      <c r="DN19" s="13"/>
      <c r="DO19" s="8"/>
      <c r="DP19" s="13"/>
      <c r="DQ19" s="8"/>
      <c r="DR19" s="13"/>
      <c r="DS19" s="8"/>
      <c r="DT19" s="13"/>
      <c r="DU19" s="8"/>
      <c r="DV19" s="13"/>
      <c r="DW19" s="8"/>
      <c r="DX19" s="13"/>
      <c r="DY19" s="8"/>
      <c r="DZ19" s="13"/>
      <c r="EA19" s="8"/>
      <c r="EB19" s="13"/>
      <c r="EC19" s="18"/>
      <c r="ED19" s="18"/>
      <c r="EE19" s="28" t="s">
        <v>126</v>
      </c>
      <c r="EF19" s="7" t="e">
        <f>CORREL(BOURSUP,MENTORATRATP)</f>
        <v>#DIV/0!</v>
      </c>
      <c r="EG19" s="7" t="e">
        <f t="shared" ref="EG19:EG40" si="1">CORREL(BOURSUP,BOURSEHEC)</f>
        <v>#DIV/0!</v>
      </c>
      <c r="EH19" s="23"/>
      <c r="EI19" s="27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3"/>
      <c r="EZ19" s="23"/>
    </row>
    <row r="20" spans="1:156" ht="15.75" customHeight="1">
      <c r="A20" s="2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7"/>
      <c r="DH20" s="7"/>
      <c r="DI20" s="8"/>
      <c r="DJ20" s="13"/>
      <c r="DK20" s="8"/>
      <c r="DL20" s="13"/>
      <c r="DM20" s="8"/>
      <c r="DN20" s="13"/>
      <c r="DO20" s="8"/>
      <c r="DP20" s="13"/>
      <c r="DQ20" s="8"/>
      <c r="DR20" s="13"/>
      <c r="DS20" s="8"/>
      <c r="DT20" s="13"/>
      <c r="DU20" s="8"/>
      <c r="DV20" s="13"/>
      <c r="DW20" s="8"/>
      <c r="DX20" s="13"/>
      <c r="DY20" s="8"/>
      <c r="DZ20" s="13"/>
      <c r="EA20" s="8"/>
      <c r="EB20" s="13"/>
      <c r="EC20" s="18"/>
      <c r="ED20" s="18"/>
      <c r="EE20" s="28" t="s">
        <v>127</v>
      </c>
      <c r="EF20" s="7" t="e">
        <f>CORREL(BOURSUP,PREPMENTALE)</f>
        <v>#DIV/0!</v>
      </c>
      <c r="EG20" s="7" t="e">
        <f t="shared" si="1"/>
        <v>#DIV/0!</v>
      </c>
      <c r="EH20" s="23"/>
      <c r="EI20" s="23"/>
      <c r="EJ20" s="27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3"/>
    </row>
    <row r="21" spans="1:156" ht="15.75" customHeight="1">
      <c r="A21" s="2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7"/>
      <c r="DH21" s="7"/>
      <c r="DI21" s="8"/>
      <c r="DJ21" s="13"/>
      <c r="DK21" s="8"/>
      <c r="DL21" s="13"/>
      <c r="DM21" s="8"/>
      <c r="DN21" s="13"/>
      <c r="DO21" s="8"/>
      <c r="DP21" s="13"/>
      <c r="DQ21" s="8"/>
      <c r="DR21" s="13"/>
      <c r="DS21" s="8"/>
      <c r="DT21" s="13"/>
      <c r="DU21" s="8"/>
      <c r="DV21" s="13"/>
      <c r="DW21" s="8"/>
      <c r="DX21" s="13"/>
      <c r="DY21" s="8"/>
      <c r="DZ21" s="13"/>
      <c r="EA21" s="8"/>
      <c r="EB21" s="13"/>
      <c r="EC21" s="18"/>
      <c r="ED21" s="18"/>
      <c r="EE21" s="28" t="s">
        <v>128</v>
      </c>
      <c r="EF21" s="7" t="e">
        <f>CORREL(BOURSUP,REDBLT)</f>
        <v>#DIV/0!</v>
      </c>
      <c r="EG21" s="7" t="e">
        <f t="shared" si="1"/>
        <v>#DIV/0!</v>
      </c>
      <c r="EH21" s="23"/>
      <c r="EI21" s="23"/>
      <c r="EJ21" s="23"/>
      <c r="EK21" s="27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3"/>
      <c r="EZ21" s="23"/>
    </row>
    <row r="22" spans="1:156" ht="15.75" customHeight="1">
      <c r="A22" s="2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7"/>
      <c r="DH22" s="7"/>
      <c r="DI22" s="8"/>
      <c r="DJ22" s="13"/>
      <c r="DK22" s="8"/>
      <c r="DL22" s="13"/>
      <c r="DM22" s="8"/>
      <c r="DN22" s="13"/>
      <c r="DO22" s="8"/>
      <c r="DP22" s="13"/>
      <c r="DQ22" s="8"/>
      <c r="DR22" s="13"/>
      <c r="DS22" s="8"/>
      <c r="DT22" s="13"/>
      <c r="DU22" s="8"/>
      <c r="DV22" s="13"/>
      <c r="DW22" s="8"/>
      <c r="DX22" s="13"/>
      <c r="DY22" s="8"/>
      <c r="DZ22" s="13"/>
      <c r="EA22" s="8"/>
      <c r="EB22" s="13"/>
      <c r="EC22" s="18"/>
      <c r="ED22" s="18"/>
      <c r="EE22" s="28" t="s">
        <v>148</v>
      </c>
      <c r="EF22" s="7" t="e">
        <f>CORREL(BOURSUP,REORIENT)</f>
        <v>#DIV/0!</v>
      </c>
      <c r="EG22" s="7" t="e">
        <f t="shared" si="1"/>
        <v>#DIV/0!</v>
      </c>
      <c r="EH22" s="23"/>
      <c r="EI22" s="23"/>
      <c r="EJ22" s="23"/>
      <c r="EK22" s="23"/>
      <c r="EL22" s="27"/>
      <c r="EM22" s="23"/>
      <c r="EN22" s="23"/>
      <c r="EO22" s="23"/>
      <c r="EP22" s="23"/>
      <c r="EQ22" s="23"/>
      <c r="ER22" s="23"/>
      <c r="ES22" s="23"/>
      <c r="ET22" s="23"/>
      <c r="EU22" s="23"/>
      <c r="EV22" s="23"/>
      <c r="EW22" s="23"/>
      <c r="EX22" s="23"/>
      <c r="EY22" s="23"/>
      <c r="EZ22" s="23"/>
    </row>
    <row r="23" spans="1:156" ht="15.75" customHeight="1">
      <c r="A23" s="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7"/>
      <c r="DH23" s="7"/>
      <c r="DI23" s="8"/>
      <c r="DJ23" s="13"/>
      <c r="DK23" s="8"/>
      <c r="DL23" s="13"/>
      <c r="DM23" s="8"/>
      <c r="DN23" s="13"/>
      <c r="DO23" s="8"/>
      <c r="DP23" s="13"/>
      <c r="DQ23" s="8"/>
      <c r="DR23" s="13"/>
      <c r="DS23" s="8"/>
      <c r="DT23" s="13"/>
      <c r="DU23" s="8"/>
      <c r="DV23" s="13"/>
      <c r="DW23" s="8"/>
      <c r="DX23" s="13"/>
      <c r="DY23" s="8"/>
      <c r="DZ23" s="13"/>
      <c r="EA23" s="8"/>
      <c r="EB23" s="13"/>
      <c r="EC23" s="18"/>
      <c r="ED23" s="18"/>
      <c r="EE23" s="26" t="s">
        <v>149</v>
      </c>
      <c r="EF23" s="7" t="e">
        <f>CORREL(BOURSUP,ESTSOI1)</f>
        <v>#DIV/0!</v>
      </c>
      <c r="EG23" s="7" t="e">
        <f t="shared" si="1"/>
        <v>#DIV/0!</v>
      </c>
      <c r="EH23" s="23"/>
      <c r="EI23" s="23"/>
      <c r="EJ23" s="23"/>
      <c r="EK23" s="23"/>
      <c r="EL23" s="23"/>
      <c r="EM23" s="27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</row>
    <row r="24" spans="1:156" ht="15.75" customHeight="1">
      <c r="A24" s="2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7"/>
      <c r="DH24" s="7"/>
      <c r="DI24" s="8"/>
      <c r="DJ24" s="13"/>
      <c r="DK24" s="8"/>
      <c r="DL24" s="13"/>
      <c r="DM24" s="8"/>
      <c r="DN24" s="13"/>
      <c r="DO24" s="8"/>
      <c r="DP24" s="13"/>
      <c r="DQ24" s="8"/>
      <c r="DR24" s="13"/>
      <c r="DS24" s="8"/>
      <c r="DT24" s="13"/>
      <c r="DU24" s="8"/>
      <c r="DV24" s="13"/>
      <c r="DW24" s="8"/>
      <c r="DX24" s="13"/>
      <c r="DY24" s="8"/>
      <c r="DZ24" s="13"/>
      <c r="EA24" s="8"/>
      <c r="EB24" s="13"/>
      <c r="EC24" s="18"/>
      <c r="ED24" s="18"/>
      <c r="EE24" s="26" t="s">
        <v>151</v>
      </c>
      <c r="EF24" s="7" t="e">
        <f>CORREL(BOURSUP,ESTIMEDESOISOC)</f>
        <v>#DIV/0!</v>
      </c>
      <c r="EG24" s="7" t="e">
        <f t="shared" si="1"/>
        <v>#DIV/0!</v>
      </c>
      <c r="EH24" s="23"/>
      <c r="EI24" s="23"/>
      <c r="EJ24" s="23"/>
      <c r="EK24" s="23"/>
      <c r="EL24" s="23"/>
      <c r="EM24" s="23"/>
      <c r="EN24" s="27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3"/>
      <c r="EZ24" s="23"/>
    </row>
    <row r="25" spans="1:156" ht="15.75" customHeight="1">
      <c r="A25" s="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7"/>
      <c r="DH25" s="7"/>
      <c r="DI25" s="8"/>
      <c r="DJ25" s="13"/>
      <c r="DK25" s="8"/>
      <c r="DL25" s="13"/>
      <c r="DM25" s="8"/>
      <c r="DN25" s="13"/>
      <c r="DO25" s="8"/>
      <c r="DP25" s="13"/>
      <c r="DQ25" s="8"/>
      <c r="DR25" s="13"/>
      <c r="DS25" s="8"/>
      <c r="DT25" s="13"/>
      <c r="DU25" s="8"/>
      <c r="DV25" s="13"/>
      <c r="DW25" s="8"/>
      <c r="DX25" s="13"/>
      <c r="DY25" s="8"/>
      <c r="DZ25" s="13"/>
      <c r="EA25" s="8"/>
      <c r="EB25" s="13"/>
      <c r="EC25" s="18"/>
      <c r="ED25" s="18"/>
      <c r="EE25" s="26" t="s">
        <v>102</v>
      </c>
      <c r="EF25" s="7" t="e">
        <f>CORREL(BOURSUP,ANXSOM)</f>
        <v>#DIV/0!</v>
      </c>
      <c r="EG25" s="7" t="e">
        <f t="shared" si="1"/>
        <v>#DIV/0!</v>
      </c>
      <c r="EH25" s="23"/>
      <c r="EI25" s="23"/>
      <c r="EJ25" s="23"/>
      <c r="EK25" s="23"/>
      <c r="EL25" s="23"/>
      <c r="EM25" s="23"/>
      <c r="EN25" s="23"/>
      <c r="EO25" s="27"/>
      <c r="EP25" s="23"/>
      <c r="EQ25" s="23"/>
      <c r="ER25" s="23"/>
      <c r="ES25" s="23"/>
      <c r="ET25" s="23"/>
      <c r="EU25" s="23"/>
      <c r="EV25" s="23"/>
      <c r="EW25" s="23"/>
      <c r="EX25" s="23"/>
      <c r="EY25" s="23"/>
      <c r="EZ25" s="23"/>
    </row>
    <row r="26" spans="1:156" ht="15.75" customHeight="1">
      <c r="A26" s="2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7"/>
      <c r="DH26" s="7"/>
      <c r="DI26" s="8"/>
      <c r="DJ26" s="13"/>
      <c r="DK26" s="8"/>
      <c r="DL26" s="13"/>
      <c r="DM26" s="8"/>
      <c r="DN26" s="13"/>
      <c r="DO26" s="8"/>
      <c r="DP26" s="13"/>
      <c r="DQ26" s="8"/>
      <c r="DR26" s="13"/>
      <c r="DS26" s="8"/>
      <c r="DT26" s="13"/>
      <c r="DU26" s="8"/>
      <c r="DV26" s="13"/>
      <c r="DW26" s="8"/>
      <c r="DX26" s="13"/>
      <c r="DY26" s="8"/>
      <c r="DZ26" s="13"/>
      <c r="EA26" s="8"/>
      <c r="EB26" s="13"/>
      <c r="EC26" s="18"/>
      <c r="ED26" s="18"/>
      <c r="EE26" s="26" t="s">
        <v>103</v>
      </c>
      <c r="EF26" s="7" t="e">
        <f>CORREL(BOURSUP,ANXCOGN)</f>
        <v>#DIV/0!</v>
      </c>
      <c r="EG26" s="7" t="e">
        <f t="shared" si="1"/>
        <v>#DIV/0!</v>
      </c>
      <c r="EH26" s="23"/>
      <c r="EI26" s="23"/>
      <c r="EJ26" s="23"/>
      <c r="EK26" s="23"/>
      <c r="EL26" s="23"/>
      <c r="EM26" s="23"/>
      <c r="EN26" s="23"/>
      <c r="EO26" s="23"/>
      <c r="EP26" s="27"/>
      <c r="EQ26" s="23"/>
      <c r="ER26" s="23"/>
      <c r="ES26" s="23"/>
      <c r="ET26" s="23"/>
      <c r="EU26" s="23"/>
      <c r="EV26" s="23"/>
      <c r="EW26" s="23"/>
      <c r="EX26" s="23"/>
      <c r="EY26" s="23"/>
      <c r="EZ26" s="23"/>
    </row>
    <row r="27" spans="1:156" ht="15.75" customHeight="1">
      <c r="A27" s="2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7"/>
      <c r="DH27" s="7"/>
      <c r="DI27" s="8"/>
      <c r="DJ27" s="13"/>
      <c r="DK27" s="8"/>
      <c r="DL27" s="13"/>
      <c r="DM27" s="8"/>
      <c r="DN27" s="13"/>
      <c r="DO27" s="8"/>
      <c r="DP27" s="13"/>
      <c r="DQ27" s="8"/>
      <c r="DR27" s="13"/>
      <c r="DS27" s="8"/>
      <c r="DT27" s="13"/>
      <c r="DU27" s="8"/>
      <c r="DV27" s="13"/>
      <c r="DW27" s="8"/>
      <c r="DX27" s="13"/>
      <c r="DY27" s="8"/>
      <c r="DZ27" s="13"/>
      <c r="EA27" s="8"/>
      <c r="EB27" s="13"/>
      <c r="EC27" s="18"/>
      <c r="ED27" s="18"/>
      <c r="EE27" s="26" t="s">
        <v>106</v>
      </c>
      <c r="EF27" s="7" t="e">
        <f>CORREL(BOURSUP,CONFENSOI)</f>
        <v>#DIV/0!</v>
      </c>
      <c r="EG27" s="7" t="e">
        <f t="shared" si="1"/>
        <v>#DIV/0!</v>
      </c>
      <c r="EH27" s="23"/>
      <c r="EI27" s="23"/>
      <c r="EJ27" s="23"/>
      <c r="EK27" s="23"/>
      <c r="EL27" s="23"/>
      <c r="EM27" s="23"/>
      <c r="EN27" s="23"/>
      <c r="EO27" s="23"/>
      <c r="EP27" s="23"/>
      <c r="EQ27" s="27"/>
      <c r="ER27" s="23"/>
      <c r="ES27" s="23"/>
      <c r="ET27" s="23"/>
      <c r="EU27" s="23"/>
      <c r="EV27" s="23"/>
      <c r="EW27" s="23"/>
      <c r="EX27" s="23"/>
      <c r="EY27" s="23"/>
      <c r="EZ27" s="23"/>
    </row>
    <row r="28" spans="1:156" ht="15.75" customHeight="1">
      <c r="A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7"/>
      <c r="DH28" s="7"/>
      <c r="DI28" s="8"/>
      <c r="DJ28" s="13"/>
      <c r="DK28" s="8"/>
      <c r="DL28" s="13"/>
      <c r="DM28" s="8"/>
      <c r="DN28" s="13"/>
      <c r="DO28" s="8"/>
      <c r="DP28" s="13"/>
      <c r="DQ28" s="8"/>
      <c r="DR28" s="13"/>
      <c r="DS28" s="8"/>
      <c r="DT28" s="13"/>
      <c r="DU28" s="8"/>
      <c r="DV28" s="13"/>
      <c r="DW28" s="8"/>
      <c r="DX28" s="13"/>
      <c r="DY28" s="8"/>
      <c r="DZ28" s="13"/>
      <c r="EA28" s="8"/>
      <c r="EB28" s="13"/>
      <c r="EC28" s="18"/>
      <c r="ED28" s="18"/>
      <c r="EE28" s="26" t="s">
        <v>108</v>
      </c>
      <c r="EF28" s="7" t="e">
        <f>CORREL(BOURSUP,ORETACHE)</f>
        <v>#DIV/0!</v>
      </c>
      <c r="EG28" s="7" t="e">
        <f t="shared" si="1"/>
        <v>#DIV/0!</v>
      </c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7"/>
      <c r="ES28" s="23"/>
      <c r="ET28" s="23"/>
      <c r="EU28" s="23"/>
      <c r="EV28" s="23"/>
      <c r="EW28" s="23"/>
      <c r="EX28" s="23"/>
      <c r="EY28" s="23"/>
      <c r="EZ28" s="23"/>
    </row>
    <row r="29" spans="1:156" ht="15.75" customHeight="1">
      <c r="B29" s="9"/>
      <c r="C29" s="11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26" t="s">
        <v>109</v>
      </c>
      <c r="EF29" s="7" t="e">
        <f>CORREL(BOURSUP,OREGO)</f>
        <v>#DIV/0!</v>
      </c>
      <c r="EG29" s="7" t="e">
        <f t="shared" si="1"/>
        <v>#DIV/0!</v>
      </c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7"/>
      <c r="ET29" s="23"/>
      <c r="EU29" s="23"/>
      <c r="EV29" s="23"/>
      <c r="EW29" s="23"/>
      <c r="EX29" s="23"/>
      <c r="EY29" s="23"/>
      <c r="EZ29" s="23"/>
    </row>
    <row r="30" spans="1:156" ht="15.75" hidden="1" customHeight="1">
      <c r="B30" s="9" t="s">
        <v>130</v>
      </c>
      <c r="C30" s="3" t="e">
        <f>STDEV(C2:C28)</f>
        <v>#DIV/0!</v>
      </c>
      <c r="D30" s="3" t="e">
        <f t="shared" ref="D30:BO30" si="2">STDEV(D2:D28)</f>
        <v>#DIV/0!</v>
      </c>
      <c r="E30" s="3" t="e">
        <f t="shared" si="2"/>
        <v>#DIV/0!</v>
      </c>
      <c r="F30" s="3" t="e">
        <f t="shared" si="2"/>
        <v>#DIV/0!</v>
      </c>
      <c r="G30" s="3" t="e">
        <f t="shared" si="2"/>
        <v>#DIV/0!</v>
      </c>
      <c r="H30" s="3" t="e">
        <f t="shared" si="2"/>
        <v>#DIV/0!</v>
      </c>
      <c r="I30" s="3" t="e">
        <f t="shared" si="2"/>
        <v>#DIV/0!</v>
      </c>
      <c r="J30" s="3" t="e">
        <f t="shared" si="2"/>
        <v>#DIV/0!</v>
      </c>
      <c r="K30" s="3" t="e">
        <f t="shared" si="2"/>
        <v>#DIV/0!</v>
      </c>
      <c r="L30" s="3" t="e">
        <f t="shared" si="2"/>
        <v>#DIV/0!</v>
      </c>
      <c r="M30" s="3" t="e">
        <f t="shared" si="2"/>
        <v>#DIV/0!</v>
      </c>
      <c r="N30" s="3" t="e">
        <f t="shared" si="2"/>
        <v>#DIV/0!</v>
      </c>
      <c r="O30" s="3" t="e">
        <f t="shared" si="2"/>
        <v>#DIV/0!</v>
      </c>
      <c r="P30" s="3" t="e">
        <f t="shared" si="2"/>
        <v>#DIV/0!</v>
      </c>
      <c r="Q30" s="3" t="e">
        <f t="shared" si="2"/>
        <v>#DIV/0!</v>
      </c>
      <c r="R30" s="3" t="e">
        <f t="shared" si="2"/>
        <v>#DIV/0!</v>
      </c>
      <c r="S30" s="3" t="e">
        <f t="shared" si="2"/>
        <v>#DIV/0!</v>
      </c>
      <c r="T30" s="3" t="e">
        <f t="shared" si="2"/>
        <v>#DIV/0!</v>
      </c>
      <c r="U30" s="3" t="e">
        <f t="shared" si="2"/>
        <v>#DIV/0!</v>
      </c>
      <c r="V30" s="3" t="e">
        <f t="shared" si="2"/>
        <v>#DIV/0!</v>
      </c>
      <c r="W30" s="3" t="e">
        <f t="shared" si="2"/>
        <v>#DIV/0!</v>
      </c>
      <c r="X30" s="3" t="e">
        <f t="shared" si="2"/>
        <v>#DIV/0!</v>
      </c>
      <c r="Y30" s="3" t="e">
        <f t="shared" si="2"/>
        <v>#DIV/0!</v>
      </c>
      <c r="Z30" s="3" t="e">
        <f t="shared" si="2"/>
        <v>#DIV/0!</v>
      </c>
      <c r="AA30" s="3" t="e">
        <f t="shared" si="2"/>
        <v>#DIV/0!</v>
      </c>
      <c r="AB30" s="3" t="e">
        <f t="shared" si="2"/>
        <v>#DIV/0!</v>
      </c>
      <c r="AC30" s="3" t="e">
        <f t="shared" si="2"/>
        <v>#DIV/0!</v>
      </c>
      <c r="AD30" s="3" t="e">
        <f t="shared" si="2"/>
        <v>#DIV/0!</v>
      </c>
      <c r="AE30" s="3" t="e">
        <f t="shared" si="2"/>
        <v>#DIV/0!</v>
      </c>
      <c r="AF30" s="3" t="e">
        <f t="shared" si="2"/>
        <v>#DIV/0!</v>
      </c>
      <c r="AG30" s="3" t="e">
        <f t="shared" si="2"/>
        <v>#DIV/0!</v>
      </c>
      <c r="AH30" s="3" t="e">
        <f t="shared" si="2"/>
        <v>#DIV/0!</v>
      </c>
      <c r="AI30" s="3" t="e">
        <f t="shared" si="2"/>
        <v>#DIV/0!</v>
      </c>
      <c r="AJ30" s="3" t="e">
        <f t="shared" si="2"/>
        <v>#DIV/0!</v>
      </c>
      <c r="AK30" s="3" t="e">
        <f t="shared" si="2"/>
        <v>#DIV/0!</v>
      </c>
      <c r="AL30" s="3" t="e">
        <f t="shared" si="2"/>
        <v>#DIV/0!</v>
      </c>
      <c r="AM30" s="3" t="e">
        <f t="shared" si="2"/>
        <v>#DIV/0!</v>
      </c>
      <c r="AN30" s="3" t="e">
        <f t="shared" si="2"/>
        <v>#DIV/0!</v>
      </c>
      <c r="AO30" s="3" t="e">
        <f t="shared" si="2"/>
        <v>#DIV/0!</v>
      </c>
      <c r="AP30" s="3" t="e">
        <f t="shared" si="2"/>
        <v>#DIV/0!</v>
      </c>
      <c r="AQ30" s="3" t="e">
        <f t="shared" si="2"/>
        <v>#DIV/0!</v>
      </c>
      <c r="AR30" s="3" t="e">
        <f t="shared" si="2"/>
        <v>#DIV/0!</v>
      </c>
      <c r="AS30" s="3" t="e">
        <f t="shared" si="2"/>
        <v>#DIV/0!</v>
      </c>
      <c r="AT30" s="3" t="e">
        <f t="shared" si="2"/>
        <v>#DIV/0!</v>
      </c>
      <c r="AU30" s="3" t="e">
        <f t="shared" si="2"/>
        <v>#DIV/0!</v>
      </c>
      <c r="AV30" s="3" t="e">
        <f t="shared" si="2"/>
        <v>#DIV/0!</v>
      </c>
      <c r="AW30" s="3" t="e">
        <f t="shared" si="2"/>
        <v>#DIV/0!</v>
      </c>
      <c r="AX30" s="3" t="e">
        <f t="shared" si="2"/>
        <v>#DIV/0!</v>
      </c>
      <c r="AY30" s="3" t="e">
        <f t="shared" si="2"/>
        <v>#DIV/0!</v>
      </c>
      <c r="AZ30" s="3" t="e">
        <f t="shared" si="2"/>
        <v>#DIV/0!</v>
      </c>
      <c r="BA30" s="3" t="e">
        <f t="shared" si="2"/>
        <v>#DIV/0!</v>
      </c>
      <c r="BB30" s="3" t="e">
        <f t="shared" si="2"/>
        <v>#DIV/0!</v>
      </c>
      <c r="BC30" s="3" t="e">
        <f t="shared" si="2"/>
        <v>#DIV/0!</v>
      </c>
      <c r="BD30" s="3" t="e">
        <f t="shared" si="2"/>
        <v>#DIV/0!</v>
      </c>
      <c r="BE30" s="3" t="e">
        <f t="shared" si="2"/>
        <v>#DIV/0!</v>
      </c>
      <c r="BF30" s="3" t="e">
        <f t="shared" si="2"/>
        <v>#DIV/0!</v>
      </c>
      <c r="BG30" s="3" t="e">
        <f t="shared" si="2"/>
        <v>#DIV/0!</v>
      </c>
      <c r="BH30" s="3" t="e">
        <f t="shared" si="2"/>
        <v>#DIV/0!</v>
      </c>
      <c r="BI30" s="3" t="e">
        <f t="shared" si="2"/>
        <v>#DIV/0!</v>
      </c>
      <c r="BJ30" s="3" t="e">
        <f t="shared" si="2"/>
        <v>#DIV/0!</v>
      </c>
      <c r="BK30" s="3" t="e">
        <f t="shared" si="2"/>
        <v>#DIV/0!</v>
      </c>
      <c r="BL30" s="3" t="e">
        <f t="shared" si="2"/>
        <v>#DIV/0!</v>
      </c>
      <c r="BM30" s="3" t="e">
        <f t="shared" si="2"/>
        <v>#DIV/0!</v>
      </c>
      <c r="BN30" s="3" t="e">
        <f t="shared" si="2"/>
        <v>#DIV/0!</v>
      </c>
      <c r="BO30" s="3" t="e">
        <f t="shared" si="2"/>
        <v>#DIV/0!</v>
      </c>
      <c r="BP30" s="3" t="e">
        <f t="shared" ref="BP30:CW30" si="3">STDEV(BP2:BP28)</f>
        <v>#DIV/0!</v>
      </c>
      <c r="BQ30" s="3" t="e">
        <f t="shared" si="3"/>
        <v>#DIV/0!</v>
      </c>
      <c r="BR30" s="3" t="e">
        <f t="shared" si="3"/>
        <v>#DIV/0!</v>
      </c>
      <c r="BS30" s="3" t="e">
        <f t="shared" si="3"/>
        <v>#DIV/0!</v>
      </c>
      <c r="BT30" s="3" t="e">
        <f t="shared" si="3"/>
        <v>#DIV/0!</v>
      </c>
      <c r="BU30" s="3" t="e">
        <f t="shared" si="3"/>
        <v>#DIV/0!</v>
      </c>
      <c r="BV30" s="3" t="e">
        <f t="shared" si="3"/>
        <v>#DIV/0!</v>
      </c>
      <c r="BW30" s="3" t="e">
        <f t="shared" si="3"/>
        <v>#DIV/0!</v>
      </c>
      <c r="BX30" s="3" t="e">
        <f t="shared" si="3"/>
        <v>#DIV/0!</v>
      </c>
      <c r="BY30" s="3" t="e">
        <f t="shared" si="3"/>
        <v>#DIV/0!</v>
      </c>
      <c r="BZ30" s="3" t="e">
        <f t="shared" si="3"/>
        <v>#DIV/0!</v>
      </c>
      <c r="CA30" s="3" t="e">
        <f t="shared" si="3"/>
        <v>#DIV/0!</v>
      </c>
      <c r="CB30" s="3" t="e">
        <f t="shared" si="3"/>
        <v>#DIV/0!</v>
      </c>
      <c r="CC30" s="3" t="e">
        <f t="shared" si="3"/>
        <v>#DIV/0!</v>
      </c>
      <c r="CD30" s="3" t="e">
        <f t="shared" si="3"/>
        <v>#DIV/0!</v>
      </c>
      <c r="CE30" s="3" t="e">
        <f t="shared" si="3"/>
        <v>#DIV/0!</v>
      </c>
      <c r="CF30" s="3" t="e">
        <f t="shared" si="3"/>
        <v>#DIV/0!</v>
      </c>
      <c r="CG30" s="3" t="e">
        <f t="shared" si="3"/>
        <v>#DIV/0!</v>
      </c>
      <c r="CH30" s="3" t="e">
        <f t="shared" si="3"/>
        <v>#DIV/0!</v>
      </c>
      <c r="CI30" s="3" t="e">
        <f t="shared" si="3"/>
        <v>#DIV/0!</v>
      </c>
      <c r="CJ30" s="3" t="e">
        <f t="shared" si="3"/>
        <v>#DIV/0!</v>
      </c>
      <c r="CK30" s="3" t="e">
        <f t="shared" si="3"/>
        <v>#DIV/0!</v>
      </c>
      <c r="CL30" s="3" t="e">
        <f t="shared" si="3"/>
        <v>#DIV/0!</v>
      </c>
      <c r="CM30" s="3" t="e">
        <f t="shared" si="3"/>
        <v>#DIV/0!</v>
      </c>
      <c r="CN30" s="3" t="e">
        <f t="shared" si="3"/>
        <v>#DIV/0!</v>
      </c>
      <c r="CO30" s="3" t="e">
        <f t="shared" si="3"/>
        <v>#DIV/0!</v>
      </c>
      <c r="CP30" s="3" t="e">
        <f t="shared" si="3"/>
        <v>#DIV/0!</v>
      </c>
      <c r="CQ30" s="3" t="e">
        <f t="shared" si="3"/>
        <v>#DIV/0!</v>
      </c>
      <c r="CR30" s="3" t="e">
        <f t="shared" si="3"/>
        <v>#DIV/0!</v>
      </c>
      <c r="CS30" s="3" t="e">
        <f t="shared" si="3"/>
        <v>#DIV/0!</v>
      </c>
      <c r="CT30" s="3" t="e">
        <f t="shared" si="3"/>
        <v>#DIV/0!</v>
      </c>
      <c r="CU30" s="3" t="e">
        <f t="shared" si="3"/>
        <v>#DIV/0!</v>
      </c>
      <c r="CV30" s="3" t="e">
        <f t="shared" si="3"/>
        <v>#DIV/0!</v>
      </c>
      <c r="CW30" s="3" t="e">
        <f t="shared" si="3"/>
        <v>#DIV/0!</v>
      </c>
      <c r="CX30" s="3"/>
      <c r="CY30" s="3"/>
      <c r="CZ30" s="3" t="e">
        <f t="shared" ref="CZ30:ED30" si="4">STDEV(CZ2:CZ28)</f>
        <v>#DIV/0!</v>
      </c>
      <c r="DA30" s="3" t="e">
        <f t="shared" si="4"/>
        <v>#DIV/0!</v>
      </c>
      <c r="DB30" s="3" t="e">
        <f t="shared" si="4"/>
        <v>#DIV/0!</v>
      </c>
      <c r="DC30" s="3" t="e">
        <f t="shared" si="4"/>
        <v>#DIV/0!</v>
      </c>
      <c r="DD30" s="3" t="e">
        <f t="shared" si="4"/>
        <v>#DIV/0!</v>
      </c>
      <c r="DE30" s="3" t="e">
        <f t="shared" si="4"/>
        <v>#DIV/0!</v>
      </c>
      <c r="DF30" s="3" t="e">
        <f t="shared" si="4"/>
        <v>#DIV/0!</v>
      </c>
      <c r="DG30" s="3" t="e">
        <f t="shared" si="4"/>
        <v>#DIV/0!</v>
      </c>
      <c r="DH30" s="3" t="e">
        <f t="shared" si="4"/>
        <v>#DIV/0!</v>
      </c>
      <c r="DI30" s="3" t="e">
        <f t="shared" si="4"/>
        <v>#DIV/0!</v>
      </c>
      <c r="DJ30" s="3" t="e">
        <f t="shared" si="4"/>
        <v>#DIV/0!</v>
      </c>
      <c r="DK30" s="3" t="e">
        <f t="shared" si="4"/>
        <v>#DIV/0!</v>
      </c>
      <c r="DL30" s="3" t="e">
        <f t="shared" si="4"/>
        <v>#DIV/0!</v>
      </c>
      <c r="DM30" s="3" t="e">
        <f t="shared" si="4"/>
        <v>#DIV/0!</v>
      </c>
      <c r="DN30" s="3" t="e">
        <f t="shared" si="4"/>
        <v>#DIV/0!</v>
      </c>
      <c r="DO30" s="3" t="e">
        <f t="shared" si="4"/>
        <v>#DIV/0!</v>
      </c>
      <c r="DP30" s="3" t="e">
        <f t="shared" si="4"/>
        <v>#DIV/0!</v>
      </c>
      <c r="DQ30" s="3" t="e">
        <f t="shared" si="4"/>
        <v>#DIV/0!</v>
      </c>
      <c r="DR30" s="3" t="e">
        <f t="shared" si="4"/>
        <v>#DIV/0!</v>
      </c>
      <c r="DS30" s="3" t="e">
        <f t="shared" si="4"/>
        <v>#DIV/0!</v>
      </c>
      <c r="DT30" s="3" t="e">
        <f t="shared" si="4"/>
        <v>#DIV/0!</v>
      </c>
      <c r="DU30" s="3" t="e">
        <f t="shared" si="4"/>
        <v>#DIV/0!</v>
      </c>
      <c r="DV30" s="3" t="e">
        <f t="shared" si="4"/>
        <v>#DIV/0!</v>
      </c>
      <c r="DW30" s="3" t="e">
        <f t="shared" si="4"/>
        <v>#DIV/0!</v>
      </c>
      <c r="DX30" s="3" t="e">
        <f t="shared" si="4"/>
        <v>#DIV/0!</v>
      </c>
      <c r="DY30" s="3" t="e">
        <f t="shared" si="4"/>
        <v>#DIV/0!</v>
      </c>
      <c r="DZ30" s="3" t="e">
        <f t="shared" si="4"/>
        <v>#DIV/0!</v>
      </c>
      <c r="EA30" s="3" t="e">
        <f t="shared" si="4"/>
        <v>#DIV/0!</v>
      </c>
      <c r="EB30" s="3" t="e">
        <f t="shared" si="4"/>
        <v>#DIV/0!</v>
      </c>
      <c r="EC30" s="3" t="e">
        <f t="shared" si="4"/>
        <v>#DIV/0!</v>
      </c>
      <c r="ED30" s="3" t="e">
        <f t="shared" si="4"/>
        <v>#DIV/0!</v>
      </c>
      <c r="EE30" s="26" t="s">
        <v>112</v>
      </c>
      <c r="EF30" s="7" t="e">
        <f>CORREL(BOURSUP,BOURSUP)</f>
        <v>#DIV/0!</v>
      </c>
      <c r="EG30" s="7" t="e">
        <f t="shared" si="1"/>
        <v>#DIV/0!</v>
      </c>
      <c r="EH30" s="23"/>
      <c r="EI30" s="23"/>
      <c r="EJ30" s="23"/>
      <c r="EK30" s="23"/>
      <c r="EL30" s="23"/>
      <c r="EM30" s="23"/>
      <c r="EN30" s="23"/>
      <c r="EO30" s="23"/>
      <c r="EP30" s="23"/>
      <c r="EQ30" s="23"/>
      <c r="ER30" s="23"/>
      <c r="ES30" s="23"/>
      <c r="ET30" s="23"/>
      <c r="EU30" s="23"/>
      <c r="EV30" s="23"/>
      <c r="EW30" s="23"/>
      <c r="EX30" s="23"/>
      <c r="EY30" s="23"/>
      <c r="EZ30" s="23"/>
    </row>
    <row r="31" spans="1:156" ht="15.75" hidden="1" customHeight="1">
      <c r="B31" s="9" t="s">
        <v>131</v>
      </c>
      <c r="C31" s="3">
        <f>MIN(C2:C28)</f>
        <v>0</v>
      </c>
      <c r="D31" s="3">
        <f t="shared" ref="D31:BO31" si="5">MIN(D2:D28)</f>
        <v>0</v>
      </c>
      <c r="E31" s="3">
        <f t="shared" si="5"/>
        <v>0</v>
      </c>
      <c r="F31" s="3">
        <f t="shared" si="5"/>
        <v>0</v>
      </c>
      <c r="G31" s="3">
        <f t="shared" si="5"/>
        <v>0</v>
      </c>
      <c r="H31" s="3">
        <f t="shared" si="5"/>
        <v>0</v>
      </c>
      <c r="I31" s="3">
        <f t="shared" si="5"/>
        <v>0</v>
      </c>
      <c r="J31" s="3">
        <f t="shared" si="5"/>
        <v>0</v>
      </c>
      <c r="K31" s="3">
        <f t="shared" si="5"/>
        <v>0</v>
      </c>
      <c r="L31" s="3">
        <f t="shared" si="5"/>
        <v>0</v>
      </c>
      <c r="M31" s="3">
        <f t="shared" si="5"/>
        <v>0</v>
      </c>
      <c r="N31" s="3">
        <f t="shared" si="5"/>
        <v>0</v>
      </c>
      <c r="O31" s="3">
        <f t="shared" si="5"/>
        <v>0</v>
      </c>
      <c r="P31" s="3">
        <f t="shared" si="5"/>
        <v>0</v>
      </c>
      <c r="Q31" s="3">
        <f t="shared" si="5"/>
        <v>0</v>
      </c>
      <c r="R31" s="3">
        <f t="shared" si="5"/>
        <v>0</v>
      </c>
      <c r="S31" s="3">
        <f t="shared" si="5"/>
        <v>0</v>
      </c>
      <c r="T31" s="3">
        <f t="shared" si="5"/>
        <v>0</v>
      </c>
      <c r="U31" s="3">
        <f t="shared" si="5"/>
        <v>0</v>
      </c>
      <c r="V31" s="3">
        <f t="shared" si="5"/>
        <v>0</v>
      </c>
      <c r="W31" s="3">
        <f t="shared" si="5"/>
        <v>0</v>
      </c>
      <c r="X31" s="3">
        <f t="shared" si="5"/>
        <v>0</v>
      </c>
      <c r="Y31" s="3">
        <f t="shared" si="5"/>
        <v>0</v>
      </c>
      <c r="Z31" s="3">
        <f t="shared" si="5"/>
        <v>0</v>
      </c>
      <c r="AA31" s="3">
        <f t="shared" si="5"/>
        <v>0</v>
      </c>
      <c r="AB31" s="3">
        <f t="shared" si="5"/>
        <v>0</v>
      </c>
      <c r="AC31" s="3">
        <f t="shared" si="5"/>
        <v>0</v>
      </c>
      <c r="AD31" s="3">
        <f t="shared" si="5"/>
        <v>0</v>
      </c>
      <c r="AE31" s="3">
        <f t="shared" si="5"/>
        <v>0</v>
      </c>
      <c r="AF31" s="3">
        <f t="shared" si="5"/>
        <v>0</v>
      </c>
      <c r="AG31" s="3">
        <f t="shared" si="5"/>
        <v>0</v>
      </c>
      <c r="AH31" s="3">
        <f t="shared" si="5"/>
        <v>0</v>
      </c>
      <c r="AI31" s="3">
        <f t="shared" si="5"/>
        <v>0</v>
      </c>
      <c r="AJ31" s="3">
        <f t="shared" si="5"/>
        <v>0</v>
      </c>
      <c r="AK31" s="3">
        <f t="shared" si="5"/>
        <v>0</v>
      </c>
      <c r="AL31" s="3">
        <f t="shared" si="5"/>
        <v>0</v>
      </c>
      <c r="AM31" s="3">
        <f t="shared" si="5"/>
        <v>0</v>
      </c>
      <c r="AN31" s="3">
        <f t="shared" si="5"/>
        <v>0</v>
      </c>
      <c r="AO31" s="3">
        <f t="shared" si="5"/>
        <v>0</v>
      </c>
      <c r="AP31" s="3">
        <f t="shared" si="5"/>
        <v>0</v>
      </c>
      <c r="AQ31" s="3">
        <f t="shared" si="5"/>
        <v>0</v>
      </c>
      <c r="AR31" s="3">
        <f t="shared" si="5"/>
        <v>0</v>
      </c>
      <c r="AS31" s="3">
        <f t="shared" si="5"/>
        <v>0</v>
      </c>
      <c r="AT31" s="3">
        <f t="shared" si="5"/>
        <v>0</v>
      </c>
      <c r="AU31" s="3">
        <f t="shared" si="5"/>
        <v>0</v>
      </c>
      <c r="AV31" s="3">
        <f t="shared" si="5"/>
        <v>0</v>
      </c>
      <c r="AW31" s="3">
        <f t="shared" si="5"/>
        <v>0</v>
      </c>
      <c r="AX31" s="3">
        <f t="shared" si="5"/>
        <v>0</v>
      </c>
      <c r="AY31" s="3">
        <f t="shared" si="5"/>
        <v>0</v>
      </c>
      <c r="AZ31" s="3">
        <f t="shared" si="5"/>
        <v>0</v>
      </c>
      <c r="BA31" s="3">
        <f t="shared" si="5"/>
        <v>0</v>
      </c>
      <c r="BB31" s="3">
        <f t="shared" si="5"/>
        <v>0</v>
      </c>
      <c r="BC31" s="3">
        <f t="shared" si="5"/>
        <v>0</v>
      </c>
      <c r="BD31" s="3">
        <f t="shared" si="5"/>
        <v>0</v>
      </c>
      <c r="BE31" s="3">
        <f t="shared" si="5"/>
        <v>0</v>
      </c>
      <c r="BF31" s="3">
        <f t="shared" si="5"/>
        <v>0</v>
      </c>
      <c r="BG31" s="3">
        <f t="shared" si="5"/>
        <v>0</v>
      </c>
      <c r="BH31" s="3">
        <f t="shared" si="5"/>
        <v>0</v>
      </c>
      <c r="BI31" s="3">
        <f t="shared" si="5"/>
        <v>0</v>
      </c>
      <c r="BJ31" s="3">
        <f t="shared" si="5"/>
        <v>0</v>
      </c>
      <c r="BK31" s="3">
        <f t="shared" si="5"/>
        <v>0</v>
      </c>
      <c r="BL31" s="3">
        <f t="shared" si="5"/>
        <v>0</v>
      </c>
      <c r="BM31" s="3">
        <f t="shared" si="5"/>
        <v>0</v>
      </c>
      <c r="BN31" s="3">
        <f t="shared" si="5"/>
        <v>0</v>
      </c>
      <c r="BO31" s="3">
        <f t="shared" si="5"/>
        <v>0</v>
      </c>
      <c r="BP31" s="3">
        <f t="shared" ref="BP31:CW31" si="6">MIN(BP2:BP28)</f>
        <v>0</v>
      </c>
      <c r="BQ31" s="3">
        <f t="shared" si="6"/>
        <v>0</v>
      </c>
      <c r="BR31" s="3">
        <f t="shared" si="6"/>
        <v>0</v>
      </c>
      <c r="BS31" s="3">
        <f t="shared" si="6"/>
        <v>0</v>
      </c>
      <c r="BT31" s="3">
        <f t="shared" si="6"/>
        <v>0</v>
      </c>
      <c r="BU31" s="3">
        <f t="shared" si="6"/>
        <v>0</v>
      </c>
      <c r="BV31" s="3">
        <f t="shared" si="6"/>
        <v>0</v>
      </c>
      <c r="BW31" s="3">
        <f t="shared" si="6"/>
        <v>0</v>
      </c>
      <c r="BX31" s="3">
        <f t="shared" si="6"/>
        <v>0</v>
      </c>
      <c r="BY31" s="3">
        <f t="shared" si="6"/>
        <v>0</v>
      </c>
      <c r="BZ31" s="3">
        <f t="shared" si="6"/>
        <v>0</v>
      </c>
      <c r="CA31" s="3">
        <f t="shared" si="6"/>
        <v>0</v>
      </c>
      <c r="CB31" s="3">
        <f t="shared" si="6"/>
        <v>0</v>
      </c>
      <c r="CC31" s="3">
        <f t="shared" si="6"/>
        <v>0</v>
      </c>
      <c r="CD31" s="3">
        <f t="shared" si="6"/>
        <v>0</v>
      </c>
      <c r="CE31" s="3">
        <f t="shared" si="6"/>
        <v>0</v>
      </c>
      <c r="CF31" s="3">
        <f t="shared" si="6"/>
        <v>0</v>
      </c>
      <c r="CG31" s="3">
        <f t="shared" si="6"/>
        <v>0</v>
      </c>
      <c r="CH31" s="3">
        <f t="shared" si="6"/>
        <v>0</v>
      </c>
      <c r="CI31" s="3">
        <f t="shared" si="6"/>
        <v>0</v>
      </c>
      <c r="CJ31" s="3">
        <f t="shared" si="6"/>
        <v>0</v>
      </c>
      <c r="CK31" s="3">
        <f t="shared" si="6"/>
        <v>0</v>
      </c>
      <c r="CL31" s="3">
        <f t="shared" si="6"/>
        <v>0</v>
      </c>
      <c r="CM31" s="3">
        <f t="shared" si="6"/>
        <v>0</v>
      </c>
      <c r="CN31" s="3">
        <f t="shared" si="6"/>
        <v>0</v>
      </c>
      <c r="CO31" s="3">
        <f t="shared" si="6"/>
        <v>0</v>
      </c>
      <c r="CP31" s="3">
        <f t="shared" si="6"/>
        <v>0</v>
      </c>
      <c r="CQ31" s="3">
        <f t="shared" si="6"/>
        <v>0</v>
      </c>
      <c r="CR31" s="3">
        <f t="shared" si="6"/>
        <v>0</v>
      </c>
      <c r="CS31" s="3">
        <f t="shared" si="6"/>
        <v>0</v>
      </c>
      <c r="CT31" s="3">
        <f t="shared" si="6"/>
        <v>0</v>
      </c>
      <c r="CU31" s="3">
        <f t="shared" si="6"/>
        <v>0</v>
      </c>
      <c r="CV31" s="3">
        <f t="shared" si="6"/>
        <v>0</v>
      </c>
      <c r="CW31" s="3">
        <f t="shared" si="6"/>
        <v>0</v>
      </c>
      <c r="CX31" s="3"/>
      <c r="CY31" s="3"/>
      <c r="CZ31" s="3">
        <f t="shared" ref="CZ31:ED31" si="7">MIN(CZ2:CZ28)</f>
        <v>0</v>
      </c>
      <c r="DA31" s="3">
        <f t="shared" si="7"/>
        <v>0</v>
      </c>
      <c r="DB31" s="3">
        <f t="shared" si="7"/>
        <v>0</v>
      </c>
      <c r="DC31" s="3">
        <f t="shared" si="7"/>
        <v>0</v>
      </c>
      <c r="DD31" s="3">
        <f t="shared" si="7"/>
        <v>0</v>
      </c>
      <c r="DE31" s="3">
        <f t="shared" si="7"/>
        <v>0</v>
      </c>
      <c r="DF31" s="3">
        <f t="shared" si="7"/>
        <v>0</v>
      </c>
      <c r="DG31" s="3">
        <f t="shared" si="7"/>
        <v>0</v>
      </c>
      <c r="DH31" s="3">
        <f t="shared" si="7"/>
        <v>0</v>
      </c>
      <c r="DI31" s="3">
        <f t="shared" si="7"/>
        <v>0</v>
      </c>
      <c r="DJ31" s="3">
        <f t="shared" si="7"/>
        <v>0</v>
      </c>
      <c r="DK31" s="3">
        <f t="shared" si="7"/>
        <v>0</v>
      </c>
      <c r="DL31" s="3">
        <f t="shared" si="7"/>
        <v>0</v>
      </c>
      <c r="DM31" s="3">
        <f t="shared" si="7"/>
        <v>0</v>
      </c>
      <c r="DN31" s="3">
        <f t="shared" si="7"/>
        <v>0</v>
      </c>
      <c r="DO31" s="3">
        <f t="shared" si="7"/>
        <v>0</v>
      </c>
      <c r="DP31" s="3">
        <f t="shared" si="7"/>
        <v>0</v>
      </c>
      <c r="DQ31" s="3">
        <f t="shared" si="7"/>
        <v>0</v>
      </c>
      <c r="DR31" s="3">
        <f t="shared" si="7"/>
        <v>0</v>
      </c>
      <c r="DS31" s="3">
        <f t="shared" si="7"/>
        <v>0</v>
      </c>
      <c r="DT31" s="3">
        <f t="shared" si="7"/>
        <v>0</v>
      </c>
      <c r="DU31" s="3">
        <f t="shared" si="7"/>
        <v>0</v>
      </c>
      <c r="DV31" s="3">
        <f t="shared" si="7"/>
        <v>0</v>
      </c>
      <c r="DW31" s="3">
        <f t="shared" si="7"/>
        <v>0</v>
      </c>
      <c r="DX31" s="3">
        <f t="shared" si="7"/>
        <v>0</v>
      </c>
      <c r="DY31" s="3">
        <f t="shared" si="7"/>
        <v>0</v>
      </c>
      <c r="DZ31" s="3">
        <f t="shared" si="7"/>
        <v>0</v>
      </c>
      <c r="EA31" s="3">
        <f t="shared" si="7"/>
        <v>0</v>
      </c>
      <c r="EB31" s="3">
        <f t="shared" si="7"/>
        <v>0</v>
      </c>
      <c r="EC31" s="3">
        <f t="shared" si="7"/>
        <v>0</v>
      </c>
      <c r="ED31" s="3">
        <f t="shared" si="7"/>
        <v>0</v>
      </c>
      <c r="EE31" s="26" t="s">
        <v>114</v>
      </c>
      <c r="EF31" s="7" t="e">
        <f>CORREL(BOURSUP,BOURSUP)</f>
        <v>#DIV/0!</v>
      </c>
      <c r="EG31" s="7" t="e">
        <f t="shared" si="1"/>
        <v>#DIV/0!</v>
      </c>
      <c r="EH31" s="23"/>
      <c r="EI31" s="23"/>
      <c r="EJ31" s="23"/>
      <c r="EK31" s="23"/>
      <c r="EL31" s="23"/>
      <c r="EM31" s="23"/>
      <c r="EN31" s="23"/>
      <c r="EO31" s="23"/>
      <c r="EP31" s="23"/>
      <c r="EQ31" s="23"/>
      <c r="ER31" s="23"/>
      <c r="ES31" s="23"/>
      <c r="ET31" s="23"/>
      <c r="EU31" s="23"/>
      <c r="EV31" s="23"/>
      <c r="EW31" s="23"/>
      <c r="EX31" s="23"/>
      <c r="EY31" s="23"/>
      <c r="EZ31" s="23"/>
    </row>
    <row r="32" spans="1:156" ht="15.75" hidden="1" customHeight="1">
      <c r="B32" s="10" t="s">
        <v>132</v>
      </c>
      <c r="C32" s="3">
        <f>MAX(C2:C28)</f>
        <v>0</v>
      </c>
      <c r="D32" s="3">
        <f t="shared" ref="D32:BO32" si="8">MAX(D2:D28)</f>
        <v>0</v>
      </c>
      <c r="E32" s="3">
        <f t="shared" si="8"/>
        <v>0</v>
      </c>
      <c r="F32" s="3">
        <f t="shared" si="8"/>
        <v>0</v>
      </c>
      <c r="G32" s="3">
        <f t="shared" si="8"/>
        <v>0</v>
      </c>
      <c r="H32" s="3">
        <f t="shared" si="8"/>
        <v>0</v>
      </c>
      <c r="I32" s="3">
        <f t="shared" si="8"/>
        <v>0</v>
      </c>
      <c r="J32" s="3">
        <f t="shared" si="8"/>
        <v>0</v>
      </c>
      <c r="K32" s="3">
        <f t="shared" si="8"/>
        <v>0</v>
      </c>
      <c r="L32" s="3">
        <f t="shared" si="8"/>
        <v>0</v>
      </c>
      <c r="M32" s="3">
        <f t="shared" si="8"/>
        <v>0</v>
      </c>
      <c r="N32" s="3">
        <f t="shared" si="8"/>
        <v>0</v>
      </c>
      <c r="O32" s="3">
        <f t="shared" si="8"/>
        <v>0</v>
      </c>
      <c r="P32" s="3">
        <f t="shared" si="8"/>
        <v>0</v>
      </c>
      <c r="Q32" s="3">
        <f t="shared" si="8"/>
        <v>0</v>
      </c>
      <c r="R32" s="3">
        <f t="shared" si="8"/>
        <v>0</v>
      </c>
      <c r="S32" s="3">
        <f t="shared" si="8"/>
        <v>0</v>
      </c>
      <c r="T32" s="3">
        <f t="shared" si="8"/>
        <v>0</v>
      </c>
      <c r="U32" s="3">
        <f t="shared" si="8"/>
        <v>0</v>
      </c>
      <c r="V32" s="3">
        <f t="shared" si="8"/>
        <v>0</v>
      </c>
      <c r="W32" s="3">
        <f t="shared" si="8"/>
        <v>0</v>
      </c>
      <c r="X32" s="3">
        <f t="shared" si="8"/>
        <v>0</v>
      </c>
      <c r="Y32" s="3">
        <f t="shared" si="8"/>
        <v>0</v>
      </c>
      <c r="Z32" s="3">
        <f t="shared" si="8"/>
        <v>0</v>
      </c>
      <c r="AA32" s="3">
        <f t="shared" si="8"/>
        <v>0</v>
      </c>
      <c r="AB32" s="3">
        <f t="shared" si="8"/>
        <v>0</v>
      </c>
      <c r="AC32" s="3">
        <f t="shared" si="8"/>
        <v>0</v>
      </c>
      <c r="AD32" s="3">
        <f t="shared" si="8"/>
        <v>0</v>
      </c>
      <c r="AE32" s="3">
        <f t="shared" si="8"/>
        <v>0</v>
      </c>
      <c r="AF32" s="3">
        <f t="shared" si="8"/>
        <v>0</v>
      </c>
      <c r="AG32" s="3">
        <f t="shared" si="8"/>
        <v>0</v>
      </c>
      <c r="AH32" s="3">
        <f t="shared" si="8"/>
        <v>0</v>
      </c>
      <c r="AI32" s="3">
        <f t="shared" si="8"/>
        <v>0</v>
      </c>
      <c r="AJ32" s="3">
        <f t="shared" si="8"/>
        <v>0</v>
      </c>
      <c r="AK32" s="3">
        <f t="shared" si="8"/>
        <v>0</v>
      </c>
      <c r="AL32" s="3">
        <f t="shared" si="8"/>
        <v>0</v>
      </c>
      <c r="AM32" s="3">
        <f t="shared" si="8"/>
        <v>0</v>
      </c>
      <c r="AN32" s="3">
        <f t="shared" si="8"/>
        <v>0</v>
      </c>
      <c r="AO32" s="3">
        <f t="shared" si="8"/>
        <v>0</v>
      </c>
      <c r="AP32" s="3">
        <f t="shared" si="8"/>
        <v>0</v>
      </c>
      <c r="AQ32" s="3">
        <f t="shared" si="8"/>
        <v>0</v>
      </c>
      <c r="AR32" s="3">
        <f t="shared" si="8"/>
        <v>0</v>
      </c>
      <c r="AS32" s="3">
        <f t="shared" si="8"/>
        <v>0</v>
      </c>
      <c r="AT32" s="3">
        <f t="shared" si="8"/>
        <v>0</v>
      </c>
      <c r="AU32" s="3">
        <f t="shared" si="8"/>
        <v>0</v>
      </c>
      <c r="AV32" s="3">
        <f t="shared" si="8"/>
        <v>0</v>
      </c>
      <c r="AW32" s="3">
        <f t="shared" si="8"/>
        <v>0</v>
      </c>
      <c r="AX32" s="3">
        <f t="shared" si="8"/>
        <v>0</v>
      </c>
      <c r="AY32" s="3">
        <f t="shared" si="8"/>
        <v>0</v>
      </c>
      <c r="AZ32" s="3">
        <f t="shared" si="8"/>
        <v>0</v>
      </c>
      <c r="BA32" s="3">
        <f t="shared" si="8"/>
        <v>0</v>
      </c>
      <c r="BB32" s="3">
        <f t="shared" si="8"/>
        <v>0</v>
      </c>
      <c r="BC32" s="3">
        <f t="shared" si="8"/>
        <v>0</v>
      </c>
      <c r="BD32" s="3">
        <f t="shared" si="8"/>
        <v>0</v>
      </c>
      <c r="BE32" s="3">
        <f t="shared" si="8"/>
        <v>0</v>
      </c>
      <c r="BF32" s="3">
        <f t="shared" si="8"/>
        <v>0</v>
      </c>
      <c r="BG32" s="3">
        <f t="shared" si="8"/>
        <v>0</v>
      </c>
      <c r="BH32" s="3">
        <f t="shared" si="8"/>
        <v>0</v>
      </c>
      <c r="BI32" s="3">
        <f t="shared" si="8"/>
        <v>0</v>
      </c>
      <c r="BJ32" s="3">
        <f t="shared" si="8"/>
        <v>0</v>
      </c>
      <c r="BK32" s="3">
        <f t="shared" si="8"/>
        <v>0</v>
      </c>
      <c r="BL32" s="3">
        <f t="shared" si="8"/>
        <v>0</v>
      </c>
      <c r="BM32" s="3">
        <f t="shared" si="8"/>
        <v>0</v>
      </c>
      <c r="BN32" s="3">
        <f t="shared" si="8"/>
        <v>0</v>
      </c>
      <c r="BO32" s="3">
        <f t="shared" si="8"/>
        <v>0</v>
      </c>
      <c r="BP32" s="3">
        <f t="shared" ref="BP32:CW32" si="9">MAX(BP2:BP28)</f>
        <v>0</v>
      </c>
      <c r="BQ32" s="3">
        <f t="shared" si="9"/>
        <v>0</v>
      </c>
      <c r="BR32" s="3">
        <f t="shared" si="9"/>
        <v>0</v>
      </c>
      <c r="BS32" s="3">
        <f t="shared" si="9"/>
        <v>0</v>
      </c>
      <c r="BT32" s="3">
        <f t="shared" si="9"/>
        <v>0</v>
      </c>
      <c r="BU32" s="3">
        <f t="shared" si="9"/>
        <v>0</v>
      </c>
      <c r="BV32" s="3">
        <f t="shared" si="9"/>
        <v>0</v>
      </c>
      <c r="BW32" s="3">
        <f t="shared" si="9"/>
        <v>0</v>
      </c>
      <c r="BX32" s="3">
        <f t="shared" si="9"/>
        <v>0</v>
      </c>
      <c r="BY32" s="3">
        <f t="shared" si="9"/>
        <v>0</v>
      </c>
      <c r="BZ32" s="3">
        <f t="shared" si="9"/>
        <v>0</v>
      </c>
      <c r="CA32" s="3">
        <f t="shared" si="9"/>
        <v>0</v>
      </c>
      <c r="CB32" s="3">
        <f t="shared" si="9"/>
        <v>0</v>
      </c>
      <c r="CC32" s="3">
        <f t="shared" si="9"/>
        <v>0</v>
      </c>
      <c r="CD32" s="3">
        <f t="shared" si="9"/>
        <v>0</v>
      </c>
      <c r="CE32" s="3">
        <f t="shared" si="9"/>
        <v>0</v>
      </c>
      <c r="CF32" s="3">
        <f t="shared" si="9"/>
        <v>0</v>
      </c>
      <c r="CG32" s="3">
        <f t="shared" si="9"/>
        <v>0</v>
      </c>
      <c r="CH32" s="3">
        <f t="shared" si="9"/>
        <v>0</v>
      </c>
      <c r="CI32" s="3">
        <f t="shared" si="9"/>
        <v>0</v>
      </c>
      <c r="CJ32" s="3">
        <f t="shared" si="9"/>
        <v>0</v>
      </c>
      <c r="CK32" s="3">
        <f t="shared" si="9"/>
        <v>0</v>
      </c>
      <c r="CL32" s="3">
        <f t="shared" si="9"/>
        <v>0</v>
      </c>
      <c r="CM32" s="3">
        <f t="shared" si="9"/>
        <v>0</v>
      </c>
      <c r="CN32" s="3">
        <f t="shared" si="9"/>
        <v>0</v>
      </c>
      <c r="CO32" s="3">
        <f t="shared" si="9"/>
        <v>0</v>
      </c>
      <c r="CP32" s="3">
        <f t="shared" si="9"/>
        <v>0</v>
      </c>
      <c r="CQ32" s="3">
        <f t="shared" si="9"/>
        <v>0</v>
      </c>
      <c r="CR32" s="3">
        <f t="shared" si="9"/>
        <v>0</v>
      </c>
      <c r="CS32" s="3">
        <f t="shared" si="9"/>
        <v>0</v>
      </c>
      <c r="CT32" s="3">
        <f t="shared" si="9"/>
        <v>0</v>
      </c>
      <c r="CU32" s="3">
        <f t="shared" si="9"/>
        <v>0</v>
      </c>
      <c r="CV32" s="3">
        <f t="shared" si="9"/>
        <v>0</v>
      </c>
      <c r="CW32" s="3">
        <f t="shared" si="9"/>
        <v>0</v>
      </c>
      <c r="CX32" s="3"/>
      <c r="CY32" s="3"/>
      <c r="CZ32" s="3">
        <f t="shared" ref="CZ32:ED32" si="10">MAX(CZ2:CZ28)</f>
        <v>0</v>
      </c>
      <c r="DA32" s="3">
        <f t="shared" si="10"/>
        <v>0</v>
      </c>
      <c r="DB32" s="3">
        <f t="shared" si="10"/>
        <v>0</v>
      </c>
      <c r="DC32" s="3">
        <f t="shared" si="10"/>
        <v>0</v>
      </c>
      <c r="DD32" s="3">
        <f t="shared" si="10"/>
        <v>0</v>
      </c>
      <c r="DE32" s="3">
        <f t="shared" si="10"/>
        <v>0</v>
      </c>
      <c r="DF32" s="3">
        <f t="shared" si="10"/>
        <v>0</v>
      </c>
      <c r="DG32" s="3">
        <f t="shared" si="10"/>
        <v>0</v>
      </c>
      <c r="DH32" s="3">
        <f t="shared" si="10"/>
        <v>0</v>
      </c>
      <c r="DI32" s="3">
        <f t="shared" si="10"/>
        <v>0</v>
      </c>
      <c r="DJ32" s="3">
        <f t="shared" si="10"/>
        <v>0</v>
      </c>
      <c r="DK32" s="3">
        <f t="shared" si="10"/>
        <v>0</v>
      </c>
      <c r="DL32" s="3">
        <f t="shared" si="10"/>
        <v>0</v>
      </c>
      <c r="DM32" s="3">
        <f t="shared" si="10"/>
        <v>0</v>
      </c>
      <c r="DN32" s="3">
        <f t="shared" si="10"/>
        <v>0</v>
      </c>
      <c r="DO32" s="3">
        <f t="shared" si="10"/>
        <v>0</v>
      </c>
      <c r="DP32" s="3">
        <f t="shared" si="10"/>
        <v>0</v>
      </c>
      <c r="DQ32" s="3">
        <f t="shared" si="10"/>
        <v>0</v>
      </c>
      <c r="DR32" s="3">
        <f t="shared" si="10"/>
        <v>0</v>
      </c>
      <c r="DS32" s="3">
        <f t="shared" si="10"/>
        <v>0</v>
      </c>
      <c r="DT32" s="3">
        <f t="shared" si="10"/>
        <v>0</v>
      </c>
      <c r="DU32" s="3">
        <f t="shared" si="10"/>
        <v>0</v>
      </c>
      <c r="DV32" s="3">
        <f t="shared" si="10"/>
        <v>0</v>
      </c>
      <c r="DW32" s="3">
        <f t="shared" si="10"/>
        <v>0</v>
      </c>
      <c r="DX32" s="3">
        <f t="shared" si="10"/>
        <v>0</v>
      </c>
      <c r="DY32" s="3">
        <f t="shared" si="10"/>
        <v>0</v>
      </c>
      <c r="DZ32" s="3">
        <f t="shared" si="10"/>
        <v>0</v>
      </c>
      <c r="EA32" s="3">
        <f t="shared" si="10"/>
        <v>0</v>
      </c>
      <c r="EB32" s="3">
        <f t="shared" si="10"/>
        <v>0</v>
      </c>
      <c r="EC32" s="3">
        <f t="shared" si="10"/>
        <v>0</v>
      </c>
      <c r="ED32" s="3">
        <f t="shared" si="10"/>
        <v>0</v>
      </c>
      <c r="EE32" s="26" t="s">
        <v>116</v>
      </c>
      <c r="EF32" s="7" t="e">
        <f>CORREL(BOURSUP,BOURSUP)</f>
        <v>#DIV/0!</v>
      </c>
      <c r="EG32" s="7" t="e">
        <f t="shared" si="1"/>
        <v>#DIV/0!</v>
      </c>
      <c r="EH32" s="23"/>
      <c r="EI32" s="23"/>
      <c r="EJ32" s="23"/>
      <c r="EK32" s="23"/>
      <c r="EL32" s="23"/>
      <c r="EM32" s="23"/>
      <c r="EN32" s="23"/>
      <c r="EO32" s="23"/>
      <c r="EP32" s="23"/>
      <c r="EQ32" s="23"/>
      <c r="ER32" s="23"/>
      <c r="ES32" s="23"/>
      <c r="ET32" s="23"/>
      <c r="EU32" s="23"/>
      <c r="EV32" s="23"/>
      <c r="EW32" s="23"/>
      <c r="EX32" s="23"/>
      <c r="EY32" s="23"/>
      <c r="EZ32" s="23"/>
    </row>
    <row r="33" spans="2:156" ht="15.75" hidden="1" customHeight="1">
      <c r="DJ33"/>
      <c r="DL33"/>
      <c r="DN33"/>
      <c r="DP33"/>
      <c r="DR33"/>
      <c r="DT33"/>
      <c r="DV33"/>
      <c r="DX33"/>
      <c r="DZ33"/>
      <c r="EB33"/>
      <c r="EC33"/>
      <c r="ED33"/>
      <c r="EE33" s="26" t="s">
        <v>118</v>
      </c>
      <c r="EF33" s="7" t="e">
        <f>CORREL(BOURSUP,BOURSUP)</f>
        <v>#DIV/0!</v>
      </c>
      <c r="EG33" s="7" t="e">
        <f t="shared" si="1"/>
        <v>#DIV/0!</v>
      </c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3"/>
      <c r="EZ33" s="23"/>
    </row>
    <row r="34" spans="2:156" ht="15.75" customHeight="1">
      <c r="B34" s="16"/>
      <c r="DJ34"/>
      <c r="DL34"/>
      <c r="DN34"/>
      <c r="DP34"/>
      <c r="DR34"/>
      <c r="DT34"/>
      <c r="DV34"/>
      <c r="DX34"/>
      <c r="DZ34"/>
      <c r="EB34"/>
      <c r="EC34"/>
      <c r="ED34"/>
      <c r="EE34" s="26"/>
      <c r="EF34" s="7"/>
      <c r="EG34" s="7"/>
      <c r="EH34" s="23"/>
      <c r="EI34" s="23"/>
      <c r="EJ34" s="23"/>
      <c r="EK34" s="23"/>
      <c r="EL34" s="23"/>
      <c r="EM34" s="23"/>
      <c r="EN34" s="23"/>
      <c r="EO34" s="23"/>
      <c r="EP34" s="23"/>
      <c r="EQ34" s="23"/>
      <c r="ER34" s="23"/>
      <c r="ES34" s="23"/>
      <c r="ET34" s="27"/>
      <c r="EU34" s="23"/>
      <c r="EV34" s="23"/>
      <c r="EW34" s="23"/>
      <c r="EX34" s="23"/>
      <c r="EY34" s="23"/>
      <c r="EZ34" s="23"/>
    </row>
    <row r="35" spans="2:156" ht="15.75" customHeight="1">
      <c r="B35" s="15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26"/>
      <c r="EF35" s="7"/>
      <c r="EG35" s="7"/>
      <c r="EH35" s="23"/>
      <c r="EI35" s="23"/>
      <c r="EJ35" s="23"/>
      <c r="EK35" s="23"/>
      <c r="EL35" s="23"/>
      <c r="EM35" s="23"/>
      <c r="EN35" s="23"/>
      <c r="EO35" s="23"/>
      <c r="EP35" s="23"/>
      <c r="EQ35" s="23"/>
      <c r="ER35" s="23"/>
      <c r="ES35" s="23"/>
      <c r="ET35" s="23"/>
      <c r="EU35" s="27"/>
      <c r="EV35" s="23"/>
      <c r="EW35" s="23"/>
      <c r="EX35" s="23"/>
      <c r="EY35" s="23"/>
      <c r="EZ35" s="23"/>
    </row>
    <row r="36" spans="2:156" ht="15.75" customHeight="1">
      <c r="B36" s="15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26"/>
      <c r="EF36" s="7"/>
      <c r="EG36" s="7"/>
      <c r="EH36" s="23"/>
      <c r="EI36" s="23"/>
      <c r="EJ36" s="23"/>
      <c r="EK36" s="23"/>
      <c r="EL36" s="23"/>
      <c r="EM36" s="23"/>
      <c r="EN36" s="23"/>
      <c r="EO36" s="23"/>
      <c r="EP36" s="23"/>
      <c r="EQ36" s="23"/>
      <c r="ER36" s="23"/>
      <c r="ES36" s="23"/>
      <c r="ET36" s="23"/>
      <c r="EU36" s="23"/>
      <c r="EV36" s="27"/>
      <c r="EW36" s="23"/>
      <c r="EX36" s="23"/>
      <c r="EY36" s="23"/>
      <c r="EZ36" s="23"/>
    </row>
    <row r="37" spans="2:156" ht="15.75" customHeight="1">
      <c r="B37" s="15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6"/>
      <c r="EF37" s="7"/>
      <c r="EG37" s="7"/>
      <c r="EH37" s="23"/>
      <c r="EI37" s="23"/>
      <c r="EJ37" s="23"/>
      <c r="EK37" s="23"/>
      <c r="EL37" s="23"/>
      <c r="EM37" s="23"/>
      <c r="EN37" s="23"/>
      <c r="EO37" s="23"/>
      <c r="EP37" s="23"/>
      <c r="EQ37" s="23"/>
      <c r="ER37" s="23"/>
      <c r="ES37" s="23"/>
      <c r="ET37" s="23"/>
      <c r="EU37" s="23"/>
      <c r="EV37" s="23"/>
      <c r="EW37" s="27"/>
      <c r="EX37" s="23"/>
      <c r="EY37" s="23"/>
      <c r="EZ37" s="23"/>
    </row>
    <row r="38" spans="2:156" ht="15.75" customHeight="1">
      <c r="B38" s="15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6"/>
      <c r="EF38" s="7"/>
      <c r="EG38" s="7"/>
      <c r="EH38" s="23"/>
      <c r="EI38" s="23"/>
      <c r="EJ38" s="23"/>
      <c r="EK38" s="23"/>
      <c r="EL38" s="23"/>
      <c r="EM38" s="23"/>
      <c r="EN38" s="23"/>
      <c r="EO38" s="23"/>
      <c r="EP38" s="23"/>
      <c r="EQ38" s="23"/>
      <c r="ER38" s="23"/>
      <c r="ES38" s="23"/>
      <c r="ET38" s="23"/>
      <c r="EU38" s="23"/>
      <c r="EV38" s="23"/>
      <c r="EW38" s="23"/>
      <c r="EX38" s="27"/>
      <c r="EY38" s="23"/>
      <c r="EZ38" s="23"/>
    </row>
    <row r="39" spans="2:156" ht="15.75" customHeight="1">
      <c r="B39" s="15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6"/>
      <c r="EF39" s="7"/>
      <c r="EG39" s="7"/>
      <c r="EH39" s="23"/>
      <c r="EI39" s="23"/>
      <c r="EJ39" s="23"/>
      <c r="EK39" s="23"/>
      <c r="EL39" s="23"/>
      <c r="EM39" s="23"/>
      <c r="EN39" s="23"/>
      <c r="EO39" s="23"/>
      <c r="EP39" s="23"/>
      <c r="EQ39" s="23"/>
      <c r="ER39" s="23"/>
      <c r="ES39" s="23"/>
      <c r="ET39" s="23"/>
      <c r="EU39" s="23"/>
      <c r="EV39" s="23"/>
      <c r="EW39" s="23"/>
      <c r="EX39" s="23"/>
      <c r="EY39" s="27"/>
      <c r="EZ39" s="23"/>
    </row>
    <row r="40" spans="2:156" ht="15.75" customHeight="1">
      <c r="B40" s="15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6"/>
      <c r="EF40" s="7"/>
      <c r="EG40" s="7"/>
      <c r="EH40" s="23"/>
      <c r="EI40" s="23"/>
      <c r="EJ40" s="23"/>
      <c r="EK40" s="23"/>
      <c r="EL40" s="23"/>
      <c r="EM40" s="23"/>
      <c r="EN40" s="23"/>
      <c r="EO40" s="23"/>
      <c r="EP40" s="23"/>
      <c r="EQ40" s="23"/>
      <c r="ER40" s="23"/>
      <c r="ES40" s="23"/>
      <c r="ET40" s="23"/>
      <c r="EU40" s="23"/>
      <c r="EV40" s="23"/>
      <c r="EW40" s="23"/>
      <c r="EX40" s="23"/>
      <c r="EY40" s="23"/>
      <c r="EZ40" s="27"/>
    </row>
    <row r="41" spans="2:156" ht="15.75" customHeight="1">
      <c r="B41" s="15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</row>
    <row r="42" spans="2:156" ht="15.75" customHeight="1">
      <c r="B42" s="15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</row>
    <row r="43" spans="2:156" ht="15.75" customHeight="1">
      <c r="B43" s="15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</row>
    <row r="44" spans="2:156" ht="15.75" customHeight="1">
      <c r="B44" s="15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</row>
    <row r="45" spans="2:156" ht="15.75" customHeight="1">
      <c r="B45" s="15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  <c r="EB45" s="3"/>
      <c r="EC45" s="3"/>
      <c r="ED45" s="3"/>
    </row>
    <row r="46" spans="2:156" ht="15.75" customHeight="1">
      <c r="B46" s="15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  <c r="EA46" s="3"/>
      <c r="EB46" s="3"/>
      <c r="EC46" s="3"/>
      <c r="ED46" s="3"/>
    </row>
  </sheetData>
  <conditionalFormatting sqref="DG2:DG28">
    <cfRule type="cellIs" dxfId="8" priority="15" operator="greaterThan">
      <formula>85</formula>
    </cfRule>
    <cfRule type="cellIs" dxfId="7" priority="16" operator="between">
      <formula>77.5</formula>
      <formula>85</formula>
    </cfRule>
    <cfRule type="cellIs" dxfId="6" priority="17" operator="between">
      <formula>62.5</formula>
      <formula>77.5</formula>
    </cfRule>
    <cfRule type="cellIs" dxfId="5" priority="18" operator="lessThan">
      <formula>62.5</formula>
    </cfRule>
  </conditionalFormatting>
  <conditionalFormatting sqref="DJ2:DJ28 DL2:DL28 DN2:DN28 DP2:DP28 DR2:DR28 DT2:DT28 DV2:DV28 DX2:DX28 DZ2:DZ28 EB2:ED28">
    <cfRule type="cellIs" dxfId="4" priority="14" operator="greaterThan">
      <formula>2.5</formula>
    </cfRule>
  </conditionalFormatting>
  <conditionalFormatting sqref="DH2:DH28">
    <cfRule type="cellIs" dxfId="3" priority="4" operator="greaterThan">
      <formula>255</formula>
    </cfRule>
    <cfRule type="cellIs" dxfId="2" priority="3" operator="between">
      <formula>210</formula>
      <formula>255</formula>
    </cfRule>
    <cfRule type="cellIs" dxfId="1" priority="2" operator="between">
      <formula>165</formula>
      <formula>210</formula>
    </cfRule>
    <cfRule type="cellIs" dxfId="0" priority="1" operator="lessThan">
      <formula>120</formula>
    </cfRule>
  </conditionalFormatting>
  <dataValidations count="1">
    <dataValidation type="list" allowBlank="1" showInputMessage="1" showErrorMessage="1" sqref="EF15">
      <formula1>BOURSUP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opLeftCell="A112" zoomScaleNormal="100" workbookViewId="0">
      <selection activeCell="N145" sqref="N145"/>
    </sheetView>
  </sheetViews>
  <sheetFormatPr baseColWidth="10" defaultRowHeight="12.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5" baseType="lpstr">
      <vt:lpstr>Réponses au formulaire 1</vt:lpstr>
      <vt:lpstr>graphs synthèse</vt:lpstr>
      <vt:lpstr>ANXCOGN</vt:lpstr>
      <vt:lpstr>ANXSOM</vt:lpstr>
      <vt:lpstr>BOURSEHEC</vt:lpstr>
      <vt:lpstr>BOURSUP</vt:lpstr>
      <vt:lpstr>CATT</vt:lpstr>
      <vt:lpstr>CEMOT</vt:lpstr>
      <vt:lpstr>CONFENSOI</vt:lpstr>
      <vt:lpstr>DEMBOURSEHEC</vt:lpstr>
      <vt:lpstr>DISCINT</vt:lpstr>
      <vt:lpstr>ESTIMEDESOISOC</vt:lpstr>
      <vt:lpstr>ESTSOI1</vt:lpstr>
      <vt:lpstr>FIXBUT</vt:lpstr>
      <vt:lpstr>GENRE</vt:lpstr>
      <vt:lpstr>MENTORATRATP</vt:lpstr>
      <vt:lpstr>MENTTB</vt:lpstr>
      <vt:lpstr>MENTTP</vt:lpstr>
      <vt:lpstr>OREGO</vt:lpstr>
      <vt:lpstr>ORETACHE</vt:lpstr>
      <vt:lpstr>orient_tache</vt:lpstr>
      <vt:lpstr>PREPMENTALE</vt:lpstr>
      <vt:lpstr>REDBLT</vt:lpstr>
      <vt:lpstr>RELAX</vt:lpstr>
      <vt:lpstr>REORIENT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2015-05-11T13:43:54Z</dcterms:created>
  <dcterms:modified xsi:type="dcterms:W3CDTF">2015-05-11T13:45:27Z</dcterms:modified>
</cp:coreProperties>
</file>