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hilippe\Desktop\Maxi Bourse\essai\"/>
    </mc:Choice>
  </mc:AlternateContent>
  <bookViews>
    <workbookView xWindow="0" yWindow="0" windowWidth="12360" windowHeight="10488" tabRatio="561"/>
  </bookViews>
  <sheets>
    <sheet name="Achat(s)" sheetId="54" r:id="rId1"/>
  </sheets>
  <definedNames>
    <definedName name="A.E.G">#REF!</definedName>
    <definedName name="Barclays__Bank">#REF!</definedName>
    <definedName name="Joueur_1">#REF!</definedName>
  </definedNames>
  <calcPr calcId="152511"/>
</workbook>
</file>

<file path=xl/calcChain.xml><?xml version="1.0" encoding="utf-8"?>
<calcChain xmlns="http://schemas.openxmlformats.org/spreadsheetml/2006/main">
  <c r="T39" i="54" l="1"/>
  <c r="R39" i="54"/>
  <c r="P39" i="54"/>
  <c r="N39" i="54"/>
  <c r="L39" i="54"/>
  <c r="J39" i="54"/>
  <c r="H39" i="54"/>
  <c r="F39" i="54"/>
  <c r="D39" i="54"/>
  <c r="B39" i="54"/>
  <c r="T38" i="54"/>
  <c r="R38" i="54"/>
  <c r="P38" i="54"/>
  <c r="N38" i="54"/>
  <c r="L38" i="54"/>
  <c r="J38" i="54"/>
  <c r="H38" i="54"/>
  <c r="F38" i="54"/>
  <c r="D38" i="54"/>
  <c r="B38" i="54"/>
  <c r="T37" i="54"/>
  <c r="R37" i="54"/>
  <c r="P37" i="54"/>
  <c r="N37" i="54"/>
  <c r="L37" i="54"/>
  <c r="J37" i="54"/>
  <c r="H37" i="54"/>
  <c r="F37" i="54"/>
  <c r="D37" i="54"/>
  <c r="B37" i="54"/>
  <c r="T36" i="54"/>
  <c r="R36" i="54"/>
  <c r="P36" i="54"/>
  <c r="N36" i="54"/>
  <c r="L36" i="54"/>
  <c r="J36" i="54"/>
  <c r="H36" i="54"/>
  <c r="F36" i="54"/>
  <c r="D36" i="54"/>
  <c r="U36" i="54" l="1"/>
  <c r="AM7" i="54" l="1"/>
  <c r="U3" i="54" l="1"/>
  <c r="AC10" i="54" l="1"/>
  <c r="AC9" i="54"/>
  <c r="AC8" i="54"/>
  <c r="AC7" i="54"/>
  <c r="AC6" i="54"/>
  <c r="AC5" i="54"/>
  <c r="AC4" i="54" l="1"/>
  <c r="AC3" i="54"/>
  <c r="AC11" i="54" l="1"/>
  <c r="F28" i="54" s="1"/>
  <c r="B36" i="54" l="1"/>
  <c r="AL17" i="54" l="1"/>
  <c r="AK17" i="54"/>
  <c r="AJ17" i="54"/>
  <c r="AI17" i="54"/>
  <c r="AH17" i="54"/>
  <c r="AG17" i="54"/>
  <c r="AG11" i="54" l="1"/>
  <c r="AF4" i="54" l="1"/>
  <c r="AO4" i="54" l="1"/>
  <c r="AP11" i="54" l="1"/>
  <c r="AO6" i="54"/>
  <c r="AO7" i="54" s="1"/>
  <c r="AP7" i="54" s="1"/>
  <c r="AP12" i="54" l="1"/>
  <c r="AP13" i="54"/>
  <c r="AP6" i="54"/>
  <c r="AP14" i="54" l="1"/>
  <c r="Q5" i="54" s="1"/>
  <c r="AO8" i="54"/>
  <c r="AO9" i="54" l="1"/>
  <c r="AF6" i="54" l="1"/>
  <c r="AG6" i="54" l="1"/>
  <c r="AG3" i="54" s="1"/>
  <c r="J13" i="54" s="1"/>
  <c r="AG13" i="54"/>
  <c r="AG12" i="54"/>
  <c r="AH6" i="54" l="1"/>
  <c r="AI6" i="54" s="1"/>
  <c r="AJ6" i="54" s="1"/>
  <c r="AG14" i="54"/>
  <c r="W13" i="54" s="1"/>
  <c r="AF7" i="54"/>
  <c r="AG21" i="54" l="1"/>
  <c r="AG7" i="54"/>
  <c r="AH21" i="54" s="1"/>
  <c r="AK6" i="54"/>
  <c r="AG22" i="54" l="1"/>
  <c r="AH7" i="54"/>
  <c r="AL6" i="54"/>
  <c r="AI21" i="54" l="1"/>
  <c r="AH22" i="54"/>
  <c r="AI7" i="54"/>
  <c r="AJ21" i="54" l="1"/>
  <c r="AI22" i="54"/>
  <c r="AJ7" i="54"/>
  <c r="AK21" i="54" l="1"/>
  <c r="AJ22" i="54"/>
  <c r="AK7" i="54"/>
  <c r="AL7" i="54" s="1"/>
  <c r="AF8" i="54" s="1"/>
  <c r="AL22" i="54" l="1"/>
  <c r="AL21" i="54"/>
  <c r="AK22" i="54"/>
  <c r="AI13" i="54"/>
  <c r="AK13" i="54"/>
  <c r="AK12" i="54"/>
  <c r="AL13" i="54"/>
  <c r="AL12" i="54"/>
  <c r="AJ13" i="54"/>
  <c r="AJ12" i="54"/>
  <c r="AH13" i="54"/>
  <c r="AI12" i="54"/>
  <c r="AH12" i="54"/>
  <c r="AI14" i="54" l="1"/>
  <c r="AK14" i="54"/>
  <c r="AL14" i="54"/>
  <c r="AJ14" i="54"/>
  <c r="AH14" i="54"/>
  <c r="AK19" i="54" l="1"/>
  <c r="AG18" i="54" l="1"/>
  <c r="AJ19" i="54"/>
  <c r="W9" i="54"/>
  <c r="AF9" i="54"/>
  <c r="E24" i="54" s="1"/>
  <c r="AL19" i="54"/>
  <c r="AI19" i="54"/>
  <c r="AG19" i="54"/>
  <c r="AH18" i="54"/>
  <c r="AL18" i="54"/>
  <c r="AI18" i="54"/>
  <c r="AH19" i="54"/>
  <c r="AJ18" i="54"/>
  <c r="AK18" i="54"/>
  <c r="AK20" i="54" s="1"/>
  <c r="W28" i="54" s="1"/>
  <c r="AG20" i="54" l="1"/>
  <c r="W20" i="54" s="1"/>
  <c r="AJ20" i="54"/>
  <c r="W26" i="54" s="1"/>
  <c r="AI20" i="54"/>
  <c r="W24" i="54" s="1"/>
  <c r="AL20" i="54"/>
  <c r="W30" i="54" s="1"/>
  <c r="AH20" i="54"/>
  <c r="W22" i="54" s="1"/>
</calcChain>
</file>

<file path=xl/sharedStrings.xml><?xml version="1.0" encoding="utf-8"?>
<sst xmlns="http://schemas.openxmlformats.org/spreadsheetml/2006/main" count="160" uniqueCount="89">
  <si>
    <t>Deutsche Bank</t>
  </si>
  <si>
    <t>Elf</t>
  </si>
  <si>
    <t>Esso</t>
  </si>
  <si>
    <t>Shell</t>
  </si>
  <si>
    <t>British Leyland</t>
  </si>
  <si>
    <t>Fiat</t>
  </si>
  <si>
    <t>Peugeot</t>
  </si>
  <si>
    <t>Toyota</t>
  </si>
  <si>
    <t>Volkswagen</t>
  </si>
  <si>
    <t>Nestlé</t>
  </si>
  <si>
    <t>Havas</t>
  </si>
  <si>
    <t>Matra</t>
  </si>
  <si>
    <t>Mitsubishi</t>
  </si>
  <si>
    <t>Thomson</t>
  </si>
  <si>
    <t>Canon</t>
  </si>
  <si>
    <t>Olivetti</t>
  </si>
  <si>
    <t>Philips</t>
  </si>
  <si>
    <t>Sony</t>
  </si>
  <si>
    <t>Fuji</t>
  </si>
  <si>
    <t>Kodak</t>
  </si>
  <si>
    <t>Bouygues</t>
  </si>
  <si>
    <t>Colgate Palmolive</t>
  </si>
  <si>
    <t>A.E.G</t>
  </si>
  <si>
    <t>Barclay's Bank</t>
  </si>
  <si>
    <t>B.A.S.F</t>
  </si>
  <si>
    <t>B.P</t>
  </si>
  <si>
    <t>B.S.N</t>
  </si>
  <si>
    <t>C.G.E</t>
  </si>
  <si>
    <t>Chase Manhattan Bank</t>
  </si>
  <si>
    <t>Club Méditerranée</t>
  </si>
  <si>
    <t>Général Motors</t>
  </si>
  <si>
    <t>I.B.M</t>
  </si>
  <si>
    <t>L'Oréal</t>
  </si>
  <si>
    <t>Coca~Cola</t>
  </si>
  <si>
    <t>Moët~Vuitton</t>
  </si>
  <si>
    <t>T.D.K</t>
  </si>
  <si>
    <t>T.W.A</t>
  </si>
  <si>
    <t>Unilever</t>
  </si>
  <si>
    <t>Union des Banques Suisses</t>
  </si>
  <si>
    <t>Wagons~Lits</t>
  </si>
  <si>
    <t>Maxi Bourse</t>
  </si>
  <si>
    <t>Cotation au cours</t>
  </si>
  <si>
    <t>Cotation au mieux</t>
  </si>
  <si>
    <t>1er tour de parole</t>
  </si>
  <si>
    <t>Suivant (2)</t>
  </si>
  <si>
    <t>1er (1)</t>
  </si>
  <si>
    <t>nouvelle cote(1)</t>
  </si>
  <si>
    <t>nouvelle cote(2)</t>
  </si>
  <si>
    <t>nouvelle cote(3)</t>
  </si>
  <si>
    <t>Suivant (3)</t>
  </si>
  <si>
    <t>nouvelle cote(4)</t>
  </si>
  <si>
    <t>Suivant (4)</t>
  </si>
  <si>
    <t>nouvelle cote(5)</t>
  </si>
  <si>
    <t>Suivant (5)</t>
  </si>
  <si>
    <t>nouvelle cote(6)</t>
  </si>
  <si>
    <t>Suivant (6)</t>
  </si>
  <si>
    <t>Somme du par joueur</t>
  </si>
  <si>
    <t>Cotation de l'entreprise :</t>
  </si>
  <si>
    <t>achette 1 ou 2</t>
  </si>
  <si>
    <t>Au Cours</t>
  </si>
  <si>
    <t>Au Mieux</t>
  </si>
  <si>
    <t xml:space="preserve">Si 1er Achat : </t>
  </si>
  <si>
    <t>La plus haute cotation</t>
  </si>
  <si>
    <t>Nouvelle cotation :</t>
  </si>
  <si>
    <t>Jets de Doubles</t>
  </si>
  <si>
    <t>Nouvelle cotation au cours :</t>
  </si>
  <si>
    <t>Valeur d'achat retenue = Mieux :</t>
  </si>
  <si>
    <t>Solde des cartes</t>
  </si>
  <si>
    <t>solde de cart apres dés</t>
  </si>
  <si>
    <t>solde de cart apres cours</t>
  </si>
  <si>
    <t>solde de cart apres mieux 1</t>
  </si>
  <si>
    <t>solde de cart apres mieux 6</t>
  </si>
  <si>
    <t>solde de cart apres mieux 5</t>
  </si>
  <si>
    <t>solde de cart apres mieux 4</t>
  </si>
  <si>
    <t>solde de cart apres mieux 3</t>
  </si>
  <si>
    <t>solde de cart apres mieux 2</t>
  </si>
  <si>
    <t>Solde de cart inscrit sur feuille</t>
  </si>
  <si>
    <t>Solde de cart Temporaire</t>
  </si>
  <si>
    <t>Enchères</t>
  </si>
  <si>
    <t/>
  </si>
  <si>
    <t>compteur enchères</t>
  </si>
  <si>
    <t>Toute la colonne AQ</t>
  </si>
  <si>
    <t>B.A.S.F
B.A.S.F</t>
  </si>
  <si>
    <t>Martine</t>
  </si>
  <si>
    <t>Cecile</t>
  </si>
  <si>
    <t>Daphnée</t>
  </si>
  <si>
    <t>Céline</t>
  </si>
  <si>
    <t>Amandine</t>
  </si>
  <si>
    <t>Calipso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</si>
</sst>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_ ;[Red]\-#,##0\ "/>
    <numFmt numFmtId="165" formatCode="_-[$$-409]* #,##0_ ;_-[$$-409]* \-#,##0\ ;_-[$$-409]* &quot;-&quot;_ ;_-@_ "/>
    <numFmt numFmtId="166" formatCode="[$$-409]#,##0"/>
    <numFmt numFmtId="167" formatCode="0_ ;[Red]\-0\ "/>
  </numFmts>
  <fonts count="35" x14ac:knownFonts="1">
    <font>
      <sz val="11"/>
      <color theme="1"/>
      <name val="Calibri"/>
      <family val="2"/>
      <scheme val="minor"/>
    </font>
    <font>
      <b/>
      <sz val="20"/>
      <color theme="1"/>
      <name val="Bell MT"/>
      <family val="1"/>
    </font>
    <font>
      <u/>
      <sz val="11"/>
      <color theme="10"/>
      <name val="Calibri"/>
      <family val="2"/>
      <scheme val="minor"/>
    </font>
    <font>
      <b/>
      <sz val="28"/>
      <color theme="1"/>
      <name val="Bell MT"/>
      <family val="1"/>
    </font>
    <font>
      <sz val="11"/>
      <color theme="1"/>
      <name val="Calibri"/>
      <family val="2"/>
      <scheme val="minor"/>
    </font>
    <font>
      <u/>
      <sz val="11"/>
      <color theme="10"/>
      <name val="Cambria"/>
      <family val="1"/>
      <scheme val="maj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22"/>
      <color theme="1"/>
      <name val="Bell MT"/>
      <family val="1"/>
    </font>
    <font>
      <sz val="22"/>
      <color theme="1"/>
      <name val="Bell MT"/>
      <family val="1"/>
    </font>
    <font>
      <b/>
      <sz val="14"/>
      <color theme="0"/>
      <name val="Bell MT"/>
      <family val="1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6"/>
      <color theme="1"/>
      <name val="Bell MT"/>
      <family val="1"/>
    </font>
    <font>
      <b/>
      <sz val="11"/>
      <name val="Algerian"/>
      <family val="5"/>
    </font>
    <font>
      <sz val="11"/>
      <color theme="0"/>
      <name val="Calibri"/>
      <family val="2"/>
      <scheme val="minor"/>
    </font>
    <font>
      <sz val="16"/>
      <color theme="0"/>
      <name val="Algerian"/>
      <family val="5"/>
    </font>
    <font>
      <b/>
      <sz val="20"/>
      <color theme="0"/>
      <name val="Britannic Bold"/>
      <family val="2"/>
    </font>
    <font>
      <b/>
      <sz val="20"/>
      <color theme="0"/>
      <name val="Algerian"/>
      <family val="5"/>
    </font>
    <font>
      <sz val="18"/>
      <color theme="0"/>
      <name val="Calibri"/>
      <family val="2"/>
      <scheme val="minor"/>
    </font>
    <font>
      <sz val="14"/>
      <color theme="0"/>
      <name val="Algerian"/>
      <family val="5"/>
    </font>
    <font>
      <sz val="12"/>
      <color theme="0"/>
      <name val="Calibri"/>
      <family val="2"/>
      <scheme val="minor"/>
    </font>
    <font>
      <b/>
      <u/>
      <sz val="26"/>
      <color theme="10"/>
      <name val="Brush Script MT"/>
      <family val="4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0"/>
      <name val="Cambria"/>
      <family val="1"/>
      <scheme val="major"/>
    </font>
    <font>
      <b/>
      <u/>
      <sz val="11"/>
      <color theme="10"/>
      <name val="Calibri"/>
      <family val="2"/>
      <scheme val="minor"/>
    </font>
    <font>
      <b/>
      <u/>
      <sz val="11"/>
      <color theme="1"/>
      <name val="Cambria"/>
      <family val="1"/>
      <scheme val="major"/>
    </font>
    <font>
      <b/>
      <sz val="20"/>
      <name val="Britannic Bold"/>
      <family val="2"/>
    </font>
    <font>
      <sz val="24"/>
      <color theme="1"/>
      <name val="Elephant"/>
      <family val="1"/>
    </font>
    <font>
      <sz val="1"/>
      <color theme="1"/>
      <name val="Calibri"/>
      <family val="2"/>
      <scheme val="minor"/>
    </font>
    <font>
      <u/>
      <sz val="11"/>
      <color theme="10"/>
      <name val="Algerian"/>
      <family val="5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751C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ADAF4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399975585192419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0.59999389629810485"/>
        </stop>
      </gradientFill>
    </fill>
    <fill>
      <gradientFill type="path" left="0.5" right="0.5" top="0.5" bottom="0.5">
        <stop position="0">
          <color theme="0"/>
        </stop>
        <stop position="1">
          <color rgb="FF318399"/>
        </stop>
      </gradientFill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7" tint="-0.25098422193060094"/>
        </stop>
      </gradient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theme="3" tint="0.39994506668294322"/>
        <bgColor indexed="64"/>
      </patternFill>
    </fill>
    <fill>
      <patternFill patternType="solid">
        <fgColor theme="4" tint="0.39994506668294322"/>
        <bgColor auto="1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theme="0"/>
      </right>
      <top style="thick">
        <color auto="1"/>
      </top>
      <bottom/>
      <diagonal/>
    </border>
    <border>
      <left style="thick">
        <color auto="1"/>
      </left>
      <right style="thick">
        <color theme="0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9751CB"/>
      </left>
      <right/>
      <top style="thick">
        <color rgb="FF9751CB"/>
      </top>
      <bottom/>
      <diagonal/>
    </border>
    <border>
      <left/>
      <right/>
      <top style="thick">
        <color rgb="FF9751CB"/>
      </top>
      <bottom/>
      <diagonal/>
    </border>
    <border>
      <left/>
      <right style="thick">
        <color rgb="FF9751CB"/>
      </right>
      <top style="thick">
        <color rgb="FF9751CB"/>
      </top>
      <bottom/>
      <diagonal/>
    </border>
    <border>
      <left style="thick">
        <color rgb="FF9751CB"/>
      </left>
      <right/>
      <top/>
      <bottom/>
      <diagonal/>
    </border>
    <border>
      <left/>
      <right style="thick">
        <color rgb="FF9751CB"/>
      </right>
      <top/>
      <bottom/>
      <diagonal/>
    </border>
    <border>
      <left style="thick">
        <color rgb="FF9751CB"/>
      </left>
      <right/>
      <top/>
      <bottom style="thick">
        <color rgb="FF9751CB"/>
      </bottom>
      <diagonal/>
    </border>
    <border>
      <left/>
      <right/>
      <top/>
      <bottom style="thick">
        <color rgb="FF9751CB"/>
      </bottom>
      <diagonal/>
    </border>
    <border>
      <left/>
      <right style="thick">
        <color rgb="FF9751CB"/>
      </right>
      <top/>
      <bottom style="thick">
        <color rgb="FF9751CB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double">
        <color theme="6" tint="-0.24994659260841701"/>
      </left>
      <right style="double">
        <color theme="6" tint="-0.24994659260841701"/>
      </right>
      <top style="double">
        <color theme="6" tint="-0.24994659260841701"/>
      </top>
      <bottom style="double">
        <color theme="6" tint="-0.24994659260841701"/>
      </bottom>
      <diagonal/>
    </border>
    <border>
      <left style="thick">
        <color theme="0"/>
      </left>
      <right/>
      <top style="thick">
        <color auto="1"/>
      </top>
      <bottom/>
      <diagonal/>
    </border>
    <border>
      <left/>
      <right style="thick">
        <color theme="0"/>
      </right>
      <top/>
      <bottom/>
      <diagonal/>
    </border>
    <border>
      <left style="thick">
        <color rgb="FF9751CB"/>
      </left>
      <right style="thick">
        <color rgb="FF9751CB"/>
      </right>
      <top/>
      <bottom/>
      <diagonal/>
    </border>
    <border>
      <left style="thick">
        <color rgb="FF9751CB"/>
      </left>
      <right style="thick">
        <color rgb="FFFF0000"/>
      </right>
      <top style="thick">
        <color rgb="FF9751CB"/>
      </top>
      <bottom/>
      <diagonal/>
    </border>
    <border>
      <left style="thick">
        <color rgb="FF9751CB"/>
      </left>
      <right style="thick">
        <color rgb="FFFF0000"/>
      </right>
      <top/>
      <bottom style="thick">
        <color rgb="FFFF0000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62"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/>
    <xf numFmtId="165" fontId="0" fillId="0" borderId="0" xfId="0" applyNumberFormat="1" applyBorder="1"/>
    <xf numFmtId="0" fontId="0" fillId="0" borderId="0" xfId="0" applyBorder="1"/>
    <xf numFmtId="0" fontId="0" fillId="0" borderId="0" xfId="0" applyFill="1" applyBorder="1"/>
    <xf numFmtId="0" fontId="0" fillId="0" borderId="2" xfId="0" applyFill="1" applyBorder="1"/>
    <xf numFmtId="0" fontId="8" fillId="0" borderId="0" xfId="0" applyFont="1" applyFill="1" applyBorder="1"/>
    <xf numFmtId="0" fontId="0" fillId="0" borderId="3" xfId="0" applyBorder="1"/>
    <xf numFmtId="0" fontId="0" fillId="0" borderId="1" xfId="0" applyFill="1" applyBorder="1"/>
    <xf numFmtId="0" fontId="0" fillId="0" borderId="5" xfId="0" applyBorder="1"/>
    <xf numFmtId="166" fontId="7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Border="1"/>
    <xf numFmtId="0" fontId="0" fillId="0" borderId="21" xfId="0" applyBorder="1"/>
    <xf numFmtId="166" fontId="7" fillId="0" borderId="2" xfId="0" applyNumberFormat="1" applyFont="1" applyFill="1" applyBorder="1" applyAlignment="1">
      <alignment horizontal="left" vertical="center"/>
    </xf>
    <xf numFmtId="166" fontId="7" fillId="0" borderId="13" xfId="0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vertical="center"/>
    </xf>
    <xf numFmtId="0" fontId="0" fillId="0" borderId="2" xfId="0" applyFill="1" applyBorder="1" applyAlignment="1"/>
    <xf numFmtId="0" fontId="6" fillId="0" borderId="2" xfId="0" applyFont="1" applyFill="1" applyBorder="1" applyAlignment="1"/>
    <xf numFmtId="166" fontId="7" fillId="0" borderId="2" xfId="0" applyNumberFormat="1" applyFont="1" applyFill="1" applyBorder="1" applyAlignment="1">
      <alignment horizontal="left"/>
    </xf>
    <xf numFmtId="0" fontId="7" fillId="0" borderId="2" xfId="0" applyFont="1" applyFill="1" applyBorder="1" applyAlignment="1">
      <alignment horizontal="left"/>
    </xf>
    <xf numFmtId="0" fontId="0" fillId="0" borderId="4" xfId="0" applyFill="1" applyBorder="1" applyAlignment="1"/>
    <xf numFmtId="0" fontId="0" fillId="0" borderId="5" xfId="0" applyFill="1" applyBorder="1" applyAlignment="1"/>
    <xf numFmtId="0" fontId="7" fillId="0" borderId="5" xfId="0" applyFont="1" applyFill="1" applyBorder="1" applyAlignment="1">
      <alignment horizontal="left"/>
    </xf>
    <xf numFmtId="165" fontId="0" fillId="10" borderId="0" xfId="0" applyNumberFormat="1" applyFill="1" applyBorder="1"/>
    <xf numFmtId="0" fontId="0" fillId="0" borderId="22" xfId="0" applyBorder="1"/>
    <xf numFmtId="165" fontId="0" fillId="0" borderId="0" xfId="0" applyNumberFormat="1" applyFill="1" applyBorder="1"/>
    <xf numFmtId="0" fontId="0" fillId="6" borderId="0" xfId="0" applyFill="1" applyBorder="1"/>
    <xf numFmtId="165" fontId="0" fillId="0" borderId="0" xfId="0" applyNumberFormat="1" applyBorder="1" applyAlignment="1">
      <alignment horizontal="right" vertical="top"/>
    </xf>
    <xf numFmtId="165" fontId="0" fillId="0" borderId="0" xfId="2" applyNumberFormat="1" applyFont="1" applyBorder="1"/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10" borderId="0" xfId="0" applyFill="1" applyBorder="1"/>
    <xf numFmtId="0" fontId="0" fillId="11" borderId="0" xfId="0" applyFill="1" applyBorder="1"/>
    <xf numFmtId="165" fontId="0" fillId="11" borderId="0" xfId="0" applyNumberFormat="1" applyFill="1" applyBorder="1"/>
    <xf numFmtId="165" fontId="0" fillId="0" borderId="22" xfId="0" applyNumberFormat="1" applyBorder="1"/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right"/>
    </xf>
    <xf numFmtId="0" fontId="0" fillId="11" borderId="23" xfId="0" applyFill="1" applyBorder="1" applyAlignment="1">
      <alignment horizontal="right"/>
    </xf>
    <xf numFmtId="0" fontId="0" fillId="11" borderId="24" xfId="0" applyFill="1" applyBorder="1"/>
    <xf numFmtId="165" fontId="0" fillId="11" borderId="25" xfId="0" applyNumberFormat="1" applyFill="1" applyBorder="1"/>
    <xf numFmtId="165" fontId="0" fillId="17" borderId="0" xfId="0" applyNumberFormat="1" applyFill="1" applyBorder="1" applyAlignment="1">
      <alignment horizontal="center"/>
    </xf>
    <xf numFmtId="165" fontId="0" fillId="16" borderId="0" xfId="0" applyNumberFormat="1" applyFill="1" applyBorder="1"/>
    <xf numFmtId="0" fontId="0" fillId="0" borderId="0" xfId="0" applyFill="1" applyBorder="1" applyAlignment="1"/>
    <xf numFmtId="166" fontId="1" fillId="0" borderId="0" xfId="0" applyNumberFormat="1" applyFont="1" applyFill="1" applyBorder="1" applyAlignment="1">
      <alignment horizontal="center"/>
    </xf>
    <xf numFmtId="0" fontId="0" fillId="0" borderId="26" xfId="0" applyBorder="1" applyAlignment="1">
      <alignment horizontal="right"/>
    </xf>
    <xf numFmtId="0" fontId="0" fillId="0" borderId="27" xfId="0" applyBorder="1" applyAlignment="1">
      <alignment horizontal="right"/>
    </xf>
    <xf numFmtId="165" fontId="0" fillId="0" borderId="27" xfId="0" applyNumberFormat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165" fontId="0" fillId="0" borderId="30" xfId="0" applyNumberFormat="1" applyBorder="1"/>
    <xf numFmtId="0" fontId="0" fillId="0" borderId="30" xfId="0" applyBorder="1" applyAlignment="1">
      <alignment horizontal="center"/>
    </xf>
    <xf numFmtId="0" fontId="0" fillId="10" borderId="30" xfId="0" applyFill="1" applyBorder="1"/>
    <xf numFmtId="165" fontId="0" fillId="16" borderId="30" xfId="0" applyNumberFormat="1" applyFill="1" applyBorder="1"/>
    <xf numFmtId="165" fontId="0" fillId="11" borderId="30" xfId="0" applyNumberFormat="1" applyFill="1" applyBorder="1"/>
    <xf numFmtId="165" fontId="0" fillId="0" borderId="30" xfId="0" applyNumberFormat="1" applyFill="1" applyBorder="1"/>
    <xf numFmtId="0" fontId="0" fillId="0" borderId="31" xfId="0" applyBorder="1"/>
    <xf numFmtId="0" fontId="0" fillId="11" borderId="32" xfId="0" applyFill="1" applyBorder="1"/>
    <xf numFmtId="165" fontId="0" fillId="11" borderId="32" xfId="0" applyNumberFormat="1" applyFill="1" applyBorder="1"/>
    <xf numFmtId="165" fontId="0" fillId="11" borderId="33" xfId="0" applyNumberFormat="1" applyFill="1" applyBorder="1"/>
    <xf numFmtId="0" fontId="0" fillId="0" borderId="26" xfId="0" applyBorder="1"/>
    <xf numFmtId="165" fontId="0" fillId="10" borderId="27" xfId="0" applyNumberFormat="1" applyFill="1" applyBorder="1"/>
    <xf numFmtId="0" fontId="0" fillId="13" borderId="29" xfId="0" applyFill="1" applyBorder="1"/>
    <xf numFmtId="0" fontId="0" fillId="6" borderId="29" xfId="0" applyFill="1" applyBorder="1"/>
    <xf numFmtId="0" fontId="0" fillId="0" borderId="29" xfId="0" applyBorder="1" applyAlignment="1">
      <alignment horizontal="right"/>
    </xf>
    <xf numFmtId="0" fontId="0" fillId="11" borderId="29" xfId="0" applyFill="1" applyBorder="1" applyAlignment="1">
      <alignment horizontal="right"/>
    </xf>
    <xf numFmtId="0" fontId="0" fillId="0" borderId="29" xfId="0" applyFill="1" applyBorder="1" applyAlignment="1">
      <alignment horizontal="right"/>
    </xf>
    <xf numFmtId="0" fontId="0" fillId="11" borderId="31" xfId="0" applyFill="1" applyBorder="1" applyAlignment="1">
      <alignment horizontal="right"/>
    </xf>
    <xf numFmtId="165" fontId="0" fillId="0" borderId="0" xfId="0" applyNumberFormat="1" applyFill="1" applyBorder="1" applyAlignment="1">
      <alignment horizontal="right" vertical="top"/>
    </xf>
    <xf numFmtId="165" fontId="0" fillId="0" borderId="0" xfId="2" applyNumberFormat="1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165" fontId="0" fillId="0" borderId="0" xfId="0" applyNumberFormat="1" applyFill="1" applyBorder="1" applyAlignment="1">
      <alignment horizontal="center"/>
    </xf>
    <xf numFmtId="165" fontId="0" fillId="0" borderId="34" xfId="0" applyNumberFormat="1" applyFill="1" applyBorder="1"/>
    <xf numFmtId="0" fontId="0" fillId="0" borderId="35" xfId="0" applyFill="1" applyBorder="1"/>
    <xf numFmtId="166" fontId="11" fillId="0" borderId="2" xfId="0" applyNumberFormat="1" applyFont="1" applyFill="1" applyBorder="1" applyAlignment="1">
      <alignment horizontal="center" vertical="center"/>
    </xf>
    <xf numFmtId="0" fontId="11" fillId="0" borderId="2" xfId="0" applyFont="1" applyBorder="1" applyAlignment="1"/>
    <xf numFmtId="0" fontId="0" fillId="0" borderId="10" xfId="0" applyFill="1" applyBorder="1" applyAlignment="1"/>
    <xf numFmtId="0" fontId="0" fillId="0" borderId="12" xfId="0" applyFill="1" applyBorder="1" applyAlignment="1"/>
    <xf numFmtId="0" fontId="0" fillId="0" borderId="12" xfId="0" applyBorder="1"/>
    <xf numFmtId="166" fontId="7" fillId="0" borderId="12" xfId="0" applyNumberFormat="1" applyFont="1" applyFill="1" applyBorder="1" applyAlignment="1">
      <alignment horizontal="left"/>
    </xf>
    <xf numFmtId="0" fontId="7" fillId="0" borderId="12" xfId="0" applyFont="1" applyFill="1" applyBorder="1" applyAlignment="1">
      <alignment horizontal="left"/>
    </xf>
    <xf numFmtId="165" fontId="10" fillId="0" borderId="12" xfId="0" applyNumberFormat="1" applyFont="1" applyFill="1" applyBorder="1" applyAlignment="1">
      <alignment horizontal="left" vertical="center"/>
    </xf>
    <xf numFmtId="0" fontId="6" fillId="0" borderId="13" xfId="0" applyFont="1" applyFill="1" applyBorder="1" applyAlignment="1"/>
    <xf numFmtId="0" fontId="16" fillId="0" borderId="2" xfId="0" applyFont="1" applyFill="1" applyBorder="1" applyAlignment="1"/>
    <xf numFmtId="0" fontId="17" fillId="0" borderId="2" xfId="0" applyFont="1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19" fillId="4" borderId="0" xfId="0" applyFont="1" applyFill="1" applyAlignment="1">
      <alignment horizontal="centerContinuous"/>
    </xf>
    <xf numFmtId="0" fontId="19" fillId="4" borderId="0" xfId="1" applyFont="1" applyFill="1" applyBorder="1" applyAlignment="1">
      <alignment horizontal="centerContinuous" vertical="top"/>
    </xf>
    <xf numFmtId="0" fontId="19" fillId="4" borderId="15" xfId="1" applyFont="1" applyFill="1" applyBorder="1" applyAlignment="1">
      <alignment horizontal="centerContinuous" vertical="top"/>
    </xf>
    <xf numFmtId="0" fontId="0" fillId="4" borderId="0" xfId="0" applyFill="1"/>
    <xf numFmtId="0" fontId="0" fillId="4" borderId="0" xfId="0" applyFill="1" applyAlignment="1"/>
    <xf numFmtId="0" fontId="0" fillId="0" borderId="0" xfId="0" applyAlignment="1">
      <alignment vertical="distributed"/>
    </xf>
    <xf numFmtId="164" fontId="0" fillId="0" borderId="0" xfId="0" applyNumberFormat="1"/>
    <xf numFmtId="0" fontId="0" fillId="18" borderId="1" xfId="0" applyFill="1" applyBorder="1"/>
    <xf numFmtId="0" fontId="0" fillId="18" borderId="2" xfId="0" applyFill="1" applyBorder="1"/>
    <xf numFmtId="0" fontId="0" fillId="18" borderId="3" xfId="0" applyFill="1" applyBorder="1"/>
    <xf numFmtId="0" fontId="0" fillId="18" borderId="0" xfId="0" applyFill="1" applyBorder="1"/>
    <xf numFmtId="0" fontId="0" fillId="22" borderId="0" xfId="0" applyFill="1" applyBorder="1"/>
    <xf numFmtId="0" fontId="0" fillId="22" borderId="0" xfId="0" applyFill="1"/>
    <xf numFmtId="0" fontId="0" fillId="22" borderId="7" xfId="0" applyFill="1" applyBorder="1"/>
    <xf numFmtId="0" fontId="0" fillId="22" borderId="6" xfId="0" applyFill="1" applyBorder="1"/>
    <xf numFmtId="166" fontId="7" fillId="22" borderId="0" xfId="0" applyNumberFormat="1" applyFont="1" applyFill="1" applyBorder="1" applyAlignment="1">
      <alignment horizontal="left" vertical="center"/>
    </xf>
    <xf numFmtId="0" fontId="0" fillId="23" borderId="0" xfId="0" applyFill="1" applyBorder="1"/>
    <xf numFmtId="0" fontId="0" fillId="0" borderId="13" xfId="0" applyBorder="1"/>
    <xf numFmtId="164" fontId="17" fillId="0" borderId="1" xfId="0" applyNumberFormat="1" applyFont="1" applyFill="1" applyBorder="1" applyAlignment="1">
      <alignment vertical="center"/>
    </xf>
    <xf numFmtId="0" fontId="17" fillId="0" borderId="3" xfId="0" applyFont="1" applyFill="1" applyBorder="1" applyAlignment="1">
      <alignment vertical="center"/>
    </xf>
    <xf numFmtId="0" fontId="0" fillId="0" borderId="3" xfId="0" applyFill="1" applyBorder="1" applyAlignment="1"/>
    <xf numFmtId="0" fontId="7" fillId="0" borderId="3" xfId="0" applyFont="1" applyFill="1" applyBorder="1" applyAlignment="1">
      <alignment vertical="center"/>
    </xf>
    <xf numFmtId="0" fontId="0" fillId="0" borderId="38" xfId="0" applyBorder="1"/>
    <xf numFmtId="0" fontId="26" fillId="0" borderId="3" xfId="0" applyFont="1" applyBorder="1"/>
    <xf numFmtId="0" fontId="26" fillId="0" borderId="0" xfId="0" applyFont="1"/>
    <xf numFmtId="0" fontId="25" fillId="0" borderId="0" xfId="1" applyFont="1" applyFill="1" applyBorder="1" applyAlignment="1">
      <alignment horizontal="center" vertical="center"/>
    </xf>
    <xf numFmtId="0" fontId="0" fillId="0" borderId="0" xfId="0" applyFont="1"/>
    <xf numFmtId="164" fontId="0" fillId="0" borderId="0" xfId="0" applyNumberFormat="1" applyFont="1"/>
    <xf numFmtId="0" fontId="0" fillId="0" borderId="29" xfId="0" applyFont="1" applyBorder="1" applyAlignment="1">
      <alignment horizontal="right"/>
    </xf>
    <xf numFmtId="0" fontId="0" fillId="13" borderId="0" xfId="0" applyFont="1" applyFill="1" applyBorder="1"/>
    <xf numFmtId="0" fontId="0" fillId="10" borderId="0" xfId="0" applyFont="1" applyFill="1" applyBorder="1"/>
    <xf numFmtId="0" fontId="0" fillId="10" borderId="30" xfId="0" applyFont="1" applyFill="1" applyBorder="1"/>
    <xf numFmtId="0" fontId="0" fillId="0" borderId="0" xfId="0" applyFont="1" applyBorder="1"/>
    <xf numFmtId="0" fontId="0" fillId="0" borderId="21" xfId="0" applyFont="1" applyBorder="1" applyAlignment="1">
      <alignment horizontal="right"/>
    </xf>
    <xf numFmtId="0" fontId="0" fillId="10" borderId="22" xfId="0" applyFont="1" applyFill="1" applyBorder="1"/>
    <xf numFmtId="0" fontId="0" fillId="0" borderId="29" xfId="0" applyBorder="1" applyAlignment="1">
      <alignment horizontal="center"/>
    </xf>
    <xf numFmtId="0" fontId="0" fillId="0" borderId="0" xfId="0" applyAlignment="1"/>
    <xf numFmtId="165" fontId="0" fillId="0" borderId="0" xfId="0" applyNumberFormat="1" applyFill="1" applyBorder="1" applyAlignment="1"/>
    <xf numFmtId="0" fontId="1" fillId="0" borderId="0" xfId="0" applyNumberFormat="1" applyFont="1" applyFill="1" applyBorder="1" applyAlignment="1">
      <alignment horizontal="center"/>
    </xf>
    <xf numFmtId="0" fontId="0" fillId="3" borderId="0" xfId="0" applyFill="1"/>
    <xf numFmtId="0" fontId="0" fillId="0" borderId="0" xfId="0" applyFill="1" applyBorder="1" applyAlignment="1"/>
    <xf numFmtId="0" fontId="0" fillId="0" borderId="5" xfId="0" applyFill="1" applyBorder="1" applyAlignment="1"/>
    <xf numFmtId="0" fontId="0" fillId="0" borderId="0" xfId="0" applyFill="1" applyBorder="1" applyAlignment="1"/>
    <xf numFmtId="0" fontId="0" fillId="0" borderId="5" xfId="0" applyFill="1" applyBorder="1" applyAlignment="1"/>
    <xf numFmtId="0" fontId="0" fillId="0" borderId="0" xfId="0" applyFill="1" applyBorder="1" applyAlignment="1">
      <alignment horizontal="center" vertical="center"/>
    </xf>
    <xf numFmtId="0" fontId="0" fillId="25" borderId="0" xfId="0" applyFill="1" applyBorder="1" applyAlignment="1"/>
    <xf numFmtId="0" fontId="16" fillId="25" borderId="0" xfId="0" applyFont="1" applyFill="1" applyBorder="1" applyAlignment="1"/>
    <xf numFmtId="0" fontId="0" fillId="25" borderId="15" xfId="0" applyFill="1" applyBorder="1" applyAlignment="1"/>
    <xf numFmtId="0" fontId="6" fillId="25" borderId="15" xfId="0" applyFont="1" applyFill="1" applyBorder="1" applyAlignment="1"/>
    <xf numFmtId="0" fontId="0" fillId="25" borderId="5" xfId="0" applyFill="1" applyBorder="1" applyAlignment="1"/>
    <xf numFmtId="0" fontId="0" fillId="25" borderId="14" xfId="0" applyFill="1" applyBorder="1" applyAlignment="1"/>
    <xf numFmtId="0" fontId="0" fillId="0" borderId="39" xfId="0" applyBorder="1" applyAlignment="1">
      <alignment horizontal="center" vertical="center"/>
    </xf>
    <xf numFmtId="0" fontId="0" fillId="0" borderId="40" xfId="0" applyBorder="1"/>
    <xf numFmtId="0" fontId="5" fillId="0" borderId="9" xfId="1" applyFont="1" applyBorder="1" applyProtection="1">
      <protection locked="0"/>
    </xf>
    <xf numFmtId="0" fontId="12" fillId="4" borderId="9" xfId="0" applyFont="1" applyFill="1" applyBorder="1" applyAlignment="1" applyProtection="1">
      <alignment horizontal="right"/>
      <protection locked="0"/>
    </xf>
    <xf numFmtId="0" fontId="2" fillId="0" borderId="9" xfId="1" quotePrefix="1" applyBorder="1" applyProtection="1">
      <protection locked="0"/>
    </xf>
    <xf numFmtId="0" fontId="12" fillId="4" borderId="9" xfId="0" applyFont="1" applyFill="1" applyBorder="1" applyProtection="1">
      <protection locked="0"/>
    </xf>
    <xf numFmtId="0" fontId="2" fillId="0" borderId="9" xfId="1" applyBorder="1" applyProtection="1">
      <protection locked="0"/>
    </xf>
    <xf numFmtId="0" fontId="12" fillId="4" borderId="16" xfId="0" applyFont="1" applyFill="1" applyBorder="1" applyProtection="1">
      <protection locked="0"/>
    </xf>
    <xf numFmtId="0" fontId="2" fillId="0" borderId="9" xfId="1" applyFill="1" applyBorder="1" applyProtection="1">
      <protection locked="0"/>
    </xf>
    <xf numFmtId="0" fontId="2" fillId="0" borderId="9" xfId="1" quotePrefix="1" applyFill="1" applyBorder="1" applyProtection="1">
      <protection locked="0"/>
    </xf>
    <xf numFmtId="0" fontId="12" fillId="4" borderId="17" xfId="0" applyFont="1" applyFill="1" applyBorder="1" applyProtection="1">
      <protection locked="0"/>
    </xf>
    <xf numFmtId="0" fontId="12" fillId="4" borderId="6" xfId="0" applyFont="1" applyFill="1" applyBorder="1" applyProtection="1">
      <protection locked="0"/>
    </xf>
    <xf numFmtId="0" fontId="2" fillId="0" borderId="1" xfId="1" quotePrefix="1" applyBorder="1" applyProtection="1">
      <protection locked="0"/>
    </xf>
    <xf numFmtId="0" fontId="12" fillId="4" borderId="37" xfId="0" applyFont="1" applyFill="1" applyBorder="1" applyProtection="1">
      <protection locked="0"/>
    </xf>
    <xf numFmtId="164" fontId="31" fillId="0" borderId="0" xfId="0" quotePrefix="1" applyNumberFormat="1" applyFont="1" applyFill="1" applyAlignment="1" applyProtection="1">
      <alignment horizontal="center" vertical="center"/>
    </xf>
    <xf numFmtId="0" fontId="25" fillId="2" borderId="10" xfId="1" quotePrefix="1" applyFont="1" applyFill="1" applyBorder="1" applyAlignment="1" applyProtection="1">
      <alignment horizontal="centerContinuous" vertical="center"/>
      <protection locked="0"/>
    </xf>
    <xf numFmtId="0" fontId="25" fillId="2" borderId="12" xfId="1" quotePrefix="1" applyFont="1" applyFill="1" applyBorder="1" applyAlignment="1" applyProtection="1">
      <alignment horizontal="centerContinuous" vertical="center"/>
      <protection locked="0"/>
    </xf>
    <xf numFmtId="0" fontId="25" fillId="4" borderId="12" xfId="1" quotePrefix="1" applyFont="1" applyFill="1" applyBorder="1" applyAlignment="1" applyProtection="1">
      <alignment horizontal="centerContinuous" vertical="center"/>
      <protection locked="0"/>
    </xf>
    <xf numFmtId="0" fontId="25" fillId="5" borderId="12" xfId="1" applyFont="1" applyFill="1" applyBorder="1" applyAlignment="1" applyProtection="1">
      <alignment horizontal="centerContinuous" vertical="center"/>
      <protection locked="0"/>
    </xf>
    <xf numFmtId="0" fontId="25" fillId="7" borderId="12" xfId="1" applyFont="1" applyFill="1" applyBorder="1" applyAlignment="1" applyProtection="1">
      <alignment horizontal="centerContinuous" vertical="center"/>
      <protection locked="0"/>
    </xf>
    <xf numFmtId="0" fontId="25" fillId="9" borderId="12" xfId="1" applyFont="1" applyFill="1" applyBorder="1" applyAlignment="1" applyProtection="1">
      <alignment horizontal="centerContinuous" vertical="center"/>
      <protection locked="0"/>
    </xf>
    <xf numFmtId="0" fontId="25" fillId="8" borderId="12" xfId="1" applyFont="1" applyFill="1" applyBorder="1" applyAlignment="1" applyProtection="1">
      <alignment horizontal="centerContinuous" vertical="center"/>
      <protection locked="0"/>
    </xf>
    <xf numFmtId="0" fontId="25" fillId="8" borderId="11" xfId="1" applyFont="1" applyFill="1" applyBorder="1" applyAlignment="1" applyProtection="1">
      <alignment horizontal="centerContinuous" vertical="center"/>
      <protection locked="0"/>
    </xf>
    <xf numFmtId="0" fontId="28" fillId="0" borderId="1" xfId="1" applyFont="1" applyFill="1" applyBorder="1" applyAlignment="1" applyProtection="1">
      <alignment horizontal="right" vertical="center"/>
      <protection locked="0"/>
    </xf>
    <xf numFmtId="0" fontId="29" fillId="0" borderId="1" xfId="1" quotePrefix="1" applyFont="1" applyFill="1" applyBorder="1" applyAlignment="1" applyProtection="1">
      <alignment horizontal="right" vertical="center"/>
      <protection locked="0"/>
    </xf>
    <xf numFmtId="0" fontId="29" fillId="0" borderId="1" xfId="1" applyFont="1" applyFill="1" applyBorder="1" applyAlignment="1" applyProtection="1">
      <alignment horizontal="right" vertical="center"/>
      <protection locked="0"/>
    </xf>
    <xf numFmtId="0" fontId="29" fillId="0" borderId="3" xfId="1" applyFont="1" applyFill="1" applyBorder="1" applyAlignment="1" applyProtection="1">
      <alignment horizontal="right" vertical="center"/>
      <protection locked="0"/>
    </xf>
    <xf numFmtId="0" fontId="29" fillId="0" borderId="3" xfId="1" quotePrefix="1" applyFont="1" applyFill="1" applyBorder="1" applyAlignment="1" applyProtection="1">
      <alignment horizontal="right" vertical="center"/>
      <protection locked="0"/>
    </xf>
    <xf numFmtId="0" fontId="29" fillId="0" borderId="4" xfId="1" applyFont="1" applyFill="1" applyBorder="1" applyAlignment="1" applyProtection="1">
      <alignment horizontal="right" vertical="center"/>
      <protection locked="0"/>
    </xf>
    <xf numFmtId="0" fontId="29" fillId="0" borderId="4" xfId="1" quotePrefix="1" applyFont="1" applyFill="1" applyBorder="1" applyAlignment="1" applyProtection="1">
      <alignment horizontal="right" vertical="center"/>
      <protection locked="0"/>
    </xf>
    <xf numFmtId="0" fontId="30" fillId="24" borderId="13" xfId="0" applyFont="1" applyFill="1" applyBorder="1" applyAlignment="1" applyProtection="1">
      <alignment horizontal="left" vertical="center"/>
    </xf>
    <xf numFmtId="0" fontId="30" fillId="24" borderId="15" xfId="0" applyFont="1" applyFill="1" applyBorder="1" applyAlignment="1" applyProtection="1">
      <alignment horizontal="left" vertical="center"/>
    </xf>
    <xf numFmtId="0" fontId="30" fillId="24" borderId="14" xfId="0" applyFont="1" applyFill="1" applyBorder="1" applyAlignment="1" applyProtection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21" fillId="0" borderId="0" xfId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0" fontId="19" fillId="0" borderId="0" xfId="1" applyFont="1" applyFill="1" applyBorder="1" applyAlignment="1">
      <alignment horizontal="center" vertical="top"/>
    </xf>
    <xf numFmtId="164" fontId="20" fillId="0" borderId="0" xfId="0" quotePrefix="1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27" fillId="0" borderId="29" xfId="0" applyFont="1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1" fontId="0" fillId="26" borderId="0" xfId="0" applyNumberFormat="1" applyFill="1" applyAlignment="1">
      <alignment horizontal="center" vertical="center"/>
    </xf>
    <xf numFmtId="0" fontId="2" fillId="0" borderId="9" xfId="1" applyBorder="1" applyAlignment="1" applyProtection="1">
      <alignment wrapText="1"/>
      <protection locked="0"/>
    </xf>
    <xf numFmtId="0" fontId="0" fillId="0" borderId="0" xfId="0" applyAlignment="1">
      <alignment vertical="center"/>
    </xf>
    <xf numFmtId="0" fontId="34" fillId="0" borderId="1" xfId="1" applyFont="1" applyFill="1" applyBorder="1" applyAlignment="1" applyProtection="1">
      <alignment horizontal="right" vertical="center"/>
      <protection locked="0"/>
    </xf>
    <xf numFmtId="0" fontId="2" fillId="0" borderId="9" xfId="1" applyFont="1" applyBorder="1" applyProtection="1">
      <protection locked="0"/>
    </xf>
    <xf numFmtId="0" fontId="0" fillId="20" borderId="1" xfId="0" applyFill="1" applyBorder="1" applyAlignment="1">
      <alignment horizontal="center" vertical="center"/>
    </xf>
    <xf numFmtId="0" fontId="0" fillId="20" borderId="3" xfId="0" applyFill="1" applyBorder="1" applyAlignment="1"/>
    <xf numFmtId="0" fontId="0" fillId="20" borderId="4" xfId="0" applyFill="1" applyBorder="1" applyAlignment="1"/>
    <xf numFmtId="0" fontId="0" fillId="20" borderId="2" xfId="0" applyFill="1" applyBorder="1" applyAlignment="1">
      <alignment horizontal="center" vertical="center"/>
    </xf>
    <xf numFmtId="0" fontId="0" fillId="20" borderId="0" xfId="0" applyFill="1" applyBorder="1" applyAlignment="1"/>
    <xf numFmtId="0" fontId="0" fillId="20" borderId="5" xfId="0" applyFill="1" applyBorder="1" applyAlignment="1"/>
    <xf numFmtId="166" fontId="9" fillId="19" borderId="2" xfId="0" applyNumberFormat="1" applyFont="1" applyFill="1" applyBorder="1" applyAlignment="1">
      <alignment horizontal="left" vertical="center"/>
    </xf>
    <xf numFmtId="0" fontId="0" fillId="19" borderId="2" xfId="0" applyFill="1" applyBorder="1" applyAlignment="1"/>
    <xf numFmtId="0" fontId="0" fillId="19" borderId="13" xfId="0" applyFill="1" applyBorder="1" applyAlignment="1"/>
    <xf numFmtId="0" fontId="0" fillId="19" borderId="0" xfId="0" applyFill="1" applyBorder="1" applyAlignment="1"/>
    <xf numFmtId="0" fontId="0" fillId="19" borderId="15" xfId="0" applyFill="1" applyBorder="1" applyAlignment="1"/>
    <xf numFmtId="0" fontId="0" fillId="19" borderId="5" xfId="0" applyFill="1" applyBorder="1" applyAlignment="1"/>
    <xf numFmtId="0" fontId="0" fillId="19" borderId="14" xfId="0" applyFill="1" applyBorder="1" applyAlignment="1"/>
    <xf numFmtId="0" fontId="21" fillId="4" borderId="36" xfId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3" fillId="3" borderId="12" xfId="0" applyFont="1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166" fontId="7" fillId="15" borderId="12" xfId="0" applyNumberFormat="1" applyFont="1" applyFill="1" applyBorder="1" applyAlignment="1" applyProtection="1">
      <alignment horizontal="center" vertical="center"/>
    </xf>
    <xf numFmtId="166" fontId="7" fillId="15" borderId="11" xfId="0" applyNumberFormat="1" applyFont="1" applyFill="1" applyBorder="1" applyAlignment="1" applyProtection="1">
      <alignment horizontal="center" vertical="center"/>
    </xf>
    <xf numFmtId="165" fontId="3" fillId="12" borderId="2" xfId="0" applyNumberFormat="1" applyFont="1" applyFill="1" applyBorder="1" applyAlignment="1">
      <alignment horizontal="center" vertical="center"/>
    </xf>
    <xf numFmtId="0" fontId="15" fillId="0" borderId="13" xfId="0" applyFont="1" applyBorder="1" applyAlignment="1"/>
    <xf numFmtId="0" fontId="15" fillId="0" borderId="0" xfId="0" applyFont="1" applyBorder="1" applyAlignment="1"/>
    <xf numFmtId="0" fontId="15" fillId="0" borderId="15" xfId="0" applyFont="1" applyBorder="1" applyAlignment="1"/>
    <xf numFmtId="0" fontId="0" fillId="21" borderId="0" xfId="0" applyFill="1" applyBorder="1" applyAlignment="1"/>
    <xf numFmtId="0" fontId="0" fillId="0" borderId="15" xfId="0" applyBorder="1" applyAlignment="1"/>
    <xf numFmtId="0" fontId="0" fillId="0" borderId="0" xfId="0" applyAlignment="1"/>
    <xf numFmtId="0" fontId="0" fillId="0" borderId="5" xfId="0" applyBorder="1" applyAlignment="1"/>
    <xf numFmtId="0" fontId="0" fillId="0" borderId="14" xfId="0" applyBorder="1" applyAlignment="1"/>
    <xf numFmtId="166" fontId="7" fillId="12" borderId="2" xfId="0" applyNumberFormat="1" applyFont="1" applyFill="1" applyBorder="1" applyAlignment="1">
      <alignment horizontal="center" vertical="center"/>
    </xf>
    <xf numFmtId="0" fontId="0" fillId="12" borderId="2" xfId="0" applyFill="1" applyBorder="1" applyAlignment="1">
      <alignment vertical="center"/>
    </xf>
    <xf numFmtId="0" fontId="0" fillId="12" borderId="0" xfId="0" applyFill="1" applyAlignment="1">
      <alignment horizontal="center" vertical="center"/>
    </xf>
    <xf numFmtId="0" fontId="0" fillId="12" borderId="0" xfId="0" applyFill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5" xfId="0" applyFill="1" applyBorder="1" applyAlignment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6" fontId="1" fillId="14" borderId="10" xfId="0" applyNumberFormat="1" applyFont="1" applyFill="1" applyBorder="1" applyAlignment="1" applyProtection="1">
      <alignment horizontal="center"/>
      <protection locked="0"/>
    </xf>
    <xf numFmtId="166" fontId="1" fillId="14" borderId="12" xfId="0" applyNumberFormat="1" applyFont="1" applyFill="1" applyBorder="1" applyAlignment="1" applyProtection="1">
      <alignment horizontal="center"/>
      <protection locked="0"/>
    </xf>
    <xf numFmtId="166" fontId="1" fillId="14" borderId="11" xfId="0" applyNumberFormat="1" applyFont="1" applyFill="1" applyBorder="1" applyAlignment="1" applyProtection="1">
      <alignment horizontal="center"/>
      <protection locked="0"/>
    </xf>
    <xf numFmtId="0" fontId="13" fillId="10" borderId="6" xfId="0" applyFont="1" applyFill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protection locked="0"/>
    </xf>
    <xf numFmtId="165" fontId="1" fillId="19" borderId="0" xfId="0" applyNumberFormat="1" applyFont="1" applyFill="1" applyBorder="1" applyAlignment="1">
      <alignment horizontal="left" vertical="center"/>
    </xf>
    <xf numFmtId="165" fontId="1" fillId="19" borderId="5" xfId="0" applyNumberFormat="1" applyFont="1" applyFill="1" applyBorder="1" applyAlignment="1">
      <alignment horizontal="left" vertical="center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66" fontId="7" fillId="19" borderId="2" xfId="0" applyNumberFormat="1" applyFont="1" applyFill="1" applyBorder="1" applyAlignment="1" applyProtection="1">
      <alignment horizontal="center" vertical="center"/>
    </xf>
    <xf numFmtId="166" fontId="7" fillId="19" borderId="13" xfId="0" applyNumberFormat="1" applyFont="1" applyFill="1" applyBorder="1" applyAlignment="1" applyProtection="1">
      <alignment horizontal="center" vertical="center"/>
    </xf>
    <xf numFmtId="166" fontId="7" fillId="19" borderId="5" xfId="0" applyNumberFormat="1" applyFont="1" applyFill="1" applyBorder="1" applyAlignment="1" applyProtection="1">
      <alignment horizontal="center" vertical="center"/>
    </xf>
    <xf numFmtId="166" fontId="7" fillId="19" borderId="14" xfId="0" applyNumberFormat="1" applyFont="1" applyFill="1" applyBorder="1" applyAlignment="1" applyProtection="1">
      <alignment horizontal="center" vertical="center"/>
    </xf>
    <xf numFmtId="0" fontId="22" fillId="4" borderId="0" xfId="0" applyFont="1" applyFill="1" applyAlignment="1">
      <alignment vertical="center"/>
    </xf>
    <xf numFmtId="166" fontId="3" fillId="15" borderId="2" xfId="0" applyNumberFormat="1" applyFont="1" applyFill="1" applyBorder="1" applyAlignment="1" applyProtection="1">
      <alignment horizontal="center"/>
    </xf>
    <xf numFmtId="166" fontId="15" fillId="0" borderId="13" xfId="0" applyNumberFormat="1" applyFont="1" applyBorder="1" applyAlignment="1" applyProtection="1">
      <alignment horizontal="center"/>
    </xf>
    <xf numFmtId="166" fontId="3" fillId="15" borderId="5" xfId="0" applyNumberFormat="1" applyFont="1" applyFill="1" applyBorder="1" applyAlignment="1" applyProtection="1">
      <alignment horizontal="center"/>
    </xf>
    <xf numFmtId="166" fontId="15" fillId="0" borderId="14" xfId="0" applyNumberFormat="1" applyFont="1" applyBorder="1" applyAlignment="1" applyProtection="1">
      <alignment horizontal="center"/>
    </xf>
    <xf numFmtId="0" fontId="33" fillId="0" borderId="1" xfId="0" applyFont="1" applyBorder="1" applyAlignment="1" applyProtection="1">
      <protection locked="0"/>
    </xf>
    <xf numFmtId="0" fontId="33" fillId="0" borderId="2" xfId="0" applyFont="1" applyBorder="1" applyAlignment="1"/>
    <xf numFmtId="0" fontId="33" fillId="0" borderId="13" xfId="0" applyFont="1" applyBorder="1" applyAlignment="1"/>
    <xf numFmtId="0" fontId="33" fillId="0" borderId="3" xfId="0" applyFont="1" applyBorder="1" applyAlignment="1"/>
    <xf numFmtId="0" fontId="33" fillId="0" borderId="0" xfId="0" applyFont="1" applyAlignment="1"/>
    <xf numFmtId="0" fontId="33" fillId="0" borderId="15" xfId="0" applyFont="1" applyBorder="1" applyAlignment="1"/>
    <xf numFmtId="0" fontId="33" fillId="0" borderId="4" xfId="0" applyFont="1" applyBorder="1" applyAlignment="1"/>
    <xf numFmtId="0" fontId="33" fillId="0" borderId="5" xfId="0" applyFont="1" applyBorder="1" applyAlignment="1"/>
    <xf numFmtId="0" fontId="33" fillId="0" borderId="14" xfId="0" applyFont="1" applyBorder="1" applyAlignment="1"/>
    <xf numFmtId="0" fontId="0" fillId="2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6" fontId="9" fillId="19" borderId="0" xfId="0" applyNumberFormat="1" applyFont="1" applyFill="1" applyBorder="1" applyAlignment="1">
      <alignment horizontal="left" vertical="center"/>
    </xf>
    <xf numFmtId="167" fontId="32" fillId="25" borderId="0" xfId="0" applyNumberFormat="1" applyFont="1" applyFill="1" applyBorder="1" applyAlignment="1">
      <alignment horizontal="center" vertical="center"/>
    </xf>
    <xf numFmtId="0" fontId="0" fillId="20" borderId="2" xfId="0" applyFill="1" applyBorder="1" applyAlignment="1"/>
    <xf numFmtId="0" fontId="0" fillId="20" borderId="0" xfId="0" applyFill="1" applyAlignment="1"/>
  </cellXfs>
  <cellStyles count="4">
    <cellStyle name="Lien hypertexte" xfId="1" builtinId="8"/>
    <cellStyle name="Monétaire" xfId="2" builtinId="4"/>
    <cellStyle name="Monétaire 2" xfId="3"/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7030A0"/>
          </stop>
        </gradientFill>
      </fill>
      <border>
        <left/>
        <right/>
        <top/>
        <bottom/>
      </border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gradientFill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  <colors>
    <mruColors>
      <color rgb="FFF9B1F9"/>
      <color rgb="FF9751CB"/>
      <color rgb="FFFADAF4"/>
      <color rgb="FF318399"/>
      <color rgb="FF990000"/>
      <color rgb="FFFF0066"/>
      <color rgb="FFFF6600"/>
      <color rgb="FFFFFFFF"/>
      <color rgb="FFE3ECD0"/>
      <color rgb="FFE0EA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11</xdr:row>
      <xdr:rowOff>3810</xdr:rowOff>
    </xdr:from>
    <xdr:to>
      <xdr:col>24</xdr:col>
      <xdr:colOff>1</xdr:colOff>
      <xdr:row>12</xdr:row>
      <xdr:rowOff>11430</xdr:rowOff>
    </xdr:to>
    <xdr:sp macro="" textlink="">
      <xdr:nvSpPr>
        <xdr:cNvPr id="6" name="ZoneTexte 5"/>
        <xdr:cNvSpPr txBox="1"/>
      </xdr:nvSpPr>
      <xdr:spPr>
        <a:xfrm>
          <a:off x="1" y="2259330"/>
          <a:ext cx="13860780" cy="190500"/>
        </a:xfrm>
        <a:prstGeom prst="rect">
          <a:avLst/>
        </a:prstGeom>
        <a:solidFill>
          <a:srgbClr val="99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tIns="0" bIns="36000" rtlCol="0" anchor="ctr">
          <a:noAutofit/>
        </a:bodyPr>
        <a:lstStyle/>
        <a:p>
          <a:pPr algn="ctr"/>
          <a:r>
            <a:rPr lang="fr-FR" sz="18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lgerian" panose="04020705040A02060702" pitchFamily="82" charset="0"/>
              <a:ea typeface="+mn-ea"/>
              <a:cs typeface="+mn-cs"/>
            </a:rPr>
            <a:t>Au 1er tour de parole, si</a:t>
          </a:r>
          <a:r>
            <a:rPr lang="fr-FR" sz="1800" b="1" cap="none" spc="50" baseline="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lgerian" panose="04020705040A02060702" pitchFamily="82" charset="0"/>
              <a:ea typeface="+mn-ea"/>
              <a:cs typeface="+mn-cs"/>
            </a:rPr>
            <a:t> achat au cours</a:t>
          </a:r>
          <a:endParaRPr lang="fr-FR" sz="1800" b="1" cap="none" spc="50">
            <a:ln w="9525" cmpd="sng">
              <a:solidFill>
                <a:schemeClr val="accent1"/>
              </a:solidFill>
              <a:prstDash val="solid"/>
            </a:ln>
            <a:solidFill>
              <a:srgbClr val="70AD47">
                <a:tint val="1000"/>
              </a:srgbClr>
            </a:solidFill>
            <a:effectLst>
              <a:glow rad="38100">
                <a:schemeClr val="accent1">
                  <a:alpha val="40000"/>
                </a:schemeClr>
              </a:glow>
            </a:effectLst>
            <a:latin typeface="Algerian" panose="04020705040A02060702" pitchFamily="82" charset="0"/>
          </a:endParaRPr>
        </a:p>
      </xdr:txBody>
    </xdr:sp>
    <xdr:clientData/>
  </xdr:twoCellAnchor>
  <xdr:twoCellAnchor>
    <xdr:from>
      <xdr:col>7</xdr:col>
      <xdr:colOff>3810</xdr:colOff>
      <xdr:row>19</xdr:row>
      <xdr:rowOff>3926</xdr:rowOff>
    </xdr:from>
    <xdr:to>
      <xdr:col>12</xdr:col>
      <xdr:colOff>20250</xdr:colOff>
      <xdr:row>21</xdr:row>
      <xdr:rowOff>0</xdr:rowOff>
    </xdr:to>
    <xdr:sp macro="" textlink="">
      <xdr:nvSpPr>
        <xdr:cNvPr id="43" name="ZoneTexte 42"/>
        <xdr:cNvSpPr txBox="1"/>
      </xdr:nvSpPr>
      <xdr:spPr>
        <a:xfrm>
          <a:off x="4011930" y="7014326"/>
          <a:ext cx="2592000" cy="361834"/>
        </a:xfrm>
        <a:prstGeom prst="rect">
          <a:avLst/>
        </a:prstGeom>
        <a:gradFill flip="none" rotWithShape="1">
          <a:gsLst>
            <a:gs pos="0">
              <a:schemeClr val="accent5">
                <a:lumMod val="7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r="100000" b="100000"/>
          </a:path>
          <a:tileRect l="-100000" t="-100000"/>
        </a:gra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396000" tIns="0" rIns="0" bIns="0" rtlCol="0" anchor="t">
          <a:noAutofit/>
        </a:bodyPr>
        <a:lstStyle/>
        <a:p>
          <a:r>
            <a:rPr lang="fr-FR" sz="1800" i="1">
              <a:solidFill>
                <a:schemeClr val="tx1"/>
              </a:solidFill>
              <a:effectLst/>
              <a:latin typeface="Andalus" panose="02020603050405020304" pitchFamily="18" charset="-78"/>
              <a:ea typeface="+mn-ea"/>
              <a:cs typeface="Andalus" panose="02020603050405020304" pitchFamily="18" charset="-78"/>
            </a:rPr>
            <a:t>     Si le1er</a:t>
          </a:r>
          <a:r>
            <a:rPr lang="fr-FR" sz="1800" i="1" baseline="0">
              <a:solidFill>
                <a:schemeClr val="tx1"/>
              </a:solidFill>
              <a:effectLst/>
              <a:latin typeface="Andalus" panose="02020603050405020304" pitchFamily="18" charset="-78"/>
              <a:ea typeface="+mn-ea"/>
              <a:cs typeface="Andalus" panose="02020603050405020304" pitchFamily="18" charset="-78"/>
            </a:rPr>
            <a:t> </a:t>
          </a:r>
          <a:r>
            <a:rPr lang="fr-FR" sz="1800" i="1">
              <a:solidFill>
                <a:schemeClr val="tx1"/>
              </a:solidFill>
              <a:effectLst/>
              <a:latin typeface="Andalus" panose="02020603050405020304" pitchFamily="18" charset="-78"/>
              <a:ea typeface="+mn-ea"/>
              <a:cs typeface="Andalus" panose="02020603050405020304" pitchFamily="18" charset="-78"/>
            </a:rPr>
            <a:t>joueur achète :</a:t>
          </a:r>
          <a:endParaRPr lang="fr-FR" sz="1800" b="0" i="1">
            <a:latin typeface="Andalus" panose="02020603050405020304" pitchFamily="18" charset="-78"/>
            <a:cs typeface="Andalus" panose="02020603050405020304" pitchFamily="18" charset="-78"/>
          </a:endParaRPr>
        </a:p>
      </xdr:txBody>
    </xdr:sp>
    <xdr:clientData/>
  </xdr:twoCellAnchor>
  <xdr:twoCellAnchor>
    <xdr:from>
      <xdr:col>13</xdr:col>
      <xdr:colOff>2738</xdr:colOff>
      <xdr:row>19</xdr:row>
      <xdr:rowOff>5013</xdr:rowOff>
    </xdr:from>
    <xdr:to>
      <xdr:col>22</xdr:col>
      <xdr:colOff>7620</xdr:colOff>
      <xdr:row>21</xdr:row>
      <xdr:rowOff>2165</xdr:rowOff>
    </xdr:to>
    <xdr:sp macro="" textlink="">
      <xdr:nvSpPr>
        <xdr:cNvPr id="44" name="ZoneTexte 43"/>
        <xdr:cNvSpPr txBox="1"/>
      </xdr:nvSpPr>
      <xdr:spPr>
        <a:xfrm>
          <a:off x="6944558" y="8295573"/>
          <a:ext cx="5346502" cy="362912"/>
        </a:xfrm>
        <a:prstGeom prst="rect">
          <a:avLst/>
        </a:prstGeom>
        <a:gradFill flip="none" rotWithShape="1">
          <a:gsLst>
            <a:gs pos="0">
              <a:schemeClr val="accent5">
                <a:lumMod val="7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l="100000" t="100000"/>
          </a:path>
          <a:tileRect r="-100000" b="-100000"/>
        </a:gradFill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36000" rtlCol="0" anchor="t">
          <a:noAutofit/>
        </a:bodyPr>
        <a:lstStyle/>
        <a:p>
          <a:r>
            <a:rPr lang="fr-FR" sz="1800" i="1">
              <a:solidFill>
                <a:schemeClr val="tx1"/>
              </a:solidFill>
              <a:effectLst/>
              <a:latin typeface="Andalus" panose="02020603050405020304" pitchFamily="18" charset="-78"/>
              <a:ea typeface="+mn-ea"/>
              <a:cs typeface="Andalus" panose="02020603050405020304" pitchFamily="18" charset="-78"/>
            </a:rPr>
            <a:t>carte(s).</a:t>
          </a:r>
          <a:r>
            <a:rPr lang="fr-FR" sz="1800" i="1" baseline="0">
              <a:solidFill>
                <a:schemeClr val="tx1"/>
              </a:solidFill>
              <a:effectLst/>
              <a:latin typeface="Andalus" panose="02020603050405020304" pitchFamily="18" charset="-78"/>
              <a:ea typeface="+mn-ea"/>
              <a:cs typeface="Andalus" panose="02020603050405020304" pitchFamily="18" charset="-78"/>
            </a:rPr>
            <a:t>           I</a:t>
          </a:r>
          <a:r>
            <a:rPr lang="fr-FR" sz="1800" i="1">
              <a:solidFill>
                <a:schemeClr val="tx1"/>
              </a:solidFill>
              <a:effectLst/>
              <a:latin typeface="Andalus" panose="02020603050405020304" pitchFamily="18" charset="-78"/>
              <a:ea typeface="+mn-ea"/>
              <a:cs typeface="Andalus" panose="02020603050405020304" pitchFamily="18" charset="-78"/>
            </a:rPr>
            <a:t>l devra en fin de tour la somme de  :</a:t>
          </a:r>
          <a:endParaRPr lang="fr-FR" sz="1800" i="1">
            <a:latin typeface="Andalus" panose="02020603050405020304" pitchFamily="18" charset="-78"/>
            <a:cs typeface="Andalus" panose="02020603050405020304" pitchFamily="18" charset="-78"/>
          </a:endParaRPr>
        </a:p>
      </xdr:txBody>
    </xdr:sp>
    <xdr:clientData/>
  </xdr:twoCellAnchor>
  <xdr:twoCellAnchor>
    <xdr:from>
      <xdr:col>0</xdr:col>
      <xdr:colOff>1</xdr:colOff>
      <xdr:row>18</xdr:row>
      <xdr:rowOff>3810</xdr:rowOff>
    </xdr:from>
    <xdr:to>
      <xdr:col>24</xdr:col>
      <xdr:colOff>0</xdr:colOff>
      <xdr:row>19</xdr:row>
      <xdr:rowOff>0</xdr:rowOff>
    </xdr:to>
    <xdr:sp macro="" textlink="">
      <xdr:nvSpPr>
        <xdr:cNvPr id="51" name="ZoneTexte 50"/>
        <xdr:cNvSpPr txBox="1"/>
      </xdr:nvSpPr>
      <xdr:spPr>
        <a:xfrm>
          <a:off x="1" y="3361241"/>
          <a:ext cx="13863347" cy="179323"/>
        </a:xfrm>
        <a:prstGeom prst="rect">
          <a:avLst/>
        </a:prstGeom>
        <a:solidFill>
          <a:srgbClr val="99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tIns="0" bIns="36000" rtlCol="0" anchor="ctr">
          <a:noAutofit/>
        </a:bodyPr>
        <a:lstStyle/>
        <a:p>
          <a:pPr algn="ctr"/>
          <a:r>
            <a:rPr lang="fr-FR" sz="18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lgerian" panose="04020705040A02060702" pitchFamily="82" charset="0"/>
              <a:ea typeface="+mn-ea"/>
              <a:cs typeface="+mn-cs"/>
            </a:rPr>
            <a:t>à</a:t>
          </a:r>
          <a:r>
            <a:rPr lang="fr-FR" sz="1800" b="1" cap="none" spc="50" baseline="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lgerian" panose="04020705040A02060702" pitchFamily="82" charset="0"/>
              <a:ea typeface="+mn-ea"/>
              <a:cs typeface="+mn-cs"/>
            </a:rPr>
            <a:t> chaque</a:t>
          </a:r>
          <a:r>
            <a:rPr lang="fr-FR" sz="18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lgerian" panose="04020705040A02060702" pitchFamily="82" charset="0"/>
              <a:ea typeface="+mn-ea"/>
              <a:cs typeface="+mn-cs"/>
            </a:rPr>
            <a:t> tour de parole, pour des achats au mieux</a:t>
          </a:r>
          <a:r>
            <a:rPr lang="fr-FR" sz="1800" b="0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lgerian" panose="04020705040A02060702" pitchFamily="82" charset="0"/>
              <a:ea typeface="+mn-ea"/>
              <a:cs typeface="+mn-cs"/>
            </a:rPr>
            <a:t>.</a:t>
          </a:r>
          <a:endParaRPr lang="fr-FR" sz="1800" b="1" cap="none" spc="50">
            <a:ln w="9525" cmpd="sng">
              <a:solidFill>
                <a:schemeClr val="accent1"/>
              </a:solidFill>
              <a:prstDash val="solid"/>
            </a:ln>
            <a:solidFill>
              <a:srgbClr val="70AD47">
                <a:tint val="1000"/>
              </a:srgbClr>
            </a:solidFill>
            <a:effectLst>
              <a:glow rad="38100">
                <a:schemeClr val="accent1">
                  <a:alpha val="40000"/>
                </a:schemeClr>
              </a:glow>
            </a:effectLst>
            <a:latin typeface="Algerian" panose="04020705040A02060702" pitchFamily="82" charset="0"/>
          </a:endParaRPr>
        </a:p>
      </xdr:txBody>
    </xdr:sp>
    <xdr:clientData/>
  </xdr:twoCellAnchor>
  <xdr:twoCellAnchor>
    <xdr:from>
      <xdr:col>0</xdr:col>
      <xdr:colOff>3811</xdr:colOff>
      <xdr:row>19</xdr:row>
      <xdr:rowOff>3810</xdr:rowOff>
    </xdr:from>
    <xdr:to>
      <xdr:col>6</xdr:col>
      <xdr:colOff>643891</xdr:colOff>
      <xdr:row>23</xdr:row>
      <xdr:rowOff>0</xdr:rowOff>
    </xdr:to>
    <xdr:sp macro="" textlink="">
      <xdr:nvSpPr>
        <xdr:cNvPr id="53" name="ZoneTexte 52"/>
        <xdr:cNvSpPr txBox="1"/>
      </xdr:nvSpPr>
      <xdr:spPr>
        <a:xfrm>
          <a:off x="3811" y="7014210"/>
          <a:ext cx="4000500" cy="727710"/>
        </a:xfrm>
        <a:prstGeom prst="rect">
          <a:avLst/>
        </a:prstGeom>
        <a:gradFill flip="none" rotWithShape="1">
          <a:gsLst>
            <a:gs pos="0">
              <a:schemeClr val="accent5">
                <a:lumMod val="7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r="100000" b="100000"/>
          </a:path>
          <a:tileRect l="-100000" t="-100000"/>
        </a:gradFill>
        <a:effectLst>
          <a:innerShdw blurRad="114300">
            <a:prstClr val="black"/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288000" tIns="0" rIns="0" bIns="0" rtlCol="0" anchor="ctr" anchorCtr="0">
          <a:noAutofit/>
        </a:bodyPr>
        <a:lstStyle/>
        <a:p>
          <a:r>
            <a:rPr lang="fr-FR" sz="1800" b="1">
              <a:solidFill>
                <a:schemeClr val="tx1"/>
              </a:solidFill>
              <a:effectLst/>
              <a:latin typeface="Engravers MT" panose="02090707080505020304" pitchFamily="18" charset="0"/>
              <a:ea typeface="+mn-ea"/>
              <a:cs typeface="Andalus" panose="02020603050405020304" pitchFamily="18" charset="-78"/>
            </a:rPr>
            <a:t>Tous les achats au </a:t>
          </a:r>
          <a:r>
            <a:rPr lang="fr-FR" sz="1800" b="1" baseline="0">
              <a:solidFill>
                <a:schemeClr val="tx1"/>
              </a:solidFill>
              <a:effectLst/>
              <a:latin typeface="Engravers MT" panose="02090707080505020304" pitchFamily="18" charset="0"/>
              <a:ea typeface="+mn-ea"/>
              <a:cs typeface="Andalus" panose="02020603050405020304" pitchFamily="18" charset="-78"/>
            </a:rPr>
            <a:t>mi</a:t>
          </a:r>
          <a:r>
            <a:rPr lang="fr-FR" sz="1800" b="1">
              <a:solidFill>
                <a:schemeClr val="tx1"/>
              </a:solidFill>
              <a:effectLst/>
              <a:latin typeface="Engravers MT" panose="02090707080505020304" pitchFamily="18" charset="0"/>
              <a:ea typeface="+mn-ea"/>
              <a:cs typeface="Andalus" panose="02020603050405020304" pitchFamily="18" charset="-78"/>
            </a:rPr>
            <a:t>eux se feront au</a:t>
          </a:r>
          <a:endParaRPr lang="fr-FR" sz="1800" b="1" i="1">
            <a:latin typeface="Engravers MT" panose="02090707080505020304" pitchFamily="18" charset="0"/>
            <a:cs typeface="Andalus" panose="02020603050405020304" pitchFamily="18" charset="-78"/>
          </a:endParaRPr>
        </a:p>
      </xdr:txBody>
    </xdr:sp>
    <xdr:clientData/>
  </xdr:twoCellAnchor>
  <xdr:twoCellAnchor>
    <xdr:from>
      <xdr:col>0</xdr:col>
      <xdr:colOff>4183</xdr:colOff>
      <xdr:row>23</xdr:row>
      <xdr:rowOff>3661</xdr:rowOff>
    </xdr:from>
    <xdr:to>
      <xdr:col>4</xdr:col>
      <xdr:colOff>3810</xdr:colOff>
      <xdr:row>24</xdr:row>
      <xdr:rowOff>180975</xdr:rowOff>
    </xdr:to>
    <xdr:sp macro="" textlink="">
      <xdr:nvSpPr>
        <xdr:cNvPr id="45" name="ZoneTexte 44"/>
        <xdr:cNvSpPr txBox="1"/>
      </xdr:nvSpPr>
      <xdr:spPr>
        <a:xfrm>
          <a:off x="4183" y="7745581"/>
          <a:ext cx="2148467" cy="360194"/>
        </a:xfrm>
        <a:prstGeom prst="rect">
          <a:avLst/>
        </a:prstGeom>
        <a:gradFill flip="none" rotWithShape="1">
          <a:gsLst>
            <a:gs pos="0">
              <a:schemeClr val="accent5">
                <a:lumMod val="7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r="100000" b="100000"/>
          </a:path>
          <a:tileRect l="-100000" t="-100000"/>
        </a:gradFill>
        <a:effectLst>
          <a:innerShdw blurRad="114300">
            <a:prstClr val="black"/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540000" tIns="0" rIns="0" bIns="0" rtlCol="0" anchor="ctr" anchorCtr="0">
          <a:noAutofit/>
        </a:bodyPr>
        <a:lstStyle/>
        <a:p>
          <a:r>
            <a:rPr lang="fr-FR" sz="1800" b="1">
              <a:solidFill>
                <a:schemeClr val="tx1"/>
              </a:solidFill>
              <a:effectLst/>
              <a:latin typeface="Engravers MT" panose="02090707080505020304" pitchFamily="18" charset="0"/>
              <a:ea typeface="+mn-ea"/>
              <a:cs typeface="Andalus" panose="02020603050405020304" pitchFamily="18" charset="-78"/>
            </a:rPr>
            <a:t>taux de :</a:t>
          </a:r>
          <a:endParaRPr lang="fr-FR" sz="1800" b="1" i="1">
            <a:latin typeface="Engravers MT" panose="02090707080505020304" pitchFamily="18" charset="0"/>
            <a:cs typeface="Andalus" panose="02020603050405020304" pitchFamily="18" charset="-78"/>
          </a:endParaRPr>
        </a:p>
      </xdr:txBody>
    </xdr:sp>
    <xdr:clientData/>
  </xdr:twoCellAnchor>
  <xdr:twoCellAnchor>
    <xdr:from>
      <xdr:col>0</xdr:col>
      <xdr:colOff>0</xdr:colOff>
      <xdr:row>25</xdr:row>
      <xdr:rowOff>5713</xdr:rowOff>
    </xdr:from>
    <xdr:to>
      <xdr:col>6</xdr:col>
      <xdr:colOff>548640</xdr:colOff>
      <xdr:row>25</xdr:row>
      <xdr:rowOff>182113</xdr:rowOff>
    </xdr:to>
    <xdr:sp macro="" textlink="">
      <xdr:nvSpPr>
        <xdr:cNvPr id="3" name="ZoneTexte 2"/>
        <xdr:cNvSpPr txBox="1"/>
      </xdr:nvSpPr>
      <xdr:spPr>
        <a:xfrm>
          <a:off x="0" y="5370193"/>
          <a:ext cx="4152900" cy="176400"/>
        </a:xfrm>
        <a:prstGeom prst="rect">
          <a:avLst/>
        </a:prstGeom>
        <a:gradFill flip="none" rotWithShape="1">
          <a:gsLst>
            <a:gs pos="0">
              <a:schemeClr val="accent1">
                <a:lumMod val="60000"/>
                <a:lumOff val="4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shape">
            <a:fillToRect l="50000" t="50000" r="50000" b="50000"/>
          </a:path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r>
            <a:rPr lang="fr-FR" sz="1200" b="1" i="0" u="sng">
              <a:solidFill>
                <a:schemeClr val="tx1"/>
              </a:solidFill>
              <a:effectLst/>
              <a:latin typeface="Engravers MT" panose="02090707080505020304" pitchFamily="18" charset="0"/>
              <a:ea typeface="+mn-ea"/>
              <a:cs typeface="+mn-cs"/>
            </a:rPr>
            <a:t>solde temporaire des cartes</a:t>
          </a:r>
          <a:endParaRPr lang="fr-FR" sz="1200" b="1" i="0" u="sng">
            <a:latin typeface="Engravers MT" panose="02090707080505020304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579120</xdr:colOff>
          <xdr:row>36</xdr:row>
          <xdr:rowOff>83820</xdr:rowOff>
        </xdr:from>
        <xdr:to>
          <xdr:col>23</xdr:col>
          <xdr:colOff>1051560</xdr:colOff>
          <xdr:row>38</xdr:row>
          <xdr:rowOff>243840</xdr:rowOff>
        </xdr:to>
        <xdr:sp macro="" textlink="">
          <xdr:nvSpPr>
            <xdr:cNvPr id="46081" name="CommandButton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20</xdr:col>
      <xdr:colOff>361487</xdr:colOff>
      <xdr:row>35</xdr:row>
      <xdr:rowOff>21863</xdr:rowOff>
    </xdr:from>
    <xdr:to>
      <xdr:col>23</xdr:col>
      <xdr:colOff>944880</xdr:colOff>
      <xdr:row>36</xdr:row>
      <xdr:rowOff>28985</xdr:rowOff>
    </xdr:to>
    <xdr:sp macro="" textlink="">
      <xdr:nvSpPr>
        <xdr:cNvPr id="14" name="ZoneTexte 13"/>
        <xdr:cNvSpPr txBox="1"/>
      </xdr:nvSpPr>
      <xdr:spPr>
        <a:xfrm>
          <a:off x="11936267" y="7398023"/>
          <a:ext cx="1619713" cy="3119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 anchorCtr="1">
          <a:noAutofit/>
        </a:bodyPr>
        <a:lstStyle/>
        <a:p>
          <a:r>
            <a:rPr lang="fr-FR" sz="1600">
              <a:solidFill>
                <a:schemeClr val="tx1"/>
              </a:solidFill>
              <a:effectLst/>
              <a:latin typeface="Baskerville Old Face" panose="02020602080505020303" pitchFamily="18" charset="0"/>
              <a:ea typeface="+mn-ea"/>
              <a:cs typeface="+mn-cs"/>
            </a:rPr>
            <a:t>Activer les enchères</a:t>
          </a:r>
          <a:endParaRPr lang="fr-FR" sz="1600">
            <a:latin typeface="Baskerville Old Face" panose="02020602080505020303" pitchFamily="18" charset="0"/>
          </a:endParaRPr>
        </a:p>
      </xdr:txBody>
    </xdr:sp>
    <xdr:clientData/>
  </xdr:twoCellAnchor>
  <xdr:twoCellAnchor>
    <xdr:from>
      <xdr:col>17</xdr:col>
      <xdr:colOff>0</xdr:colOff>
      <xdr:row>1</xdr:row>
      <xdr:rowOff>0</xdr:rowOff>
    </xdr:from>
    <xdr:to>
      <xdr:col>18</xdr:col>
      <xdr:colOff>0</xdr:colOff>
      <xdr:row>2</xdr:row>
      <xdr:rowOff>0</xdr:rowOff>
    </xdr:to>
    <xdr:sp macro="" textlink="">
      <xdr:nvSpPr>
        <xdr:cNvPr id="4" name="Curseur"/>
        <xdr:cNvSpPr/>
      </xdr:nvSpPr>
      <xdr:spPr>
        <a:xfrm>
          <a:off x="9052560" y="266700"/>
          <a:ext cx="640080" cy="266700"/>
        </a:xfrm>
        <a:prstGeom prst="rect">
          <a:avLst/>
        </a:prstGeom>
        <a:noFill/>
        <a:ln w="38100" cap="flat" cmpd="sng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prstDash val="solid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>
                  <a:alpha val="0"/>
                </a:schemeClr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80300</xdr:colOff>
      <xdr:row>6</xdr:row>
      <xdr:rowOff>166666</xdr:rowOff>
    </xdr:from>
    <xdr:to>
      <xdr:col>11</xdr:col>
      <xdr:colOff>580528</xdr:colOff>
      <xdr:row>9</xdr:row>
      <xdr:rowOff>88897</xdr:rowOff>
    </xdr:to>
    <xdr:sp macro="" textlink="">
      <xdr:nvSpPr>
        <xdr:cNvPr id="55" name="ZoneTexte 54"/>
        <xdr:cNvSpPr txBox="1"/>
      </xdr:nvSpPr>
      <xdr:spPr>
        <a:xfrm>
          <a:off x="5924840" y="1599226"/>
          <a:ext cx="500228" cy="470871"/>
        </a:xfrm>
        <a:prstGeom prst="rect">
          <a:avLst/>
        </a:prstGeom>
        <a:gradFill>
          <a:gsLst>
            <a:gs pos="100000">
              <a:schemeClr val="bg1"/>
            </a:gs>
            <a:gs pos="100000">
              <a:schemeClr val="accent1">
                <a:lumMod val="0"/>
                <a:lumOff val="100000"/>
              </a:schemeClr>
            </a:gs>
            <a:gs pos="29000">
              <a:srgbClr val="FF0000"/>
            </a:gs>
          </a:gsLst>
          <a:path path="shape">
            <a:fillToRect l="50000" t="50000" r="50000" b="50000"/>
          </a:path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180000" tIns="0" rIns="0" bIns="0" rtlCol="0" anchor="ctr" anchorCtr="0">
          <a:noAutofit/>
        </a:bodyPr>
        <a:lstStyle/>
        <a:p>
          <a:pPr algn="l"/>
          <a:r>
            <a:rPr lang="fr-FR" sz="2000" b="1">
              <a:latin typeface="Britannic Bold" panose="020B0903060703020204" pitchFamily="34" charset="0"/>
            </a:rPr>
            <a:t>1</a:t>
          </a:r>
        </a:p>
      </xdr:txBody>
    </xdr:sp>
    <xdr:clientData/>
  </xdr:twoCellAnchor>
  <xdr:twoCellAnchor>
    <xdr:from>
      <xdr:col>11</xdr:col>
      <xdr:colOff>487680</xdr:colOff>
      <xdr:row>6</xdr:row>
      <xdr:rowOff>167640</xdr:rowOff>
    </xdr:from>
    <xdr:to>
      <xdr:col>12</xdr:col>
      <xdr:colOff>332232</xdr:colOff>
      <xdr:row>9</xdr:row>
      <xdr:rowOff>103632</xdr:rowOff>
    </xdr:to>
    <xdr:sp macro="" textlink="">
      <xdr:nvSpPr>
        <xdr:cNvPr id="70" name="Chevron 69"/>
        <xdr:cNvSpPr/>
      </xdr:nvSpPr>
      <xdr:spPr>
        <a:xfrm>
          <a:off x="6332220" y="1600200"/>
          <a:ext cx="484632" cy="484632"/>
        </a:xfrm>
        <a:prstGeom prst="chevron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/>
  <dimension ref="A1:AR91"/>
  <sheetViews>
    <sheetView tabSelected="1" zoomScaleNormal="100" workbookViewId="0">
      <selection activeCell="R2" sqref="R2"/>
    </sheetView>
  </sheetViews>
  <sheetFormatPr baseColWidth="10" defaultRowHeight="14.4" x14ac:dyDescent="0.3"/>
  <cols>
    <col min="1" max="1" width="6.21875" bestFit="1" customWidth="1"/>
    <col min="2" max="2" width="9.33203125" customWidth="1"/>
    <col min="3" max="3" width="6.109375" customWidth="1"/>
    <col min="4" max="4" width="9.33203125" customWidth="1"/>
    <col min="5" max="5" width="6.77734375" customWidth="1"/>
    <col min="6" max="6" width="9.33203125" customWidth="1"/>
    <col min="7" max="7" width="6.88671875" customWidth="1"/>
    <col min="8" max="8" width="9.33203125" customWidth="1"/>
    <col min="9" max="9" width="6.109375" customWidth="1"/>
    <col min="10" max="10" width="9.33203125" customWidth="1"/>
    <col min="11" max="11" width="6.44140625" customWidth="1"/>
    <col min="12" max="12" width="9.33203125" customWidth="1"/>
    <col min="13" max="13" width="6" customWidth="1"/>
    <col min="14" max="14" width="9.33203125" customWidth="1"/>
    <col min="15" max="15" width="6.33203125" customWidth="1"/>
    <col min="16" max="16" width="9.33203125" customWidth="1"/>
    <col min="17" max="17" width="6.44140625" customWidth="1"/>
    <col min="18" max="18" width="9.33203125" customWidth="1"/>
    <col min="19" max="19" width="6.6640625" customWidth="1"/>
    <col min="20" max="20" width="9.33203125" customWidth="1"/>
    <col min="21" max="21" width="9.5546875" customWidth="1"/>
    <col min="22" max="22" width="1" hidden="1" customWidth="1"/>
    <col min="23" max="23" width="3.6640625" customWidth="1"/>
    <col min="24" max="24" width="20.21875" customWidth="1"/>
    <col min="27" max="27" width="14.6640625" customWidth="1"/>
    <col min="31" max="31" width="21.5546875" bestFit="1" customWidth="1"/>
    <col min="33" max="33" width="15.77734375" bestFit="1" customWidth="1"/>
    <col min="34" max="38" width="14.21875" bestFit="1" customWidth="1"/>
    <col min="40" max="40" width="21.33203125" bestFit="1" customWidth="1"/>
    <col min="41" max="41" width="21.77734375" bestFit="1" customWidth="1"/>
    <col min="42" max="42" width="15.6640625" bestFit="1" customWidth="1"/>
    <col min="43" max="43" width="16" style="183" bestFit="1" customWidth="1"/>
  </cols>
  <sheetData>
    <row r="1" spans="1:44" ht="21" customHeight="1" thickTop="1" thickBot="1" x14ac:dyDescent="0.55000000000000004">
      <c r="A1" s="189" t="s">
        <v>22</v>
      </c>
      <c r="B1" s="144">
        <v>100</v>
      </c>
      <c r="C1" s="145" t="s">
        <v>23</v>
      </c>
      <c r="D1" s="146">
        <v>200</v>
      </c>
      <c r="E1" s="186" t="s">
        <v>82</v>
      </c>
      <c r="F1" s="146">
        <v>300</v>
      </c>
      <c r="G1" s="143" t="s">
        <v>20</v>
      </c>
      <c r="H1" s="146">
        <v>300</v>
      </c>
      <c r="I1" s="147" t="s">
        <v>25</v>
      </c>
      <c r="J1" s="146">
        <v>100</v>
      </c>
      <c r="K1" s="145" t="s">
        <v>4</v>
      </c>
      <c r="L1" s="146">
        <v>200</v>
      </c>
      <c r="M1" s="147" t="s">
        <v>26</v>
      </c>
      <c r="N1" s="146">
        <v>200</v>
      </c>
      <c r="O1" s="145" t="s">
        <v>14</v>
      </c>
      <c r="P1" s="146">
        <v>300</v>
      </c>
      <c r="Q1" s="147" t="s">
        <v>27</v>
      </c>
      <c r="R1" s="146">
        <v>300</v>
      </c>
      <c r="S1" s="147" t="s">
        <v>28</v>
      </c>
      <c r="T1" s="148">
        <v>200</v>
      </c>
      <c r="U1" s="203" t="s">
        <v>40</v>
      </c>
      <c r="V1" s="204"/>
      <c r="W1" s="204"/>
      <c r="X1" s="205"/>
      <c r="AA1" s="128"/>
      <c r="AB1" s="45"/>
      <c r="AC1" s="45"/>
      <c r="AP1" t="s">
        <v>80</v>
      </c>
      <c r="AQ1" s="185"/>
      <c r="AR1" t="s">
        <v>81</v>
      </c>
    </row>
    <row r="2" spans="1:44" ht="21" customHeight="1" thickTop="1" thickBot="1" x14ac:dyDescent="0.5">
      <c r="A2" s="147" t="s">
        <v>29</v>
      </c>
      <c r="B2" s="146">
        <v>100</v>
      </c>
      <c r="C2" s="145" t="s">
        <v>33</v>
      </c>
      <c r="D2" s="146">
        <v>500</v>
      </c>
      <c r="E2" s="145" t="s">
        <v>21</v>
      </c>
      <c r="F2" s="146">
        <v>200</v>
      </c>
      <c r="G2" s="145" t="s">
        <v>0</v>
      </c>
      <c r="H2" s="146">
        <v>200</v>
      </c>
      <c r="I2" s="147" t="s">
        <v>1</v>
      </c>
      <c r="J2" s="146">
        <v>100</v>
      </c>
      <c r="K2" s="149" t="s">
        <v>2</v>
      </c>
      <c r="L2" s="146">
        <v>100</v>
      </c>
      <c r="M2" s="149" t="s">
        <v>5</v>
      </c>
      <c r="N2" s="146">
        <v>200</v>
      </c>
      <c r="O2" s="149" t="s">
        <v>18</v>
      </c>
      <c r="P2" s="146">
        <v>200</v>
      </c>
      <c r="Q2" s="150" t="s">
        <v>30</v>
      </c>
      <c r="R2" s="146">
        <v>300</v>
      </c>
      <c r="S2" s="149" t="s">
        <v>10</v>
      </c>
      <c r="T2" s="151">
        <v>100</v>
      </c>
      <c r="U2" s="90" t="s">
        <v>30</v>
      </c>
      <c r="V2" s="91"/>
      <c r="W2" s="91"/>
      <c r="X2" s="92"/>
      <c r="AA2" t="s">
        <v>76</v>
      </c>
      <c r="AC2" s="129">
        <v>0</v>
      </c>
    </row>
    <row r="3" spans="1:44" ht="21" customHeight="1" thickTop="1" thickBot="1" x14ac:dyDescent="0.4">
      <c r="A3" s="145" t="s">
        <v>31</v>
      </c>
      <c r="B3" s="146">
        <v>300</v>
      </c>
      <c r="C3" s="147" t="s">
        <v>19</v>
      </c>
      <c r="D3" s="146">
        <v>300</v>
      </c>
      <c r="E3" s="145" t="s">
        <v>32</v>
      </c>
      <c r="F3" s="146">
        <v>200</v>
      </c>
      <c r="G3" s="147" t="s">
        <v>11</v>
      </c>
      <c r="H3" s="146">
        <v>300</v>
      </c>
      <c r="I3" s="147" t="s">
        <v>12</v>
      </c>
      <c r="J3" s="146">
        <v>500</v>
      </c>
      <c r="K3" s="145" t="s">
        <v>34</v>
      </c>
      <c r="L3" s="146">
        <v>500</v>
      </c>
      <c r="M3" s="147" t="s">
        <v>9</v>
      </c>
      <c r="N3" s="146">
        <v>300</v>
      </c>
      <c r="O3" s="147" t="s">
        <v>15</v>
      </c>
      <c r="P3" s="146">
        <v>200</v>
      </c>
      <c r="Q3" s="147" t="s">
        <v>6</v>
      </c>
      <c r="R3" s="146">
        <v>200</v>
      </c>
      <c r="S3" s="147" t="s">
        <v>16</v>
      </c>
      <c r="T3" s="151">
        <v>300</v>
      </c>
      <c r="U3" s="155">
        <f>IF(ISBLANK(AC2),"",AC2)</f>
        <v>0</v>
      </c>
      <c r="V3" s="242" t="s">
        <v>67</v>
      </c>
      <c r="W3" s="216"/>
      <c r="X3" s="215"/>
      <c r="Y3" s="8"/>
      <c r="AA3" t="s">
        <v>68</v>
      </c>
      <c r="AC3" s="96">
        <f>$AC$2-$L$5</f>
        <v>0</v>
      </c>
      <c r="AD3" s="46"/>
      <c r="AE3" s="47"/>
      <c r="AF3" s="48"/>
      <c r="AG3" s="49">
        <f>AG6-(10*AG11)</f>
        <v>410</v>
      </c>
      <c r="AH3" s="49"/>
      <c r="AI3" s="49"/>
      <c r="AJ3" s="49"/>
      <c r="AK3" s="49"/>
      <c r="AL3" s="50"/>
      <c r="AM3" s="4"/>
      <c r="AN3" s="226" t="s">
        <v>64</v>
      </c>
      <c r="AO3" s="227"/>
      <c r="AP3" s="228"/>
    </row>
    <row r="4" spans="1:44" ht="21" customHeight="1" thickTop="1" thickBot="1" x14ac:dyDescent="0.4">
      <c r="A4" s="147" t="s">
        <v>3</v>
      </c>
      <c r="B4" s="146">
        <v>200</v>
      </c>
      <c r="C4" s="147" t="s">
        <v>17</v>
      </c>
      <c r="D4" s="146">
        <v>300</v>
      </c>
      <c r="E4" s="147" t="s">
        <v>35</v>
      </c>
      <c r="F4" s="146">
        <v>300</v>
      </c>
      <c r="G4" s="147" t="s">
        <v>13</v>
      </c>
      <c r="H4" s="146">
        <v>500</v>
      </c>
      <c r="I4" s="147" t="s">
        <v>7</v>
      </c>
      <c r="J4" s="146">
        <v>200</v>
      </c>
      <c r="K4" s="147" t="s">
        <v>36</v>
      </c>
      <c r="L4" s="152">
        <v>500</v>
      </c>
      <c r="M4" s="147" t="s">
        <v>37</v>
      </c>
      <c r="N4" s="146">
        <v>300</v>
      </c>
      <c r="O4" s="147" t="s">
        <v>38</v>
      </c>
      <c r="P4" s="146">
        <v>300</v>
      </c>
      <c r="Q4" s="147" t="s">
        <v>8</v>
      </c>
      <c r="R4" s="146">
        <v>200</v>
      </c>
      <c r="S4" s="153" t="s">
        <v>39</v>
      </c>
      <c r="T4" s="154">
        <v>200</v>
      </c>
      <c r="U4" s="93"/>
      <c r="V4" s="94"/>
      <c r="W4" s="93"/>
      <c r="X4" s="93"/>
      <c r="Y4" s="8"/>
      <c r="AA4" t="s">
        <v>69</v>
      </c>
      <c r="AC4" s="96">
        <f>$AC$2-$M$13</f>
        <v>0</v>
      </c>
      <c r="AD4" s="51"/>
      <c r="AE4" s="63" t="s">
        <v>57</v>
      </c>
      <c r="AF4" s="64">
        <f>A10</f>
        <v>410</v>
      </c>
      <c r="AG4" s="49"/>
      <c r="AH4" s="49"/>
      <c r="AI4" s="49"/>
      <c r="AJ4" s="49"/>
      <c r="AK4" s="49"/>
      <c r="AL4" s="50"/>
      <c r="AM4" s="4"/>
      <c r="AN4" s="14" t="s">
        <v>57</v>
      </c>
      <c r="AO4" s="25">
        <f>A10</f>
        <v>410</v>
      </c>
      <c r="AP4" s="26"/>
    </row>
    <row r="5" spans="1:44" ht="14.4" customHeight="1" thickTop="1" thickBot="1" x14ac:dyDescent="0.35">
      <c r="A5" s="44"/>
      <c r="B5" s="44"/>
      <c r="C5" s="44"/>
      <c r="D5" s="97"/>
      <c r="E5" s="98"/>
      <c r="F5" s="98"/>
      <c r="G5" s="98"/>
      <c r="H5" s="98"/>
      <c r="I5" s="98"/>
      <c r="J5" s="98"/>
      <c r="K5" s="98"/>
      <c r="L5" s="232"/>
      <c r="M5" s="6"/>
      <c r="N5" s="6"/>
      <c r="O5" s="6"/>
      <c r="P5" s="5"/>
      <c r="Q5" s="219">
        <f>AP14</f>
        <v>0</v>
      </c>
      <c r="R5" s="220"/>
      <c r="S5" s="106"/>
      <c r="T5" s="106"/>
      <c r="U5" s="106"/>
      <c r="V5" s="104"/>
      <c r="W5" s="214"/>
      <c r="X5" s="215"/>
      <c r="AA5" t="s">
        <v>70</v>
      </c>
      <c r="AC5" s="96">
        <f>AC2-(M20+M22+M24+M26+M28+M30)</f>
        <v>0</v>
      </c>
      <c r="AD5" s="51"/>
      <c r="AE5" s="51"/>
      <c r="AF5" s="4"/>
      <c r="AG5" s="4" t="s">
        <v>46</v>
      </c>
      <c r="AH5" s="4" t="s">
        <v>47</v>
      </c>
      <c r="AI5" s="4" t="s">
        <v>48</v>
      </c>
      <c r="AJ5" s="4" t="s">
        <v>50</v>
      </c>
      <c r="AK5" s="4" t="s">
        <v>52</v>
      </c>
      <c r="AL5" s="52" t="s">
        <v>54</v>
      </c>
      <c r="AM5" s="4"/>
      <c r="AN5" s="14"/>
      <c r="AO5" s="4"/>
      <c r="AP5" s="26" t="s">
        <v>46</v>
      </c>
    </row>
    <row r="6" spans="1:44" ht="14.4" customHeight="1" thickTop="1" thickBot="1" x14ac:dyDescent="0.35">
      <c r="A6" s="44"/>
      <c r="B6" s="44"/>
      <c r="C6" s="44"/>
      <c r="D6" s="99"/>
      <c r="E6" s="100"/>
      <c r="F6" s="100"/>
      <c r="G6" s="100"/>
      <c r="H6" s="100"/>
      <c r="I6" s="100"/>
      <c r="J6" s="100"/>
      <c r="K6" s="100"/>
      <c r="L6" s="233"/>
      <c r="M6" s="5"/>
      <c r="N6" s="5"/>
      <c r="O6" s="5"/>
      <c r="P6" s="5"/>
      <c r="Q6" s="221"/>
      <c r="R6" s="222"/>
      <c r="S6" s="106"/>
      <c r="T6" s="106"/>
      <c r="U6" s="106"/>
      <c r="V6" s="103"/>
      <c r="W6" s="216"/>
      <c r="X6" s="215"/>
      <c r="AA6" t="s">
        <v>75</v>
      </c>
      <c r="AC6" s="96">
        <f>AC2-(M22+M20+M24+M26+M28+M30)</f>
        <v>0</v>
      </c>
      <c r="AD6" s="51"/>
      <c r="AE6" s="65" t="s">
        <v>41</v>
      </c>
      <c r="AF6" s="27">
        <f>AF4</f>
        <v>410</v>
      </c>
      <c r="AG6" s="3">
        <f t="shared" ref="AG6:AL6" si="0">AF6+(10*AG11)</f>
        <v>410</v>
      </c>
      <c r="AH6" s="3">
        <f t="shared" si="0"/>
        <v>410</v>
      </c>
      <c r="AI6" s="3">
        <f t="shared" si="0"/>
        <v>410</v>
      </c>
      <c r="AJ6" s="3">
        <f t="shared" si="0"/>
        <v>410</v>
      </c>
      <c r="AK6" s="3">
        <f t="shared" si="0"/>
        <v>410</v>
      </c>
      <c r="AL6" s="53">
        <f t="shared" si="0"/>
        <v>410</v>
      </c>
      <c r="AM6" s="141" t="s">
        <v>78</v>
      </c>
      <c r="AN6" s="14" t="s">
        <v>41</v>
      </c>
      <c r="AO6" s="27">
        <f>AO4</f>
        <v>410</v>
      </c>
      <c r="AP6" s="36">
        <f>AO6+(10*AP11)</f>
        <v>410</v>
      </c>
    </row>
    <row r="7" spans="1:44" ht="14.4" customHeight="1" thickTop="1" thickBot="1" x14ac:dyDescent="0.35">
      <c r="A7" s="44"/>
      <c r="B7" s="44"/>
      <c r="C7" s="44"/>
      <c r="D7" s="99"/>
      <c r="E7" s="100"/>
      <c r="F7" s="100"/>
      <c r="G7" s="100"/>
      <c r="H7" s="100"/>
      <c r="I7" s="100"/>
      <c r="J7" s="100"/>
      <c r="K7" s="100"/>
      <c r="L7" s="101"/>
      <c r="M7" s="101"/>
      <c r="N7" s="101"/>
      <c r="O7" s="101"/>
      <c r="P7" s="101"/>
      <c r="Q7" s="101"/>
      <c r="R7" s="102"/>
      <c r="S7" s="106"/>
      <c r="T7" s="106"/>
      <c r="U7" s="106"/>
      <c r="V7" s="103"/>
      <c r="W7" s="216"/>
      <c r="X7" s="215"/>
      <c r="AA7" t="s">
        <v>74</v>
      </c>
      <c r="AC7" s="96">
        <f>AC2-(M24+M20+M22+M26+M28+M30)</f>
        <v>0</v>
      </c>
      <c r="AD7" s="51"/>
      <c r="AE7" s="66" t="s">
        <v>42</v>
      </c>
      <c r="AF7" s="29">
        <f>AF6+10</f>
        <v>420</v>
      </c>
      <c r="AG7" s="3">
        <f t="shared" ref="AG7:AL7" si="1">AF7+(10*AG17)</f>
        <v>420</v>
      </c>
      <c r="AH7" s="3">
        <f>AG7+(10*AH17)</f>
        <v>420</v>
      </c>
      <c r="AI7" s="3">
        <f t="shared" si="1"/>
        <v>420</v>
      </c>
      <c r="AJ7" s="3">
        <f t="shared" si="1"/>
        <v>420</v>
      </c>
      <c r="AK7" s="3">
        <f t="shared" si="1"/>
        <v>420</v>
      </c>
      <c r="AL7" s="53">
        <f t="shared" si="1"/>
        <v>420</v>
      </c>
      <c r="AM7" s="142" t="str">
        <f>IF(AQ1="","",LARGE(AQ1:AQ999,1))</f>
        <v/>
      </c>
      <c r="AN7" s="14" t="s">
        <v>42</v>
      </c>
      <c r="AO7" s="29">
        <f>AO6+10</f>
        <v>420</v>
      </c>
      <c r="AP7" s="36">
        <f>AO7+(10*AP17)</f>
        <v>420</v>
      </c>
    </row>
    <row r="8" spans="1:44" ht="14.4" customHeight="1" thickTop="1" thickBot="1" x14ac:dyDescent="0.35">
      <c r="A8" s="44"/>
      <c r="B8" s="44"/>
      <c r="C8" s="44"/>
      <c r="D8" s="99"/>
      <c r="E8" s="100"/>
      <c r="F8" s="100"/>
      <c r="G8" s="100"/>
      <c r="H8" s="100"/>
      <c r="I8" s="100"/>
      <c r="J8" s="100"/>
      <c r="K8" s="100"/>
      <c r="L8" s="101"/>
      <c r="M8" s="101"/>
      <c r="N8" s="101"/>
      <c r="O8" s="101"/>
      <c r="P8" s="102"/>
      <c r="Q8" s="105"/>
      <c r="R8" s="105"/>
      <c r="S8" s="106"/>
      <c r="T8" s="106"/>
      <c r="U8" s="106"/>
      <c r="V8" s="103"/>
      <c r="W8" s="217"/>
      <c r="X8" s="218"/>
      <c r="AA8" t="s">
        <v>73</v>
      </c>
      <c r="AC8" s="96">
        <f>AC2-(M26+M20+M22+M24+M28+M30)</f>
        <v>0</v>
      </c>
      <c r="AD8" s="51"/>
      <c r="AE8" s="51" t="s">
        <v>62</v>
      </c>
      <c r="AF8" s="30">
        <f>LARGE(AF6:AP7, 1)</f>
        <v>420</v>
      </c>
      <c r="AG8" s="31" t="s">
        <v>43</v>
      </c>
      <c r="AH8" s="4"/>
      <c r="AI8" s="4"/>
      <c r="AJ8" s="4"/>
      <c r="AK8" s="4"/>
      <c r="AL8" s="52"/>
      <c r="AM8" s="4"/>
      <c r="AN8" s="14" t="s">
        <v>62</v>
      </c>
      <c r="AO8" s="30">
        <f>LARGE(AO6:AP7, 1)</f>
        <v>420</v>
      </c>
      <c r="AP8" s="37" t="s">
        <v>43</v>
      </c>
    </row>
    <row r="9" spans="1:44" ht="14.4" customHeight="1" thickTop="1" thickBot="1" x14ac:dyDescent="0.35">
      <c r="A9" s="44"/>
      <c r="B9" s="44"/>
      <c r="C9" s="44"/>
      <c r="D9" s="99"/>
      <c r="E9" s="100"/>
      <c r="F9" s="100"/>
      <c r="G9" s="100"/>
      <c r="H9" s="100"/>
      <c r="I9" s="100"/>
      <c r="J9" s="100"/>
      <c r="K9" s="100"/>
      <c r="L9" s="101"/>
      <c r="M9" s="101"/>
      <c r="N9" s="101"/>
      <c r="O9" s="101"/>
      <c r="P9" s="101"/>
      <c r="Q9" s="101"/>
      <c r="R9" s="101"/>
      <c r="S9" s="106"/>
      <c r="T9" s="106"/>
      <c r="U9" s="106"/>
      <c r="V9" s="103"/>
      <c r="W9" s="210" t="str">
        <f>IF(COUNTIF(AG11:AP17,"&gt;=1"),(AF8),"")</f>
        <v/>
      </c>
      <c r="X9" s="211"/>
      <c r="AA9" t="s">
        <v>72</v>
      </c>
      <c r="AC9" s="96">
        <f>AC2-(M28+M20+M22+M24+M26+M30)</f>
        <v>0</v>
      </c>
      <c r="AD9" s="51"/>
      <c r="AE9" s="67" t="s">
        <v>65</v>
      </c>
      <c r="AF9" s="42">
        <f>AF8</f>
        <v>420</v>
      </c>
      <c r="AG9" s="31" t="s">
        <v>45</v>
      </c>
      <c r="AH9" s="31" t="s">
        <v>44</v>
      </c>
      <c r="AI9" s="31" t="s">
        <v>49</v>
      </c>
      <c r="AJ9" s="31" t="s">
        <v>51</v>
      </c>
      <c r="AK9" s="31" t="s">
        <v>53</v>
      </c>
      <c r="AL9" s="54" t="s">
        <v>55</v>
      </c>
      <c r="AM9" s="4"/>
      <c r="AN9" s="38" t="s">
        <v>63</v>
      </c>
      <c r="AO9" s="32">
        <f>AO8</f>
        <v>420</v>
      </c>
      <c r="AP9" s="37" t="s">
        <v>45</v>
      </c>
    </row>
    <row r="10" spans="1:44" ht="22.05" customHeight="1" thickTop="1" thickBot="1" x14ac:dyDescent="0.7">
      <c r="A10" s="229">
        <v>410</v>
      </c>
      <c r="B10" s="230"/>
      <c r="C10" s="231"/>
      <c r="D10" s="100"/>
      <c r="E10" s="100"/>
      <c r="F10" s="100"/>
      <c r="G10" s="100"/>
      <c r="H10" s="100"/>
      <c r="I10" s="100"/>
      <c r="J10" s="100"/>
      <c r="K10" s="100"/>
      <c r="L10" s="101"/>
      <c r="M10" s="101"/>
      <c r="N10" s="101"/>
      <c r="O10" s="101"/>
      <c r="P10" s="101"/>
      <c r="Q10" s="101"/>
      <c r="R10" s="101"/>
      <c r="S10" s="106"/>
      <c r="T10" s="106"/>
      <c r="U10" s="106"/>
      <c r="V10" s="103"/>
      <c r="W10" s="212"/>
      <c r="X10" s="213"/>
      <c r="AA10" s="116" t="s">
        <v>71</v>
      </c>
      <c r="AB10" s="114"/>
      <c r="AC10" s="117">
        <f>AC2-(M30+M20+M22+M24+M26+M28)</f>
        <v>0</v>
      </c>
      <c r="AD10" s="112"/>
      <c r="AE10" s="51"/>
      <c r="AF10" s="4">
        <v>10</v>
      </c>
      <c r="AG10" s="31" t="s">
        <v>58</v>
      </c>
      <c r="AH10" s="31" t="s">
        <v>58</v>
      </c>
      <c r="AI10" s="31" t="s">
        <v>58</v>
      </c>
      <c r="AJ10" s="31" t="s">
        <v>58</v>
      </c>
      <c r="AK10" s="31" t="s">
        <v>58</v>
      </c>
      <c r="AL10" s="54" t="s">
        <v>58</v>
      </c>
      <c r="AM10" s="4"/>
      <c r="AN10" s="14"/>
      <c r="AO10" s="4">
        <v>10</v>
      </c>
      <c r="AP10" s="37" t="s">
        <v>58</v>
      </c>
    </row>
    <row r="11" spans="1:44" s="114" customFormat="1" ht="28.8" customHeight="1" thickTop="1" thickBot="1" x14ac:dyDescent="0.7">
      <c r="A11" s="156" t="s">
        <v>83</v>
      </c>
      <c r="B11" s="157"/>
      <c r="C11" s="157"/>
      <c r="D11" s="157"/>
      <c r="E11" s="158" t="s">
        <v>84</v>
      </c>
      <c r="F11" s="158"/>
      <c r="G11" s="158"/>
      <c r="H11" s="158"/>
      <c r="I11" s="159" t="s">
        <v>85</v>
      </c>
      <c r="J11" s="159"/>
      <c r="K11" s="159"/>
      <c r="L11" s="159"/>
      <c r="M11" s="159"/>
      <c r="N11" s="160" t="s">
        <v>86</v>
      </c>
      <c r="O11" s="160"/>
      <c r="P11" s="160"/>
      <c r="Q11" s="161" t="s">
        <v>87</v>
      </c>
      <c r="R11" s="161"/>
      <c r="S11" s="161"/>
      <c r="T11" s="161"/>
      <c r="U11" s="162" t="s">
        <v>88</v>
      </c>
      <c r="V11" s="162"/>
      <c r="W11" s="162"/>
      <c r="X11" s="163"/>
      <c r="Y11" s="113"/>
      <c r="AA11" t="s">
        <v>77</v>
      </c>
      <c r="AB11"/>
      <c r="AC11" s="2">
        <f>SMALL(AC3:AC10,1)</f>
        <v>0</v>
      </c>
      <c r="AD11" s="182"/>
      <c r="AE11" s="118" t="s">
        <v>61</v>
      </c>
      <c r="AF11" s="119" t="s">
        <v>59</v>
      </c>
      <c r="AG11" s="120">
        <f>M13</f>
        <v>0</v>
      </c>
      <c r="AH11" s="120"/>
      <c r="AI11" s="120"/>
      <c r="AJ11" s="120"/>
      <c r="AK11" s="120"/>
      <c r="AL11" s="121"/>
      <c r="AM11" s="122"/>
      <c r="AN11" s="123"/>
      <c r="AO11" s="122" t="s">
        <v>59</v>
      </c>
      <c r="AP11" s="124">
        <f>L5</f>
        <v>0</v>
      </c>
      <c r="AQ11" s="184"/>
    </row>
    <row r="12" spans="1:44" ht="14.4" customHeight="1" thickTop="1" thickBot="1" x14ac:dyDescent="0.6">
      <c r="A12" s="9"/>
      <c r="B12" s="6"/>
      <c r="C12" s="6"/>
      <c r="D12" s="13"/>
      <c r="E12" s="13"/>
      <c r="F12" s="13"/>
      <c r="G12" s="13"/>
      <c r="H12" s="13"/>
      <c r="I12" s="13"/>
      <c r="J12" s="6"/>
      <c r="K12" s="13"/>
      <c r="L12" s="13"/>
      <c r="M12" s="13"/>
      <c r="N12" s="13"/>
      <c r="O12" s="13"/>
      <c r="P12" s="13"/>
      <c r="Q12" s="15"/>
      <c r="R12" s="16"/>
      <c r="S12" s="78"/>
      <c r="T12" s="79"/>
      <c r="U12" s="13"/>
      <c r="V12" s="13"/>
      <c r="W12" s="13"/>
      <c r="X12" s="107"/>
      <c r="Y12" s="8"/>
      <c r="AC12" s="96"/>
      <c r="AD12" s="125"/>
      <c r="AE12" s="51"/>
      <c r="AF12" s="4"/>
      <c r="AG12" s="3" t="str">
        <f>IF(COUNTIF(AG11,"&gt;=1"),AF6,"")</f>
        <v/>
      </c>
      <c r="AH12" s="43" t="str">
        <f>IF(COUNTIF(AH11,"&gt;=1"),AF8,"")</f>
        <v/>
      </c>
      <c r="AI12" s="43" t="str">
        <f>IF(COUNTIF(AI11,"&gt;=1"),AF8,"")</f>
        <v/>
      </c>
      <c r="AJ12" s="43" t="str">
        <f>IF(COUNTIF(AJ11,"&gt;=1"),AF8,"")</f>
        <v/>
      </c>
      <c r="AK12" s="43" t="str">
        <f>IF(COUNTIF(AK11,"&gt;=1"),AF8,"")</f>
        <v/>
      </c>
      <c r="AL12" s="56" t="str">
        <f>IF(COUNTIF(AL11,"&gt;=1"),AF8,"")</f>
        <v/>
      </c>
      <c r="AM12" s="4"/>
      <c r="AN12" s="14"/>
      <c r="AO12" s="4"/>
      <c r="AP12" s="36" t="str">
        <f>IF(COUNTIF(AP11,"&gt;=1"),AO6,"")</f>
        <v/>
      </c>
    </row>
    <row r="13" spans="1:44" ht="14.4" customHeight="1" thickTop="1" x14ac:dyDescent="0.4">
      <c r="A13" s="17"/>
      <c r="B13" s="18"/>
      <c r="C13" s="18"/>
      <c r="D13" s="18"/>
      <c r="E13" s="18"/>
      <c r="F13" s="18"/>
      <c r="G13" s="19"/>
      <c r="H13" s="18"/>
      <c r="I13" s="18"/>
      <c r="J13" s="234">
        <f>AG3</f>
        <v>410</v>
      </c>
      <c r="K13" s="234"/>
      <c r="L13" s="18"/>
      <c r="M13" s="236"/>
      <c r="N13" s="18"/>
      <c r="O13" s="20"/>
      <c r="P13" s="21"/>
      <c r="Q13" s="21"/>
      <c r="R13" s="21"/>
      <c r="S13" s="13"/>
      <c r="T13" s="13"/>
      <c r="U13" s="13"/>
      <c r="V13" s="13"/>
      <c r="W13" s="238">
        <f>AG14</f>
        <v>0</v>
      </c>
      <c r="X13" s="239"/>
      <c r="Y13" s="8"/>
      <c r="AC13" s="96"/>
      <c r="AD13" s="51"/>
      <c r="AE13" s="51"/>
      <c r="AF13" s="4"/>
      <c r="AG13" s="3" t="str">
        <f>IF(COUNTIF(AG11,"&gt;1"),AF6,"")</f>
        <v/>
      </c>
      <c r="AH13" s="43" t="str">
        <f>IF(COUNTIF(AH11,"&gt;1"),AF8,"")</f>
        <v/>
      </c>
      <c r="AI13" s="43" t="str">
        <f>IF(COUNTIF(AI11,"&gt;1"),AF8,"")</f>
        <v/>
      </c>
      <c r="AJ13" s="43" t="str">
        <f>IF(COUNTIF(AJ11,"&gt;1"),AF8,"")</f>
        <v/>
      </c>
      <c r="AK13" s="43" t="str">
        <f>IF(COUNTIF(AK11,"&gt;1"),AF8,"")</f>
        <v/>
      </c>
      <c r="AL13" s="56" t="str">
        <f>IF(COUNTIF(AL11,"&gt;1"),AF8,"")</f>
        <v/>
      </c>
      <c r="AM13" s="4"/>
      <c r="AN13" s="14"/>
      <c r="AO13" s="4"/>
      <c r="AP13" s="36" t="str">
        <f>IF(COUNTIF(AP11,"&gt;1"),AO6,"")</f>
        <v/>
      </c>
    </row>
    <row r="14" spans="1:44" ht="14.4" customHeight="1" thickBot="1" x14ac:dyDescent="0.45">
      <c r="A14" s="22"/>
      <c r="B14" s="23"/>
      <c r="C14" s="23"/>
      <c r="D14" s="23"/>
      <c r="E14" s="23"/>
      <c r="F14" s="23"/>
      <c r="G14" s="23"/>
      <c r="H14" s="23"/>
      <c r="I14" s="44"/>
      <c r="J14" s="235"/>
      <c r="K14" s="235"/>
      <c r="L14" s="23"/>
      <c r="M14" s="237"/>
      <c r="N14" s="23"/>
      <c r="O14" s="24"/>
      <c r="P14" s="24"/>
      <c r="Q14" s="24"/>
      <c r="R14" s="24"/>
      <c r="S14" s="10"/>
      <c r="T14" s="10"/>
      <c r="U14" s="10"/>
      <c r="V14" s="10"/>
      <c r="W14" s="240"/>
      <c r="X14" s="241"/>
      <c r="Y14" s="12"/>
      <c r="Z14" s="12"/>
      <c r="AC14" s="96"/>
      <c r="AD14" s="51"/>
      <c r="AE14" s="68" t="s">
        <v>56</v>
      </c>
      <c r="AF14" s="34"/>
      <c r="AG14" s="35">
        <f t="shared" ref="AG14:AL14" si="2">SUM(AG12:AG13)*1000</f>
        <v>0</v>
      </c>
      <c r="AH14" s="35">
        <f t="shared" si="2"/>
        <v>0</v>
      </c>
      <c r="AI14" s="35">
        <f t="shared" si="2"/>
        <v>0</v>
      </c>
      <c r="AJ14" s="35">
        <f t="shared" si="2"/>
        <v>0</v>
      </c>
      <c r="AK14" s="35">
        <f t="shared" si="2"/>
        <v>0</v>
      </c>
      <c r="AL14" s="57">
        <f t="shared" si="2"/>
        <v>0</v>
      </c>
      <c r="AM14" s="4"/>
      <c r="AN14" s="39" t="s">
        <v>56</v>
      </c>
      <c r="AO14" s="40"/>
      <c r="AP14" s="41">
        <f>SUM(AP12:AP13)*1000</f>
        <v>0</v>
      </c>
    </row>
    <row r="15" spans="1:44" ht="14.4" customHeight="1" thickTop="1" x14ac:dyDescent="0.3">
      <c r="A15" s="190"/>
      <c r="B15" s="44"/>
      <c r="C15" s="44"/>
      <c r="D15" s="44"/>
      <c r="E15" s="44"/>
      <c r="F15" s="44"/>
      <c r="G15" s="44"/>
      <c r="H15" s="44"/>
      <c r="I15" s="18"/>
      <c r="J15" s="44"/>
      <c r="K15" s="44"/>
      <c r="L15" s="223"/>
      <c r="M15" s="44"/>
      <c r="N15" s="44"/>
      <c r="O15" s="44"/>
      <c r="P15" s="11"/>
      <c r="Q15" s="12"/>
      <c r="R15" s="193"/>
      <c r="S15" s="4"/>
      <c r="T15" s="4"/>
      <c r="U15" s="7"/>
      <c r="V15" s="196"/>
      <c r="W15" s="197"/>
      <c r="X15" s="198"/>
      <c r="Y15" s="12"/>
      <c r="Z15" s="12"/>
      <c r="AC15" s="96"/>
      <c r="AD15" s="51"/>
      <c r="AE15" s="69"/>
      <c r="AF15" s="5"/>
      <c r="AG15" s="27"/>
      <c r="AH15" s="27"/>
      <c r="AI15" s="27"/>
      <c r="AJ15" s="27"/>
      <c r="AK15" s="27"/>
      <c r="AL15" s="58"/>
      <c r="AM15" s="4"/>
    </row>
    <row r="16" spans="1:44" ht="14.4" customHeight="1" x14ac:dyDescent="0.3">
      <c r="A16" s="191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224"/>
      <c r="M16" s="44"/>
      <c r="N16" s="44"/>
      <c r="O16" s="44"/>
      <c r="P16" s="12"/>
      <c r="Q16" s="12"/>
      <c r="R16" s="194"/>
      <c r="S16" s="4"/>
      <c r="T16" s="4"/>
      <c r="U16" s="7"/>
      <c r="V16" s="199"/>
      <c r="W16" s="199"/>
      <c r="X16" s="200"/>
      <c r="Y16" s="5"/>
      <c r="Z16" s="5"/>
      <c r="AC16" s="96"/>
      <c r="AD16" s="51"/>
      <c r="AE16" s="69"/>
      <c r="AF16" s="5"/>
      <c r="AG16" s="27"/>
      <c r="AH16" s="27"/>
      <c r="AI16" s="27"/>
      <c r="AJ16" s="27"/>
      <c r="AK16" s="27"/>
      <c r="AL16" s="58"/>
      <c r="AM16" s="4"/>
    </row>
    <row r="17" spans="1:39" ht="14.4" customHeight="1" thickBot="1" x14ac:dyDescent="0.35">
      <c r="A17" s="192"/>
      <c r="B17" s="10"/>
      <c r="C17" s="10"/>
      <c r="D17" s="10"/>
      <c r="E17" s="10"/>
      <c r="F17" s="10"/>
      <c r="G17" s="10"/>
      <c r="H17" s="10"/>
      <c r="I17" s="23"/>
      <c r="J17" s="10"/>
      <c r="K17" s="10"/>
      <c r="L17" s="225"/>
      <c r="M17" s="10"/>
      <c r="N17" s="10"/>
      <c r="O17" s="10"/>
      <c r="P17" s="10"/>
      <c r="Q17" s="10"/>
      <c r="R17" s="195"/>
      <c r="S17" s="10"/>
      <c r="T17" s="10"/>
      <c r="U17" s="10"/>
      <c r="V17" s="201"/>
      <c r="W17" s="201"/>
      <c r="X17" s="202"/>
      <c r="Y17" s="4"/>
      <c r="AA17" s="116"/>
      <c r="AC17" s="96"/>
      <c r="AD17" s="51"/>
      <c r="AE17" s="67" t="s">
        <v>61</v>
      </c>
      <c r="AF17" s="28" t="s">
        <v>60</v>
      </c>
      <c r="AG17" s="33">
        <f>M20</f>
        <v>0</v>
      </c>
      <c r="AH17" s="33">
        <f>M22</f>
        <v>0</v>
      </c>
      <c r="AI17" s="33">
        <f>M24</f>
        <v>0</v>
      </c>
      <c r="AJ17" s="33">
        <f>M26</f>
        <v>0</v>
      </c>
      <c r="AK17" s="33">
        <f>M28</f>
        <v>0</v>
      </c>
      <c r="AL17" s="55">
        <f>M30</f>
        <v>0</v>
      </c>
      <c r="AM17" s="4"/>
    </row>
    <row r="18" spans="1:39" ht="28.8" customHeight="1" thickTop="1" thickBot="1" x14ac:dyDescent="0.35">
      <c r="A18" s="156" t="s">
        <v>83</v>
      </c>
      <c r="B18" s="157"/>
      <c r="C18" s="157"/>
      <c r="D18" s="157"/>
      <c r="E18" s="158" t="s">
        <v>84</v>
      </c>
      <c r="F18" s="158"/>
      <c r="G18" s="158"/>
      <c r="H18" s="158"/>
      <c r="I18" s="159" t="s">
        <v>85</v>
      </c>
      <c r="J18" s="159"/>
      <c r="K18" s="159"/>
      <c r="L18" s="159"/>
      <c r="M18" s="159"/>
      <c r="N18" s="160" t="s">
        <v>86</v>
      </c>
      <c r="O18" s="160"/>
      <c r="P18" s="160"/>
      <c r="Q18" s="161" t="s">
        <v>87</v>
      </c>
      <c r="R18" s="161"/>
      <c r="S18" s="161"/>
      <c r="T18" s="161"/>
      <c r="U18" s="162" t="s">
        <v>88</v>
      </c>
      <c r="V18" s="162"/>
      <c r="W18" s="162"/>
      <c r="X18" s="163"/>
      <c r="AC18" s="96"/>
      <c r="AD18" s="51"/>
      <c r="AE18" s="51"/>
      <c r="AF18" s="4"/>
      <c r="AG18" s="3" t="str">
        <f>IF(COUNTIF(AG17,"&gt;=1"),AF8,"")</f>
        <v/>
      </c>
      <c r="AH18" s="3" t="str">
        <f>IF(COUNTIF(AH17,"&gt;=1"),AF8,"")</f>
        <v/>
      </c>
      <c r="AI18" s="3" t="str">
        <f>IF(COUNTIF(AI17,"&gt;=1"),AF8,"")</f>
        <v/>
      </c>
      <c r="AJ18" s="3" t="str">
        <f>IF(COUNTIF(AJ17,"&gt;=1"),AF8,"")</f>
        <v/>
      </c>
      <c r="AK18" s="3" t="str">
        <f>IF(COUNTIF(AK17,"&gt;=1"),AF8,"")</f>
        <v/>
      </c>
      <c r="AL18" s="53" t="str">
        <f>IF(COUNTIF(AL17,"&gt;=1"),AF8,"")</f>
        <v/>
      </c>
      <c r="AM18" s="4"/>
    </row>
    <row r="19" spans="1:39" ht="14.4" customHeight="1" thickTop="1" thickBot="1" x14ac:dyDescent="0.7">
      <c r="A19" s="6"/>
      <c r="B19" s="6"/>
      <c r="C19" s="6"/>
      <c r="D19" s="13"/>
      <c r="E19" s="13"/>
      <c r="F19" s="13"/>
      <c r="G19" s="13"/>
      <c r="H19" s="13"/>
      <c r="I19" s="13"/>
      <c r="J19" s="6"/>
      <c r="K19" s="13"/>
      <c r="L19" s="13"/>
      <c r="M19" s="13"/>
      <c r="N19" s="13"/>
      <c r="O19" s="13"/>
      <c r="P19" s="13"/>
      <c r="Q19" s="15"/>
      <c r="R19" s="15"/>
      <c r="S19" s="78"/>
      <c r="T19" s="79"/>
      <c r="U19" s="13"/>
      <c r="Y19" s="8"/>
      <c r="AB19" s="114"/>
      <c r="AC19" s="117"/>
      <c r="AD19" s="51"/>
      <c r="AE19" s="51"/>
      <c r="AF19" s="4"/>
      <c r="AG19" s="3" t="str">
        <f>IF(COUNTIF(AG17,"&gt;1"),AF8,"")</f>
        <v/>
      </c>
      <c r="AH19" s="3" t="str">
        <f>IF(COUNTIF(AH17,"&gt;1"),AF8,"")</f>
        <v/>
      </c>
      <c r="AI19" s="3" t="str">
        <f>IF(COUNTIF(AI17,"&gt;1"),AF8,"")</f>
        <v/>
      </c>
      <c r="AJ19" s="3" t="str">
        <f>IF(COUNTIF(AJ17,"&gt;1"),AF8,"")</f>
        <v/>
      </c>
      <c r="AK19" s="3" t="str">
        <f>IF(COUNTIF(AK17,"&gt;1"),AF8,"")</f>
        <v/>
      </c>
      <c r="AL19" s="53" t="str">
        <f>IF(COUNTIF(AL17,"&gt;1"),AF8,"")</f>
        <v/>
      </c>
      <c r="AM19" s="4"/>
    </row>
    <row r="20" spans="1:39" ht="14.4" customHeight="1" thickTop="1" thickBot="1" x14ac:dyDescent="0.45">
      <c r="A20" s="17"/>
      <c r="B20" s="18"/>
      <c r="C20" s="18"/>
      <c r="D20" s="18"/>
      <c r="E20" s="18"/>
      <c r="F20" s="18"/>
      <c r="G20" s="19"/>
      <c r="H20" s="80"/>
      <c r="I20" s="81"/>
      <c r="J20" s="82"/>
      <c r="K20" s="82"/>
      <c r="L20" s="81"/>
      <c r="M20" s="206"/>
      <c r="N20" s="81"/>
      <c r="O20" s="83"/>
      <c r="P20" s="84"/>
      <c r="Q20" s="84"/>
      <c r="R20" s="84"/>
      <c r="S20" s="82"/>
      <c r="T20" s="82"/>
      <c r="U20" s="82"/>
      <c r="V20" s="82"/>
      <c r="W20" s="208">
        <f>AG20</f>
        <v>0</v>
      </c>
      <c r="X20" s="209"/>
      <c r="AD20" s="59"/>
      <c r="AE20" s="70" t="s">
        <v>56</v>
      </c>
      <c r="AF20" s="60"/>
      <c r="AG20" s="61">
        <f t="shared" ref="AG20:AL20" si="3">SUM(AG18:AG19)*1000</f>
        <v>0</v>
      </c>
      <c r="AH20" s="61">
        <f t="shared" si="3"/>
        <v>0</v>
      </c>
      <c r="AI20" s="61">
        <f t="shared" si="3"/>
        <v>0</v>
      </c>
      <c r="AJ20" s="61">
        <f t="shared" si="3"/>
        <v>0</v>
      </c>
      <c r="AK20" s="61">
        <f t="shared" si="3"/>
        <v>0</v>
      </c>
      <c r="AL20" s="62">
        <f t="shared" si="3"/>
        <v>0</v>
      </c>
      <c r="AM20" s="4"/>
    </row>
    <row r="21" spans="1:39" ht="14.4" customHeight="1" thickTop="1" thickBot="1" x14ac:dyDescent="0.45">
      <c r="A21" s="22"/>
      <c r="B21" s="23"/>
      <c r="C21" s="23"/>
      <c r="D21" s="23"/>
      <c r="E21" s="23"/>
      <c r="F21" s="23"/>
      <c r="G21" s="23"/>
      <c r="H21" s="80"/>
      <c r="I21" s="81"/>
      <c r="J21" s="82"/>
      <c r="K21" s="82"/>
      <c r="L21" s="81"/>
      <c r="M21" s="207"/>
      <c r="N21" s="81"/>
      <c r="O21" s="84"/>
      <c r="P21" s="84"/>
      <c r="Q21" s="84"/>
      <c r="R21" s="84"/>
      <c r="S21" s="82"/>
      <c r="T21" s="82"/>
      <c r="U21" s="82"/>
      <c r="V21" s="82"/>
      <c r="W21" s="208"/>
      <c r="X21" s="209"/>
      <c r="AD21" s="5"/>
      <c r="AF21" s="1" t="s">
        <v>66</v>
      </c>
      <c r="AG21" s="76">
        <f>IF(COUNTIF(AG17,"&lt;=2"),(AF7),"")</f>
        <v>420</v>
      </c>
      <c r="AH21" s="76">
        <f>IF(COUNTIF(AH17,"&lt;&gt;=10"),(AG7),"")</f>
        <v>420</v>
      </c>
      <c r="AI21" s="76">
        <f>IF(COUNTIF(AI17,"&lt;&gt;=1"),(AH7),"")</f>
        <v>420</v>
      </c>
      <c r="AJ21" s="76">
        <f>IF(COUNTIF(AJ17,"&lt;&gt;=1"),(AI7),"")</f>
        <v>420</v>
      </c>
      <c r="AK21" s="76">
        <f>IF(COUNTIF(AK17,"&lt;&gt;=1"),(AJ7),"")</f>
        <v>420</v>
      </c>
      <c r="AL21" s="76">
        <f>IF(COUNTIF(AL17,"&lt;&gt;=1"),(AK7),"")</f>
        <v>420</v>
      </c>
      <c r="AM21" s="5"/>
    </row>
    <row r="22" spans="1:39" ht="14.4" customHeight="1" thickTop="1" thickBot="1" x14ac:dyDescent="0.45">
      <c r="A22" s="17"/>
      <c r="B22" s="18"/>
      <c r="C22" s="18"/>
      <c r="D22" s="18"/>
      <c r="E22" s="18"/>
      <c r="F22" s="18"/>
      <c r="G22" s="19"/>
      <c r="H22" s="80"/>
      <c r="I22" s="81"/>
      <c r="J22" s="85"/>
      <c r="K22" s="85"/>
      <c r="L22" s="81"/>
      <c r="M22" s="206"/>
      <c r="N22" s="81"/>
      <c r="O22" s="83"/>
      <c r="P22" s="84"/>
      <c r="Q22" s="84"/>
      <c r="R22" s="84"/>
      <c r="S22" s="82"/>
      <c r="T22" s="82"/>
      <c r="U22" s="82"/>
      <c r="V22" s="82"/>
      <c r="W22" s="208">
        <f>AH20</f>
        <v>0</v>
      </c>
      <c r="X22" s="209"/>
      <c r="AD22" s="5"/>
      <c r="AE22" s="5"/>
      <c r="AF22" s="5"/>
      <c r="AG22" s="77">
        <f>IF(ISBLANK(A10),"",AG7)</f>
        <v>420</v>
      </c>
      <c r="AH22" s="77" t="str">
        <f>IF(ISBLANK(M20),"",AH7)</f>
        <v/>
      </c>
      <c r="AI22" s="77" t="str">
        <f>IF(ISBLANK(M22),"",AI7)</f>
        <v/>
      </c>
      <c r="AJ22" s="77" t="str">
        <f>IF(ISBLANK(M24),"",AJ7)</f>
        <v/>
      </c>
      <c r="AK22" s="77" t="str">
        <f>IF(ISBLANK(M26),"",AK7)</f>
        <v/>
      </c>
      <c r="AL22" s="77" t="str">
        <f>IF(ISBLANK(M28),"",AL7)</f>
        <v/>
      </c>
      <c r="AM22" s="5"/>
    </row>
    <row r="23" spans="1:39" ht="14.4" customHeight="1" thickTop="1" thickBot="1" x14ac:dyDescent="0.45">
      <c r="A23" s="22"/>
      <c r="B23" s="23"/>
      <c r="C23" s="23"/>
      <c r="D23" s="23"/>
      <c r="E23" s="23"/>
      <c r="F23" s="23"/>
      <c r="G23" s="23"/>
      <c r="H23" s="80"/>
      <c r="I23" s="81"/>
      <c r="J23" s="85"/>
      <c r="K23" s="85"/>
      <c r="L23" s="81"/>
      <c r="M23" s="207"/>
      <c r="N23" s="81"/>
      <c r="O23" s="84"/>
      <c r="P23" s="84"/>
      <c r="Q23" s="84"/>
      <c r="R23" s="84"/>
      <c r="S23" s="82"/>
      <c r="T23" s="82"/>
      <c r="U23" s="82"/>
      <c r="V23" s="82"/>
      <c r="W23" s="208"/>
      <c r="X23" s="209"/>
      <c r="AD23" s="5"/>
      <c r="AE23" s="5"/>
      <c r="AF23" s="27"/>
      <c r="AG23" s="27"/>
      <c r="AH23" s="27"/>
      <c r="AI23" s="27"/>
      <c r="AJ23" s="27"/>
      <c r="AK23" s="27"/>
      <c r="AL23" s="27"/>
      <c r="AM23" s="5"/>
    </row>
    <row r="24" spans="1:39" ht="14.4" customHeight="1" thickTop="1" thickBot="1" x14ac:dyDescent="0.45">
      <c r="A24" s="17"/>
      <c r="B24" s="18"/>
      <c r="C24" s="18"/>
      <c r="D24" s="18"/>
      <c r="E24" s="243">
        <f>IF(COUNTIF(AF7,"&gt;=11"),(AF9),"")</f>
        <v>420</v>
      </c>
      <c r="F24" s="243"/>
      <c r="G24" s="244"/>
      <c r="H24" s="80"/>
      <c r="I24" s="81"/>
      <c r="J24" s="85"/>
      <c r="K24" s="85"/>
      <c r="L24" s="81"/>
      <c r="M24" s="206"/>
      <c r="N24" s="81"/>
      <c r="O24" s="83"/>
      <c r="P24" s="84"/>
      <c r="Q24" s="84"/>
      <c r="R24" s="84"/>
      <c r="S24" s="82"/>
      <c r="T24" s="82"/>
      <c r="U24" s="82"/>
      <c r="V24" s="82"/>
      <c r="W24" s="208">
        <f>AI20</f>
        <v>0</v>
      </c>
      <c r="X24" s="209"/>
      <c r="Y24" s="115"/>
      <c r="Z24" s="115"/>
      <c r="AA24" s="115"/>
      <c r="AD24" s="5"/>
      <c r="AE24" s="5"/>
      <c r="AF24" s="71"/>
      <c r="AG24" s="27"/>
      <c r="AH24" s="27"/>
      <c r="AI24" s="27"/>
      <c r="AJ24" s="27"/>
      <c r="AK24" s="27"/>
      <c r="AL24" s="27"/>
      <c r="AM24" s="5"/>
    </row>
    <row r="25" spans="1:39" ht="14.4" customHeight="1" thickTop="1" thickBot="1" x14ac:dyDescent="0.45">
      <c r="A25" s="22"/>
      <c r="B25" s="23"/>
      <c r="C25" s="23"/>
      <c r="D25" s="23"/>
      <c r="E25" s="245"/>
      <c r="F25" s="245"/>
      <c r="G25" s="246"/>
      <c r="H25" s="80"/>
      <c r="I25" s="81"/>
      <c r="J25" s="85"/>
      <c r="K25" s="85"/>
      <c r="L25" s="81"/>
      <c r="M25" s="207"/>
      <c r="N25" s="81"/>
      <c r="O25" s="84"/>
      <c r="P25" s="84"/>
      <c r="Q25" s="84"/>
      <c r="R25" s="84"/>
      <c r="S25" s="82"/>
      <c r="T25" s="82"/>
      <c r="U25" s="82"/>
      <c r="V25" s="82"/>
      <c r="W25" s="208"/>
      <c r="X25" s="209"/>
      <c r="AD25" s="5"/>
      <c r="AE25" s="27"/>
      <c r="AF25" s="72"/>
      <c r="AG25" s="73"/>
      <c r="AH25" s="5"/>
      <c r="AI25" s="5"/>
      <c r="AJ25" s="5"/>
      <c r="AK25" s="5"/>
      <c r="AL25" s="5"/>
      <c r="AM25" s="5"/>
    </row>
    <row r="26" spans="1:39" ht="14.4" customHeight="1" thickTop="1" thickBot="1" x14ac:dyDescent="0.65">
      <c r="A26" s="108"/>
      <c r="B26" s="88"/>
      <c r="C26" s="88"/>
      <c r="D26" s="88"/>
      <c r="E26" s="87"/>
      <c r="F26" s="18"/>
      <c r="G26" s="86"/>
      <c r="H26" s="81"/>
      <c r="I26" s="81"/>
      <c r="J26" s="85"/>
      <c r="K26" s="85"/>
      <c r="L26" s="81"/>
      <c r="M26" s="206"/>
      <c r="N26" s="81"/>
      <c r="O26" s="83"/>
      <c r="P26" s="84"/>
      <c r="Q26" s="84"/>
      <c r="R26" s="84"/>
      <c r="S26" s="82"/>
      <c r="T26" s="82"/>
      <c r="U26" s="82"/>
      <c r="V26" s="82"/>
      <c r="W26" s="208">
        <f>AJ20</f>
        <v>0</v>
      </c>
      <c r="X26" s="209"/>
      <c r="AD26" s="5"/>
      <c r="AE26" s="74"/>
      <c r="AF26" s="75"/>
      <c r="AH26" s="73"/>
      <c r="AI26" s="73"/>
      <c r="AJ26" s="73"/>
      <c r="AK26" s="73"/>
      <c r="AL26" s="73"/>
      <c r="AM26" s="5"/>
    </row>
    <row r="27" spans="1:39" ht="14.4" customHeight="1" thickTop="1" thickBot="1" x14ac:dyDescent="0.65">
      <c r="A27" s="109"/>
      <c r="B27" s="89"/>
      <c r="C27" s="89"/>
      <c r="D27" s="89"/>
      <c r="E27" s="136"/>
      <c r="F27" s="135"/>
      <c r="G27" s="137"/>
      <c r="H27" s="81"/>
      <c r="I27" s="81"/>
      <c r="J27" s="85"/>
      <c r="K27" s="85"/>
      <c r="L27" s="81"/>
      <c r="M27" s="207"/>
      <c r="N27" s="81"/>
      <c r="O27" s="84"/>
      <c r="P27" s="84"/>
      <c r="Q27" s="84"/>
      <c r="R27" s="84"/>
      <c r="S27" s="82"/>
      <c r="T27" s="82"/>
      <c r="U27" s="82"/>
      <c r="V27" s="82"/>
      <c r="W27" s="208"/>
      <c r="X27" s="209"/>
      <c r="AD27" s="5"/>
      <c r="AF27" s="5"/>
      <c r="AG27" s="73"/>
      <c r="AH27" s="73"/>
      <c r="AI27" s="73"/>
      <c r="AJ27" s="73"/>
      <c r="AK27" s="73"/>
      <c r="AL27" s="73"/>
      <c r="AM27" s="5"/>
    </row>
    <row r="28" spans="1:39" ht="14.4" customHeight="1" thickTop="1" thickBot="1" x14ac:dyDescent="0.65">
      <c r="A28" s="109"/>
      <c r="B28" s="89"/>
      <c r="C28" s="89"/>
      <c r="D28" s="89"/>
      <c r="E28" s="136"/>
      <c r="F28" s="259">
        <f>AC11</f>
        <v>0</v>
      </c>
      <c r="G28" s="138"/>
      <c r="H28" s="81"/>
      <c r="I28" s="81"/>
      <c r="J28" s="85"/>
      <c r="K28" s="85"/>
      <c r="L28" s="81"/>
      <c r="M28" s="206"/>
      <c r="N28" s="81"/>
      <c r="O28" s="83"/>
      <c r="P28" s="84"/>
      <c r="Q28" s="84"/>
      <c r="R28" s="84"/>
      <c r="S28" s="82"/>
      <c r="T28" s="82"/>
      <c r="U28" s="82"/>
      <c r="V28" s="82"/>
      <c r="W28" s="208">
        <f>AK20</f>
        <v>0</v>
      </c>
      <c r="X28" s="209"/>
      <c r="AA28" t="s">
        <v>79</v>
      </c>
      <c r="AD28" s="5"/>
      <c r="AE28" s="74"/>
      <c r="AF28" s="5"/>
      <c r="AG28" s="5"/>
      <c r="AH28" s="5"/>
      <c r="AI28" s="5"/>
      <c r="AJ28" s="5"/>
      <c r="AK28" s="5"/>
      <c r="AL28" s="5"/>
      <c r="AM28" s="5"/>
    </row>
    <row r="29" spans="1:39" ht="14.4" customHeight="1" thickTop="1" thickBot="1" x14ac:dyDescent="0.45">
      <c r="A29" s="110"/>
      <c r="B29" s="44"/>
      <c r="C29" s="44"/>
      <c r="D29" s="44"/>
      <c r="E29" s="135"/>
      <c r="F29" s="259"/>
      <c r="G29" s="137"/>
      <c r="H29" s="81"/>
      <c r="I29" s="81"/>
      <c r="J29" s="85"/>
      <c r="K29" s="85"/>
      <c r="L29" s="81"/>
      <c r="M29" s="207"/>
      <c r="N29" s="81"/>
      <c r="O29" s="84"/>
      <c r="P29" s="84"/>
      <c r="Q29" s="84"/>
      <c r="R29" s="84"/>
      <c r="S29" s="82"/>
      <c r="T29" s="82"/>
      <c r="U29" s="82"/>
      <c r="V29" s="82"/>
      <c r="W29" s="208"/>
      <c r="X29" s="209"/>
      <c r="AD29" s="5"/>
      <c r="AE29" s="5"/>
      <c r="AF29" s="5"/>
      <c r="AG29" s="27"/>
      <c r="AH29" s="27"/>
      <c r="AI29" s="27"/>
      <c r="AJ29" s="27"/>
      <c r="AK29" s="27"/>
      <c r="AL29" s="27"/>
      <c r="AM29" s="5"/>
    </row>
    <row r="30" spans="1:39" ht="14.4" customHeight="1" thickTop="1" thickBot="1" x14ac:dyDescent="0.45">
      <c r="A30" s="111"/>
      <c r="B30" s="130"/>
      <c r="C30" s="130"/>
      <c r="D30" s="130"/>
      <c r="E30" s="135"/>
      <c r="F30" s="259"/>
      <c r="G30" s="138"/>
      <c r="H30" s="81"/>
      <c r="I30" s="81"/>
      <c r="J30" s="85"/>
      <c r="K30" s="85"/>
      <c r="L30" s="81"/>
      <c r="M30" s="206"/>
      <c r="N30" s="81"/>
      <c r="O30" s="83"/>
      <c r="P30" s="84"/>
      <c r="Q30" s="84"/>
      <c r="R30" s="84"/>
      <c r="S30" s="82"/>
      <c r="T30" s="82"/>
      <c r="U30" s="82"/>
      <c r="V30" s="82"/>
      <c r="W30" s="208">
        <f>AL20</f>
        <v>0</v>
      </c>
      <c r="X30" s="209"/>
      <c r="AD30" s="5"/>
      <c r="AE30" s="5"/>
      <c r="AF30" s="5"/>
      <c r="AM30" s="5"/>
    </row>
    <row r="31" spans="1:39" ht="14.4" customHeight="1" thickTop="1" thickBot="1" x14ac:dyDescent="0.45">
      <c r="A31" s="22"/>
      <c r="B31" s="131"/>
      <c r="C31" s="131"/>
      <c r="D31" s="131"/>
      <c r="E31" s="139"/>
      <c r="F31" s="139"/>
      <c r="G31" s="140"/>
      <c r="H31" s="81"/>
      <c r="I31" s="81"/>
      <c r="J31" s="85"/>
      <c r="K31" s="85"/>
      <c r="L31" s="81"/>
      <c r="M31" s="207"/>
      <c r="N31" s="81"/>
      <c r="O31" s="84"/>
      <c r="P31" s="84"/>
      <c r="Q31" s="84"/>
      <c r="R31" s="84"/>
      <c r="S31" s="82"/>
      <c r="T31" s="82"/>
      <c r="U31" s="82"/>
      <c r="V31" s="82"/>
      <c r="W31" s="208"/>
      <c r="X31" s="209"/>
      <c r="AD31" s="5"/>
      <c r="AE31" s="74"/>
      <c r="AF31" s="5"/>
      <c r="AG31" s="27"/>
      <c r="AH31" s="27"/>
      <c r="AI31" s="27"/>
      <c r="AJ31" s="27"/>
      <c r="AK31" s="27"/>
      <c r="AL31" s="27"/>
      <c r="AM31" s="5"/>
    </row>
    <row r="32" spans="1:39" ht="14.4" customHeight="1" thickTop="1" x14ac:dyDescent="0.3">
      <c r="A32" s="256"/>
      <c r="B32" s="130"/>
      <c r="C32" s="130"/>
      <c r="D32" s="130"/>
      <c r="E32" s="260"/>
      <c r="F32" s="130"/>
      <c r="G32" s="130"/>
      <c r="H32" s="130"/>
      <c r="I32" s="130"/>
      <c r="J32" s="130"/>
      <c r="K32" s="130"/>
      <c r="L32" s="257"/>
      <c r="M32" s="130"/>
      <c r="N32" s="130"/>
      <c r="O32" s="130"/>
      <c r="P32" s="11"/>
      <c r="Q32" s="12"/>
      <c r="R32" s="134"/>
      <c r="S32" s="4"/>
      <c r="T32" s="4"/>
      <c r="U32" s="7"/>
      <c r="V32" s="258"/>
      <c r="W32" s="199"/>
      <c r="X32" s="200"/>
    </row>
    <row r="33" spans="1:43" ht="14.4" customHeight="1" x14ac:dyDescent="0.3">
      <c r="A33" s="191"/>
      <c r="B33" s="130"/>
      <c r="C33" s="130"/>
      <c r="D33" s="130"/>
      <c r="E33" s="261"/>
      <c r="F33" s="130"/>
      <c r="G33" s="130"/>
      <c r="H33" s="130"/>
      <c r="I33" s="130"/>
      <c r="J33" s="130"/>
      <c r="K33" s="130"/>
      <c r="L33" s="224"/>
      <c r="M33" s="130"/>
      <c r="N33" s="130"/>
      <c r="O33" s="130"/>
      <c r="P33" s="12"/>
      <c r="Q33" s="12"/>
      <c r="R33" s="132"/>
      <c r="S33" s="4"/>
      <c r="T33" s="4"/>
      <c r="U33" s="7"/>
      <c r="V33" s="199"/>
      <c r="W33" s="199"/>
      <c r="X33" s="200"/>
    </row>
    <row r="34" spans="1:43" ht="14.4" customHeight="1" thickBot="1" x14ac:dyDescent="0.35">
      <c r="A34" s="192"/>
      <c r="B34" s="10"/>
      <c r="C34" s="10"/>
      <c r="D34" s="10"/>
      <c r="E34" s="195"/>
      <c r="F34" s="10"/>
      <c r="G34" s="10"/>
      <c r="H34" s="10"/>
      <c r="I34" s="131"/>
      <c r="J34" s="10"/>
      <c r="K34" s="10"/>
      <c r="L34" s="225"/>
      <c r="M34" s="10"/>
      <c r="N34" s="10"/>
      <c r="O34" s="10"/>
      <c r="P34" s="10"/>
      <c r="Q34" s="10"/>
      <c r="R34" s="133"/>
      <c r="S34" s="10"/>
      <c r="T34" s="10"/>
      <c r="U34" s="10"/>
      <c r="V34" s="201"/>
      <c r="W34" s="201"/>
      <c r="X34" s="202"/>
    </row>
    <row r="35" spans="1:43" ht="28.8" customHeight="1" thickTop="1" thickBot="1" x14ac:dyDescent="0.35">
      <c r="A35" s="156" t="s">
        <v>83</v>
      </c>
      <c r="B35" s="157"/>
      <c r="C35" s="157"/>
      <c r="D35" s="157"/>
      <c r="E35" s="158" t="s">
        <v>84</v>
      </c>
      <c r="F35" s="158"/>
      <c r="G35" s="158"/>
      <c r="H35" s="158"/>
      <c r="I35" s="159" t="s">
        <v>85</v>
      </c>
      <c r="J35" s="159"/>
      <c r="K35" s="159"/>
      <c r="L35" s="159"/>
      <c r="M35" s="159"/>
      <c r="N35" s="160" t="s">
        <v>86</v>
      </c>
      <c r="O35" s="160"/>
      <c r="P35" s="160"/>
      <c r="Q35" s="161" t="s">
        <v>87</v>
      </c>
      <c r="R35" s="161"/>
      <c r="S35" s="161"/>
      <c r="T35" s="161"/>
      <c r="U35" s="162" t="s">
        <v>88</v>
      </c>
      <c r="V35" s="162"/>
      <c r="W35" s="162"/>
      <c r="X35" s="163"/>
    </row>
    <row r="36" spans="1:43" ht="24.45" customHeight="1" thickTop="1" x14ac:dyDescent="0.3">
      <c r="A36" s="188" t="s">
        <v>22</v>
      </c>
      <c r="B36" s="171" t="e">
        <f>#REF!</f>
        <v>#REF!</v>
      </c>
      <c r="C36" s="165" t="s">
        <v>23</v>
      </c>
      <c r="D36" s="171" t="e">
        <f>#REF!</f>
        <v>#REF!</v>
      </c>
      <c r="E36" s="166" t="s">
        <v>24</v>
      </c>
      <c r="F36" s="171" t="e">
        <f>#REF!</f>
        <v>#REF!</v>
      </c>
      <c r="G36" s="164" t="s">
        <v>20</v>
      </c>
      <c r="H36" s="171" t="e">
        <f>#REF!</f>
        <v>#REF!</v>
      </c>
      <c r="I36" s="166" t="s">
        <v>25</v>
      </c>
      <c r="J36" s="171" t="e">
        <f>#REF!</f>
        <v>#REF!</v>
      </c>
      <c r="K36" s="165" t="s">
        <v>4</v>
      </c>
      <c r="L36" s="171" t="e">
        <f>#REF!</f>
        <v>#REF!</v>
      </c>
      <c r="M36" s="166" t="s">
        <v>26</v>
      </c>
      <c r="N36" s="171" t="e">
        <f>#REF!</f>
        <v>#REF!</v>
      </c>
      <c r="O36" s="165" t="s">
        <v>14</v>
      </c>
      <c r="P36" s="171" t="e">
        <f>#REF!</f>
        <v>#REF!</v>
      </c>
      <c r="Q36" s="166" t="s">
        <v>27</v>
      </c>
      <c r="R36" s="171" t="e">
        <f>#REF!</f>
        <v>#REF!</v>
      </c>
      <c r="S36" s="166" t="s">
        <v>28</v>
      </c>
      <c r="T36" s="171" t="e">
        <f>#REF!</f>
        <v>#REF!</v>
      </c>
      <c r="U36" s="247" t="b">
        <f>ISBLANK(AQ1)</f>
        <v>1</v>
      </c>
      <c r="V36" s="248"/>
      <c r="W36" s="248"/>
      <c r="X36" s="249"/>
    </row>
    <row r="37" spans="1:43" ht="24.45" customHeight="1" x14ac:dyDescent="0.3">
      <c r="A37" s="167" t="s">
        <v>29</v>
      </c>
      <c r="B37" s="172" t="e">
        <f>#REF!</f>
        <v>#REF!</v>
      </c>
      <c r="C37" s="168" t="s">
        <v>33</v>
      </c>
      <c r="D37" s="172" t="e">
        <f>#REF!</f>
        <v>#REF!</v>
      </c>
      <c r="E37" s="168" t="s">
        <v>21</v>
      </c>
      <c r="F37" s="172" t="e">
        <f>#REF!</f>
        <v>#REF!</v>
      </c>
      <c r="G37" s="168" t="s">
        <v>0</v>
      </c>
      <c r="H37" s="172" t="e">
        <f>#REF!</f>
        <v>#REF!</v>
      </c>
      <c r="I37" s="167" t="s">
        <v>1</v>
      </c>
      <c r="J37" s="172" t="e">
        <f>#REF!</f>
        <v>#REF!</v>
      </c>
      <c r="K37" s="167" t="s">
        <v>2</v>
      </c>
      <c r="L37" s="172" t="e">
        <f>#REF!</f>
        <v>#REF!</v>
      </c>
      <c r="M37" s="167" t="s">
        <v>5</v>
      </c>
      <c r="N37" s="172" t="e">
        <f>#REF!</f>
        <v>#REF!</v>
      </c>
      <c r="O37" s="167" t="s">
        <v>18</v>
      </c>
      <c r="P37" s="172" t="e">
        <f>#REF!</f>
        <v>#REF!</v>
      </c>
      <c r="Q37" s="168" t="s">
        <v>30</v>
      </c>
      <c r="R37" s="172" t="e">
        <f>#REF!</f>
        <v>#REF!</v>
      </c>
      <c r="S37" s="167" t="s">
        <v>10</v>
      </c>
      <c r="T37" s="172" t="e">
        <f>#REF!</f>
        <v>#REF!</v>
      </c>
      <c r="U37" s="250"/>
      <c r="V37" s="251"/>
      <c r="W37" s="251"/>
      <c r="X37" s="252"/>
      <c r="AD37" s="5"/>
      <c r="AE37" s="74"/>
      <c r="AF37" s="5"/>
      <c r="AG37" s="27"/>
      <c r="AH37" s="27"/>
      <c r="AI37" s="27"/>
      <c r="AJ37" s="27"/>
      <c r="AK37" s="27"/>
      <c r="AL37" s="27"/>
      <c r="AM37" s="5"/>
    </row>
    <row r="38" spans="1:43" ht="24.45" customHeight="1" x14ac:dyDescent="0.3">
      <c r="A38" s="168" t="s">
        <v>31</v>
      </c>
      <c r="B38" s="172" t="e">
        <f>#REF!</f>
        <v>#REF!</v>
      </c>
      <c r="C38" s="167" t="s">
        <v>19</v>
      </c>
      <c r="D38" s="172" t="e">
        <f>#REF!</f>
        <v>#REF!</v>
      </c>
      <c r="E38" s="168" t="s">
        <v>32</v>
      </c>
      <c r="F38" s="172" t="e">
        <f>#REF!</f>
        <v>#REF!</v>
      </c>
      <c r="G38" s="167" t="s">
        <v>11</v>
      </c>
      <c r="H38" s="172" t="e">
        <f>#REF!</f>
        <v>#REF!</v>
      </c>
      <c r="I38" s="167" t="s">
        <v>12</v>
      </c>
      <c r="J38" s="172" t="e">
        <f>#REF!</f>
        <v>#REF!</v>
      </c>
      <c r="K38" s="168" t="s">
        <v>34</v>
      </c>
      <c r="L38" s="172" t="e">
        <f>#REF!</f>
        <v>#REF!</v>
      </c>
      <c r="M38" s="167" t="s">
        <v>9</v>
      </c>
      <c r="N38" s="172" t="e">
        <f>#REF!</f>
        <v>#REF!</v>
      </c>
      <c r="O38" s="167" t="s">
        <v>15</v>
      </c>
      <c r="P38" s="172" t="e">
        <f>#REF!</f>
        <v>#REF!</v>
      </c>
      <c r="Q38" s="167" t="s">
        <v>6</v>
      </c>
      <c r="R38" s="172" t="e">
        <f>#REF!</f>
        <v>#REF!</v>
      </c>
      <c r="S38" s="167" t="s">
        <v>16</v>
      </c>
      <c r="T38" s="172" t="e">
        <f>#REF!</f>
        <v>#REF!</v>
      </c>
      <c r="U38" s="250"/>
      <c r="V38" s="251"/>
      <c r="W38" s="251"/>
      <c r="X38" s="252"/>
      <c r="AD38" s="5"/>
      <c r="AE38" s="74"/>
      <c r="AF38" s="5"/>
      <c r="AG38" s="27"/>
      <c r="AH38" s="27"/>
      <c r="AI38" s="27"/>
      <c r="AJ38" s="27"/>
      <c r="AK38" s="27"/>
      <c r="AL38" s="27"/>
      <c r="AM38" s="5"/>
    </row>
    <row r="39" spans="1:43" s="126" customFormat="1" ht="24.45" customHeight="1" thickBot="1" x14ac:dyDescent="0.35">
      <c r="A39" s="169" t="s">
        <v>3</v>
      </c>
      <c r="B39" s="173" t="e">
        <f>#REF!</f>
        <v>#REF!</v>
      </c>
      <c r="C39" s="169" t="s">
        <v>17</v>
      </c>
      <c r="D39" s="173" t="e">
        <f>#REF!</f>
        <v>#REF!</v>
      </c>
      <c r="E39" s="169" t="s">
        <v>35</v>
      </c>
      <c r="F39" s="173" t="e">
        <f>#REF!</f>
        <v>#REF!</v>
      </c>
      <c r="G39" s="169" t="s">
        <v>13</v>
      </c>
      <c r="H39" s="173" t="e">
        <f>#REF!</f>
        <v>#REF!</v>
      </c>
      <c r="I39" s="169" t="s">
        <v>7</v>
      </c>
      <c r="J39" s="173" t="e">
        <f>#REF!</f>
        <v>#REF!</v>
      </c>
      <c r="K39" s="169" t="s">
        <v>36</v>
      </c>
      <c r="L39" s="173" t="e">
        <f>#REF!</f>
        <v>#REF!</v>
      </c>
      <c r="M39" s="169" t="s">
        <v>37</v>
      </c>
      <c r="N39" s="173" t="e">
        <f>#REF!</f>
        <v>#REF!</v>
      </c>
      <c r="O39" s="169" t="s">
        <v>38</v>
      </c>
      <c r="P39" s="173" t="e">
        <f>#REF!</f>
        <v>#REF!</v>
      </c>
      <c r="Q39" s="169" t="s">
        <v>8</v>
      </c>
      <c r="R39" s="173" t="e">
        <f>#REF!</f>
        <v>#REF!</v>
      </c>
      <c r="S39" s="170" t="s">
        <v>39</v>
      </c>
      <c r="T39" s="173" t="e">
        <f>#REF!</f>
        <v>#REF!</v>
      </c>
      <c r="U39" s="253"/>
      <c r="V39" s="254"/>
      <c r="W39" s="254"/>
      <c r="X39" s="255"/>
      <c r="AD39" s="44"/>
      <c r="AE39" s="74"/>
      <c r="AF39" s="175"/>
      <c r="AG39" s="174"/>
      <c r="AH39" s="174"/>
      <c r="AI39" s="174"/>
      <c r="AJ39" s="127"/>
      <c r="AK39" s="127"/>
      <c r="AL39" s="127"/>
      <c r="AM39" s="44"/>
      <c r="AQ39" s="183"/>
    </row>
    <row r="40" spans="1:43" s="126" customFormat="1" ht="14.4" customHeight="1" thickTop="1" x14ac:dyDescent="0.4">
      <c r="P40" s="126" t="s">
        <v>79</v>
      </c>
      <c r="AD40" s="44"/>
      <c r="AE40" s="74"/>
      <c r="AF40" s="176"/>
      <c r="AG40" s="177"/>
      <c r="AH40" s="177"/>
      <c r="AI40" s="177"/>
      <c r="AJ40" s="44"/>
      <c r="AK40" s="44"/>
      <c r="AL40" s="44"/>
      <c r="AM40" s="44"/>
      <c r="AQ40" s="183"/>
    </row>
    <row r="41" spans="1:43" s="126" customFormat="1" ht="14.4" customHeight="1" x14ac:dyDescent="0.3">
      <c r="L41" s="187"/>
      <c r="M41"/>
      <c r="N41" s="187"/>
      <c r="AD41" s="44"/>
      <c r="AE41" s="44"/>
      <c r="AF41" s="178"/>
      <c r="AG41" s="179"/>
      <c r="AH41" s="180"/>
      <c r="AI41" s="180"/>
      <c r="AJ41" s="127"/>
      <c r="AK41" s="127"/>
      <c r="AL41" s="127"/>
      <c r="AM41" s="44"/>
      <c r="AQ41" s="183"/>
    </row>
    <row r="42" spans="1:43" s="126" customFormat="1" ht="14.4" customHeight="1" x14ac:dyDescent="0.3">
      <c r="AD42" s="44"/>
      <c r="AE42" s="44"/>
      <c r="AF42" s="181"/>
      <c r="AG42" s="73"/>
      <c r="AH42" s="73"/>
      <c r="AI42" s="73"/>
      <c r="AJ42" s="127"/>
      <c r="AK42" s="127"/>
      <c r="AL42" s="127"/>
      <c r="AM42" s="44"/>
      <c r="AQ42" s="183"/>
    </row>
    <row r="43" spans="1:43" ht="14.4" customHeight="1" x14ac:dyDescent="0.3">
      <c r="M43" t="s">
        <v>79</v>
      </c>
    </row>
    <row r="44" spans="1:43" ht="14.4" customHeight="1" x14ac:dyDescent="0.3"/>
    <row r="45" spans="1:43" ht="14.4" customHeight="1" x14ac:dyDescent="0.3"/>
    <row r="46" spans="1:43" ht="14.4" customHeight="1" x14ac:dyDescent="0.3"/>
    <row r="47" spans="1:43" ht="14.4" customHeight="1" x14ac:dyDescent="0.3"/>
    <row r="48" spans="1:43" ht="14.4" customHeight="1" x14ac:dyDescent="0.3"/>
    <row r="49" ht="14.4" customHeight="1" x14ac:dyDescent="0.3"/>
    <row r="50" ht="14.4" customHeight="1" x14ac:dyDescent="0.3"/>
    <row r="51" ht="14.4" customHeight="1" x14ac:dyDescent="0.3"/>
    <row r="52" ht="14.4" customHeight="1" x14ac:dyDescent="0.3"/>
    <row r="53" ht="14.4" customHeight="1" x14ac:dyDescent="0.3"/>
    <row r="54" ht="14.4" customHeight="1" x14ac:dyDescent="0.3"/>
    <row r="55" ht="14.4" customHeight="1" x14ac:dyDescent="0.3"/>
    <row r="56" ht="14.4" customHeight="1" x14ac:dyDescent="0.3"/>
    <row r="57" ht="14.4" customHeight="1" x14ac:dyDescent="0.3"/>
    <row r="58" ht="14.4" customHeight="1" x14ac:dyDescent="0.3"/>
    <row r="59" ht="14.4" customHeight="1" x14ac:dyDescent="0.3"/>
    <row r="60" ht="14.4" customHeight="1" x14ac:dyDescent="0.3"/>
    <row r="61" ht="14.4" customHeight="1" x14ac:dyDescent="0.3"/>
    <row r="62" ht="14.4" customHeight="1" x14ac:dyDescent="0.3"/>
    <row r="63" ht="14.4" customHeight="1" x14ac:dyDescent="0.3"/>
    <row r="64" ht="14.4" customHeight="1" x14ac:dyDescent="0.3"/>
    <row r="86" spans="11:11" x14ac:dyDescent="0.3">
      <c r="K86" s="95"/>
    </row>
    <row r="87" spans="11:11" x14ac:dyDescent="0.3">
      <c r="K87" s="95"/>
    </row>
    <row r="88" spans="11:11" x14ac:dyDescent="0.3">
      <c r="K88" s="95"/>
    </row>
    <row r="89" spans="11:11" x14ac:dyDescent="0.3">
      <c r="K89" s="95"/>
    </row>
    <row r="90" spans="11:11" x14ac:dyDescent="0.3">
      <c r="K90" s="95"/>
    </row>
    <row r="91" spans="11:11" x14ac:dyDescent="0.3">
      <c r="K91" s="95"/>
    </row>
  </sheetData>
  <sheetProtection selectLockedCells="1"/>
  <mergeCells count="34">
    <mergeCell ref="U36:X39"/>
    <mergeCell ref="A32:A34"/>
    <mergeCell ref="L32:L34"/>
    <mergeCell ref="V32:X34"/>
    <mergeCell ref="F28:F30"/>
    <mergeCell ref="E32:E34"/>
    <mergeCell ref="E24:G25"/>
    <mergeCell ref="M22:M23"/>
    <mergeCell ref="W22:X23"/>
    <mergeCell ref="M24:M25"/>
    <mergeCell ref="W24:X25"/>
    <mergeCell ref="AN3:AP3"/>
    <mergeCell ref="A10:C10"/>
    <mergeCell ref="L5:L6"/>
    <mergeCell ref="J13:K14"/>
    <mergeCell ref="M13:M14"/>
    <mergeCell ref="W13:X14"/>
    <mergeCell ref="V3:X3"/>
    <mergeCell ref="A15:A17"/>
    <mergeCell ref="R15:R17"/>
    <mergeCell ref="V15:X17"/>
    <mergeCell ref="U1:X1"/>
    <mergeCell ref="M30:M31"/>
    <mergeCell ref="W30:X31"/>
    <mergeCell ref="M26:M27"/>
    <mergeCell ref="W26:X27"/>
    <mergeCell ref="M28:M29"/>
    <mergeCell ref="W28:X29"/>
    <mergeCell ref="M20:M21"/>
    <mergeCell ref="W20:X21"/>
    <mergeCell ref="W9:X10"/>
    <mergeCell ref="W5:X8"/>
    <mergeCell ref="Q5:R6"/>
    <mergeCell ref="L15:L17"/>
  </mergeCells>
  <conditionalFormatting sqref="U3">
    <cfRule type="containsBlanks" dxfId="9" priority="3" stopIfTrue="1">
      <formula>LEN(TRIM(U3))=0</formula>
    </cfRule>
    <cfRule type="cellIs" dxfId="8" priority="6" stopIfTrue="1" operator="lessThanOrEqual">
      <formula>0</formula>
    </cfRule>
    <cfRule type="dataBar" priority="7">
      <dataBar>
        <cfvo type="num" val="1"/>
        <cfvo type="num" val="10"/>
        <color rgb="FF00B050"/>
      </dataBar>
      <extLst>
        <ext xmlns:x14="http://schemas.microsoft.com/office/spreadsheetml/2009/9/main" uri="{B025F937-C7B1-47D3-B67F-A62EFF666E3E}">
          <x14:id>{E1D0E8A2-1190-4651-B4EF-413DCD71C25E}</x14:id>
        </ext>
      </extLst>
    </cfRule>
  </conditionalFormatting>
  <conditionalFormatting sqref="B36:B39 D36:D39 F36:F39 H36:H39 J36:J39 L36:L39 N36:N39 P36:P39 R36:R39 T36:T39">
    <cfRule type="cellIs" dxfId="7" priority="12" stopIfTrue="1" operator="between">
      <formula>6</formula>
      <formula>10</formula>
    </cfRule>
    <cfRule type="cellIs" dxfId="6" priority="13" stopIfTrue="1" operator="between">
      <formula>3</formula>
      <formula>5</formula>
    </cfRule>
    <cfRule type="cellIs" dxfId="5" priority="14" stopIfTrue="1" operator="between">
      <formula>1</formula>
      <formula>2</formula>
    </cfRule>
    <cfRule type="cellIs" dxfId="4" priority="15" stopIfTrue="1" operator="lessThan">
      <formula>1</formula>
    </cfRule>
  </conditionalFormatting>
  <conditionalFormatting sqref="T36:T39 R36:R39 P36:P39 N36:N39 L36:L39 J36:J39 H36:H39 F36:F39 D36:D39 B36:B39">
    <cfRule type="dataBar" priority="8">
      <dataBar>
        <cfvo type="num" val="0"/>
        <cfvo type="num" val="10"/>
        <color rgb="FF00B050"/>
      </dataBar>
      <extLst>
        <ext xmlns:x14="http://schemas.microsoft.com/office/spreadsheetml/2009/9/main" uri="{B025F937-C7B1-47D3-B67F-A62EFF666E3E}">
          <x14:id>{82C42AFA-37CC-4E4A-B2DF-EA41ABA2F56E}</x14:id>
        </ext>
      </extLst>
    </cfRule>
  </conditionalFormatting>
  <conditionalFormatting sqref="F28:F30">
    <cfRule type="cellIs" dxfId="3" priority="4" stopIfTrue="1" operator="equal">
      <formula>0</formula>
    </cfRule>
    <cfRule type="cellIs" dxfId="2" priority="5" stopIfTrue="1" operator="lessThan">
      <formula>0</formula>
    </cfRule>
  </conditionalFormatting>
  <conditionalFormatting sqref="U36:X39">
    <cfRule type="containsText" dxfId="1" priority="1" stopIfTrue="1" operator="containsText" text="FAUX">
      <formula>NOT(ISERROR(SEARCH("FAUX",U36)))</formula>
    </cfRule>
    <cfRule type="containsText" dxfId="0" priority="2" stopIfTrue="1" operator="containsText" text="VRAI">
      <formula>NOT(ISERROR(SEARCH("VRAI",U36)))</formula>
    </cfRule>
  </conditionalFormatting>
  <hyperlinks>
    <hyperlink ref="A1" location="A.E.G!A1" display="A.E.G"/>
    <hyperlink ref="C1" location="'Barclay''s Bank'!J10" display="B Bank"/>
    <hyperlink ref="E1" location="B.A.S.F!J10" display="B.A.S.F"/>
    <hyperlink ref="G1" location="Bouygues!J10" display="Bouygue"/>
    <hyperlink ref="I1" location="B.P!J10" display="B.P"/>
    <hyperlink ref="K1" location="'British Leyland'!J10" display="B Leylan"/>
    <hyperlink ref="M1" location="B.S.N!J10" display="B.S.N"/>
    <hyperlink ref="O1" location="Canon!J10" display="Canon"/>
    <hyperlink ref="Q1" location="C.G.E!J10" display="C.G.E"/>
    <hyperlink ref="S1" location="'Chase Manhattan Bank'!J10" display="CM Bank"/>
    <hyperlink ref="A2" location="'Club Méditerranée'!J10" display="C Méd"/>
    <hyperlink ref="A3" location="I.B.M!J10" display="I.B.M"/>
    <hyperlink ref="A4" location="Shell!J10" display="Shell"/>
    <hyperlink ref="C4" location="Sony!J10" display="Sony"/>
    <hyperlink ref="C2" location="'Coca~Cola'!J10" display="'Coca~Cola'"/>
    <hyperlink ref="E2" location="'Colgate Palmolive'!J10" display="'C.Palmolive"/>
    <hyperlink ref="G2" location="'Deutsche Bank'!J10" display="'D.Bank"/>
    <hyperlink ref="I2" location="Elf!J10" display="Elf"/>
    <hyperlink ref="K2" location="Esso!J10" display="Esso"/>
    <hyperlink ref="M2" location="Fiat!J10" display="Fiat"/>
    <hyperlink ref="O2" location="Fuji!J10" display="Fuji"/>
    <hyperlink ref="Q2" location="'Général Motors'!J10" display="'G.Motors"/>
    <hyperlink ref="S2" location="Havas!J10" display="Havas"/>
    <hyperlink ref="C3" location="Kodak!J10" display="Kodak"/>
    <hyperlink ref="E3" location="'L''Oréal'!J10" display="'L''Oréal"/>
    <hyperlink ref="G3" location="Matra!J10" display="Matra"/>
    <hyperlink ref="I3" location="Mitsubishi!J10" display="Mitsu"/>
    <hyperlink ref="K3" location="'Moët~Vuitton'!J10" display="'Moët~V"/>
    <hyperlink ref="M3" location="Nestlé!J10" display="Nestlé"/>
    <hyperlink ref="O3" location="Olivetti!J10" display="Olivetti"/>
    <hyperlink ref="Q3" location="Peugeot!J10" display="Peugeot"/>
    <hyperlink ref="S3" location="Philips!J10" display="Philips"/>
    <hyperlink ref="E4" location="T.D.K!J10" display="T.D.K"/>
    <hyperlink ref="G4" location="Thomson!J10" display="Thomson"/>
    <hyperlink ref="I4" location="Toyota!J10" display="Toyota"/>
    <hyperlink ref="K4" location="T.W.A!J10" display="T.W.A"/>
    <hyperlink ref="M4" location="Unilever!J10" display="Unilever"/>
    <hyperlink ref="O4" location="'Union des Banques Suisses'!J10" display="U.B.S"/>
    <hyperlink ref="Q4" location="Volkswagen!J10" display="V W"/>
    <hyperlink ref="S4" location="'Wagons~Lits'!J10" display="W~Lits"/>
    <hyperlink ref="U1" location="Cotation!A1" display="Maxi Bourse"/>
    <hyperlink ref="A36" location="A.E.G!A1" display="A.E.G"/>
    <hyperlink ref="C36" location="'Barclay''s Bank'!J10" display="B Bank"/>
    <hyperlink ref="E36" location="B.A.S.F!J10" display="B.A.S.F"/>
    <hyperlink ref="G36" location="Bouygues!J10" display="Bouygue"/>
    <hyperlink ref="I36" location="B.P!J10" display="B.P"/>
    <hyperlink ref="K36" location="'British Leyland'!J10" display="B Leylan"/>
    <hyperlink ref="M36" location="B.S.N!J10" display="B.S.N"/>
    <hyperlink ref="O36" location="Canon!J10" display="Canon"/>
    <hyperlink ref="Q36" location="C.G.E!J10" display="C.G.E"/>
    <hyperlink ref="S36" location="'Chase Manhattan Bank'!J10" display="CM Bank"/>
    <hyperlink ref="A37" location="'Club Méditerranée'!J10" display="C Méd"/>
    <hyperlink ref="A38" location="I.B.M!J10" display="I.B.M"/>
    <hyperlink ref="A39" location="Shell!J10" display="Shell"/>
    <hyperlink ref="C39" location="Sony!J10" display="Sony"/>
    <hyperlink ref="C37" location="'Coca~Cola'!J10" display="'Coca~Cola'"/>
    <hyperlink ref="E37" location="'Colgate Palmolive'!J10" display="'C.Palmolive"/>
    <hyperlink ref="G37" location="'Deutsche Bank'!J10" display="'D.Bank"/>
    <hyperlink ref="I37" location="Elf!J10" display="Elf"/>
    <hyperlink ref="K37" location="Esso!J10" display="Esso"/>
    <hyperlink ref="M37" location="Fiat!J10" display="Fiat"/>
    <hyperlink ref="O37" location="Fuji!J10" display="Fuji"/>
    <hyperlink ref="Q37" location="'Général Motors'!J10" display="'G.Motors"/>
    <hyperlink ref="S37" location="Havas!J10" display="Havas"/>
    <hyperlink ref="C38" location="Kodak!J10" display="Kodak"/>
    <hyperlink ref="E38" location="'L''Oréal'!J10" display="'L''Oréal"/>
    <hyperlink ref="G38" location="Matra!J10" display="Matra"/>
    <hyperlink ref="I38" location="Mitsubishi!J10" display="Mitsu"/>
    <hyperlink ref="K38" location="'Moët~Vuitton'!J10" display="'Moët~V"/>
    <hyperlink ref="M38" location="Nestlé!J10" display="Nestlé"/>
    <hyperlink ref="O38" location="Olivetti!J10" display="Olivetti"/>
    <hyperlink ref="Q38" location="Peugeot!J10" display="Peugeot"/>
    <hyperlink ref="S38" location="Philips!J10" display="Philips"/>
    <hyperlink ref="E39" location="T.D.K!J10" display="T.D.K"/>
    <hyperlink ref="G39" location="Thomson!J10" display="Thomson"/>
    <hyperlink ref="I39" location="Toyota!J10" display="Toyota"/>
    <hyperlink ref="K39" location="T.W.A!J10" display="T.W.A"/>
    <hyperlink ref="M39" location="Unilever!J10" display="Unilever"/>
    <hyperlink ref="O39" location="'Union des Banques Suisses'!J10" display="U.B.S"/>
    <hyperlink ref="Q39" location="Volkswagen!J10" display="V W"/>
    <hyperlink ref="A11" location="Martine!Z5" display="Martine"/>
    <hyperlink ref="E11" location="Cecile!Z5" display="Cecile"/>
    <hyperlink ref="N11" location="Céline!Z5" display="Céline"/>
    <hyperlink ref="I11" location="Daphnée!Z5" display="Daphnée"/>
    <hyperlink ref="Q11" location="Amandine!Z5" display="Amandine"/>
    <hyperlink ref="U11" location="Calipso!Z5" display="Calipso"/>
    <hyperlink ref="A11:D11" location="'Joueur 1'!Z5" display="Joueur 1"/>
    <hyperlink ref="E11:H11" location="'Joueur 2'!Z5" display="Joueur 2"/>
    <hyperlink ref="I11:M11" location="'Joueur 3'!Z5" display="Joueur 3"/>
    <hyperlink ref="N11:P11" location="'Joueur 4'!Z5" display="Joueur 4"/>
    <hyperlink ref="Q11:T11" location="'Joueur 5'!Z5" display="Joueur 5"/>
    <hyperlink ref="U11:X11" location="'Joueur 6'!Z5" display="Joueur 6"/>
    <hyperlink ref="A18" location="Martine!Z5" display="Martine"/>
    <hyperlink ref="E18" location="Cecile!Z5" display="Cecile"/>
    <hyperlink ref="N18" location="Céline!Z5" display="Céline"/>
    <hyperlink ref="I18" location="Daphnée!Z5" display="Daphnée"/>
    <hyperlink ref="Q18" location="Amandine!Z5" display="Amandine"/>
    <hyperlink ref="U18" location="Calipso!Z5" display="Calipso"/>
    <hyperlink ref="A18:D18" location="'Joueur 1'!Z5" display="Joueur 1"/>
    <hyperlink ref="E18:H18" location="'Joueur 2'!Z5" display="Joueur 2"/>
    <hyperlink ref="I18:M18" location="'Joueur 3'!Z5" display="Joueur 3"/>
    <hyperlink ref="N18:P18" location="'Joueur 4'!Z5" display="Joueur 4"/>
    <hyperlink ref="Q18:T18" location="'Joueur 5'!Z5" display="Joueur 5"/>
    <hyperlink ref="U18:X18" location="'Joueur 6'!Z5" display="Joueur 6"/>
    <hyperlink ref="A35" location="Martine!Z5" display="Martine"/>
    <hyperlink ref="E35" location="Cecile!Z5" display="Cecile"/>
    <hyperlink ref="N35" location="Céline!Z5" display="Céline"/>
    <hyperlink ref="I35" location="Daphnée!Z5" display="Daphnée"/>
    <hyperlink ref="Q35" location="Amandine!Z5" display="Amandine"/>
    <hyperlink ref="U35" location="Calipso!Z5" display="Calipso"/>
    <hyperlink ref="A35:D35" location="'Joueur 1'!Z5" display="Joueur 1"/>
    <hyperlink ref="E35:H35" location="'Joueur 2'!Z5" display="Joueur 2"/>
    <hyperlink ref="I35:M35" location="'Joueur 3'!Z5" display="Joueur 3"/>
    <hyperlink ref="N35:P35" location="'Joueur 4'!Z5" display="Joueur 4"/>
    <hyperlink ref="Q35:T35" location="'Joueur 5'!Z5" display="Joueur 5"/>
    <hyperlink ref="U35:X35" location="'Joueur 6'!Z5" display="Joueur 6"/>
    <hyperlink ref="S39" location="'Wagons~Lits'!J10" display="W~Lits"/>
  </hyperlinks>
  <pageMargins left="0.7" right="0.7" top="0.75" bottom="0.75" header="0.3" footer="0.3"/>
  <pageSetup paperSize="9" orientation="portrait" r:id="rId1"/>
  <ignoredErrors>
    <ignoredError sqref="U36" unlockedFormula="1"/>
  </ignoredErrors>
  <drawing r:id="rId2"/>
  <legacyDrawing r:id="rId3"/>
  <controls>
    <mc:AlternateContent xmlns:mc="http://schemas.openxmlformats.org/markup-compatibility/2006">
      <mc:Choice Requires="x14">
        <control shapeId="46081" r:id="rId4" name="CommandButton1">
          <controlPr autoLine="0" r:id="rId5">
            <anchor moveWithCells="1">
              <from>
                <xdr:col>20</xdr:col>
                <xdr:colOff>579120</xdr:colOff>
                <xdr:row>36</xdr:row>
                <xdr:rowOff>83820</xdr:rowOff>
              </from>
              <to>
                <xdr:col>23</xdr:col>
                <xdr:colOff>1051560</xdr:colOff>
                <xdr:row>38</xdr:row>
                <xdr:rowOff>243840</xdr:rowOff>
              </to>
            </anchor>
          </controlPr>
        </control>
      </mc:Choice>
      <mc:Fallback>
        <control shapeId="46081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1D0E8A2-1190-4651-B4EF-413DCD71C25E}">
            <x14:dataBar minLength="0" maxLength="100" gradient="0">
              <x14:cfvo type="num">
                <xm:f>1</xm:f>
              </x14:cfvo>
              <x14:cfvo type="num">
                <xm:f>10</xm:f>
              </x14:cfvo>
              <x14:negativeFillColor rgb="FFFF0000"/>
              <x14:axisColor rgb="FF000000"/>
            </x14:dataBar>
          </x14:cfRule>
          <xm:sqref>U3</xm:sqref>
        </x14:conditionalFormatting>
        <x14:conditionalFormatting xmlns:xm="http://schemas.microsoft.com/office/excel/2006/main">
          <x14:cfRule type="dataBar" id="{82C42AFA-37CC-4E4A-B2DF-EA41ABA2F56E}">
            <x14:dataBar minLength="0" maxLength="100" direction="rightToLeft">
              <x14:cfvo type="num">
                <xm:f>0</xm:f>
              </x14:cfvo>
              <x14:cfvo type="num">
                <xm:f>10</xm:f>
              </x14:cfvo>
              <x14:negativeFillColor rgb="FFFF0000"/>
              <x14:axisColor rgb="FF000000"/>
            </x14:dataBar>
          </x14:cfRule>
          <xm:sqref>T36:T39 R36:R39 P36:P39 N36:N39 L36:L39 J36:J39 H36:H39 F36:F39 D36:D39 B36:B39</xm:sqref>
        </x14:conditionalFormatting>
        <x14:conditionalFormatting xmlns:xm="http://schemas.microsoft.com/office/excel/2006/main">
          <x14:cfRule type="iconSet" priority="55" id="{26BCB034-CC4D-4F0B-9CB1-F46D570BB7FE}">
            <x14:iconSet iconSet="3Triangles">
              <x14:cfvo type="percent">
                <xm:f>0</xm:f>
              </x14:cfvo>
              <x14:cfvo type="num">
                <xm:f>100</xm:f>
              </x14:cfvo>
              <x14:cfvo type="num">
                <xm:f>110</xm:f>
              </x14:cfvo>
            </x14:iconSet>
          </x14:cfRule>
          <xm:sqref>B1</xm:sqref>
        </x14:conditionalFormatting>
        <x14:conditionalFormatting xmlns:xm="http://schemas.microsoft.com/office/excel/2006/main">
          <x14:cfRule type="iconSet" priority="54" id="{A2088C68-18F8-4A17-A1C2-A474E780FD8D}">
            <x14:iconSet iconSet="3Triangles">
              <x14:cfvo type="percent">
                <xm:f>0</xm:f>
              </x14:cfvo>
              <x14:cfvo type="num">
                <xm:f>200</xm:f>
              </x14:cfvo>
              <x14:cfvo type="num">
                <xm:f>210</xm:f>
              </x14:cfvo>
            </x14:iconSet>
          </x14:cfRule>
          <xm:sqref>D1</xm:sqref>
        </x14:conditionalFormatting>
        <x14:conditionalFormatting xmlns:xm="http://schemas.microsoft.com/office/excel/2006/main">
          <x14:cfRule type="iconSet" priority="53" id="{646D1B99-1572-414C-85E2-29A47F6D7931}">
            <x14:iconSet iconSet="3Triangles">
              <x14:cfvo type="percent">
                <xm:f>0</xm:f>
              </x14:cfvo>
              <x14:cfvo type="num">
                <xm:f>300</xm:f>
              </x14:cfvo>
              <x14:cfvo type="num">
                <xm:f>310</xm:f>
              </x14:cfvo>
            </x14:iconSet>
          </x14:cfRule>
          <xm:sqref>F1</xm:sqref>
        </x14:conditionalFormatting>
        <x14:conditionalFormatting xmlns:xm="http://schemas.microsoft.com/office/excel/2006/main">
          <x14:cfRule type="iconSet" priority="52" id="{B7B95C0D-9E06-4D49-BE36-DF7786C52C8B}">
            <x14:iconSet iconSet="3Triangles">
              <x14:cfvo type="percent">
                <xm:f>0</xm:f>
              </x14:cfvo>
              <x14:cfvo type="num">
                <xm:f>300</xm:f>
              </x14:cfvo>
              <x14:cfvo type="num">
                <xm:f>310</xm:f>
              </x14:cfvo>
            </x14:iconSet>
          </x14:cfRule>
          <xm:sqref>H1</xm:sqref>
        </x14:conditionalFormatting>
        <x14:conditionalFormatting xmlns:xm="http://schemas.microsoft.com/office/excel/2006/main">
          <x14:cfRule type="iconSet" priority="51" id="{84B92704-9FDA-4834-9054-0AE8B81C1553}">
            <x14:iconSet iconSet="3Triangles">
              <x14:cfvo type="percent">
                <xm:f>0</xm:f>
              </x14:cfvo>
              <x14:cfvo type="num">
                <xm:f>100</xm:f>
              </x14:cfvo>
              <x14:cfvo type="num">
                <xm:f>110</xm:f>
              </x14:cfvo>
            </x14:iconSet>
          </x14:cfRule>
          <xm:sqref>J1</xm:sqref>
        </x14:conditionalFormatting>
        <x14:conditionalFormatting xmlns:xm="http://schemas.microsoft.com/office/excel/2006/main">
          <x14:cfRule type="iconSet" priority="50" id="{4ACCB002-54F4-498A-BE90-5AB3329A17FB}">
            <x14:iconSet iconSet="3Triangles">
              <x14:cfvo type="percent">
                <xm:f>0</xm:f>
              </x14:cfvo>
              <x14:cfvo type="num">
                <xm:f>200</xm:f>
              </x14:cfvo>
              <x14:cfvo type="num">
                <xm:f>210</xm:f>
              </x14:cfvo>
            </x14:iconSet>
          </x14:cfRule>
          <xm:sqref>L1</xm:sqref>
        </x14:conditionalFormatting>
        <x14:conditionalFormatting xmlns:xm="http://schemas.microsoft.com/office/excel/2006/main">
          <x14:cfRule type="iconSet" priority="49" id="{962D5857-C481-4834-B485-4482DE1B46CB}">
            <x14:iconSet iconSet="3Triangles">
              <x14:cfvo type="percent">
                <xm:f>0</xm:f>
              </x14:cfvo>
              <x14:cfvo type="num">
                <xm:f>200</xm:f>
              </x14:cfvo>
              <x14:cfvo type="num">
                <xm:f>210</xm:f>
              </x14:cfvo>
            </x14:iconSet>
          </x14:cfRule>
          <xm:sqref>N1 T1</xm:sqref>
        </x14:conditionalFormatting>
        <x14:conditionalFormatting xmlns:xm="http://schemas.microsoft.com/office/excel/2006/main">
          <x14:cfRule type="iconSet" priority="48" id="{E3331A73-C165-48E7-ACF4-03E7580162E5}">
            <x14:iconSet iconSet="3Triangles">
              <x14:cfvo type="percent">
                <xm:f>0</xm:f>
              </x14:cfvo>
              <x14:cfvo type="num">
                <xm:f>300</xm:f>
              </x14:cfvo>
              <x14:cfvo type="num">
                <xm:f>310</xm:f>
              </x14:cfvo>
            </x14:iconSet>
          </x14:cfRule>
          <xm:sqref>P1 T3 R1:R2 P4 N3:N4 H3 F4 D3:D4 B3</xm:sqref>
        </x14:conditionalFormatting>
        <x14:conditionalFormatting xmlns:xm="http://schemas.microsoft.com/office/excel/2006/main">
          <x14:cfRule type="iconSet" priority="47" id="{3C28DEAA-5582-4529-B6CA-C3C13BD81BA1}">
            <x14:iconSet iconSet="3Triangles">
              <x14:cfvo type="percent">
                <xm:f>0</xm:f>
              </x14:cfvo>
              <x14:cfvo type="num">
                <xm:f>100</xm:f>
              </x14:cfvo>
              <x14:cfvo type="num">
                <xm:f>110</xm:f>
              </x14:cfvo>
            </x14:iconSet>
          </x14:cfRule>
          <xm:sqref>B2 J2 L2 T2</xm:sqref>
        </x14:conditionalFormatting>
        <x14:conditionalFormatting xmlns:xm="http://schemas.microsoft.com/office/excel/2006/main">
          <x14:cfRule type="iconSet" priority="46" id="{A72D09DB-AA4F-43AD-B448-3FF59105BD90}">
            <x14:iconSet iconSet="3Triangles">
              <x14:cfvo type="percent">
                <xm:f>0</xm:f>
              </x14:cfvo>
              <x14:cfvo type="num">
                <xm:f>200</xm:f>
              </x14:cfvo>
              <x14:cfvo type="num">
                <xm:f>210</xm:f>
              </x14:cfvo>
            </x14:iconSet>
          </x14:cfRule>
          <xm:sqref>B4 F2:F3 H2 J4 N2 P2:P3 R3:R4 T4</xm:sqref>
        </x14:conditionalFormatting>
        <x14:conditionalFormatting xmlns:xm="http://schemas.microsoft.com/office/excel/2006/main">
          <x14:cfRule type="iconSet" priority="45" id="{32C569D7-8E93-4C1B-8C40-2015AC9679AE}">
            <x14:iconSet iconSet="3Triangles">
              <x14:cfvo type="percent">
                <xm:f>0</xm:f>
              </x14:cfvo>
              <x14:cfvo type="num">
                <xm:f>500</xm:f>
              </x14:cfvo>
              <x14:cfvo type="num">
                <xm:f>510</xm:f>
              </x14:cfvo>
            </x14:iconSet>
          </x14:cfRule>
          <xm:sqref>D2 H4 J3 L3:L4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Achat(s)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Philippe Bouillaud</cp:lastModifiedBy>
  <cp:lastPrinted>2015-05-02T05:21:48Z</cp:lastPrinted>
  <dcterms:created xsi:type="dcterms:W3CDTF">2006-09-12T15:06:44Z</dcterms:created>
  <dcterms:modified xsi:type="dcterms:W3CDTF">2015-07-25T08:18:13Z</dcterms:modified>
</cp:coreProperties>
</file>