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érôme\Desktop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1" i="1" l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X32" i="1"/>
  <c r="W32" i="1"/>
  <c r="G32" i="1"/>
  <c r="X31" i="1"/>
  <c r="G31" i="1"/>
  <c r="V30" i="1"/>
  <c r="U30" i="1"/>
  <c r="G30" i="1"/>
  <c r="Z29" i="1"/>
  <c r="R29" i="1"/>
  <c r="G29" i="1"/>
  <c r="X28" i="1"/>
  <c r="W28" i="1"/>
  <c r="G28" i="1"/>
  <c r="X27" i="1"/>
  <c r="R27" i="1"/>
  <c r="G27" i="1"/>
  <c r="X26" i="1"/>
  <c r="W26" i="1"/>
  <c r="T26" i="1"/>
  <c r="S26" i="1"/>
  <c r="G26" i="1"/>
  <c r="Z25" i="1"/>
  <c r="Y25" i="1"/>
  <c r="V25" i="1"/>
  <c r="U25" i="1"/>
  <c r="R25" i="1"/>
  <c r="G25" i="1"/>
  <c r="Z24" i="1"/>
  <c r="W24" i="1"/>
  <c r="V24" i="1"/>
  <c r="S24" i="1"/>
  <c r="R24" i="1"/>
  <c r="G24" i="1"/>
  <c r="G23" i="1"/>
  <c r="G22" i="1"/>
  <c r="G21" i="1"/>
  <c r="G20" i="1"/>
  <c r="G19" i="1"/>
  <c r="G18" i="1"/>
  <c r="G17" i="1"/>
  <c r="G16" i="1"/>
  <c r="G15" i="1"/>
  <c r="G14" i="1"/>
  <c r="Z13" i="1"/>
  <c r="Z32" i="1" s="1"/>
  <c r="Y13" i="1"/>
  <c r="Y32" i="1" s="1"/>
  <c r="X13" i="1"/>
  <c r="W13" i="1"/>
  <c r="V13" i="1"/>
  <c r="V32" i="1" s="1"/>
  <c r="U13" i="1"/>
  <c r="U32" i="1" s="1"/>
  <c r="T13" i="1"/>
  <c r="T32" i="1" s="1"/>
  <c r="S13" i="1"/>
  <c r="S32" i="1" s="1"/>
  <c r="R13" i="1"/>
  <c r="R32" i="1" s="1"/>
  <c r="G13" i="1"/>
  <c r="Z12" i="1"/>
  <c r="Z31" i="1" s="1"/>
  <c r="Y12" i="1"/>
  <c r="Y31" i="1" s="1"/>
  <c r="X12" i="1"/>
  <c r="W12" i="1"/>
  <c r="W31" i="1" s="1"/>
  <c r="V12" i="1"/>
  <c r="V31" i="1" s="1"/>
  <c r="U12" i="1"/>
  <c r="U31" i="1" s="1"/>
  <c r="T12" i="1"/>
  <c r="T31" i="1" s="1"/>
  <c r="S12" i="1"/>
  <c r="S31" i="1" s="1"/>
  <c r="R12" i="1"/>
  <c r="R31" i="1" s="1"/>
  <c r="G12" i="1"/>
  <c r="Z11" i="1"/>
  <c r="Z30" i="1" s="1"/>
  <c r="Y11" i="1"/>
  <c r="Y30" i="1" s="1"/>
  <c r="X11" i="1"/>
  <c r="X30" i="1" s="1"/>
  <c r="W11" i="1"/>
  <c r="W30" i="1" s="1"/>
  <c r="V11" i="1"/>
  <c r="U11" i="1"/>
  <c r="T11" i="1"/>
  <c r="T30" i="1" s="1"/>
  <c r="S11" i="1"/>
  <c r="S30" i="1" s="1"/>
  <c r="R11" i="1"/>
  <c r="R30" i="1" s="1"/>
  <c r="G11" i="1"/>
  <c r="Z10" i="1"/>
  <c r="Y10" i="1"/>
  <c r="Y29" i="1" s="1"/>
  <c r="X10" i="1"/>
  <c r="X29" i="1" s="1"/>
  <c r="W10" i="1"/>
  <c r="W29" i="1" s="1"/>
  <c r="V10" i="1"/>
  <c r="V29" i="1" s="1"/>
  <c r="U10" i="1"/>
  <c r="U29" i="1" s="1"/>
  <c r="T10" i="1"/>
  <c r="T29" i="1" s="1"/>
  <c r="S10" i="1"/>
  <c r="S29" i="1" s="1"/>
  <c r="R10" i="1"/>
  <c r="G10" i="1"/>
  <c r="Z9" i="1"/>
  <c r="Z28" i="1" s="1"/>
  <c r="Y9" i="1"/>
  <c r="Y28" i="1" s="1"/>
  <c r="X9" i="1"/>
  <c r="W9" i="1"/>
  <c r="V9" i="1"/>
  <c r="V28" i="1" s="1"/>
  <c r="U9" i="1"/>
  <c r="U28" i="1" s="1"/>
  <c r="T9" i="1"/>
  <c r="T28" i="1" s="1"/>
  <c r="S9" i="1"/>
  <c r="S28" i="1" s="1"/>
  <c r="R9" i="1"/>
  <c r="R28" i="1" s="1"/>
  <c r="G9" i="1"/>
  <c r="Z8" i="1"/>
  <c r="Z27" i="1" s="1"/>
  <c r="Y8" i="1"/>
  <c r="Y27" i="1" s="1"/>
  <c r="X8" i="1"/>
  <c r="W8" i="1"/>
  <c r="W27" i="1" s="1"/>
  <c r="V8" i="1"/>
  <c r="V27" i="1" s="1"/>
  <c r="U8" i="1"/>
  <c r="U27" i="1" s="1"/>
  <c r="T8" i="1"/>
  <c r="T27" i="1" s="1"/>
  <c r="S8" i="1"/>
  <c r="S27" i="1" s="1"/>
  <c r="R8" i="1"/>
  <c r="G8" i="1"/>
  <c r="Z7" i="1"/>
  <c r="Z26" i="1" s="1"/>
  <c r="Y7" i="1"/>
  <c r="Y26" i="1" s="1"/>
  <c r="X7" i="1"/>
  <c r="W7" i="1"/>
  <c r="V7" i="1"/>
  <c r="V26" i="1" s="1"/>
  <c r="U7" i="1"/>
  <c r="U26" i="1" s="1"/>
  <c r="T7" i="1"/>
  <c r="S7" i="1"/>
  <c r="R7" i="1"/>
  <c r="R26" i="1" s="1"/>
  <c r="G7" i="1"/>
  <c r="Z6" i="1"/>
  <c r="Y6" i="1"/>
  <c r="X6" i="1"/>
  <c r="X25" i="1" s="1"/>
  <c r="W6" i="1"/>
  <c r="W25" i="1" s="1"/>
  <c r="V6" i="1"/>
  <c r="U6" i="1"/>
  <c r="T6" i="1"/>
  <c r="T25" i="1" s="1"/>
  <c r="S6" i="1"/>
  <c r="S25" i="1" s="1"/>
  <c r="R6" i="1"/>
  <c r="M6" i="1"/>
  <c r="G6" i="1"/>
  <c r="Z5" i="1"/>
  <c r="Y5" i="1"/>
  <c r="Y24" i="1" s="1"/>
  <c r="X5" i="1"/>
  <c r="X24" i="1" s="1"/>
  <c r="W5" i="1"/>
  <c r="V5" i="1"/>
  <c r="U5" i="1"/>
  <c r="U24" i="1" s="1"/>
  <c r="T5" i="1"/>
  <c r="T24" i="1" s="1"/>
  <c r="S5" i="1"/>
  <c r="R5" i="1"/>
  <c r="G5" i="1"/>
  <c r="G4" i="1"/>
  <c r="G3" i="1"/>
  <c r="C3" i="1"/>
  <c r="H8" i="1" l="1"/>
  <c r="I38" i="1"/>
  <c r="I66" i="1"/>
  <c r="H66" i="1"/>
  <c r="I86" i="1"/>
  <c r="H86" i="1"/>
  <c r="I98" i="1"/>
  <c r="H98" i="1"/>
  <c r="H16" i="1"/>
  <c r="I17" i="1"/>
  <c r="H24" i="1"/>
  <c r="H28" i="1"/>
  <c r="I31" i="1"/>
  <c r="H32" i="1"/>
  <c r="I44" i="1"/>
  <c r="I4" i="1"/>
  <c r="H13" i="1"/>
  <c r="H15" i="1"/>
  <c r="I20" i="1"/>
  <c r="H23" i="1"/>
  <c r="I28" i="1"/>
  <c r="I34" i="1"/>
  <c r="H44" i="1"/>
  <c r="I48" i="1"/>
  <c r="H52" i="1"/>
  <c r="I56" i="1"/>
  <c r="H60" i="1"/>
  <c r="I64" i="1"/>
  <c r="H68" i="1"/>
  <c r="I72" i="1"/>
  <c r="H76" i="1"/>
  <c r="I80" i="1"/>
  <c r="H84" i="1"/>
  <c r="I88" i="1"/>
  <c r="H92" i="1"/>
  <c r="I96" i="1"/>
  <c r="H100" i="1"/>
  <c r="I3" i="1"/>
  <c r="H5" i="1"/>
  <c r="I9" i="1"/>
  <c r="I25" i="1"/>
  <c r="H25" i="1"/>
  <c r="H46" i="1"/>
  <c r="I50" i="1"/>
  <c r="H58" i="1"/>
  <c r="I62" i="1"/>
  <c r="H70" i="1"/>
  <c r="I74" i="1"/>
  <c r="H82" i="1"/>
  <c r="I94" i="1"/>
  <c r="H101" i="1"/>
  <c r="H99" i="1"/>
  <c r="H93" i="1"/>
  <c r="H91" i="1"/>
  <c r="H85" i="1"/>
  <c r="H83" i="1"/>
  <c r="H77" i="1"/>
  <c r="H75" i="1"/>
  <c r="C8" i="1"/>
  <c r="C7" i="1" s="1"/>
  <c r="H11" i="1" s="1"/>
  <c r="I12" i="1"/>
  <c r="H12" i="1"/>
  <c r="I13" i="1"/>
  <c r="I15" i="1"/>
  <c r="H18" i="1"/>
  <c r="I19" i="1"/>
  <c r="I23" i="1"/>
  <c r="H26" i="1"/>
  <c r="H27" i="1"/>
  <c r="I40" i="1"/>
  <c r="H42" i="1"/>
  <c r="I29" i="1"/>
  <c r="I35" i="1"/>
  <c r="I37" i="1"/>
  <c r="I39" i="1"/>
  <c r="I41" i="1"/>
  <c r="I43" i="1"/>
  <c r="I45" i="1"/>
  <c r="I47" i="1"/>
  <c r="I49" i="1"/>
  <c r="I51" i="1"/>
  <c r="I53" i="1"/>
  <c r="I55" i="1"/>
  <c r="I57" i="1"/>
  <c r="I59" i="1"/>
  <c r="I61" i="1"/>
  <c r="I63" i="1"/>
  <c r="I65" i="1"/>
  <c r="I67" i="1"/>
  <c r="I69" i="1"/>
  <c r="I71" i="1"/>
  <c r="I73" i="1"/>
  <c r="I75" i="1"/>
  <c r="I77" i="1"/>
  <c r="I79" i="1"/>
  <c r="I81" i="1"/>
  <c r="I83" i="1"/>
  <c r="I85" i="1"/>
  <c r="I87" i="1"/>
  <c r="I89" i="1"/>
  <c r="I91" i="1"/>
  <c r="I93" i="1"/>
  <c r="I95" i="1"/>
  <c r="I97" i="1"/>
  <c r="I99" i="1"/>
  <c r="I101" i="1"/>
  <c r="H29" i="1"/>
  <c r="H33" i="1"/>
  <c r="H35" i="1"/>
  <c r="H37" i="1"/>
  <c r="H39" i="1"/>
  <c r="H41" i="1"/>
  <c r="H43" i="1"/>
  <c r="H45" i="1"/>
  <c r="H47" i="1"/>
  <c r="H49" i="1"/>
  <c r="H51" i="1"/>
  <c r="H53" i="1"/>
  <c r="H55" i="1"/>
  <c r="H57" i="1"/>
  <c r="H59" i="1"/>
  <c r="H61" i="1"/>
  <c r="H63" i="1"/>
  <c r="H65" i="1"/>
  <c r="H67" i="1"/>
  <c r="H69" i="1"/>
  <c r="H71" i="1"/>
  <c r="H73" i="1"/>
  <c r="I33" i="1" l="1"/>
  <c r="H34" i="1"/>
  <c r="H22" i="1"/>
  <c r="H14" i="1"/>
  <c r="H6" i="1"/>
  <c r="H79" i="1"/>
  <c r="H87" i="1"/>
  <c r="H95" i="1"/>
  <c r="I8" i="1"/>
  <c r="I82" i="1"/>
  <c r="I70" i="1"/>
  <c r="I58" i="1"/>
  <c r="I46" i="1"/>
  <c r="I11" i="1"/>
  <c r="I5" i="1"/>
  <c r="I100" i="1"/>
  <c r="I92" i="1"/>
  <c r="I84" i="1"/>
  <c r="I76" i="1"/>
  <c r="I68" i="1"/>
  <c r="I60" i="1"/>
  <c r="I52" i="1"/>
  <c r="I42" i="1"/>
  <c r="I27" i="1"/>
  <c r="H19" i="1"/>
  <c r="I10" i="1"/>
  <c r="H38" i="1"/>
  <c r="H30" i="1"/>
  <c r="I21" i="1"/>
  <c r="H7" i="1"/>
  <c r="H90" i="1"/>
  <c r="H78" i="1"/>
  <c r="H54" i="1"/>
  <c r="J101" i="1"/>
  <c r="J100" i="1"/>
  <c r="J99" i="1"/>
  <c r="J98" i="1"/>
  <c r="J97" i="1"/>
  <c r="J96" i="1"/>
  <c r="J95" i="1"/>
  <c r="J94" i="1"/>
  <c r="J93" i="1"/>
  <c r="J92" i="1"/>
  <c r="J91" i="1"/>
  <c r="J90" i="1"/>
  <c r="J89" i="1"/>
  <c r="J88" i="1"/>
  <c r="J87" i="1"/>
  <c r="J86" i="1"/>
  <c r="J85" i="1"/>
  <c r="J84" i="1"/>
  <c r="J83" i="1"/>
  <c r="J82" i="1"/>
  <c r="J81" i="1"/>
  <c r="J80" i="1"/>
  <c r="J79" i="1"/>
  <c r="J78" i="1"/>
  <c r="J77" i="1"/>
  <c r="J76" i="1"/>
  <c r="J75" i="1"/>
  <c r="J74" i="1"/>
  <c r="J73" i="1"/>
  <c r="J72" i="1"/>
  <c r="J71" i="1"/>
  <c r="J70" i="1"/>
  <c r="J69" i="1"/>
  <c r="J68" i="1"/>
  <c r="J67" i="1"/>
  <c r="J66" i="1"/>
  <c r="J65" i="1"/>
  <c r="J64" i="1"/>
  <c r="J63" i="1"/>
  <c r="J62" i="1"/>
  <c r="J61" i="1"/>
  <c r="J60" i="1"/>
  <c r="J59" i="1"/>
  <c r="J58" i="1"/>
  <c r="J57" i="1"/>
  <c r="J56" i="1"/>
  <c r="J55" i="1"/>
  <c r="J54" i="1"/>
  <c r="J53" i="1"/>
  <c r="J52" i="1"/>
  <c r="J51" i="1"/>
  <c r="J50" i="1"/>
  <c r="J49" i="1"/>
  <c r="J48" i="1"/>
  <c r="J47" i="1"/>
  <c r="J46" i="1"/>
  <c r="J45" i="1"/>
  <c r="J44" i="1"/>
  <c r="J43" i="1"/>
  <c r="J42" i="1"/>
  <c r="J41" i="1"/>
  <c r="J40" i="1"/>
  <c r="J39" i="1"/>
  <c r="J38" i="1"/>
  <c r="J37" i="1"/>
  <c r="J36" i="1"/>
  <c r="J35" i="1"/>
  <c r="J34" i="1"/>
  <c r="J33" i="1"/>
  <c r="J29" i="1"/>
  <c r="J32" i="1"/>
  <c r="J28" i="1"/>
  <c r="J27" i="1"/>
  <c r="J11" i="1"/>
  <c r="J8" i="1"/>
  <c r="J31" i="1"/>
  <c r="J30" i="1"/>
  <c r="J24" i="1"/>
  <c r="J23" i="1"/>
  <c r="J22" i="1"/>
  <c r="J21" i="1"/>
  <c r="J20" i="1"/>
  <c r="J19" i="1"/>
  <c r="J18" i="1"/>
  <c r="J17" i="1"/>
  <c r="J16" i="1"/>
  <c r="J15" i="1"/>
  <c r="J14" i="1"/>
  <c r="J10" i="1"/>
  <c r="J4" i="1"/>
  <c r="J9" i="1"/>
  <c r="J3" i="1"/>
  <c r="H40" i="1"/>
  <c r="I26" i="1"/>
  <c r="I22" i="1"/>
  <c r="I18" i="1"/>
  <c r="I14" i="1"/>
  <c r="J13" i="1"/>
  <c r="J12" i="1"/>
  <c r="I6" i="1"/>
  <c r="J7" i="1"/>
  <c r="J26" i="1"/>
  <c r="J25" i="1"/>
  <c r="H10" i="1"/>
  <c r="J6" i="1"/>
  <c r="J5" i="1"/>
  <c r="H21" i="1"/>
  <c r="H17" i="1"/>
  <c r="H81" i="1"/>
  <c r="H89" i="1"/>
  <c r="H97" i="1"/>
  <c r="H94" i="1"/>
  <c r="H74" i="1"/>
  <c r="H62" i="1"/>
  <c r="H50" i="1"/>
  <c r="H31" i="1"/>
  <c r="H9" i="1"/>
  <c r="H3" i="1"/>
  <c r="H96" i="1"/>
  <c r="H88" i="1"/>
  <c r="H80" i="1"/>
  <c r="H72" i="1"/>
  <c r="H64" i="1"/>
  <c r="H56" i="1"/>
  <c r="H48" i="1"/>
  <c r="H36" i="1"/>
  <c r="I24" i="1"/>
  <c r="I16" i="1"/>
  <c r="H4" i="1"/>
  <c r="I36" i="1"/>
  <c r="I30" i="1"/>
  <c r="H20" i="1"/>
  <c r="I7" i="1"/>
  <c r="I90" i="1"/>
  <c r="I78" i="1"/>
  <c r="I54" i="1"/>
  <c r="I32" i="1"/>
  <c r="M24" i="1" l="1"/>
  <c r="M26" i="1" s="1"/>
  <c r="M7" i="1"/>
  <c r="M9" i="1" s="1"/>
</calcChain>
</file>

<file path=xl/sharedStrings.xml><?xml version="1.0" encoding="utf-8"?>
<sst xmlns="http://schemas.openxmlformats.org/spreadsheetml/2006/main" count="40" uniqueCount="29">
  <si>
    <t>P =</t>
  </si>
  <si>
    <t>a =</t>
  </si>
  <si>
    <t xml:space="preserve">L = </t>
  </si>
  <si>
    <t>E =</t>
  </si>
  <si>
    <t>y</t>
  </si>
  <si>
    <t>x</t>
  </si>
  <si>
    <t>M</t>
  </si>
  <si>
    <t>V</t>
  </si>
  <si>
    <t>EIf</t>
  </si>
  <si>
    <t>Ra =</t>
  </si>
  <si>
    <t>RB =</t>
  </si>
  <si>
    <t>h</t>
  </si>
  <si>
    <t>Tableau I/v</t>
  </si>
  <si>
    <t>b</t>
  </si>
  <si>
    <t xml:space="preserve">Mmax = </t>
  </si>
  <si>
    <t>kNm</t>
  </si>
  <si>
    <t>mm³</t>
  </si>
  <si>
    <t>mm</t>
  </si>
  <si>
    <t>σmax =</t>
  </si>
  <si>
    <t>N/mm²</t>
  </si>
  <si>
    <t xml:space="preserve">EIfmax = </t>
  </si>
  <si>
    <t>fmax =</t>
  </si>
  <si>
    <t>N</t>
  </si>
  <si>
    <t>I/v min=</t>
  </si>
  <si>
    <t>=&gt; I min=</t>
  </si>
  <si>
    <t>I/v min =</t>
  </si>
  <si>
    <t>h =</t>
  </si>
  <si>
    <t>b =</t>
  </si>
  <si>
    <t>I min 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</si>
</sst>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3" xfId="0" applyBorder="1"/>
    <xf numFmtId="0" fontId="0" fillId="0" borderId="4" xfId="0" applyBorder="1"/>
    <xf numFmtId="0" fontId="0" fillId="0" borderId="0" xfId="0" applyAlignment="1">
      <alignment horizontal="center" vertical="center"/>
    </xf>
    <xf numFmtId="0" fontId="0" fillId="0" borderId="6" xfId="0" applyBorder="1"/>
    <xf numFmtId="0" fontId="0" fillId="0" borderId="7" xfId="0" applyBorder="1"/>
    <xf numFmtId="0" fontId="0" fillId="2" borderId="5" xfId="0" applyFill="1" applyBorder="1"/>
    <xf numFmtId="0" fontId="0" fillId="2" borderId="7" xfId="0" applyFill="1" applyBorder="1"/>
    <xf numFmtId="0" fontId="0" fillId="3" borderId="5" xfId="0" applyFill="1" applyBorder="1"/>
    <xf numFmtId="0" fontId="0" fillId="4" borderId="1" xfId="0" applyFill="1" applyBorder="1" applyAlignment="1">
      <alignment horizontal="center" vertical="center"/>
    </xf>
    <xf numFmtId="0" fontId="0" fillId="0" borderId="0" xfId="0" applyBorder="1"/>
    <xf numFmtId="0" fontId="0" fillId="3" borderId="8" xfId="0" applyFill="1" applyBorder="1"/>
    <xf numFmtId="0" fontId="0" fillId="3" borderId="11" xfId="0" applyFill="1" applyBorder="1"/>
    <xf numFmtId="0" fontId="0" fillId="3" borderId="9" xfId="0" applyFill="1" applyBorder="1"/>
    <xf numFmtId="0" fontId="0" fillId="0" borderId="0" xfId="0" applyAlignment="1">
      <alignment horizontal="left"/>
    </xf>
    <xf numFmtId="0" fontId="0" fillId="3" borderId="17" xfId="0" applyFill="1" applyBorder="1"/>
    <xf numFmtId="0" fontId="0" fillId="3" borderId="18" xfId="0" applyFill="1" applyBorder="1"/>
    <xf numFmtId="0" fontId="0" fillId="3" borderId="1" xfId="0" applyFill="1" applyBorder="1"/>
    <xf numFmtId="0" fontId="0" fillId="3" borderId="10" xfId="0" applyFill="1" applyBorder="1"/>
    <xf numFmtId="0" fontId="0" fillId="3" borderId="24" xfId="0" applyFill="1" applyBorder="1"/>
    <xf numFmtId="0" fontId="0" fillId="0" borderId="25" xfId="0" applyFill="1" applyBorder="1"/>
    <xf numFmtId="0" fontId="0" fillId="0" borderId="0" xfId="0" applyFill="1" applyBorder="1"/>
    <xf numFmtId="0" fontId="0" fillId="0" borderId="16" xfId="0" applyBorder="1"/>
    <xf numFmtId="0" fontId="0" fillId="0" borderId="1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0" xfId="0" applyFont="1"/>
    <xf numFmtId="0" fontId="1" fillId="0" borderId="7" xfId="0" applyFont="1" applyBorder="1"/>
    <xf numFmtId="0" fontId="0" fillId="3" borderId="23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3" borderId="19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3" borderId="21" xfId="0" applyFill="1" applyBorder="1" applyAlignment="1">
      <alignment horizontal="center"/>
    </xf>
    <xf numFmtId="0" fontId="0" fillId="0" borderId="26" xfId="0" applyBorder="1"/>
    <xf numFmtId="0" fontId="0" fillId="0" borderId="25" xfId="0" applyBorder="1" applyAlignment="1">
      <alignment horizontal="left"/>
    </xf>
    <xf numFmtId="0" fontId="0" fillId="0" borderId="2" xfId="0" applyBorder="1"/>
    <xf numFmtId="0" fontId="0" fillId="0" borderId="0" xfId="0" applyBorder="1" applyAlignment="1">
      <alignment horizontal="left"/>
    </xf>
    <xf numFmtId="0" fontId="1" fillId="0" borderId="3" xfId="0" applyFont="1" applyBorder="1"/>
    <xf numFmtId="0" fontId="0" fillId="0" borderId="27" xfId="0" quotePrefix="1" applyBorder="1"/>
    <xf numFmtId="0" fontId="0" fillId="0" borderId="28" xfId="0" applyBorder="1" applyAlignment="1">
      <alignment horizontal="left"/>
    </xf>
    <xf numFmtId="0" fontId="0" fillId="0" borderId="5" xfId="0" applyBorder="1"/>
    <xf numFmtId="0" fontId="0" fillId="0" borderId="29" xfId="0" applyBorder="1"/>
    <xf numFmtId="0" fontId="0" fillId="0" borderId="27" xfId="0" applyBorder="1"/>
    <xf numFmtId="0" fontId="1" fillId="0" borderId="0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9525</xdr:colOff>
      <xdr:row>8</xdr:row>
      <xdr:rowOff>4762</xdr:rowOff>
    </xdr:from>
    <xdr:ext cx="336182" cy="174663"/>
    <mc:AlternateContent xmlns:mc="http://schemas.openxmlformats.org/markup-compatibility/2006" xmlns:a14="http://schemas.microsoft.com/office/drawing/2010/main">
      <mc:Choice Requires="a14">
        <xdr:sp macro="" textlink="">
          <xdr:nvSpPr>
            <xdr:cNvPr id="3" name="ZoneTexte 2"/>
            <xdr:cNvSpPr txBox="1"/>
          </xdr:nvSpPr>
          <xdr:spPr>
            <a:xfrm>
              <a:off x="9925050" y="1547812"/>
              <a:ext cx="336182" cy="174663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lIns="0" tIns="0" rIns="0" bIns="0" rtlCol="0" anchor="t">
              <a:spAutoFit/>
            </a:bodyPr>
            <a:lstStyle/>
            <a:p>
              <a:pPr/>
              <a14:m>
                <m:oMathPara xmlns:m="http://schemas.openxmlformats.org/officeDocument/2006/math">
                  <m:oMathParaPr>
                    <m:jc m:val="centerGroup"/>
                  </m:oMathParaPr>
                  <m:oMath xmlns:m="http://schemas.openxmlformats.org/officeDocument/2006/math">
                    <m:sSup>
                      <m:sSupPr>
                        <m:ctrlPr>
                          <a:rPr lang="fr-BE" sz="1100" i="1">
                            <a:latin typeface="Cambria Math" panose="02040503050406030204" pitchFamily="18" charset="0"/>
                          </a:rPr>
                        </m:ctrlPr>
                      </m:sSupPr>
                      <m:e>
                        <m:r>
                          <a:rPr lang="fr-BE" sz="1100" b="0" i="1">
                            <a:latin typeface="Cambria Math" panose="02040503050406030204" pitchFamily="18" charset="0"/>
                          </a:rPr>
                          <m:t>𝑚𝑚</m:t>
                        </m:r>
                      </m:e>
                      <m:sup>
                        <m:r>
                          <a:rPr lang="fr-BE" sz="1100" b="0" i="1">
                            <a:latin typeface="Cambria Math" panose="02040503050406030204" pitchFamily="18" charset="0"/>
                          </a:rPr>
                          <m:t>4</m:t>
                        </m:r>
                      </m:sup>
                    </m:sSup>
                  </m:oMath>
                </m:oMathPara>
              </a14:m>
              <a:endParaRPr lang="fr-BE" sz="1100"/>
            </a:p>
          </xdr:txBody>
        </xdr:sp>
      </mc:Choice>
      <mc:Fallback xmlns="">
        <xdr:sp macro="" textlink="">
          <xdr:nvSpPr>
            <xdr:cNvPr id="3" name="ZoneTexte 2"/>
            <xdr:cNvSpPr txBox="1"/>
          </xdr:nvSpPr>
          <xdr:spPr>
            <a:xfrm>
              <a:off x="9925050" y="1547812"/>
              <a:ext cx="336182" cy="174663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lIns="0" tIns="0" rIns="0" bIns="0" rtlCol="0" anchor="t">
              <a:spAutoFit/>
            </a:bodyPr>
            <a:lstStyle/>
            <a:p>
              <a:r>
                <a:rPr lang="fr-BE" sz="1100" i="0">
                  <a:latin typeface="Cambria Math" panose="02040503050406030204" pitchFamily="18" charset="0"/>
                </a:rPr>
                <a:t>〖</a:t>
              </a:r>
              <a:r>
                <a:rPr lang="fr-BE" sz="1100" b="0" i="0">
                  <a:latin typeface="Cambria Math" panose="02040503050406030204" pitchFamily="18" charset="0"/>
                </a:rPr>
                <a:t>𝑚𝑚〗^4</a:t>
              </a:r>
              <a:endParaRPr lang="fr-BE" sz="1100"/>
            </a:p>
          </xdr:txBody>
        </xdr:sp>
      </mc:Fallback>
    </mc:AlternateContent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9525</xdr:colOff>
          <xdr:row>15</xdr:row>
          <xdr:rowOff>0</xdr:rowOff>
        </xdr:from>
        <xdr:to>
          <xdr:col>22</xdr:col>
          <xdr:colOff>752475</xdr:colOff>
          <xdr:row>18</xdr:row>
          <xdr:rowOff>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0</xdr:colOff>
          <xdr:row>33</xdr:row>
          <xdr:rowOff>180975</xdr:rowOff>
        </xdr:from>
        <xdr:to>
          <xdr:col>23</xdr:col>
          <xdr:colOff>0</xdr:colOff>
          <xdr:row>37</xdr:row>
          <xdr:rowOff>9525</xdr:rowOff>
        </xdr:to>
        <xdr:sp macro="" textlink="">
          <xdr:nvSpPr>
            <xdr:cNvPr id="1027" name="CommandButton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A101"/>
  <sheetViews>
    <sheetView tabSelected="1" topLeftCell="H21" workbookViewId="0">
      <selection activeCell="V45" sqref="V45"/>
    </sheetView>
  </sheetViews>
  <sheetFormatPr baseColWidth="10" defaultColWidth="11.42578125" defaultRowHeight="15" x14ac:dyDescent="0.25"/>
  <cols>
    <col min="10" max="10" width="11.42578125" customWidth="1"/>
    <col min="12" max="12" width="11.42578125" customWidth="1"/>
    <col min="13" max="13" width="11.5703125" customWidth="1"/>
    <col min="14" max="15" width="11.42578125" customWidth="1"/>
    <col min="16" max="16" width="3.28515625" customWidth="1"/>
    <col min="17" max="17" width="4.42578125" customWidth="1"/>
    <col min="18" max="18" width="11.42578125" customWidth="1"/>
    <col min="19" max="19" width="12" bestFit="1" customWidth="1"/>
  </cols>
  <sheetData>
    <row r="1" spans="1:27" x14ac:dyDescent="0.25">
      <c r="A1" s="29">
        <v>1</v>
      </c>
      <c r="B1">
        <v>2</v>
      </c>
      <c r="C1">
        <v>3</v>
      </c>
      <c r="D1" s="29">
        <v>4</v>
      </c>
      <c r="E1">
        <v>5</v>
      </c>
      <c r="F1">
        <v>6</v>
      </c>
      <c r="G1" s="29">
        <v>7</v>
      </c>
      <c r="H1">
        <v>8</v>
      </c>
      <c r="I1">
        <v>9</v>
      </c>
      <c r="J1" s="29">
        <v>10</v>
      </c>
      <c r="K1">
        <v>11</v>
      </c>
      <c r="L1">
        <v>12</v>
      </c>
      <c r="M1" s="29">
        <v>13</v>
      </c>
      <c r="N1">
        <v>14</v>
      </c>
      <c r="O1">
        <v>15</v>
      </c>
      <c r="P1" s="29">
        <v>16</v>
      </c>
      <c r="Q1">
        <v>17</v>
      </c>
      <c r="R1">
        <v>18</v>
      </c>
      <c r="S1" s="29">
        <v>19</v>
      </c>
      <c r="T1">
        <v>20</v>
      </c>
      <c r="U1">
        <v>21</v>
      </c>
      <c r="V1" s="29">
        <v>22</v>
      </c>
      <c r="W1">
        <v>23</v>
      </c>
      <c r="X1">
        <v>24</v>
      </c>
      <c r="Y1" s="29">
        <v>25</v>
      </c>
      <c r="Z1">
        <v>26</v>
      </c>
    </row>
    <row r="2" spans="1:27" ht="15.75" thickBot="1" x14ac:dyDescent="0.3">
      <c r="B2" s="17" t="s">
        <v>0</v>
      </c>
      <c r="C2" s="23">
        <v>10000</v>
      </c>
      <c r="D2" t="s">
        <v>22</v>
      </c>
      <c r="F2" s="9" t="s">
        <v>4</v>
      </c>
      <c r="G2" s="9" t="s">
        <v>5</v>
      </c>
      <c r="H2" s="9" t="s">
        <v>6</v>
      </c>
      <c r="I2" s="9" t="s">
        <v>7</v>
      </c>
      <c r="J2" s="9" t="s">
        <v>8</v>
      </c>
      <c r="K2" s="3"/>
      <c r="P2" s="3"/>
      <c r="Q2" s="3"/>
      <c r="R2" s="3"/>
    </row>
    <row r="3" spans="1:27" x14ac:dyDescent="0.25">
      <c r="B3" s="17" t="s">
        <v>1</v>
      </c>
      <c r="C3" s="23">
        <f>C4/2</f>
        <v>500</v>
      </c>
      <c r="D3" t="s">
        <v>17</v>
      </c>
      <c r="F3" s="4">
        <v>0</v>
      </c>
      <c r="G3" s="4">
        <f>F3*$C$4/100</f>
        <v>0</v>
      </c>
      <c r="H3" s="4">
        <f>IF(G3&lt;$C$3,$C$7*G3,$C$7*G3-$C$2*(G3-$C$3))</f>
        <v>0</v>
      </c>
      <c r="I3" s="4">
        <f>IF(G3&lt;$C$3,$C$7,$C$7-$C$2)</f>
        <v>5000</v>
      </c>
      <c r="J3" s="1">
        <f>(-$C$7*G3^3)/6+(($C$7*$C$4^2)/6-($C$2*($C$4-$C$3)^3)/(6*$C$4))*G3</f>
        <v>0</v>
      </c>
      <c r="P3" s="34" t="s">
        <v>17</v>
      </c>
      <c r="Q3" s="35"/>
      <c r="R3" s="38" t="s">
        <v>11</v>
      </c>
      <c r="S3" s="39"/>
      <c r="T3" s="39"/>
      <c r="U3" s="39"/>
      <c r="V3" s="39"/>
      <c r="W3" s="39"/>
      <c r="X3" s="39"/>
      <c r="Y3" s="39"/>
      <c r="Z3" s="40"/>
    </row>
    <row r="4" spans="1:27" ht="15.75" customHeight="1" thickBot="1" x14ac:dyDescent="0.3">
      <c r="B4" s="8" t="s">
        <v>2</v>
      </c>
      <c r="C4" s="24">
        <v>1000</v>
      </c>
      <c r="D4" s="22" t="s">
        <v>17</v>
      </c>
      <c r="F4" s="4">
        <v>1</v>
      </c>
      <c r="G4" s="4">
        <f t="shared" ref="G4:G65" si="0">F4*$C$4/100</f>
        <v>10</v>
      </c>
      <c r="H4" s="4">
        <f t="shared" ref="H4:H65" si="1">IF(G4&lt;$C$3,$C$7*G4,$C$7*G4-$C$2*(G4-$C$3))</f>
        <v>50000</v>
      </c>
      <c r="I4" s="4">
        <f t="shared" ref="I4:I65" si="2">IF(G4&lt;$C$3,$C$7,$C$7-$C$2)</f>
        <v>5000</v>
      </c>
      <c r="J4" s="1">
        <f t="shared" ref="J4:J51" si="3">(-$C$7*G4^3)/6+(($C$7*$C$4^2)/6-($C$2*($C$4-$C$3)^3)/(6*$C$4))*G4</f>
        <v>6249166666.666667</v>
      </c>
      <c r="P4" s="36"/>
      <c r="Q4" s="37"/>
      <c r="R4" s="15">
        <v>75</v>
      </c>
      <c r="S4" s="16">
        <v>100</v>
      </c>
      <c r="T4" s="16">
        <v>115</v>
      </c>
      <c r="U4" s="16">
        <v>125</v>
      </c>
      <c r="V4" s="16">
        <v>150</v>
      </c>
      <c r="W4" s="16">
        <v>160</v>
      </c>
      <c r="X4" s="12">
        <v>175</v>
      </c>
      <c r="Y4" s="12">
        <v>200</v>
      </c>
      <c r="Z4" s="13">
        <v>225</v>
      </c>
    </row>
    <row r="5" spans="1:27" x14ac:dyDescent="0.25">
      <c r="B5" s="20"/>
      <c r="C5" s="25"/>
      <c r="D5" s="21"/>
      <c r="F5" s="4">
        <v>2</v>
      </c>
      <c r="G5" s="4">
        <f t="shared" si="0"/>
        <v>20</v>
      </c>
      <c r="H5" s="4">
        <f t="shared" si="1"/>
        <v>100000</v>
      </c>
      <c r="I5" s="4">
        <f t="shared" si="2"/>
        <v>5000</v>
      </c>
      <c r="J5" s="1">
        <f t="shared" si="3"/>
        <v>12493333333.333334</v>
      </c>
      <c r="L5" s="41" t="s">
        <v>3</v>
      </c>
      <c r="M5" s="42">
        <v>20000</v>
      </c>
      <c r="N5" s="43" t="s">
        <v>19</v>
      </c>
      <c r="P5" s="31" t="s">
        <v>13</v>
      </c>
      <c r="Q5" s="18">
        <v>16</v>
      </c>
      <c r="R5" s="5">
        <f>(Q5*$R$4^3)/12</f>
        <v>562500</v>
      </c>
      <c r="S5" s="5">
        <f>(Q5*$S$4^3)/12</f>
        <v>1333333.3333333333</v>
      </c>
      <c r="T5" s="5">
        <f>(Q5*$T$4^3)/12</f>
        <v>2027833.3333333333</v>
      </c>
      <c r="U5" s="5">
        <f>(Q5*$U$4^3)/12</f>
        <v>2604166.6666666665</v>
      </c>
      <c r="V5" s="5">
        <f>(Q5*$V$4^3)/12</f>
        <v>4500000</v>
      </c>
      <c r="W5" s="5">
        <f>(Q5*$W$4^3)/12</f>
        <v>5461333.333333333</v>
      </c>
      <c r="X5" s="5">
        <f>(Q5*$X$4^3)/12</f>
        <v>7145833.333333333</v>
      </c>
      <c r="Y5" s="5">
        <f>(Q5*$Y$4^3)/12</f>
        <v>10666666.666666666</v>
      </c>
      <c r="Z5" s="5">
        <f>(Q5*$Z$4^3)/12</f>
        <v>15187500</v>
      </c>
    </row>
    <row r="6" spans="1:27" x14ac:dyDescent="0.25">
      <c r="C6" s="26"/>
      <c r="F6" s="4">
        <v>3</v>
      </c>
      <c r="G6" s="4">
        <f t="shared" si="0"/>
        <v>30</v>
      </c>
      <c r="H6" s="4">
        <f t="shared" si="1"/>
        <v>150000</v>
      </c>
      <c r="I6" s="4">
        <f t="shared" si="2"/>
        <v>5000</v>
      </c>
      <c r="J6" s="1">
        <f t="shared" si="3"/>
        <v>18727500000</v>
      </c>
      <c r="L6" s="22" t="s">
        <v>21</v>
      </c>
      <c r="M6" s="44">
        <f>C4/200</f>
        <v>5</v>
      </c>
      <c r="N6" s="1" t="s">
        <v>17</v>
      </c>
      <c r="P6" s="32"/>
      <c r="Q6" s="11">
        <v>19</v>
      </c>
      <c r="R6" s="5">
        <f t="shared" ref="R6:R13" si="4">(Q6*$R$4^3)/12</f>
        <v>667968.75</v>
      </c>
      <c r="S6" s="5">
        <f t="shared" ref="S6:S13" si="5">(Q6*$S$4^3)/12</f>
        <v>1583333.3333333333</v>
      </c>
      <c r="T6" s="5">
        <f t="shared" ref="T6:T13" si="6">(Q6*$T$4^3)/12</f>
        <v>2408052.0833333335</v>
      </c>
      <c r="U6" s="5">
        <f t="shared" ref="U6:U13" si="7">(Q6*$U$4^3)/12</f>
        <v>3092447.9166666665</v>
      </c>
      <c r="V6" s="5">
        <f t="shared" ref="V6:V13" si="8">(Q6*$V$4^3)/12</f>
        <v>5343750</v>
      </c>
      <c r="W6" s="5">
        <f t="shared" ref="W6:W13" si="9">(Q6*$W$4^3)/12</f>
        <v>6485333.333333333</v>
      </c>
      <c r="X6" s="5">
        <f t="shared" ref="X6:X13" si="10">(Q6*$X$4^3)/12</f>
        <v>8485677.083333334</v>
      </c>
      <c r="Y6" s="5">
        <f t="shared" ref="Y6:Y13" si="11">(Q6*$Y$4^3)/12</f>
        <v>12666666.666666666</v>
      </c>
      <c r="Z6" s="5">
        <f t="shared" ref="Z6:Z13" si="12">(Q6*$Z$4^3)/12</f>
        <v>18035156.25</v>
      </c>
    </row>
    <row r="7" spans="1:27" x14ac:dyDescent="0.25">
      <c r="B7" s="6" t="s">
        <v>9</v>
      </c>
      <c r="C7" s="27">
        <f>C2-C8</f>
        <v>5000</v>
      </c>
      <c r="D7" t="s">
        <v>22</v>
      </c>
      <c r="F7" s="4">
        <v>4</v>
      </c>
      <c r="G7" s="4">
        <f t="shared" si="0"/>
        <v>40</v>
      </c>
      <c r="H7" s="4">
        <f t="shared" si="1"/>
        <v>200000</v>
      </c>
      <c r="I7" s="4">
        <f t="shared" si="2"/>
        <v>5000</v>
      </c>
      <c r="J7" s="1">
        <f t="shared" si="3"/>
        <v>24946666666.666668</v>
      </c>
      <c r="K7" s="48"/>
      <c r="L7" s="22" t="s">
        <v>20</v>
      </c>
      <c r="M7" s="44">
        <f>MAX(J3:J101)</f>
        <v>208333333333.33331</v>
      </c>
      <c r="N7" s="45"/>
      <c r="O7" s="49"/>
      <c r="P7" s="32"/>
      <c r="Q7" s="11">
        <v>22</v>
      </c>
      <c r="R7" s="5">
        <f t="shared" si="4"/>
        <v>773437.5</v>
      </c>
      <c r="S7" s="5">
        <f t="shared" si="5"/>
        <v>1833333.3333333333</v>
      </c>
      <c r="T7" s="5">
        <f t="shared" si="6"/>
        <v>2788270.8333333335</v>
      </c>
      <c r="U7" s="5">
        <f t="shared" si="7"/>
        <v>3580729.1666666665</v>
      </c>
      <c r="V7" s="5">
        <f t="shared" si="8"/>
        <v>6187500</v>
      </c>
      <c r="W7" s="5">
        <f t="shared" si="9"/>
        <v>7509333.333333333</v>
      </c>
      <c r="X7" s="5">
        <f t="shared" si="10"/>
        <v>9825520.833333334</v>
      </c>
      <c r="Y7" s="5">
        <f t="shared" si="11"/>
        <v>14666666.666666666</v>
      </c>
      <c r="Z7" s="5">
        <f t="shared" si="12"/>
        <v>20882812.5</v>
      </c>
    </row>
    <row r="8" spans="1:27" x14ac:dyDescent="0.25">
      <c r="B8" s="7" t="s">
        <v>10</v>
      </c>
      <c r="C8" s="28">
        <f>C2*C3/C4</f>
        <v>5000</v>
      </c>
      <c r="D8" t="s">
        <v>22</v>
      </c>
      <c r="F8" s="4">
        <v>5</v>
      </c>
      <c r="G8" s="4">
        <f t="shared" si="0"/>
        <v>50</v>
      </c>
      <c r="H8" s="4">
        <f t="shared" si="1"/>
        <v>250000</v>
      </c>
      <c r="I8" s="4">
        <f t="shared" si="2"/>
        <v>5000</v>
      </c>
      <c r="J8" s="1">
        <f t="shared" si="3"/>
        <v>31145833333.333332</v>
      </c>
      <c r="L8" s="22"/>
      <c r="M8" s="44"/>
      <c r="N8" s="1"/>
      <c r="P8" s="32"/>
      <c r="Q8" s="11">
        <v>25</v>
      </c>
      <c r="R8" s="5">
        <f t="shared" si="4"/>
        <v>878906.25</v>
      </c>
      <c r="S8" s="30">
        <f t="shared" si="5"/>
        <v>2083333.3333333333</v>
      </c>
      <c r="T8" s="5">
        <f t="shared" si="6"/>
        <v>3168489.5833333335</v>
      </c>
      <c r="U8" s="5">
        <f t="shared" si="7"/>
        <v>4069010.4166666665</v>
      </c>
      <c r="V8" s="5">
        <f t="shared" si="8"/>
        <v>7031250</v>
      </c>
      <c r="W8" s="5">
        <f t="shared" si="9"/>
        <v>8533333.333333334</v>
      </c>
      <c r="X8" s="5">
        <f t="shared" si="10"/>
        <v>11165364.583333334</v>
      </c>
      <c r="Y8" s="5">
        <f t="shared" si="11"/>
        <v>16666666.666666666</v>
      </c>
      <c r="Z8" s="5">
        <f t="shared" si="12"/>
        <v>23730468.75</v>
      </c>
    </row>
    <row r="9" spans="1:27" x14ac:dyDescent="0.25">
      <c r="F9" s="4">
        <v>6</v>
      </c>
      <c r="G9" s="4">
        <f t="shared" si="0"/>
        <v>60</v>
      </c>
      <c r="H9" s="4">
        <f t="shared" si="1"/>
        <v>300000</v>
      </c>
      <c r="I9" s="4">
        <f t="shared" si="2"/>
        <v>5000</v>
      </c>
      <c r="J9" s="1">
        <f t="shared" si="3"/>
        <v>37320000000</v>
      </c>
      <c r="L9" s="46" t="s">
        <v>24</v>
      </c>
      <c r="M9" s="47">
        <f>M7/(M6*M5)</f>
        <v>2083333.333333333</v>
      </c>
      <c r="N9" s="2"/>
      <c r="P9" s="32"/>
      <c r="Q9" s="11">
        <v>32</v>
      </c>
      <c r="R9" s="5">
        <f t="shared" si="4"/>
        <v>1125000</v>
      </c>
      <c r="S9" s="5">
        <f t="shared" si="5"/>
        <v>2666666.6666666665</v>
      </c>
      <c r="T9" s="5">
        <f t="shared" si="6"/>
        <v>4055666.6666666665</v>
      </c>
      <c r="U9" s="5">
        <f t="shared" si="7"/>
        <v>5208333.333333333</v>
      </c>
      <c r="V9" s="5">
        <f t="shared" si="8"/>
        <v>9000000</v>
      </c>
      <c r="W9" s="5">
        <f t="shared" si="9"/>
        <v>10922666.666666666</v>
      </c>
      <c r="X9" s="5">
        <f t="shared" si="10"/>
        <v>14291666.666666666</v>
      </c>
      <c r="Y9" s="5">
        <f t="shared" si="11"/>
        <v>21333333.333333332</v>
      </c>
      <c r="Z9" s="5">
        <f t="shared" si="12"/>
        <v>30375000</v>
      </c>
    </row>
    <row r="10" spans="1:27" x14ac:dyDescent="0.25">
      <c r="F10" s="4">
        <v>7</v>
      </c>
      <c r="G10" s="4">
        <f t="shared" si="0"/>
        <v>70</v>
      </c>
      <c r="H10" s="4">
        <f>IF(G10&lt;$C$3,$C$7*G10,$C$7*G10-$C$2*(G10-$C$3))</f>
        <v>350000</v>
      </c>
      <c r="I10" s="4">
        <f t="shared" si="2"/>
        <v>5000</v>
      </c>
      <c r="J10" s="1">
        <f t="shared" si="3"/>
        <v>43464166666.666664</v>
      </c>
      <c r="M10" s="14"/>
      <c r="P10" s="32"/>
      <c r="Q10" s="11">
        <v>38</v>
      </c>
      <c r="R10" s="5">
        <f t="shared" si="4"/>
        <v>1335937.5</v>
      </c>
      <c r="S10" s="5">
        <f t="shared" si="5"/>
        <v>3166666.6666666665</v>
      </c>
      <c r="T10" s="5">
        <f t="shared" si="6"/>
        <v>4816104.166666667</v>
      </c>
      <c r="U10" s="5">
        <f t="shared" si="7"/>
        <v>6184895.833333333</v>
      </c>
      <c r="V10" s="5">
        <f t="shared" si="8"/>
        <v>10687500</v>
      </c>
      <c r="W10" s="5">
        <f t="shared" si="9"/>
        <v>12970666.666666666</v>
      </c>
      <c r="X10" s="5">
        <f t="shared" si="10"/>
        <v>16971354.166666668</v>
      </c>
      <c r="Y10" s="5">
        <f t="shared" si="11"/>
        <v>25333333.333333332</v>
      </c>
      <c r="Z10" s="5">
        <f t="shared" si="12"/>
        <v>36070312.5</v>
      </c>
    </row>
    <row r="11" spans="1:27" x14ac:dyDescent="0.25">
      <c r="F11" s="4">
        <v>8</v>
      </c>
      <c r="G11" s="4">
        <f t="shared" si="0"/>
        <v>80</v>
      </c>
      <c r="H11" s="4">
        <f t="shared" si="1"/>
        <v>400000</v>
      </c>
      <c r="I11" s="4">
        <f t="shared" si="2"/>
        <v>5000</v>
      </c>
      <c r="J11" s="1">
        <f t="shared" si="3"/>
        <v>49573333333.333336</v>
      </c>
      <c r="M11" s="14"/>
      <c r="P11" s="32"/>
      <c r="Q11" s="11">
        <v>50</v>
      </c>
      <c r="R11" s="5">
        <f t="shared" si="4"/>
        <v>1757812.5</v>
      </c>
      <c r="S11" s="5">
        <f t="shared" si="5"/>
        <v>4166666.6666666665</v>
      </c>
      <c r="T11" s="5">
        <f t="shared" si="6"/>
        <v>6336979.166666667</v>
      </c>
      <c r="U11" s="5">
        <f t="shared" si="7"/>
        <v>8138020.833333333</v>
      </c>
      <c r="V11" s="5">
        <f t="shared" si="8"/>
        <v>14062500</v>
      </c>
      <c r="W11" s="5">
        <f t="shared" si="9"/>
        <v>17066666.666666668</v>
      </c>
      <c r="X11" s="5">
        <f t="shared" si="10"/>
        <v>22330729.166666668</v>
      </c>
      <c r="Y11" s="5">
        <f t="shared" si="11"/>
        <v>33333333.333333332</v>
      </c>
      <c r="Z11" s="5">
        <f t="shared" si="12"/>
        <v>47460937.5</v>
      </c>
    </row>
    <row r="12" spans="1:27" x14ac:dyDescent="0.25">
      <c r="F12" s="4">
        <v>9</v>
      </c>
      <c r="G12" s="4">
        <f t="shared" si="0"/>
        <v>90</v>
      </c>
      <c r="H12" s="4">
        <f t="shared" si="1"/>
        <v>450000</v>
      </c>
      <c r="I12" s="4">
        <f t="shared" si="2"/>
        <v>5000</v>
      </c>
      <c r="J12" s="1">
        <f t="shared" si="3"/>
        <v>55642500000</v>
      </c>
      <c r="M12" s="14"/>
      <c r="O12" s="10"/>
      <c r="P12" s="32"/>
      <c r="Q12" s="11">
        <v>63</v>
      </c>
      <c r="R12" s="5">
        <f t="shared" si="4"/>
        <v>2214843.75</v>
      </c>
      <c r="S12" s="5">
        <f t="shared" si="5"/>
        <v>5250000</v>
      </c>
      <c r="T12" s="5">
        <f t="shared" si="6"/>
        <v>7984593.75</v>
      </c>
      <c r="U12" s="5">
        <f t="shared" si="7"/>
        <v>10253906.25</v>
      </c>
      <c r="V12" s="5">
        <f t="shared" si="8"/>
        <v>17718750</v>
      </c>
      <c r="W12" s="5">
        <f t="shared" si="9"/>
        <v>21504000</v>
      </c>
      <c r="X12" s="5">
        <f t="shared" si="10"/>
        <v>28136718.75</v>
      </c>
      <c r="Y12" s="5">
        <f t="shared" si="11"/>
        <v>42000000</v>
      </c>
      <c r="Z12" s="5">
        <f t="shared" si="12"/>
        <v>59800781.25</v>
      </c>
    </row>
    <row r="13" spans="1:27" ht="15.75" thickBot="1" x14ac:dyDescent="0.3">
      <c r="F13" s="4">
        <v>10</v>
      </c>
      <c r="G13" s="4">
        <f t="shared" si="0"/>
        <v>100</v>
      </c>
      <c r="H13" s="4">
        <f t="shared" si="1"/>
        <v>500000</v>
      </c>
      <c r="I13" s="4">
        <f t="shared" si="2"/>
        <v>5000</v>
      </c>
      <c r="J13" s="1">
        <f t="shared" si="3"/>
        <v>61666666666.666664</v>
      </c>
      <c r="M13" s="14"/>
      <c r="O13" s="10"/>
      <c r="P13" s="33"/>
      <c r="Q13" s="13">
        <v>75</v>
      </c>
      <c r="R13" s="5">
        <f t="shared" si="4"/>
        <v>2636718.75</v>
      </c>
      <c r="S13" s="5">
        <f t="shared" si="5"/>
        <v>6250000</v>
      </c>
      <c r="T13" s="5">
        <f t="shared" si="6"/>
        <v>9505468.75</v>
      </c>
      <c r="U13" s="5">
        <f t="shared" si="7"/>
        <v>12207031.25</v>
      </c>
      <c r="V13" s="5">
        <f t="shared" si="8"/>
        <v>21093750</v>
      </c>
      <c r="W13" s="5">
        <f t="shared" si="9"/>
        <v>25600000</v>
      </c>
      <c r="X13" s="5">
        <f t="shared" si="10"/>
        <v>33496093.75</v>
      </c>
      <c r="Y13" s="5">
        <f t="shared" si="11"/>
        <v>50000000</v>
      </c>
      <c r="Z13" s="5">
        <f t="shared" si="12"/>
        <v>71191406.25</v>
      </c>
    </row>
    <row r="14" spans="1:27" x14ac:dyDescent="0.25">
      <c r="F14" s="4">
        <v>12</v>
      </c>
      <c r="G14" s="4">
        <f t="shared" si="0"/>
        <v>120</v>
      </c>
      <c r="H14" s="4">
        <f t="shared" si="1"/>
        <v>600000</v>
      </c>
      <c r="I14" s="4">
        <f t="shared" si="2"/>
        <v>5000</v>
      </c>
      <c r="J14" s="1">
        <f t="shared" si="3"/>
        <v>73560000000</v>
      </c>
      <c r="M14" s="14"/>
      <c r="O14" s="10"/>
      <c r="P14" s="10"/>
      <c r="Q14" s="10"/>
      <c r="R14" s="10"/>
      <c r="S14" s="10"/>
      <c r="T14" s="10"/>
      <c r="U14" s="10"/>
      <c r="V14" s="10"/>
      <c r="W14" s="10"/>
      <c r="X14" s="10"/>
      <c r="AA14" s="29"/>
    </row>
    <row r="15" spans="1:27" x14ac:dyDescent="0.25">
      <c r="F15" s="4">
        <v>13</v>
      </c>
      <c r="G15" s="4">
        <f t="shared" si="0"/>
        <v>130</v>
      </c>
      <c r="H15" s="4">
        <f t="shared" si="1"/>
        <v>650000</v>
      </c>
      <c r="I15" s="4">
        <f t="shared" si="2"/>
        <v>5000</v>
      </c>
      <c r="J15" s="1">
        <f t="shared" si="3"/>
        <v>79419166666.666672</v>
      </c>
      <c r="M15" s="14"/>
      <c r="O15" s="10"/>
      <c r="P15" s="10"/>
      <c r="Q15" s="10"/>
      <c r="R15" s="10"/>
      <c r="S15" s="10"/>
      <c r="T15" s="10"/>
      <c r="U15" s="10"/>
      <c r="V15" s="10"/>
      <c r="W15" s="10"/>
      <c r="X15" s="10"/>
    </row>
    <row r="16" spans="1:27" x14ac:dyDescent="0.25">
      <c r="F16" s="4">
        <v>14</v>
      </c>
      <c r="G16" s="4">
        <f t="shared" si="0"/>
        <v>140</v>
      </c>
      <c r="H16" s="4">
        <f t="shared" si="1"/>
        <v>700000</v>
      </c>
      <c r="I16" s="4">
        <f t="shared" si="2"/>
        <v>5000</v>
      </c>
      <c r="J16" s="1">
        <f t="shared" si="3"/>
        <v>85213333333.333328</v>
      </c>
      <c r="M16" s="14"/>
      <c r="O16" s="10"/>
      <c r="P16" s="10"/>
      <c r="Q16" s="10"/>
      <c r="R16" s="10"/>
      <c r="S16" s="10"/>
      <c r="T16" s="10"/>
      <c r="U16" s="10"/>
      <c r="V16" s="10"/>
      <c r="W16" s="10"/>
      <c r="X16" s="10"/>
    </row>
    <row r="17" spans="6:26" x14ac:dyDescent="0.25">
      <c r="F17" s="4">
        <v>15</v>
      </c>
      <c r="G17" s="4">
        <f t="shared" si="0"/>
        <v>150</v>
      </c>
      <c r="H17" s="4">
        <f t="shared" si="1"/>
        <v>750000</v>
      </c>
      <c r="I17" s="4">
        <f t="shared" si="2"/>
        <v>5000</v>
      </c>
      <c r="J17" s="1">
        <f t="shared" si="3"/>
        <v>90937500000</v>
      </c>
      <c r="M17" s="14"/>
      <c r="O17" s="10"/>
      <c r="P17" s="10"/>
      <c r="Q17" s="10"/>
      <c r="R17" s="10"/>
      <c r="S17" s="10"/>
      <c r="T17" s="10"/>
      <c r="U17" s="10"/>
      <c r="V17" s="10"/>
      <c r="W17" s="10"/>
      <c r="X17" s="10"/>
    </row>
    <row r="18" spans="6:26" x14ac:dyDescent="0.25">
      <c r="F18" s="4">
        <v>16</v>
      </c>
      <c r="G18" s="4">
        <f t="shared" si="0"/>
        <v>160</v>
      </c>
      <c r="H18" s="4">
        <f t="shared" si="1"/>
        <v>800000</v>
      </c>
      <c r="I18" s="4">
        <f t="shared" si="2"/>
        <v>5000</v>
      </c>
      <c r="J18" s="1">
        <f t="shared" si="3"/>
        <v>96586666666.666672</v>
      </c>
      <c r="M18" s="14"/>
      <c r="O18" s="10"/>
      <c r="P18" s="10"/>
      <c r="Q18" s="10"/>
      <c r="R18" s="10"/>
      <c r="S18" s="10"/>
      <c r="T18" s="10"/>
      <c r="U18" s="10"/>
      <c r="V18" s="10"/>
      <c r="W18" s="10"/>
      <c r="X18" s="10"/>
    </row>
    <row r="19" spans="6:26" x14ac:dyDescent="0.25">
      <c r="F19" s="4">
        <v>17</v>
      </c>
      <c r="G19" s="4">
        <f t="shared" si="0"/>
        <v>170</v>
      </c>
      <c r="H19" s="4">
        <f t="shared" si="1"/>
        <v>850000</v>
      </c>
      <c r="I19" s="4">
        <f t="shared" si="2"/>
        <v>5000</v>
      </c>
      <c r="J19" s="1">
        <f t="shared" si="3"/>
        <v>102155833333.33333</v>
      </c>
      <c r="M19" s="14"/>
      <c r="O19" s="10"/>
      <c r="P19" s="10"/>
      <c r="Q19" s="10"/>
      <c r="R19" s="10"/>
      <c r="S19" s="10"/>
      <c r="T19" s="10"/>
      <c r="U19" s="10"/>
      <c r="V19" s="10"/>
      <c r="W19" s="10"/>
      <c r="X19" s="10"/>
    </row>
    <row r="20" spans="6:26" x14ac:dyDescent="0.25">
      <c r="F20" s="4">
        <v>18</v>
      </c>
      <c r="G20" s="4">
        <f t="shared" si="0"/>
        <v>180</v>
      </c>
      <c r="H20" s="4">
        <f t="shared" si="1"/>
        <v>900000</v>
      </c>
      <c r="I20" s="4">
        <f t="shared" si="2"/>
        <v>5000</v>
      </c>
      <c r="J20" s="1">
        <f t="shared" si="3"/>
        <v>107640000000</v>
      </c>
      <c r="M20" s="14"/>
      <c r="O20" s="10"/>
      <c r="S20" t="s">
        <v>12</v>
      </c>
    </row>
    <row r="21" spans="6:26" ht="15.75" thickBot="1" x14ac:dyDescent="0.3">
      <c r="F21" s="4">
        <v>19</v>
      </c>
      <c r="G21" s="4">
        <f t="shared" si="0"/>
        <v>190</v>
      </c>
      <c r="H21" s="4">
        <f t="shared" si="1"/>
        <v>950000</v>
      </c>
      <c r="I21" s="4">
        <f t="shared" si="2"/>
        <v>5000</v>
      </c>
      <c r="J21" s="1">
        <f t="shared" si="3"/>
        <v>113034166666.66667</v>
      </c>
      <c r="M21" s="14"/>
      <c r="O21" s="10"/>
      <c r="P21" s="3"/>
      <c r="Q21" s="3"/>
      <c r="R21" s="3"/>
    </row>
    <row r="22" spans="6:26" x14ac:dyDescent="0.25">
      <c r="F22" s="4">
        <v>20</v>
      </c>
      <c r="G22" s="4">
        <f t="shared" si="0"/>
        <v>200</v>
      </c>
      <c r="H22" s="4">
        <f t="shared" si="1"/>
        <v>1000000</v>
      </c>
      <c r="I22" s="4">
        <f t="shared" si="2"/>
        <v>5000</v>
      </c>
      <c r="J22" s="1">
        <f t="shared" si="3"/>
        <v>118333333333.33333</v>
      </c>
      <c r="L22" s="10"/>
      <c r="M22" s="14"/>
      <c r="N22" s="10"/>
      <c r="O22" s="10"/>
      <c r="P22" s="34" t="s">
        <v>17</v>
      </c>
      <c r="Q22" s="35"/>
      <c r="R22" s="38" t="s">
        <v>11</v>
      </c>
      <c r="S22" s="39"/>
      <c r="T22" s="39"/>
      <c r="U22" s="39"/>
      <c r="V22" s="39"/>
      <c r="W22" s="39"/>
      <c r="X22" s="39"/>
      <c r="Y22" s="39"/>
      <c r="Z22" s="40"/>
    </row>
    <row r="23" spans="6:26" ht="15.75" thickBot="1" x14ac:dyDescent="0.3">
      <c r="F23" s="4">
        <v>21</v>
      </c>
      <c r="G23" s="4">
        <f t="shared" si="0"/>
        <v>210</v>
      </c>
      <c r="H23" s="4">
        <f t="shared" si="1"/>
        <v>1050000</v>
      </c>
      <c r="I23" s="4">
        <f t="shared" si="2"/>
        <v>5000</v>
      </c>
      <c r="J23" s="1">
        <f t="shared" si="3"/>
        <v>123532500000</v>
      </c>
      <c r="M23" s="14"/>
      <c r="P23" s="36"/>
      <c r="Q23" s="37"/>
      <c r="R23" s="15">
        <v>75</v>
      </c>
      <c r="S23" s="16">
        <v>100</v>
      </c>
      <c r="T23" s="16">
        <v>115</v>
      </c>
      <c r="U23" s="16">
        <v>125</v>
      </c>
      <c r="V23" s="16">
        <v>150</v>
      </c>
      <c r="W23" s="16">
        <v>160</v>
      </c>
      <c r="X23" s="16">
        <v>175</v>
      </c>
      <c r="Y23" s="16">
        <v>200</v>
      </c>
      <c r="Z23" s="19">
        <v>225</v>
      </c>
    </row>
    <row r="24" spans="6:26" x14ac:dyDescent="0.25">
      <c r="F24" s="4">
        <v>22</v>
      </c>
      <c r="G24" s="4">
        <f t="shared" si="0"/>
        <v>220</v>
      </c>
      <c r="H24" s="4">
        <f t="shared" si="1"/>
        <v>1100000</v>
      </c>
      <c r="I24" s="4">
        <f t="shared" si="2"/>
        <v>5000</v>
      </c>
      <c r="J24" s="1">
        <f t="shared" si="3"/>
        <v>128626666666.66667</v>
      </c>
      <c r="L24" s="41" t="s">
        <v>14</v>
      </c>
      <c r="M24" s="42">
        <f>MAX(H3:H101)</f>
        <v>2500000</v>
      </c>
      <c r="N24" s="43" t="s">
        <v>15</v>
      </c>
      <c r="P24" s="31" t="s">
        <v>13</v>
      </c>
      <c r="Q24" s="18">
        <v>16</v>
      </c>
      <c r="R24" s="2">
        <f>R5/($R$23/2)</f>
        <v>15000</v>
      </c>
      <c r="S24" s="5">
        <f>S5/($S$23/2)</f>
        <v>26666.666666666664</v>
      </c>
      <c r="T24" s="5">
        <f>T5/($T$23/2)</f>
        <v>35266.666666666664</v>
      </c>
      <c r="U24" s="5">
        <f>U5/($U$23/2)</f>
        <v>41666.666666666664</v>
      </c>
      <c r="V24" s="5">
        <f>V5/($V$23/2)</f>
        <v>60000</v>
      </c>
      <c r="W24" s="5">
        <f>W5/($W$23/2)</f>
        <v>68266.666666666657</v>
      </c>
      <c r="X24" s="5">
        <f>X5/($X$23/2)</f>
        <v>81666.666666666657</v>
      </c>
      <c r="Y24" s="5">
        <f>Y5/($Y$23/2)</f>
        <v>106666.66666666666</v>
      </c>
      <c r="Z24" s="5">
        <f>Z5/($Z$23/2)</f>
        <v>135000</v>
      </c>
    </row>
    <row r="25" spans="6:26" x14ac:dyDescent="0.25">
      <c r="F25" s="4">
        <v>23</v>
      </c>
      <c r="G25" s="4">
        <f t="shared" si="0"/>
        <v>230</v>
      </c>
      <c r="H25" s="4">
        <f t="shared" si="1"/>
        <v>1150000</v>
      </c>
      <c r="I25" s="4">
        <f t="shared" si="2"/>
        <v>5000</v>
      </c>
      <c r="J25" s="1">
        <f t="shared" si="3"/>
        <v>133610833333.33333</v>
      </c>
      <c r="K25" s="48"/>
      <c r="L25" s="22" t="s">
        <v>18</v>
      </c>
      <c r="M25" s="44">
        <v>10</v>
      </c>
      <c r="N25" s="1" t="s">
        <v>19</v>
      </c>
      <c r="O25" s="49"/>
      <c r="P25" s="32"/>
      <c r="Q25" s="11">
        <v>19</v>
      </c>
      <c r="R25" s="2">
        <f t="shared" ref="R25:R32" si="13">R6/($R$23/2)</f>
        <v>17812.5</v>
      </c>
      <c r="S25" s="5">
        <f t="shared" ref="S25:S32" si="14">S6/($S$23/2)</f>
        <v>31666.666666666664</v>
      </c>
      <c r="T25" s="5">
        <f t="shared" ref="T25:T32" si="15">T6/($T$23/2)</f>
        <v>41879.166666666672</v>
      </c>
      <c r="U25" s="5">
        <f t="shared" ref="U25:U32" si="16">U6/($U$23/2)</f>
        <v>49479.166666666664</v>
      </c>
      <c r="V25" s="5">
        <f t="shared" ref="V25:V32" si="17">V6/($V$23/2)</f>
        <v>71250</v>
      </c>
      <c r="W25" s="5">
        <f t="shared" ref="W25:W32" si="18">W6/($W$23/2)</f>
        <v>81066.666666666657</v>
      </c>
      <c r="X25" s="5">
        <f t="shared" ref="X25:X32" si="19">X6/($X$23/2)</f>
        <v>96979.166666666672</v>
      </c>
      <c r="Y25" s="5">
        <f t="shared" ref="Y25:Y31" si="20">Y6/($Y$23/2)</f>
        <v>126666.66666666666</v>
      </c>
      <c r="Z25" s="5">
        <f t="shared" ref="Z25:Z32" si="21">Z6/($Z$23/2)</f>
        <v>160312.5</v>
      </c>
    </row>
    <row r="26" spans="6:26" x14ac:dyDescent="0.25">
      <c r="F26" s="4">
        <v>24</v>
      </c>
      <c r="G26" s="4">
        <f t="shared" si="0"/>
        <v>240</v>
      </c>
      <c r="H26" s="4">
        <f t="shared" si="1"/>
        <v>1200000</v>
      </c>
      <c r="I26" s="4">
        <f t="shared" si="2"/>
        <v>5000</v>
      </c>
      <c r="J26" s="1">
        <f t="shared" si="3"/>
        <v>138480000000</v>
      </c>
      <c r="L26" s="50" t="s">
        <v>23</v>
      </c>
      <c r="M26" s="47">
        <f>M24/M25</f>
        <v>250000</v>
      </c>
      <c r="N26" s="2" t="s">
        <v>16</v>
      </c>
      <c r="P26" s="32"/>
      <c r="Q26" s="11">
        <v>22</v>
      </c>
      <c r="R26" s="2">
        <f t="shared" si="13"/>
        <v>20625</v>
      </c>
      <c r="S26" s="5">
        <f t="shared" si="14"/>
        <v>36666.666666666664</v>
      </c>
      <c r="T26" s="5">
        <f t="shared" si="15"/>
        <v>48491.666666666672</v>
      </c>
      <c r="U26" s="5">
        <f t="shared" si="16"/>
        <v>57291.666666666664</v>
      </c>
      <c r="V26" s="5">
        <f t="shared" si="17"/>
        <v>82500</v>
      </c>
      <c r="W26" s="5">
        <f t="shared" si="18"/>
        <v>93866.666666666657</v>
      </c>
      <c r="X26" s="5">
        <f t="shared" si="19"/>
        <v>112291.66666666667</v>
      </c>
      <c r="Y26" s="5">
        <f t="shared" si="20"/>
        <v>146666.66666666666</v>
      </c>
      <c r="Z26" s="5">
        <f t="shared" si="21"/>
        <v>185625</v>
      </c>
    </row>
    <row r="27" spans="6:26" x14ac:dyDescent="0.25">
      <c r="F27" s="4">
        <v>25</v>
      </c>
      <c r="G27" s="4">
        <f t="shared" si="0"/>
        <v>250</v>
      </c>
      <c r="H27" s="4">
        <f t="shared" si="1"/>
        <v>1250000</v>
      </c>
      <c r="I27" s="4">
        <f t="shared" si="2"/>
        <v>5000</v>
      </c>
      <c r="J27" s="1">
        <f t="shared" si="3"/>
        <v>143229166666.66666</v>
      </c>
      <c r="P27" s="32"/>
      <c r="Q27" s="11">
        <v>25</v>
      </c>
      <c r="R27" s="2">
        <f t="shared" si="13"/>
        <v>23437.5</v>
      </c>
      <c r="S27" s="5">
        <f t="shared" si="14"/>
        <v>41666.666666666664</v>
      </c>
      <c r="T27" s="5">
        <f t="shared" si="15"/>
        <v>55104.166666666672</v>
      </c>
      <c r="U27" s="5">
        <f t="shared" si="16"/>
        <v>65104.166666666664</v>
      </c>
      <c r="V27" s="5">
        <f t="shared" si="17"/>
        <v>93750</v>
      </c>
      <c r="W27" s="5">
        <f t="shared" si="18"/>
        <v>106666.66666666667</v>
      </c>
      <c r="X27" s="5">
        <f t="shared" si="19"/>
        <v>127604.16666666667</v>
      </c>
      <c r="Y27" s="5">
        <f t="shared" si="20"/>
        <v>166666.66666666666</v>
      </c>
      <c r="Z27" s="5">
        <f t="shared" si="21"/>
        <v>210937.5</v>
      </c>
    </row>
    <row r="28" spans="6:26" x14ac:dyDescent="0.25">
      <c r="F28" s="4">
        <v>26</v>
      </c>
      <c r="G28" s="4">
        <f t="shared" si="0"/>
        <v>260</v>
      </c>
      <c r="H28" s="4">
        <f t="shared" si="1"/>
        <v>1300000</v>
      </c>
      <c r="I28" s="4">
        <f t="shared" si="2"/>
        <v>5000</v>
      </c>
      <c r="J28" s="1">
        <f t="shared" si="3"/>
        <v>147853333333.33334</v>
      </c>
      <c r="P28" s="32"/>
      <c r="Q28" s="11">
        <v>32</v>
      </c>
      <c r="R28" s="2">
        <f t="shared" si="13"/>
        <v>30000</v>
      </c>
      <c r="S28" s="5">
        <f t="shared" si="14"/>
        <v>53333.333333333328</v>
      </c>
      <c r="T28" s="5">
        <f t="shared" si="15"/>
        <v>70533.333333333328</v>
      </c>
      <c r="U28" s="5">
        <f t="shared" si="16"/>
        <v>83333.333333333328</v>
      </c>
      <c r="V28" s="5">
        <f t="shared" si="17"/>
        <v>120000</v>
      </c>
      <c r="W28" s="5">
        <f t="shared" si="18"/>
        <v>136533.33333333331</v>
      </c>
      <c r="X28" s="5">
        <f t="shared" si="19"/>
        <v>163333.33333333331</v>
      </c>
      <c r="Y28" s="5">
        <f t="shared" si="20"/>
        <v>213333.33333333331</v>
      </c>
      <c r="Z28" s="5">
        <f t="shared" si="21"/>
        <v>270000</v>
      </c>
    </row>
    <row r="29" spans="6:26" x14ac:dyDescent="0.25">
      <c r="F29" s="4">
        <v>27</v>
      </c>
      <c r="G29" s="4">
        <f t="shared" si="0"/>
        <v>270</v>
      </c>
      <c r="H29" s="4">
        <f t="shared" si="1"/>
        <v>1350000</v>
      </c>
      <c r="I29" s="4">
        <f t="shared" si="2"/>
        <v>5000</v>
      </c>
      <c r="J29" s="1">
        <f t="shared" si="3"/>
        <v>152347500000</v>
      </c>
      <c r="P29" s="32"/>
      <c r="Q29" s="11">
        <v>38</v>
      </c>
      <c r="R29" s="2">
        <f t="shared" si="13"/>
        <v>35625</v>
      </c>
      <c r="S29" s="5">
        <f t="shared" si="14"/>
        <v>63333.333333333328</v>
      </c>
      <c r="T29" s="5">
        <f t="shared" si="15"/>
        <v>83758.333333333343</v>
      </c>
      <c r="U29" s="5">
        <f t="shared" si="16"/>
        <v>98958.333333333328</v>
      </c>
      <c r="V29" s="5">
        <f t="shared" si="17"/>
        <v>142500</v>
      </c>
      <c r="W29" s="5">
        <f t="shared" si="18"/>
        <v>162133.33333333331</v>
      </c>
      <c r="X29" s="5">
        <f t="shared" si="19"/>
        <v>193958.33333333334</v>
      </c>
      <c r="Y29" s="30">
        <f t="shared" si="20"/>
        <v>253333.33333333331</v>
      </c>
      <c r="Z29" s="5">
        <f t="shared" si="21"/>
        <v>320625</v>
      </c>
    </row>
    <row r="30" spans="6:26" x14ac:dyDescent="0.25">
      <c r="F30" s="4">
        <v>28</v>
      </c>
      <c r="G30" s="4">
        <f t="shared" si="0"/>
        <v>280</v>
      </c>
      <c r="H30" s="4">
        <f t="shared" si="1"/>
        <v>1400000</v>
      </c>
      <c r="I30" s="4">
        <f t="shared" si="2"/>
        <v>5000</v>
      </c>
      <c r="J30" s="1">
        <f t="shared" si="3"/>
        <v>156706666666.66666</v>
      </c>
      <c r="P30" s="32"/>
      <c r="Q30" s="11">
        <v>50</v>
      </c>
      <c r="R30" s="2">
        <f t="shared" si="13"/>
        <v>46875</v>
      </c>
      <c r="S30" s="5">
        <f t="shared" si="14"/>
        <v>83333.333333333328</v>
      </c>
      <c r="T30" s="5">
        <f t="shared" si="15"/>
        <v>110208.33333333334</v>
      </c>
      <c r="U30" s="5">
        <f t="shared" si="16"/>
        <v>130208.33333333333</v>
      </c>
      <c r="V30" s="5">
        <f t="shared" si="17"/>
        <v>187500</v>
      </c>
      <c r="W30" s="5">
        <f t="shared" si="18"/>
        <v>213333.33333333334</v>
      </c>
      <c r="X30" s="5">
        <f t="shared" si="19"/>
        <v>255208.33333333334</v>
      </c>
      <c r="Y30" s="5">
        <f t="shared" si="20"/>
        <v>333333.33333333331</v>
      </c>
      <c r="Z30" s="5">
        <f t="shared" si="21"/>
        <v>421875</v>
      </c>
    </row>
    <row r="31" spans="6:26" x14ac:dyDescent="0.25">
      <c r="F31" s="4">
        <v>29</v>
      </c>
      <c r="G31" s="4">
        <f t="shared" si="0"/>
        <v>290</v>
      </c>
      <c r="H31" s="4">
        <f t="shared" si="1"/>
        <v>1450000</v>
      </c>
      <c r="I31" s="4">
        <f t="shared" si="2"/>
        <v>5000</v>
      </c>
      <c r="J31" s="1">
        <f t="shared" si="3"/>
        <v>160925833333.33334</v>
      </c>
      <c r="P31" s="32"/>
      <c r="Q31" s="11">
        <v>63</v>
      </c>
      <c r="R31" s="2">
        <f t="shared" si="13"/>
        <v>59062.5</v>
      </c>
      <c r="S31" s="5">
        <f t="shared" si="14"/>
        <v>105000</v>
      </c>
      <c r="T31" s="5">
        <f t="shared" si="15"/>
        <v>138862.5</v>
      </c>
      <c r="U31" s="5">
        <f t="shared" si="16"/>
        <v>164062.5</v>
      </c>
      <c r="V31" s="5">
        <f t="shared" si="17"/>
        <v>236250</v>
      </c>
      <c r="W31" s="5">
        <f t="shared" si="18"/>
        <v>268800</v>
      </c>
      <c r="X31" s="5">
        <f t="shared" si="19"/>
        <v>321562.5</v>
      </c>
      <c r="Y31" s="5">
        <f t="shared" si="20"/>
        <v>420000</v>
      </c>
      <c r="Z31" s="5">
        <f t="shared" si="21"/>
        <v>531562.5</v>
      </c>
    </row>
    <row r="32" spans="6:26" ht="15.75" thickBot="1" x14ac:dyDescent="0.3">
      <c r="F32" s="4">
        <v>30</v>
      </c>
      <c r="G32" s="4">
        <f t="shared" si="0"/>
        <v>300</v>
      </c>
      <c r="H32" s="4">
        <f t="shared" si="1"/>
        <v>1500000</v>
      </c>
      <c r="I32" s="4">
        <f t="shared" si="2"/>
        <v>5000</v>
      </c>
      <c r="J32" s="1">
        <f t="shared" si="3"/>
        <v>165000000000</v>
      </c>
      <c r="P32" s="33"/>
      <c r="Q32" s="13">
        <v>75</v>
      </c>
      <c r="R32" s="2">
        <f t="shared" si="13"/>
        <v>70312.5</v>
      </c>
      <c r="S32" s="5">
        <f t="shared" si="14"/>
        <v>125000</v>
      </c>
      <c r="T32" s="5">
        <f t="shared" si="15"/>
        <v>165312.5</v>
      </c>
      <c r="U32" s="5">
        <f t="shared" si="16"/>
        <v>195312.5</v>
      </c>
      <c r="V32" s="5">
        <f t="shared" si="17"/>
        <v>281250</v>
      </c>
      <c r="W32" s="5">
        <f t="shared" si="18"/>
        <v>320000</v>
      </c>
      <c r="X32" s="5">
        <f t="shared" si="19"/>
        <v>382812.5</v>
      </c>
      <c r="Y32" s="5">
        <f>Y13/($Y$23/2)</f>
        <v>500000</v>
      </c>
      <c r="Z32" s="5">
        <f t="shared" si="21"/>
        <v>632812.5</v>
      </c>
    </row>
    <row r="33" spans="6:22" x14ac:dyDescent="0.25">
      <c r="F33" s="4">
        <v>32</v>
      </c>
      <c r="G33" s="4">
        <f t="shared" si="0"/>
        <v>320</v>
      </c>
      <c r="H33" s="4">
        <f t="shared" si="1"/>
        <v>1600000</v>
      </c>
      <c r="I33" s="4">
        <f t="shared" si="2"/>
        <v>5000</v>
      </c>
      <c r="J33" s="1">
        <f t="shared" si="3"/>
        <v>172693333333.33334</v>
      </c>
    </row>
    <row r="34" spans="6:22" x14ac:dyDescent="0.25">
      <c r="F34" s="4">
        <v>33</v>
      </c>
      <c r="G34" s="4">
        <f t="shared" si="0"/>
        <v>330</v>
      </c>
      <c r="H34" s="4">
        <f t="shared" si="1"/>
        <v>1650000</v>
      </c>
      <c r="I34" s="4">
        <f t="shared" si="2"/>
        <v>5000</v>
      </c>
      <c r="J34" s="1">
        <f t="shared" si="3"/>
        <v>176302500000</v>
      </c>
    </row>
    <row r="35" spans="6:22" x14ac:dyDescent="0.25">
      <c r="F35" s="4">
        <v>34</v>
      </c>
      <c r="G35" s="4">
        <f t="shared" si="0"/>
        <v>340</v>
      </c>
      <c r="H35" s="4">
        <f t="shared" si="1"/>
        <v>1700000</v>
      </c>
      <c r="I35" s="4">
        <f t="shared" si="2"/>
        <v>5000</v>
      </c>
      <c r="J35" s="1">
        <f t="shared" si="3"/>
        <v>179746666666.66666</v>
      </c>
    </row>
    <row r="36" spans="6:22" x14ac:dyDescent="0.25">
      <c r="F36" s="4">
        <v>35</v>
      </c>
      <c r="G36" s="4">
        <f t="shared" si="0"/>
        <v>350</v>
      </c>
      <c r="H36" s="4">
        <f t="shared" si="1"/>
        <v>1750000</v>
      </c>
      <c r="I36" s="4">
        <f t="shared" si="2"/>
        <v>5000</v>
      </c>
      <c r="J36" s="1">
        <f t="shared" si="3"/>
        <v>183020833333.33334</v>
      </c>
    </row>
    <row r="37" spans="6:22" x14ac:dyDescent="0.25">
      <c r="F37" s="4">
        <v>36</v>
      </c>
      <c r="G37" s="4">
        <f t="shared" si="0"/>
        <v>360</v>
      </c>
      <c r="H37" s="4">
        <f t="shared" si="1"/>
        <v>1800000</v>
      </c>
      <c r="I37" s="4">
        <f t="shared" si="2"/>
        <v>5000</v>
      </c>
      <c r="J37" s="1">
        <f t="shared" si="3"/>
        <v>186120000000</v>
      </c>
    </row>
    <row r="38" spans="6:22" x14ac:dyDescent="0.25">
      <c r="F38" s="4">
        <v>37</v>
      </c>
      <c r="G38" s="4">
        <f t="shared" si="0"/>
        <v>370</v>
      </c>
      <c r="H38" s="4">
        <f t="shared" si="1"/>
        <v>1850000</v>
      </c>
      <c r="I38" s="4">
        <f t="shared" si="2"/>
        <v>5000</v>
      </c>
      <c r="J38" s="1">
        <f t="shared" si="3"/>
        <v>189039166666.66666</v>
      </c>
    </row>
    <row r="39" spans="6:22" x14ac:dyDescent="0.25">
      <c r="F39" s="4">
        <v>38</v>
      </c>
      <c r="G39" s="4">
        <f t="shared" si="0"/>
        <v>380</v>
      </c>
      <c r="H39" s="4">
        <f t="shared" si="1"/>
        <v>1900000</v>
      </c>
      <c r="I39" s="4">
        <f t="shared" si="2"/>
        <v>5000</v>
      </c>
      <c r="J39" s="1">
        <f t="shared" si="3"/>
        <v>191773333333.33334</v>
      </c>
    </row>
    <row r="40" spans="6:22" x14ac:dyDescent="0.25">
      <c r="F40" s="4">
        <v>39</v>
      </c>
      <c r="G40" s="4">
        <f t="shared" si="0"/>
        <v>390</v>
      </c>
      <c r="H40" s="4">
        <f t="shared" si="1"/>
        <v>1950000</v>
      </c>
      <c r="I40" s="4">
        <f t="shared" si="2"/>
        <v>5000</v>
      </c>
      <c r="J40" s="1">
        <f t="shared" si="3"/>
        <v>194317500000</v>
      </c>
    </row>
    <row r="41" spans="6:22" x14ac:dyDescent="0.25">
      <c r="F41" s="4">
        <v>40</v>
      </c>
      <c r="G41" s="4">
        <f t="shared" si="0"/>
        <v>400</v>
      </c>
      <c r="H41" s="4">
        <f t="shared" si="1"/>
        <v>2000000</v>
      </c>
      <c r="I41" s="4">
        <f t="shared" si="2"/>
        <v>5000</v>
      </c>
      <c r="J41" s="1">
        <f t="shared" si="3"/>
        <v>196666666666.66666</v>
      </c>
      <c r="U41" t="s">
        <v>28</v>
      </c>
    </row>
    <row r="42" spans="6:22" x14ac:dyDescent="0.25">
      <c r="F42" s="4">
        <v>41</v>
      </c>
      <c r="G42" s="4">
        <f t="shared" si="0"/>
        <v>410</v>
      </c>
      <c r="H42" s="4">
        <f t="shared" si="1"/>
        <v>2050000</v>
      </c>
      <c r="I42" s="4">
        <f t="shared" si="2"/>
        <v>5000</v>
      </c>
      <c r="J42" s="1">
        <f t="shared" si="3"/>
        <v>198815833333.33334</v>
      </c>
      <c r="U42" t="s">
        <v>26</v>
      </c>
    </row>
    <row r="43" spans="6:22" x14ac:dyDescent="0.25">
      <c r="F43" s="4">
        <v>42</v>
      </c>
      <c r="G43" s="4">
        <f t="shared" si="0"/>
        <v>420</v>
      </c>
      <c r="H43" s="4">
        <f t="shared" si="1"/>
        <v>2100000</v>
      </c>
      <c r="I43" s="4">
        <f t="shared" si="2"/>
        <v>5000</v>
      </c>
      <c r="J43" s="1">
        <f t="shared" si="3"/>
        <v>200760000000</v>
      </c>
      <c r="U43" t="s">
        <v>27</v>
      </c>
    </row>
    <row r="44" spans="6:22" x14ac:dyDescent="0.25">
      <c r="F44" s="4">
        <v>43</v>
      </c>
      <c r="G44" s="4">
        <f t="shared" si="0"/>
        <v>430</v>
      </c>
      <c r="H44" s="4">
        <f t="shared" si="1"/>
        <v>2150000</v>
      </c>
      <c r="I44" s="4">
        <f t="shared" si="2"/>
        <v>5000</v>
      </c>
      <c r="J44" s="1">
        <f t="shared" si="3"/>
        <v>202494166666.66666</v>
      </c>
    </row>
    <row r="45" spans="6:22" x14ac:dyDescent="0.25">
      <c r="F45" s="4">
        <v>44</v>
      </c>
      <c r="G45" s="4">
        <f t="shared" si="0"/>
        <v>440</v>
      </c>
      <c r="H45" s="4">
        <f t="shared" si="1"/>
        <v>2200000</v>
      </c>
      <c r="I45" s="4">
        <f t="shared" si="2"/>
        <v>5000</v>
      </c>
      <c r="J45" s="1">
        <f t="shared" si="3"/>
        <v>204013333333.33331</v>
      </c>
      <c r="U45" t="s">
        <v>25</v>
      </c>
      <c r="V45" s="51"/>
    </row>
    <row r="46" spans="6:22" x14ac:dyDescent="0.25">
      <c r="F46" s="4">
        <v>45</v>
      </c>
      <c r="G46" s="4">
        <f t="shared" si="0"/>
        <v>450</v>
      </c>
      <c r="H46" s="4">
        <f t="shared" si="1"/>
        <v>2250000</v>
      </c>
      <c r="I46" s="4">
        <f t="shared" si="2"/>
        <v>5000</v>
      </c>
      <c r="J46" s="1">
        <f t="shared" si="3"/>
        <v>205312500000</v>
      </c>
      <c r="U46" t="s">
        <v>26</v>
      </c>
    </row>
    <row r="47" spans="6:22" x14ac:dyDescent="0.25">
      <c r="F47" s="4">
        <v>46</v>
      </c>
      <c r="G47" s="4">
        <f t="shared" si="0"/>
        <v>460</v>
      </c>
      <c r="H47" s="4">
        <f t="shared" si="1"/>
        <v>2300000</v>
      </c>
      <c r="I47" s="4">
        <f t="shared" si="2"/>
        <v>5000</v>
      </c>
      <c r="J47" s="1">
        <f t="shared" si="3"/>
        <v>206386666666.66669</v>
      </c>
      <c r="U47" t="s">
        <v>27</v>
      </c>
    </row>
    <row r="48" spans="6:22" x14ac:dyDescent="0.25">
      <c r="F48" s="4">
        <v>47</v>
      </c>
      <c r="G48" s="4">
        <f t="shared" si="0"/>
        <v>470</v>
      </c>
      <c r="H48" s="4">
        <f t="shared" si="1"/>
        <v>2350000</v>
      </c>
      <c r="I48" s="4">
        <f t="shared" si="2"/>
        <v>5000</v>
      </c>
      <c r="J48" s="1">
        <f t="shared" si="3"/>
        <v>207230833333.33331</v>
      </c>
    </row>
    <row r="49" spans="6:10" x14ac:dyDescent="0.25">
      <c r="F49" s="4">
        <v>48</v>
      </c>
      <c r="G49" s="4">
        <f t="shared" si="0"/>
        <v>480</v>
      </c>
      <c r="H49" s="4">
        <f t="shared" si="1"/>
        <v>2400000</v>
      </c>
      <c r="I49" s="4">
        <f t="shared" si="2"/>
        <v>5000</v>
      </c>
      <c r="J49" s="1">
        <f t="shared" si="3"/>
        <v>207840000000</v>
      </c>
    </row>
    <row r="50" spans="6:10" x14ac:dyDescent="0.25">
      <c r="F50" s="4">
        <v>49</v>
      </c>
      <c r="G50" s="4">
        <f t="shared" si="0"/>
        <v>490</v>
      </c>
      <c r="H50" s="4">
        <f t="shared" si="1"/>
        <v>2450000</v>
      </c>
      <c r="I50" s="4">
        <f t="shared" si="2"/>
        <v>5000</v>
      </c>
      <c r="J50" s="1">
        <f t="shared" si="3"/>
        <v>208209166666.66669</v>
      </c>
    </row>
    <row r="51" spans="6:10" x14ac:dyDescent="0.25">
      <c r="F51" s="4">
        <v>50</v>
      </c>
      <c r="G51" s="4">
        <f t="shared" si="0"/>
        <v>500</v>
      </c>
      <c r="H51" s="4">
        <f t="shared" si="1"/>
        <v>2500000</v>
      </c>
      <c r="I51" s="4">
        <f t="shared" si="2"/>
        <v>-5000</v>
      </c>
      <c r="J51" s="1">
        <f t="shared" si="3"/>
        <v>208333333333.33331</v>
      </c>
    </row>
    <row r="52" spans="6:10" x14ac:dyDescent="0.25">
      <c r="F52" s="4">
        <v>51</v>
      </c>
      <c r="G52" s="4">
        <f t="shared" si="0"/>
        <v>510</v>
      </c>
      <c r="H52" s="4">
        <f t="shared" si="1"/>
        <v>2450000</v>
      </c>
      <c r="I52" s="4">
        <f t="shared" si="2"/>
        <v>-5000</v>
      </c>
      <c r="J52" s="1">
        <f>(-$C$7*G52^3)/6+(($C$7*$C$4^2)/6-($C$2*($C$4-$C$3)^3)/(6*$C$4))*G52+$C$2*(G52-$C$3)^3/6</f>
        <v>208209166666.66666</v>
      </c>
    </row>
    <row r="53" spans="6:10" x14ac:dyDescent="0.25">
      <c r="F53" s="4">
        <v>52</v>
      </c>
      <c r="G53" s="4">
        <f t="shared" si="0"/>
        <v>520</v>
      </c>
      <c r="H53" s="4">
        <f t="shared" si="1"/>
        <v>2400000</v>
      </c>
      <c r="I53" s="4">
        <f t="shared" si="2"/>
        <v>-5000</v>
      </c>
      <c r="J53" s="1">
        <f t="shared" ref="J53:J101" si="22">(-$C$7*G53^3)/6+(($C$7*$C$4^2)/6-($C$2*($C$4-$C$3)^3)/(6*$C$4))*G53+$C$2*(G53-$C$3)^3/6</f>
        <v>207840000000.00003</v>
      </c>
    </row>
    <row r="54" spans="6:10" x14ac:dyDescent="0.25">
      <c r="F54" s="4">
        <v>53</v>
      </c>
      <c r="G54" s="4">
        <f t="shared" si="0"/>
        <v>530</v>
      </c>
      <c r="H54" s="4">
        <f t="shared" si="1"/>
        <v>2350000</v>
      </c>
      <c r="I54" s="4">
        <f t="shared" si="2"/>
        <v>-5000</v>
      </c>
      <c r="J54" s="1">
        <f t="shared" si="22"/>
        <v>207230833333.33331</v>
      </c>
    </row>
    <row r="55" spans="6:10" x14ac:dyDescent="0.25">
      <c r="F55" s="4">
        <v>54</v>
      </c>
      <c r="G55" s="4">
        <f t="shared" si="0"/>
        <v>540</v>
      </c>
      <c r="H55" s="4">
        <f t="shared" si="1"/>
        <v>2300000</v>
      </c>
      <c r="I55" s="4">
        <f t="shared" si="2"/>
        <v>-5000</v>
      </c>
      <c r="J55" s="1">
        <f t="shared" si="22"/>
        <v>206386666666.66666</v>
      </c>
    </row>
    <row r="56" spans="6:10" x14ac:dyDescent="0.25">
      <c r="F56" s="4">
        <v>55</v>
      </c>
      <c r="G56" s="4">
        <f t="shared" si="0"/>
        <v>550</v>
      </c>
      <c r="H56" s="4">
        <f t="shared" si="1"/>
        <v>2250000</v>
      </c>
      <c r="I56" s="4">
        <f t="shared" si="2"/>
        <v>-5000</v>
      </c>
      <c r="J56" s="1">
        <f t="shared" si="22"/>
        <v>205312500000</v>
      </c>
    </row>
    <row r="57" spans="6:10" x14ac:dyDescent="0.25">
      <c r="F57" s="4">
        <v>56</v>
      </c>
      <c r="G57" s="4">
        <f t="shared" si="0"/>
        <v>560</v>
      </c>
      <c r="H57" s="4">
        <f t="shared" si="1"/>
        <v>2200000</v>
      </c>
      <c r="I57" s="4">
        <f t="shared" si="2"/>
        <v>-5000</v>
      </c>
      <c r="J57" s="1">
        <f t="shared" si="22"/>
        <v>204013333333.33334</v>
      </c>
    </row>
    <row r="58" spans="6:10" x14ac:dyDescent="0.25">
      <c r="F58" s="4">
        <v>57</v>
      </c>
      <c r="G58" s="4">
        <f t="shared" si="0"/>
        <v>570</v>
      </c>
      <c r="H58" s="4">
        <f t="shared" si="1"/>
        <v>2150000</v>
      </c>
      <c r="I58" s="4">
        <f t="shared" si="2"/>
        <v>-5000</v>
      </c>
      <c r="J58" s="1">
        <f t="shared" si="22"/>
        <v>202494166666.66666</v>
      </c>
    </row>
    <row r="59" spans="6:10" x14ac:dyDescent="0.25">
      <c r="F59" s="4">
        <v>58</v>
      </c>
      <c r="G59" s="4">
        <f t="shared" si="0"/>
        <v>580</v>
      </c>
      <c r="H59" s="4">
        <f t="shared" si="1"/>
        <v>2100000</v>
      </c>
      <c r="I59" s="4">
        <f t="shared" si="2"/>
        <v>-5000</v>
      </c>
      <c r="J59" s="1">
        <f t="shared" si="22"/>
        <v>200760000000</v>
      </c>
    </row>
    <row r="60" spans="6:10" x14ac:dyDescent="0.25">
      <c r="F60" s="4">
        <v>59</v>
      </c>
      <c r="G60" s="4">
        <f t="shared" si="0"/>
        <v>590</v>
      </c>
      <c r="H60" s="4">
        <f t="shared" si="1"/>
        <v>2050000</v>
      </c>
      <c r="I60" s="4">
        <f t="shared" si="2"/>
        <v>-5000</v>
      </c>
      <c r="J60" s="1">
        <f t="shared" si="22"/>
        <v>198815833333.33334</v>
      </c>
    </row>
    <row r="61" spans="6:10" x14ac:dyDescent="0.25">
      <c r="F61" s="4">
        <v>60</v>
      </c>
      <c r="G61" s="4">
        <f t="shared" si="0"/>
        <v>600</v>
      </c>
      <c r="H61" s="4">
        <f t="shared" si="1"/>
        <v>2000000</v>
      </c>
      <c r="I61" s="4">
        <f t="shared" si="2"/>
        <v>-5000</v>
      </c>
      <c r="J61" s="1">
        <f t="shared" si="22"/>
        <v>196666666666.66666</v>
      </c>
    </row>
    <row r="62" spans="6:10" x14ac:dyDescent="0.25">
      <c r="F62" s="4">
        <v>61</v>
      </c>
      <c r="G62" s="4">
        <f t="shared" si="0"/>
        <v>610</v>
      </c>
      <c r="H62" s="4">
        <f t="shared" si="1"/>
        <v>1950000</v>
      </c>
      <c r="I62" s="4">
        <f t="shared" si="2"/>
        <v>-5000</v>
      </c>
      <c r="J62" s="1">
        <f t="shared" si="22"/>
        <v>194317500000</v>
      </c>
    </row>
    <row r="63" spans="6:10" x14ac:dyDescent="0.25">
      <c r="F63" s="4">
        <v>62</v>
      </c>
      <c r="G63" s="4">
        <f t="shared" si="0"/>
        <v>620</v>
      </c>
      <c r="H63" s="4">
        <f t="shared" si="1"/>
        <v>1900000</v>
      </c>
      <c r="I63" s="4">
        <f t="shared" si="2"/>
        <v>-5000</v>
      </c>
      <c r="J63" s="1">
        <f t="shared" si="22"/>
        <v>191773333333.33334</v>
      </c>
    </row>
    <row r="64" spans="6:10" x14ac:dyDescent="0.25">
      <c r="F64" s="4">
        <v>63</v>
      </c>
      <c r="G64" s="4">
        <f t="shared" si="0"/>
        <v>630</v>
      </c>
      <c r="H64" s="4">
        <f t="shared" si="1"/>
        <v>1850000</v>
      </c>
      <c r="I64" s="4">
        <f t="shared" si="2"/>
        <v>-5000</v>
      </c>
      <c r="J64" s="1">
        <f t="shared" si="22"/>
        <v>189039166666.66666</v>
      </c>
    </row>
    <row r="65" spans="6:10" x14ac:dyDescent="0.25">
      <c r="F65" s="4">
        <v>64</v>
      </c>
      <c r="G65" s="4">
        <f t="shared" si="0"/>
        <v>640</v>
      </c>
      <c r="H65" s="4">
        <f t="shared" si="1"/>
        <v>1800000</v>
      </c>
      <c r="I65" s="4">
        <f t="shared" si="2"/>
        <v>-5000</v>
      </c>
      <c r="J65" s="1">
        <f t="shared" si="22"/>
        <v>186120000000</v>
      </c>
    </row>
    <row r="66" spans="6:10" x14ac:dyDescent="0.25">
      <c r="F66" s="4">
        <v>65</v>
      </c>
      <c r="G66" s="4">
        <f t="shared" ref="G66:G101" si="23">F66*$C$4/100</f>
        <v>650</v>
      </c>
      <c r="H66" s="4">
        <f t="shared" ref="H66:H101" si="24">IF(G66&lt;$C$3,$C$7*G66,$C$7*G66-$C$2*(G66-$C$3))</f>
        <v>1750000</v>
      </c>
      <c r="I66" s="4">
        <f t="shared" ref="I66:I101" si="25">IF(G66&lt;$C$3,$C$7,$C$7-$C$2)</f>
        <v>-5000</v>
      </c>
      <c r="J66" s="1">
        <f t="shared" si="22"/>
        <v>183020833333.33334</v>
      </c>
    </row>
    <row r="67" spans="6:10" x14ac:dyDescent="0.25">
      <c r="F67" s="4">
        <v>66</v>
      </c>
      <c r="G67" s="4">
        <f t="shared" si="23"/>
        <v>660</v>
      </c>
      <c r="H67" s="4">
        <f t="shared" si="24"/>
        <v>1700000</v>
      </c>
      <c r="I67" s="4">
        <f t="shared" si="25"/>
        <v>-5000</v>
      </c>
      <c r="J67" s="1">
        <f t="shared" si="22"/>
        <v>179746666666.66666</v>
      </c>
    </row>
    <row r="68" spans="6:10" x14ac:dyDescent="0.25">
      <c r="F68" s="4">
        <v>67</v>
      </c>
      <c r="G68" s="4">
        <f t="shared" si="23"/>
        <v>670</v>
      </c>
      <c r="H68" s="4">
        <f t="shared" si="24"/>
        <v>1650000</v>
      </c>
      <c r="I68" s="4">
        <f t="shared" si="25"/>
        <v>-5000</v>
      </c>
      <c r="J68" s="1">
        <f t="shared" si="22"/>
        <v>176302500000</v>
      </c>
    </row>
    <row r="69" spans="6:10" x14ac:dyDescent="0.25">
      <c r="F69" s="4">
        <v>68</v>
      </c>
      <c r="G69" s="4">
        <f t="shared" si="23"/>
        <v>680</v>
      </c>
      <c r="H69" s="4">
        <f t="shared" si="24"/>
        <v>1600000</v>
      </c>
      <c r="I69" s="4">
        <f t="shared" si="25"/>
        <v>-5000</v>
      </c>
      <c r="J69" s="1">
        <f t="shared" si="22"/>
        <v>172693333333.33334</v>
      </c>
    </row>
    <row r="70" spans="6:10" x14ac:dyDescent="0.25">
      <c r="F70" s="4">
        <v>69</v>
      </c>
      <c r="G70" s="4">
        <f t="shared" si="23"/>
        <v>690</v>
      </c>
      <c r="H70" s="4">
        <f t="shared" si="24"/>
        <v>1550000</v>
      </c>
      <c r="I70" s="4">
        <f t="shared" si="25"/>
        <v>-5000</v>
      </c>
      <c r="J70" s="1">
        <f t="shared" si="22"/>
        <v>168924166666.66666</v>
      </c>
    </row>
    <row r="71" spans="6:10" x14ac:dyDescent="0.25">
      <c r="F71" s="4">
        <v>70</v>
      </c>
      <c r="G71" s="4">
        <f t="shared" si="23"/>
        <v>700</v>
      </c>
      <c r="H71" s="4">
        <f t="shared" si="24"/>
        <v>1500000</v>
      </c>
      <c r="I71" s="4">
        <f t="shared" si="25"/>
        <v>-5000</v>
      </c>
      <c r="J71" s="1">
        <f t="shared" si="22"/>
        <v>165000000000.00003</v>
      </c>
    </row>
    <row r="72" spans="6:10" x14ac:dyDescent="0.25">
      <c r="F72" s="4">
        <v>71</v>
      </c>
      <c r="G72" s="4">
        <f t="shared" si="23"/>
        <v>710</v>
      </c>
      <c r="H72" s="4">
        <f t="shared" si="24"/>
        <v>1450000</v>
      </c>
      <c r="I72" s="4">
        <f t="shared" si="25"/>
        <v>-5000</v>
      </c>
      <c r="J72" s="1">
        <f t="shared" si="22"/>
        <v>160925833333.33331</v>
      </c>
    </row>
    <row r="73" spans="6:10" x14ac:dyDescent="0.25">
      <c r="F73" s="4">
        <v>72</v>
      </c>
      <c r="G73" s="4">
        <f t="shared" si="23"/>
        <v>720</v>
      </c>
      <c r="H73" s="4">
        <f t="shared" si="24"/>
        <v>1400000</v>
      </c>
      <c r="I73" s="4">
        <f t="shared" si="25"/>
        <v>-5000</v>
      </c>
      <c r="J73" s="1">
        <f t="shared" si="22"/>
        <v>156706666666.66666</v>
      </c>
    </row>
    <row r="74" spans="6:10" x14ac:dyDescent="0.25">
      <c r="F74" s="4">
        <v>73</v>
      </c>
      <c r="G74" s="4">
        <f t="shared" si="23"/>
        <v>730</v>
      </c>
      <c r="H74" s="4">
        <f t="shared" si="24"/>
        <v>1350000</v>
      </c>
      <c r="I74" s="4">
        <f t="shared" si="25"/>
        <v>-5000</v>
      </c>
      <c r="J74" s="1">
        <f t="shared" si="22"/>
        <v>152347500000.00003</v>
      </c>
    </row>
    <row r="75" spans="6:10" x14ac:dyDescent="0.25">
      <c r="F75" s="4">
        <v>74</v>
      </c>
      <c r="G75" s="4">
        <f t="shared" si="23"/>
        <v>740</v>
      </c>
      <c r="H75" s="4">
        <f t="shared" si="24"/>
        <v>1300000</v>
      </c>
      <c r="I75" s="4">
        <f t="shared" si="25"/>
        <v>-5000</v>
      </c>
      <c r="J75" s="1">
        <f t="shared" si="22"/>
        <v>147853333333.33331</v>
      </c>
    </row>
    <row r="76" spans="6:10" x14ac:dyDescent="0.25">
      <c r="F76" s="4">
        <v>75</v>
      </c>
      <c r="G76" s="4">
        <f t="shared" si="23"/>
        <v>750</v>
      </c>
      <c r="H76" s="4">
        <f t="shared" si="24"/>
        <v>1250000</v>
      </c>
      <c r="I76" s="4">
        <f t="shared" si="25"/>
        <v>-5000</v>
      </c>
      <c r="J76" s="1">
        <f t="shared" si="22"/>
        <v>143229166666.66666</v>
      </c>
    </row>
    <row r="77" spans="6:10" x14ac:dyDescent="0.25">
      <c r="F77" s="4">
        <v>76</v>
      </c>
      <c r="G77" s="4">
        <f t="shared" si="23"/>
        <v>760</v>
      </c>
      <c r="H77" s="4">
        <f t="shared" si="24"/>
        <v>1200000</v>
      </c>
      <c r="I77" s="4">
        <f t="shared" si="25"/>
        <v>-5000</v>
      </c>
      <c r="J77" s="1">
        <f t="shared" si="22"/>
        <v>138480000000.00003</v>
      </c>
    </row>
    <row r="78" spans="6:10" x14ac:dyDescent="0.25">
      <c r="F78" s="4">
        <v>77</v>
      </c>
      <c r="G78" s="4">
        <f t="shared" si="23"/>
        <v>770</v>
      </c>
      <c r="H78" s="4">
        <f t="shared" si="24"/>
        <v>1150000</v>
      </c>
      <c r="I78" s="4">
        <f t="shared" si="25"/>
        <v>-5000</v>
      </c>
      <c r="J78" s="1">
        <f t="shared" si="22"/>
        <v>133610833333.33331</v>
      </c>
    </row>
    <row r="79" spans="6:10" x14ac:dyDescent="0.25">
      <c r="F79" s="4">
        <v>78</v>
      </c>
      <c r="G79" s="4">
        <f t="shared" si="23"/>
        <v>780</v>
      </c>
      <c r="H79" s="4">
        <f t="shared" si="24"/>
        <v>1100000</v>
      </c>
      <c r="I79" s="4">
        <f t="shared" si="25"/>
        <v>-5000</v>
      </c>
      <c r="J79" s="1">
        <f t="shared" si="22"/>
        <v>128626666666.66666</v>
      </c>
    </row>
    <row r="80" spans="6:10" x14ac:dyDescent="0.25">
      <c r="F80" s="4">
        <v>79</v>
      </c>
      <c r="G80" s="4">
        <f t="shared" si="23"/>
        <v>790</v>
      </c>
      <c r="H80" s="4">
        <f t="shared" si="24"/>
        <v>1050000</v>
      </c>
      <c r="I80" s="4">
        <f t="shared" si="25"/>
        <v>-5000</v>
      </c>
      <c r="J80" s="1">
        <f t="shared" si="22"/>
        <v>123532500000.00003</v>
      </c>
    </row>
    <row r="81" spans="6:10" x14ac:dyDescent="0.25">
      <c r="F81" s="4">
        <v>80</v>
      </c>
      <c r="G81" s="4">
        <f t="shared" si="23"/>
        <v>800</v>
      </c>
      <c r="H81" s="4">
        <f t="shared" si="24"/>
        <v>1000000</v>
      </c>
      <c r="I81" s="4">
        <f t="shared" si="25"/>
        <v>-5000</v>
      </c>
      <c r="J81" s="1">
        <f t="shared" si="22"/>
        <v>118333333333.33331</v>
      </c>
    </row>
    <row r="82" spans="6:10" x14ac:dyDescent="0.25">
      <c r="F82" s="4">
        <v>81</v>
      </c>
      <c r="G82" s="4">
        <f t="shared" si="23"/>
        <v>810</v>
      </c>
      <c r="H82" s="4">
        <f t="shared" si="24"/>
        <v>950000</v>
      </c>
      <c r="I82" s="4">
        <f t="shared" si="25"/>
        <v>-5000</v>
      </c>
      <c r="J82" s="1">
        <f t="shared" si="22"/>
        <v>113034166666.66666</v>
      </c>
    </row>
    <row r="83" spans="6:10" x14ac:dyDescent="0.25">
      <c r="F83" s="4">
        <v>82</v>
      </c>
      <c r="G83" s="4">
        <f t="shared" si="23"/>
        <v>820</v>
      </c>
      <c r="H83" s="4">
        <f t="shared" si="24"/>
        <v>900000</v>
      </c>
      <c r="I83" s="4">
        <f t="shared" si="25"/>
        <v>-5000</v>
      </c>
      <c r="J83" s="1">
        <f t="shared" si="22"/>
        <v>107640000000.00003</v>
      </c>
    </row>
    <row r="84" spans="6:10" x14ac:dyDescent="0.25">
      <c r="F84" s="4">
        <v>83</v>
      </c>
      <c r="G84" s="4">
        <f t="shared" si="23"/>
        <v>830</v>
      </c>
      <c r="H84" s="4">
        <f t="shared" si="24"/>
        <v>850000</v>
      </c>
      <c r="I84" s="4">
        <f t="shared" si="25"/>
        <v>-5000</v>
      </c>
      <c r="J84" s="1">
        <f t="shared" si="22"/>
        <v>102155833333.33331</v>
      </c>
    </row>
    <row r="85" spans="6:10" x14ac:dyDescent="0.25">
      <c r="F85" s="4">
        <v>84</v>
      </c>
      <c r="G85" s="4">
        <f t="shared" si="23"/>
        <v>840</v>
      </c>
      <c r="H85" s="4">
        <f t="shared" si="24"/>
        <v>800000</v>
      </c>
      <c r="I85" s="4">
        <f t="shared" si="25"/>
        <v>-5000</v>
      </c>
      <c r="J85" s="1">
        <f t="shared" si="22"/>
        <v>96586666666.666656</v>
      </c>
    </row>
    <row r="86" spans="6:10" x14ac:dyDescent="0.25">
      <c r="F86" s="4">
        <v>85</v>
      </c>
      <c r="G86" s="4">
        <f t="shared" si="23"/>
        <v>850</v>
      </c>
      <c r="H86" s="4">
        <f t="shared" si="24"/>
        <v>750000</v>
      </c>
      <c r="I86" s="4">
        <f t="shared" si="25"/>
        <v>-5000</v>
      </c>
      <c r="J86" s="1">
        <f t="shared" si="22"/>
        <v>90937500000.000015</v>
      </c>
    </row>
    <row r="87" spans="6:10" x14ac:dyDescent="0.25">
      <c r="F87" s="4">
        <v>86</v>
      </c>
      <c r="G87" s="4">
        <f t="shared" si="23"/>
        <v>860</v>
      </c>
      <c r="H87" s="4">
        <f t="shared" si="24"/>
        <v>700000</v>
      </c>
      <c r="I87" s="4">
        <f t="shared" si="25"/>
        <v>-5000</v>
      </c>
      <c r="J87" s="1">
        <f t="shared" si="22"/>
        <v>85213333333.333313</v>
      </c>
    </row>
    <row r="88" spans="6:10" x14ac:dyDescent="0.25">
      <c r="F88" s="4">
        <v>87</v>
      </c>
      <c r="G88" s="4">
        <f t="shared" si="23"/>
        <v>870</v>
      </c>
      <c r="H88" s="4">
        <f t="shared" si="24"/>
        <v>650000</v>
      </c>
      <c r="I88" s="4">
        <f t="shared" si="25"/>
        <v>-5000</v>
      </c>
      <c r="J88" s="1">
        <f t="shared" si="22"/>
        <v>79419166666.666672</v>
      </c>
    </row>
    <row r="89" spans="6:10" x14ac:dyDescent="0.25">
      <c r="F89" s="4">
        <v>88</v>
      </c>
      <c r="G89" s="4">
        <f t="shared" si="23"/>
        <v>880</v>
      </c>
      <c r="H89" s="4">
        <f t="shared" si="24"/>
        <v>600000</v>
      </c>
      <c r="I89" s="4">
        <f t="shared" si="25"/>
        <v>-5000</v>
      </c>
      <c r="J89" s="1">
        <f t="shared" si="22"/>
        <v>73559999999.999954</v>
      </c>
    </row>
    <row r="90" spans="6:10" x14ac:dyDescent="0.25">
      <c r="F90" s="4">
        <v>89</v>
      </c>
      <c r="G90" s="4">
        <f t="shared" si="23"/>
        <v>890</v>
      </c>
      <c r="H90" s="4">
        <f t="shared" si="24"/>
        <v>550000</v>
      </c>
      <c r="I90" s="4">
        <f t="shared" si="25"/>
        <v>-5000</v>
      </c>
      <c r="J90" s="1">
        <f t="shared" si="22"/>
        <v>67640833333.333374</v>
      </c>
    </row>
    <row r="91" spans="6:10" x14ac:dyDescent="0.25">
      <c r="F91" s="4">
        <v>90</v>
      </c>
      <c r="G91" s="4">
        <f t="shared" si="23"/>
        <v>900</v>
      </c>
      <c r="H91" s="4">
        <f t="shared" si="24"/>
        <v>500000</v>
      </c>
      <c r="I91" s="4">
        <f t="shared" si="25"/>
        <v>-5000</v>
      </c>
      <c r="J91" s="1">
        <f t="shared" si="22"/>
        <v>61666666666.666672</v>
      </c>
    </row>
    <row r="92" spans="6:10" x14ac:dyDescent="0.25">
      <c r="F92" s="4">
        <v>91</v>
      </c>
      <c r="G92" s="4">
        <f t="shared" si="23"/>
        <v>910</v>
      </c>
      <c r="H92" s="4">
        <f t="shared" si="24"/>
        <v>450000</v>
      </c>
      <c r="I92" s="4">
        <f t="shared" si="25"/>
        <v>-5000</v>
      </c>
      <c r="J92" s="1">
        <f t="shared" si="22"/>
        <v>55642499999.999954</v>
      </c>
    </row>
    <row r="93" spans="6:10" x14ac:dyDescent="0.25">
      <c r="F93" s="4">
        <v>92</v>
      </c>
      <c r="G93" s="4">
        <f t="shared" si="23"/>
        <v>920</v>
      </c>
      <c r="H93" s="4">
        <f t="shared" si="24"/>
        <v>400000</v>
      </c>
      <c r="I93" s="4">
        <f t="shared" si="25"/>
        <v>-5000</v>
      </c>
      <c r="J93" s="1">
        <f t="shared" si="22"/>
        <v>49573333333.333374</v>
      </c>
    </row>
    <row r="94" spans="6:10" x14ac:dyDescent="0.25">
      <c r="F94" s="4">
        <v>93</v>
      </c>
      <c r="G94" s="4">
        <f t="shared" si="23"/>
        <v>930</v>
      </c>
      <c r="H94" s="4">
        <f>IF(G94&lt;$C$3,$C$7*G94,$C$7*G94-$C$2*(G94-$C$3))</f>
        <v>350000</v>
      </c>
      <c r="I94" s="4">
        <f t="shared" si="25"/>
        <v>-5000</v>
      </c>
      <c r="J94" s="1">
        <f t="shared" si="22"/>
        <v>43464166666.666672</v>
      </c>
    </row>
    <row r="95" spans="6:10" x14ac:dyDescent="0.25">
      <c r="F95" s="4">
        <v>94</v>
      </c>
      <c r="G95" s="4">
        <f t="shared" si="23"/>
        <v>940</v>
      </c>
      <c r="H95" s="4">
        <f t="shared" si="24"/>
        <v>300000</v>
      </c>
      <c r="I95" s="4">
        <f t="shared" si="25"/>
        <v>-5000</v>
      </c>
      <c r="J95" s="1">
        <f t="shared" si="22"/>
        <v>37319999999.999969</v>
      </c>
    </row>
    <row r="96" spans="6:10" x14ac:dyDescent="0.25">
      <c r="F96" s="4">
        <v>95</v>
      </c>
      <c r="G96" s="4">
        <f t="shared" si="23"/>
        <v>950</v>
      </c>
      <c r="H96" s="4">
        <f t="shared" si="24"/>
        <v>250000</v>
      </c>
      <c r="I96" s="4">
        <f t="shared" si="25"/>
        <v>-5000</v>
      </c>
      <c r="J96" s="1">
        <f t="shared" si="22"/>
        <v>31145833333.333374</v>
      </c>
    </row>
    <row r="97" spans="6:10" x14ac:dyDescent="0.25">
      <c r="F97" s="4">
        <v>96</v>
      </c>
      <c r="G97" s="4">
        <f t="shared" si="23"/>
        <v>960</v>
      </c>
      <c r="H97" s="4">
        <f t="shared" si="24"/>
        <v>200000</v>
      </c>
      <c r="I97" s="4">
        <f t="shared" si="25"/>
        <v>-5000</v>
      </c>
      <c r="J97" s="1">
        <f t="shared" si="22"/>
        <v>24946666666.666656</v>
      </c>
    </row>
    <row r="98" spans="6:10" x14ac:dyDescent="0.25">
      <c r="F98" s="4">
        <v>97</v>
      </c>
      <c r="G98" s="4">
        <f t="shared" si="23"/>
        <v>970</v>
      </c>
      <c r="H98" s="4">
        <f t="shared" si="24"/>
        <v>150000</v>
      </c>
      <c r="I98" s="4">
        <f t="shared" si="25"/>
        <v>-5000</v>
      </c>
      <c r="J98" s="1">
        <f t="shared" si="22"/>
        <v>18727499999.999969</v>
      </c>
    </row>
    <row r="99" spans="6:10" x14ac:dyDescent="0.25">
      <c r="F99" s="4">
        <v>98</v>
      </c>
      <c r="G99" s="4">
        <f t="shared" si="23"/>
        <v>980</v>
      </c>
      <c r="H99" s="4">
        <f t="shared" si="24"/>
        <v>100000</v>
      </c>
      <c r="I99" s="4">
        <f t="shared" si="25"/>
        <v>-5000</v>
      </c>
      <c r="J99" s="1">
        <f t="shared" si="22"/>
        <v>12493333333.333374</v>
      </c>
    </row>
    <row r="100" spans="6:10" x14ac:dyDescent="0.25">
      <c r="F100" s="4">
        <v>99</v>
      </c>
      <c r="G100" s="4">
        <f t="shared" si="23"/>
        <v>990</v>
      </c>
      <c r="H100" s="4">
        <f t="shared" si="24"/>
        <v>50000</v>
      </c>
      <c r="I100" s="4">
        <f t="shared" si="25"/>
        <v>-5000</v>
      </c>
      <c r="J100" s="1">
        <f t="shared" si="22"/>
        <v>6249166666.6666565</v>
      </c>
    </row>
    <row r="101" spans="6:10" x14ac:dyDescent="0.25">
      <c r="F101" s="5">
        <v>100</v>
      </c>
      <c r="G101" s="5">
        <f t="shared" si="23"/>
        <v>1000</v>
      </c>
      <c r="H101" s="5">
        <f t="shared" si="24"/>
        <v>0</v>
      </c>
      <c r="I101" s="5">
        <f t="shared" si="25"/>
        <v>-5000</v>
      </c>
      <c r="J101" s="1">
        <f t="shared" si="22"/>
        <v>0</v>
      </c>
    </row>
  </sheetData>
  <mergeCells count="6">
    <mergeCell ref="P24:P32"/>
    <mergeCell ref="P3:Q4"/>
    <mergeCell ref="P22:Q23"/>
    <mergeCell ref="R3:Z3"/>
    <mergeCell ref="R22:Z22"/>
    <mergeCell ref="P5:P1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CommandButton2">
          <controlPr defaultSize="0" autoLine="0" r:id="rId5">
            <anchor moveWithCells="1">
              <from>
                <xdr:col>20</xdr:col>
                <xdr:colOff>0</xdr:colOff>
                <xdr:row>33</xdr:row>
                <xdr:rowOff>180975</xdr:rowOff>
              </from>
              <to>
                <xdr:col>23</xdr:col>
                <xdr:colOff>0</xdr:colOff>
                <xdr:row>37</xdr:row>
                <xdr:rowOff>9525</xdr:rowOff>
              </to>
            </anchor>
          </controlPr>
        </control>
      </mc:Choice>
      <mc:Fallback>
        <control shapeId="1027" r:id="rId4" name="CommandButton2"/>
      </mc:Fallback>
    </mc:AlternateContent>
    <mc:AlternateContent xmlns:mc="http://schemas.openxmlformats.org/markup-compatibility/2006">
      <mc:Choice Requires="x14">
        <control shapeId="1026" r:id="rId6" name="CommandButton1">
          <controlPr defaultSize="0" autoLine="0" r:id="rId7">
            <anchor moveWithCells="1">
              <from>
                <xdr:col>20</xdr:col>
                <xdr:colOff>9525</xdr:colOff>
                <xdr:row>15</xdr:row>
                <xdr:rowOff>0</xdr:rowOff>
              </from>
              <to>
                <xdr:col>22</xdr:col>
                <xdr:colOff>752475</xdr:colOff>
                <xdr:row>18</xdr:row>
                <xdr:rowOff>0</xdr:rowOff>
              </to>
            </anchor>
          </controlPr>
        </control>
      </mc:Choice>
      <mc:Fallback>
        <control shapeId="1026" r:id="rId6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</dc:creator>
  <cp:lastModifiedBy>jérôme</cp:lastModifiedBy>
  <dcterms:created xsi:type="dcterms:W3CDTF">2015-03-16T09:13:34Z</dcterms:created>
  <dcterms:modified xsi:type="dcterms:W3CDTF">2015-05-08T07:56:45Z</dcterms:modified>
</cp:coreProperties>
</file>