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755"/>
  </bookViews>
  <sheets>
    <sheet name="Feuil1" sheetId="1" r:id="rId1"/>
  </sheets>
  <definedNames>
    <definedName name="_xlnm._FilterDatabase" localSheetId="0" hidden="1">Feuil1!$B$7:$B$67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8" i="1"/>
  <c r="AQ8"/>
  <c r="AS8" s="1"/>
  <c r="AJ67"/>
  <c r="AJ54"/>
  <c r="AJ34"/>
  <c r="AJ30"/>
  <c r="AJ29"/>
  <c r="AJ28"/>
  <c r="AJ25"/>
  <c r="AJ23"/>
  <c r="AJ21"/>
  <c r="AJ20"/>
  <c r="AJ15"/>
  <c r="AJ14"/>
  <c r="AJ13"/>
  <c r="AJ12"/>
  <c r="AJ11"/>
  <c r="AJ10"/>
  <c r="AJ9"/>
  <c r="AJ8"/>
  <c r="AL67"/>
  <c r="AL54"/>
  <c r="AL34"/>
  <c r="AL30"/>
  <c r="AL29"/>
  <c r="AL28"/>
  <c r="AL25"/>
  <c r="AL23"/>
  <c r="AL21"/>
  <c r="AL20"/>
  <c r="AL15"/>
  <c r="AL14"/>
  <c r="AL13"/>
  <c r="AL12"/>
  <c r="AL11"/>
  <c r="AL10"/>
  <c r="AL9"/>
  <c r="AL8"/>
  <c r="AK67"/>
  <c r="AK54"/>
  <c r="AK34"/>
  <c r="AK30"/>
  <c r="AK29"/>
  <c r="AK28"/>
  <c r="AK25"/>
  <c r="AK23"/>
  <c r="AK21"/>
  <c r="AK20"/>
  <c r="AK15"/>
  <c r="AK14"/>
  <c r="AK13"/>
  <c r="AK12"/>
  <c r="AK11"/>
  <c r="AK10"/>
  <c r="AK9"/>
  <c r="AK8"/>
  <c r="O8"/>
  <c r="O67"/>
  <c r="O54"/>
  <c r="O34"/>
  <c r="O30"/>
  <c r="O29"/>
  <c r="O28"/>
  <c r="O25"/>
  <c r="O23"/>
  <c r="O21"/>
  <c r="O20"/>
  <c r="O15"/>
  <c r="O14"/>
  <c r="O13"/>
  <c r="O12"/>
  <c r="O11"/>
  <c r="O10"/>
  <c r="O9"/>
  <c r="AQ28" l="1"/>
  <c r="AS28" s="1"/>
  <c r="AR8"/>
  <c r="AT8" s="1"/>
  <c r="AR12"/>
  <c r="AT12" s="1"/>
  <c r="AR20"/>
  <c r="AT20" s="1"/>
  <c r="AR28"/>
  <c r="AT28" s="1"/>
  <c r="AR54"/>
  <c r="AT54" s="1"/>
  <c r="AQ9"/>
  <c r="AS9" s="1"/>
  <c r="AR10"/>
  <c r="AT10" s="1"/>
  <c r="AQ14"/>
  <c r="AS14" s="1"/>
  <c r="AR23"/>
  <c r="AT23" s="1"/>
  <c r="AQ30"/>
  <c r="AS30" s="1"/>
  <c r="AQ54"/>
  <c r="AS54" s="1"/>
  <c r="AQ13"/>
  <c r="AS13" s="1"/>
  <c r="AQ21"/>
  <c r="AS21" s="1"/>
  <c r="AQ29"/>
  <c r="AS29" s="1"/>
  <c r="AQ67"/>
  <c r="AS67" s="1"/>
  <c r="AQ20"/>
  <c r="AS20" s="1"/>
  <c r="AR11"/>
  <c r="AT11" s="1"/>
  <c r="AR15"/>
  <c r="AT15" s="1"/>
  <c r="AR25"/>
  <c r="AT25" s="1"/>
  <c r="AR34"/>
  <c r="AT34" s="1"/>
  <c r="AQ12"/>
  <c r="AS12" s="1"/>
  <c r="AQ11"/>
  <c r="AS11" s="1"/>
  <c r="AQ15"/>
  <c r="AS15" s="1"/>
  <c r="AQ25"/>
  <c r="AS25" s="1"/>
  <c r="AQ34"/>
  <c r="AS34" s="1"/>
  <c r="AR9"/>
  <c r="AT9" s="1"/>
  <c r="AR13"/>
  <c r="AT13" s="1"/>
  <c r="AR21"/>
  <c r="AT21" s="1"/>
  <c r="AR29"/>
  <c r="AT29" s="1"/>
  <c r="AR67"/>
  <c r="AT67" s="1"/>
  <c r="AR14"/>
  <c r="AT14" s="1"/>
  <c r="AR30"/>
  <c r="AT30" s="1"/>
  <c r="AQ10"/>
  <c r="AS10" s="1"/>
  <c r="AQ23"/>
  <c r="AS23" s="1"/>
</calcChain>
</file>

<file path=xl/sharedStrings.xml><?xml version="1.0" encoding="utf-8"?>
<sst xmlns="http://schemas.openxmlformats.org/spreadsheetml/2006/main" count="563" uniqueCount="130">
  <si>
    <t>ID</t>
  </si>
  <si>
    <t>Age</t>
  </si>
  <si>
    <t xml:space="preserve">                                                                                                                                                                     LCR</t>
  </si>
  <si>
    <t>Serum</t>
  </si>
  <si>
    <t>FI</t>
  </si>
  <si>
    <t>IEF</t>
  </si>
  <si>
    <t>DIAGNOSTIC</t>
  </si>
  <si>
    <t>Aspect</t>
  </si>
  <si>
    <t>GB / mm 3</t>
  </si>
  <si>
    <t>GR / mm3</t>
  </si>
  <si>
    <t>PNN  %</t>
  </si>
  <si>
    <t>Ly %</t>
  </si>
  <si>
    <t>Protéinorachie mg/l</t>
  </si>
  <si>
    <t>Lactates m mol/l</t>
  </si>
  <si>
    <t>IgG mg/l</t>
  </si>
  <si>
    <t>IgA</t>
  </si>
  <si>
    <t>IgM</t>
  </si>
  <si>
    <t>Alb mg/l</t>
  </si>
  <si>
    <t>FLCK mg/l</t>
  </si>
  <si>
    <t>FLCL</t>
  </si>
  <si>
    <t>RFLC</t>
  </si>
  <si>
    <t>EPP</t>
  </si>
  <si>
    <t>TP</t>
  </si>
  <si>
    <t>FAN</t>
  </si>
  <si>
    <t>CRP</t>
  </si>
  <si>
    <t>HIV</t>
  </si>
  <si>
    <t>IgG g/l</t>
  </si>
  <si>
    <t>ALB g/l</t>
  </si>
  <si>
    <t xml:space="preserve">ALB  </t>
  </si>
  <si>
    <t>IgG</t>
  </si>
  <si>
    <t>FLCK</t>
  </si>
  <si>
    <t>OUDINA ARBIA</t>
  </si>
  <si>
    <t>clair</t>
  </si>
  <si>
    <t xml:space="preserve"> &lt; 5</t>
  </si>
  <si>
    <t>N</t>
  </si>
  <si>
    <t xml:space="preserve"> &lt; 3</t>
  </si>
  <si>
    <t>SEP</t>
  </si>
  <si>
    <t>IgG kappa</t>
  </si>
  <si>
    <t>IgG lambda</t>
  </si>
  <si>
    <t>MELBANI NESRINE</t>
  </si>
  <si>
    <t xml:space="preserve">  &lt; 5</t>
  </si>
  <si>
    <t>Absence</t>
  </si>
  <si>
    <t>NF</t>
  </si>
  <si>
    <t>KLAA SAMAH</t>
  </si>
  <si>
    <t>SLIMANI FATIHA</t>
  </si>
  <si>
    <t>M1/80</t>
  </si>
  <si>
    <t>GUERCH SAID</t>
  </si>
  <si>
    <t>AKROUT YAMINA</t>
  </si>
  <si>
    <t>SEP RBHM</t>
  </si>
  <si>
    <t>ZEKIRI KARIMA</t>
  </si>
  <si>
    <t>BELKACEM DIHIA</t>
  </si>
  <si>
    <t>MEGUELATI IMAN</t>
  </si>
  <si>
    <t>AIT MEHDI MAHREZ</t>
  </si>
  <si>
    <t>DENDEN AHMAD</t>
  </si>
  <si>
    <t>MESABHIA IMAN</t>
  </si>
  <si>
    <t>1/80 NUC</t>
  </si>
  <si>
    <t>BENCHELFI FATIMA</t>
  </si>
  <si>
    <t>SAHRAOUI ELHADJ</t>
  </si>
  <si>
    <t>RBHM</t>
  </si>
  <si>
    <t>ABBAS FAIZA</t>
  </si>
  <si>
    <t>BOUNIFFA ASMA</t>
  </si>
  <si>
    <t>BOUDELLAL FATIMA</t>
  </si>
  <si>
    <t>&lt;3</t>
  </si>
  <si>
    <t>SEP?VASCULARITE?</t>
  </si>
  <si>
    <t>HAMDI SARA</t>
  </si>
  <si>
    <t>DJOUDI REKIA</t>
  </si>
  <si>
    <t>CHEIKH LAZRAD</t>
  </si>
  <si>
    <t>MOUADA ZINEB</t>
  </si>
  <si>
    <t>HAMICI WASSILA</t>
  </si>
  <si>
    <t>MESSADEK OMAR</t>
  </si>
  <si>
    <t>ZANDANI LINDA</t>
  </si>
  <si>
    <t>MENSOUR ABDERAOUF</t>
  </si>
  <si>
    <t>HADDOU SAYEH</t>
  </si>
  <si>
    <t>CHENINI FATIMAH</t>
  </si>
  <si>
    <t>HADIBI MED SAID</t>
  </si>
  <si>
    <t>MESRAOUA ILHEM</t>
  </si>
  <si>
    <t>BOULAHLIB IBTISSEM</t>
  </si>
  <si>
    <t>CENTRIOLE 1/80</t>
  </si>
  <si>
    <t>BAKLI OMAR</t>
  </si>
  <si>
    <t>TABOUCHE DJAMILA</t>
  </si>
  <si>
    <t>BENSLIMAN FAIZA</t>
  </si>
  <si>
    <t>OUDINA NADIA</t>
  </si>
  <si>
    <t>CHENINE NOUREDDINE</t>
  </si>
  <si>
    <t>ZAIDI SALIHA</t>
  </si>
  <si>
    <t>RABET IDIR OUSSAMA</t>
  </si>
  <si>
    <t>BENSLAMA AHMED RAMZI</t>
  </si>
  <si>
    <t>RIC</t>
  </si>
  <si>
    <t>MEDJDOUD SARAH</t>
  </si>
  <si>
    <t>BOUDAOUI AEK</t>
  </si>
  <si>
    <t>BOUZEKRI TASSADIT</t>
  </si>
  <si>
    <t>BOUKHARI YANIS</t>
  </si>
  <si>
    <t>MODJALDI HADDA</t>
  </si>
  <si>
    <t>LOUCIF HALIMA</t>
  </si>
  <si>
    <t xml:space="preserve"> clair</t>
  </si>
  <si>
    <t>CHOUROU N/ELHOUDA</t>
  </si>
  <si>
    <t>SALHI SOUMAYA</t>
  </si>
  <si>
    <t>SMARA LYES</t>
  </si>
  <si>
    <t>BELADACI YAMINA</t>
  </si>
  <si>
    <t>ZERAIMI RABAH</t>
  </si>
  <si>
    <t>RIA</t>
  </si>
  <si>
    <t>KESSACI MESSAOUDA</t>
  </si>
  <si>
    <t>TAMANI RAFIKA</t>
  </si>
  <si>
    <t>MOKDAD MUSTAFA</t>
  </si>
  <si>
    <t>BENDIFFALAH NORA</t>
  </si>
  <si>
    <t>BOUCHARRA MEGDOUDA</t>
  </si>
  <si>
    <t>BRAHIMI FERROUDJA</t>
  </si>
  <si>
    <t>BAROUD SALIHA</t>
  </si>
  <si>
    <t>HYAME MANSEUR</t>
  </si>
  <si>
    <t>HADDAD MAHDI</t>
  </si>
  <si>
    <t>TIFOURA SADJIA</t>
  </si>
  <si>
    <t>HAZEM SORAYA</t>
  </si>
  <si>
    <t>AUG DES BETA</t>
  </si>
  <si>
    <t>?</t>
  </si>
  <si>
    <t>WAW</t>
  </si>
  <si>
    <t>Index</t>
  </si>
  <si>
    <t>****</t>
  </si>
  <si>
    <t>*****</t>
  </si>
  <si>
    <t>QUOTIENTS  (x 0,001)</t>
  </si>
  <si>
    <t>Q lim IgG (0,001)</t>
  </si>
  <si>
    <t>&lt;0,6</t>
  </si>
  <si>
    <t>&lt;0,47</t>
  </si>
  <si>
    <t>&lt;0,470</t>
  </si>
  <si>
    <t>&lt;3,00</t>
  </si>
  <si>
    <t>O,435</t>
  </si>
  <si>
    <t>Assesement of hevylite assay in multiple sclérosis</t>
  </si>
  <si>
    <t>K + L</t>
  </si>
  <si>
    <t>GK</t>
  </si>
  <si>
    <t>GL</t>
  </si>
  <si>
    <t>Correlation between IgG and IgG kappa+IgG lambda</t>
  </si>
  <si>
    <t>Name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</si>
</sst>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5" formatCode="0.00000"/>
    <numFmt numFmtId="166" formatCode="_-* #,##0.00000\ _€_-;\-* #,##0.00000\ _€_-;_-* &quot;-&quot;??\ _€_-;_-@_-"/>
    <numFmt numFmtId="167" formatCode="_-* #,##0.00000\ _€_-;\-* #,##0.00000\ _€_-;_-* &quot;-&quot;?????\ _€_-;_-@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3">
    <xf numFmtId="0" fontId="0" fillId="0" borderId="0" xfId="0"/>
    <xf numFmtId="0" fontId="0" fillId="23" borderId="0" xfId="0" applyFill="1"/>
    <xf numFmtId="0" fontId="0" fillId="0" borderId="0" xfId="0" applyFill="1"/>
    <xf numFmtId="0" fontId="0" fillId="24" borderId="0" xfId="0" applyFill="1" applyBorder="1" applyAlignment="1">
      <alignment horizontal="center" vertical="center"/>
    </xf>
    <xf numFmtId="0" fontId="0" fillId="24" borderId="0" xfId="0" applyFill="1" applyBorder="1"/>
    <xf numFmtId="0" fontId="0" fillId="24" borderId="0" xfId="0" applyFill="1"/>
    <xf numFmtId="0" fontId="0" fillId="0" borderId="9" xfId="0" applyBorder="1"/>
    <xf numFmtId="0" fontId="0" fillId="23" borderId="9" xfId="0" applyNumberFormat="1" applyFill="1" applyBorder="1" applyAlignment="1">
      <alignment horizontal="center" vertical="center"/>
    </xf>
    <xf numFmtId="0" fontId="0" fillId="23" borderId="9" xfId="0" applyNumberFormat="1" applyFill="1" applyBorder="1" applyAlignment="1" applyProtection="1">
      <alignment horizontal="center" vertical="center"/>
      <protection locked="0"/>
    </xf>
    <xf numFmtId="0" fontId="0" fillId="23" borderId="9" xfId="0" applyFill="1" applyBorder="1" applyAlignment="1">
      <alignment horizontal="center" vertical="center"/>
    </xf>
    <xf numFmtId="165" fontId="0" fillId="23" borderId="9" xfId="0" applyNumberFormat="1" applyFill="1" applyBorder="1" applyAlignment="1" applyProtection="1">
      <alignment horizontal="center" vertical="center"/>
      <protection locked="0"/>
    </xf>
    <xf numFmtId="0" fontId="1" fillId="23" borderId="9" xfId="0" applyNumberFormat="1" applyFont="1" applyFill="1" applyBorder="1" applyAlignment="1">
      <alignment horizontal="center" vertical="center"/>
    </xf>
    <xf numFmtId="0" fontId="0" fillId="0" borderId="9" xfId="0" applyNumberFormat="1" applyFill="1" applyBorder="1" applyAlignment="1">
      <alignment horizontal="center" vertical="center"/>
    </xf>
    <xf numFmtId="0" fontId="0" fillId="19" borderId="9" xfId="0" applyNumberFormat="1" applyFill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20" borderId="9" xfId="0" applyNumberFormat="1" applyFill="1" applyBorder="1" applyAlignment="1">
      <alignment horizontal="center" vertical="center"/>
    </xf>
    <xf numFmtId="0" fontId="0" fillId="21" borderId="9" xfId="0" applyNumberFormat="1" applyFill="1" applyBorder="1" applyAlignment="1">
      <alignment horizontal="center" vertical="center"/>
    </xf>
    <xf numFmtId="0" fontId="0" fillId="0" borderId="9" xfId="0" applyNumberFormat="1" applyBorder="1" applyAlignment="1" applyProtection="1">
      <alignment horizontal="center" vertical="center"/>
      <protection locked="0"/>
    </xf>
    <xf numFmtId="0" fontId="0" fillId="0" borderId="9" xfId="0" applyBorder="1" applyAlignment="1">
      <alignment horizontal="center" vertical="center"/>
    </xf>
    <xf numFmtId="0" fontId="0" fillId="22" borderId="9" xfId="0" applyNumberFormat="1" applyFill="1" applyBorder="1" applyAlignment="1">
      <alignment horizontal="center" vertical="center"/>
    </xf>
    <xf numFmtId="0" fontId="0" fillId="0" borderId="9" xfId="0" applyNumberFormat="1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>
      <alignment horizontal="center" vertical="center"/>
    </xf>
    <xf numFmtId="0" fontId="0" fillId="23" borderId="9" xfId="0" applyNumberFormat="1" applyFill="1" applyBorder="1"/>
    <xf numFmtId="0" fontId="0" fillId="21" borderId="9" xfId="0" applyNumberFormat="1" applyFill="1" applyBorder="1" applyAlignment="1" applyProtection="1">
      <alignment horizontal="center" vertical="center"/>
      <protection locked="0"/>
    </xf>
    <xf numFmtId="0" fontId="0" fillId="0" borderId="9" xfId="0" applyNumberFormat="1" applyBorder="1"/>
    <xf numFmtId="0" fontId="0" fillId="22" borderId="9" xfId="0" applyNumberFormat="1" applyFill="1" applyBorder="1"/>
    <xf numFmtId="0" fontId="0" fillId="0" borderId="9" xfId="0" applyBorder="1" applyAlignment="1">
      <alignment horizontal="center"/>
    </xf>
    <xf numFmtId="0" fontId="0" fillId="23" borderId="10" xfId="0" applyNumberFormat="1" applyFill="1" applyBorder="1" applyAlignment="1">
      <alignment horizontal="center" vertical="center"/>
    </xf>
    <xf numFmtId="0" fontId="0" fillId="23" borderId="11" xfId="0" applyNumberFormat="1" applyFill="1" applyBorder="1" applyAlignment="1">
      <alignment horizontal="center" vertical="center"/>
    </xf>
    <xf numFmtId="0" fontId="0" fillId="23" borderId="11" xfId="0" applyNumberFormat="1" applyFill="1" applyBorder="1" applyAlignment="1" applyProtection="1">
      <alignment horizontal="center" vertical="center"/>
      <protection locked="0"/>
    </xf>
    <xf numFmtId="0" fontId="0" fillId="23" borderId="11" xfId="0" applyFill="1" applyBorder="1" applyAlignment="1">
      <alignment horizontal="center" vertical="center"/>
    </xf>
    <xf numFmtId="0" fontId="0" fillId="23" borderId="12" xfId="0" applyFill="1" applyBorder="1"/>
    <xf numFmtId="0" fontId="0" fillId="23" borderId="28" xfId="0" applyNumberFormat="1" applyFill="1" applyBorder="1" applyAlignment="1">
      <alignment horizontal="center" vertical="center"/>
    </xf>
    <xf numFmtId="0" fontId="0" fillId="23" borderId="29" xfId="0" applyFill="1" applyBorder="1"/>
    <xf numFmtId="0" fontId="0" fillId="23" borderId="29" xfId="0" applyNumberFormat="1" applyFill="1" applyBorder="1" applyProtection="1">
      <protection locked="0"/>
    </xf>
    <xf numFmtId="0" fontId="0" fillId="0" borderId="28" xfId="0" applyNumberFormat="1" applyFill="1" applyBorder="1" applyAlignment="1">
      <alignment horizontal="center" vertical="center"/>
    </xf>
    <xf numFmtId="0" fontId="0" fillId="0" borderId="29" xfId="0" applyBorder="1"/>
    <xf numFmtId="0" fontId="0" fillId="0" borderId="29" xfId="0" applyFill="1" applyBorder="1"/>
    <xf numFmtId="0" fontId="0" fillId="23" borderId="13" xfId="0" applyNumberFormat="1" applyFill="1" applyBorder="1" applyAlignment="1">
      <alignment horizontal="center" vertical="center"/>
    </xf>
    <xf numFmtId="0" fontId="0" fillId="23" borderId="14" xfId="0" applyNumberFormat="1" applyFill="1" applyBorder="1" applyAlignment="1">
      <alignment horizontal="center" vertical="center"/>
    </xf>
    <xf numFmtId="0" fontId="0" fillId="23" borderId="14" xfId="0" applyFill="1" applyBorder="1" applyAlignment="1">
      <alignment horizontal="center" vertical="center"/>
    </xf>
    <xf numFmtId="0" fontId="0" fillId="23" borderId="14" xfId="0" applyNumberFormat="1" applyFill="1" applyBorder="1" applyAlignment="1" applyProtection="1">
      <alignment horizontal="center" vertical="center"/>
      <protection locked="0"/>
    </xf>
    <xf numFmtId="0" fontId="0" fillId="23" borderId="15" xfId="0" applyFill="1" applyBorder="1"/>
    <xf numFmtId="0" fontId="0" fillId="24" borderId="0" xfId="0" applyNumberFormat="1" applyFill="1" applyBorder="1" applyProtection="1">
      <protection locked="0"/>
    </xf>
    <xf numFmtId="0" fontId="0" fillId="24" borderId="0" xfId="0" applyNumberFormat="1" applyFill="1" applyProtection="1">
      <protection locked="0"/>
    </xf>
    <xf numFmtId="0" fontId="0" fillId="24" borderId="0" xfId="0" applyFill="1" applyAlignment="1"/>
    <xf numFmtId="0" fontId="5" fillId="0" borderId="0" xfId="0" applyFont="1"/>
    <xf numFmtId="0" fontId="5" fillId="24" borderId="0" xfId="0" applyFont="1" applyFill="1" applyBorder="1"/>
    <xf numFmtId="0" fontId="5" fillId="24" borderId="0" xfId="0" applyFont="1" applyFill="1"/>
    <xf numFmtId="0" fontId="5" fillId="9" borderId="16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10" borderId="17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0" fontId="5" fillId="11" borderId="17" xfId="0" applyFont="1" applyFill="1" applyBorder="1" applyAlignment="1">
      <alignment horizontal="center" vertical="center"/>
    </xf>
    <xf numFmtId="0" fontId="5" fillId="12" borderId="17" xfId="0" applyFont="1" applyFill="1" applyBorder="1" applyAlignment="1">
      <alignment horizontal="center" vertical="center"/>
    </xf>
    <xf numFmtId="0" fontId="5" fillId="12" borderId="22" xfId="0" applyFont="1" applyFill="1" applyBorder="1" applyAlignment="1">
      <alignment horizontal="center" vertical="center"/>
    </xf>
    <xf numFmtId="0" fontId="5" fillId="8" borderId="16" xfId="0" applyFont="1" applyFill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/>
    </xf>
    <xf numFmtId="0" fontId="5" fillId="13" borderId="17" xfId="0" applyFont="1" applyFill="1" applyBorder="1" applyAlignment="1">
      <alignment horizontal="center" vertical="center"/>
    </xf>
    <xf numFmtId="0" fontId="5" fillId="14" borderId="17" xfId="0" applyFont="1" applyFill="1" applyBorder="1" applyAlignment="1">
      <alignment horizontal="center" vertical="center"/>
    </xf>
    <xf numFmtId="0" fontId="5" fillId="15" borderId="17" xfId="0" applyFont="1" applyFill="1" applyBorder="1" applyAlignment="1">
      <alignment horizontal="center" vertical="center"/>
    </xf>
    <xf numFmtId="0" fontId="5" fillId="15" borderId="22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16" borderId="17" xfId="0" applyFont="1" applyFill="1" applyBorder="1" applyAlignment="1">
      <alignment horizontal="center" vertical="center"/>
    </xf>
    <xf numFmtId="0" fontId="5" fillId="17" borderId="17" xfId="0" applyFont="1" applyFill="1" applyBorder="1" applyAlignment="1">
      <alignment horizontal="center" vertical="center"/>
    </xf>
    <xf numFmtId="0" fontId="5" fillId="17" borderId="18" xfId="0" applyFont="1" applyFill="1" applyBorder="1" applyAlignment="1">
      <alignment horizontal="center" vertical="center"/>
    </xf>
    <xf numFmtId="0" fontId="5" fillId="18" borderId="16" xfId="0" applyFont="1" applyFill="1" applyBorder="1" applyAlignment="1">
      <alignment horizontal="center" vertical="center"/>
    </xf>
    <xf numFmtId="0" fontId="5" fillId="18" borderId="17" xfId="0" applyFont="1" applyFill="1" applyBorder="1" applyAlignment="1">
      <alignment horizontal="center" vertical="center"/>
    </xf>
    <xf numFmtId="0" fontId="5" fillId="18" borderId="18" xfId="0" applyFont="1" applyFill="1" applyBorder="1" applyAlignment="1">
      <alignment horizontal="center" vertical="center"/>
    </xf>
    <xf numFmtId="0" fontId="6" fillId="0" borderId="0" xfId="0" applyFont="1"/>
    <xf numFmtId="0" fontId="6" fillId="24" borderId="0" xfId="0" applyFont="1" applyFill="1" applyBorder="1"/>
    <xf numFmtId="0" fontId="6" fillId="24" borderId="0" xfId="0" applyFont="1" applyFill="1"/>
    <xf numFmtId="0" fontId="0" fillId="24" borderId="1" xfId="0" applyFill="1" applyBorder="1"/>
    <xf numFmtId="0" fontId="0" fillId="24" borderId="2" xfId="0" applyFill="1" applyBorder="1"/>
    <xf numFmtId="0" fontId="0" fillId="24" borderId="3" xfId="0" applyFill="1" applyBorder="1"/>
    <xf numFmtId="0" fontId="0" fillId="24" borderId="26" xfId="0" applyFill="1" applyBorder="1"/>
    <xf numFmtId="0" fontId="0" fillId="24" borderId="4" xfId="0" applyFill="1" applyBorder="1"/>
    <xf numFmtId="0" fontId="5" fillId="18" borderId="32" xfId="0" applyFont="1" applyFill="1" applyBorder="1" applyAlignment="1">
      <alignment horizontal="center" vertical="center"/>
    </xf>
    <xf numFmtId="0" fontId="0" fillId="23" borderId="23" xfId="0" applyNumberFormat="1" applyFill="1" applyBorder="1" applyAlignment="1" applyProtection="1">
      <alignment horizontal="center" vertical="center"/>
      <protection locked="0"/>
    </xf>
    <xf numFmtId="0" fontId="0" fillId="0" borderId="30" xfId="0" applyBorder="1" applyAlignment="1">
      <alignment horizontal="center" vertical="center"/>
    </xf>
    <xf numFmtId="166" fontId="0" fillId="25" borderId="9" xfId="1" applyNumberFormat="1" applyFont="1" applyFill="1" applyBorder="1" applyAlignment="1" applyProtection="1">
      <alignment vertical="center"/>
      <protection locked="0"/>
    </xf>
    <xf numFmtId="0" fontId="0" fillId="0" borderId="30" xfId="0" applyNumberFormat="1" applyBorder="1" applyAlignment="1" applyProtection="1">
      <alignment horizontal="center" vertical="center"/>
      <protection locked="0"/>
    </xf>
    <xf numFmtId="167" fontId="0" fillId="23" borderId="11" xfId="0" applyNumberFormat="1" applyFill="1" applyBorder="1" applyAlignment="1" applyProtection="1">
      <alignment horizontal="center" vertical="center"/>
      <protection locked="0"/>
    </xf>
    <xf numFmtId="0" fontId="0" fillId="27" borderId="11" xfId="0" applyNumberFormat="1" applyFill="1" applyBorder="1" applyAlignment="1" applyProtection="1">
      <alignment horizontal="center" vertical="center"/>
      <protection locked="0"/>
    </xf>
    <xf numFmtId="0" fontId="0" fillId="13" borderId="11" xfId="0" applyNumberFormat="1" applyFill="1" applyBorder="1" applyAlignment="1" applyProtection="1">
      <alignment horizontal="center" vertical="center"/>
      <protection locked="0"/>
    </xf>
    <xf numFmtId="0" fontId="0" fillId="24" borderId="27" xfId="0" applyFill="1" applyBorder="1"/>
    <xf numFmtId="0" fontId="0" fillId="24" borderId="5" xfId="0" applyFill="1" applyBorder="1"/>
    <xf numFmtId="0" fontId="0" fillId="24" borderId="6" xfId="0" applyFill="1" applyBorder="1"/>
    <xf numFmtId="0" fontId="0" fillId="24" borderId="35" xfId="0" applyFill="1" applyBorder="1" applyAlignment="1"/>
    <xf numFmtId="0" fontId="0" fillId="24" borderId="0" xfId="0" applyFill="1" applyBorder="1" applyAlignment="1"/>
    <xf numFmtId="0" fontId="0" fillId="24" borderId="27" xfId="0" applyFill="1" applyBorder="1" applyAlignment="1"/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24" borderId="1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3" xfId="0" applyFill="1" applyBorder="1" applyAlignment="1">
      <alignment horizontal="center" vertical="center"/>
    </xf>
    <xf numFmtId="0" fontId="0" fillId="24" borderId="4" xfId="0" applyFill="1" applyBorder="1" applyAlignment="1">
      <alignment horizontal="center" vertical="center"/>
    </xf>
    <xf numFmtId="0" fontId="0" fillId="24" borderId="5" xfId="0" applyFill="1" applyBorder="1" applyAlignment="1">
      <alignment horizontal="center" vertical="center"/>
    </xf>
    <xf numFmtId="0" fontId="0" fillId="24" borderId="6" xfId="0" applyFill="1" applyBorder="1" applyAlignment="1">
      <alignment horizontal="center" vertical="center"/>
    </xf>
    <xf numFmtId="0" fontId="3" fillId="24" borderId="33" xfId="0" applyFont="1" applyFill="1" applyBorder="1" applyAlignment="1">
      <alignment horizontal="center"/>
    </xf>
    <xf numFmtId="0" fontId="0" fillId="0" borderId="34" xfId="0" applyBorder="1"/>
    <xf numFmtId="0" fontId="0" fillId="24" borderId="0" xfId="0" applyFill="1" applyBorder="1" applyAlignment="1">
      <alignment horizontal="center"/>
    </xf>
    <xf numFmtId="0" fontId="6" fillId="7" borderId="19" xfId="0" applyFont="1" applyFill="1" applyBorder="1" applyAlignment="1">
      <alignment horizontal="center" vertical="center"/>
    </xf>
    <xf numFmtId="0" fontId="6" fillId="7" borderId="31" xfId="0" applyFont="1" applyFill="1" applyBorder="1" applyAlignment="1">
      <alignment horizontal="center" vertical="center"/>
    </xf>
    <xf numFmtId="0" fontId="6" fillId="7" borderId="20" xfId="0" applyFont="1" applyFill="1" applyBorder="1" applyAlignment="1">
      <alignment horizontal="center" vertical="center"/>
    </xf>
    <xf numFmtId="0" fontId="6" fillId="7" borderId="21" xfId="0" applyFont="1" applyFill="1" applyBorder="1" applyAlignment="1">
      <alignment horizontal="center" vertical="center"/>
    </xf>
    <xf numFmtId="0" fontId="6" fillId="8" borderId="24" xfId="0" applyFont="1" applyFill="1" applyBorder="1" applyAlignment="1">
      <alignment horizontal="center" vertical="center"/>
    </xf>
    <xf numFmtId="0" fontId="6" fillId="8" borderId="25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6" borderId="7" xfId="0" applyFont="1" applyFill="1" applyBorder="1" applyAlignment="1">
      <alignment horizontal="center" vertical="center"/>
    </xf>
    <xf numFmtId="0" fontId="6" fillId="26" borderId="8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vertical="center"/>
    </xf>
    <xf numFmtId="0" fontId="6" fillId="4" borderId="20" xfId="0" applyFont="1" applyFill="1" applyBorder="1" applyAlignment="1">
      <alignment vertical="center"/>
    </xf>
    <xf numFmtId="0" fontId="6" fillId="4" borderId="21" xfId="0" applyFont="1" applyFill="1" applyBorder="1" applyAlignment="1">
      <alignment vertical="center"/>
    </xf>
    <xf numFmtId="0" fontId="6" fillId="5" borderId="19" xfId="0" applyFont="1" applyFill="1" applyBorder="1" applyAlignment="1">
      <alignment horizontal="center"/>
    </xf>
    <xf numFmtId="0" fontId="6" fillId="5" borderId="20" xfId="0" applyFont="1" applyFill="1" applyBorder="1" applyAlignment="1">
      <alignment horizontal="center"/>
    </xf>
    <xf numFmtId="0" fontId="6" fillId="5" borderId="21" xfId="0" applyFont="1" applyFill="1" applyBorder="1" applyAlignment="1">
      <alignment horizontal="center"/>
    </xf>
    <xf numFmtId="0" fontId="6" fillId="6" borderId="19" xfId="0" applyFont="1" applyFill="1" applyBorder="1" applyAlignment="1">
      <alignment horizontal="center" vertical="top"/>
    </xf>
    <xf numFmtId="0" fontId="6" fillId="6" borderId="20" xfId="0" applyFont="1" applyFill="1" applyBorder="1" applyAlignment="1">
      <alignment horizontal="center" vertical="top"/>
    </xf>
    <xf numFmtId="0" fontId="6" fillId="6" borderId="21" xfId="0" applyFont="1" applyFill="1" applyBorder="1" applyAlignment="1">
      <alignment horizontal="center" vertical="top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E7E6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39"/>
  <c:chart>
    <c:title>
      <c:tx>
        <c:rich>
          <a:bodyPr/>
          <a:lstStyle/>
          <a:p>
            <a:pPr>
              <a:defRPr/>
            </a:pPr>
            <a:r>
              <a:rPr lang="fr-FR"/>
              <a:t>Pearson rank correlation of IgG To summation of their respective hevylite pairs in CSF</a:t>
            </a:r>
          </a:p>
        </c:rich>
      </c:tx>
      <c:layout/>
    </c:title>
    <c:plotArea>
      <c:layout/>
      <c:scatterChart>
        <c:scatterStyle val="lineMarker"/>
        <c:ser>
          <c:idx val="0"/>
          <c:order val="0"/>
          <c:spPr>
            <a:ln w="31750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0.27396881708673332"/>
                  <c:y val="-0.14177396939208942"/>
                </c:manualLayout>
              </c:layout>
              <c:numFmt formatCode="General" sourceLinked="0"/>
            </c:trendlineLbl>
          </c:trendline>
          <c:xVal>
            <c:numRef>
              <c:f>Feuil1!$L$8:$L$67</c:f>
              <c:numCache>
                <c:formatCode>General</c:formatCode>
                <c:ptCount val="16"/>
                <c:pt idx="0">
                  <c:v>17.600000000000001</c:v>
                </c:pt>
                <c:pt idx="1">
                  <c:v>108</c:v>
                </c:pt>
                <c:pt idx="2">
                  <c:v>36.1</c:v>
                </c:pt>
                <c:pt idx="3">
                  <c:v>119.45</c:v>
                </c:pt>
                <c:pt idx="4">
                  <c:v>121.09</c:v>
                </c:pt>
                <c:pt idx="5">
                  <c:v>231.03</c:v>
                </c:pt>
                <c:pt idx="6">
                  <c:v>37.130000000000003</c:v>
                </c:pt>
                <c:pt idx="7">
                  <c:v>40.380000000000003</c:v>
                </c:pt>
                <c:pt idx="8">
                  <c:v>106.38</c:v>
                </c:pt>
                <c:pt idx="9">
                  <c:v>104</c:v>
                </c:pt>
                <c:pt idx="10">
                  <c:v>10.9</c:v>
                </c:pt>
                <c:pt idx="11">
                  <c:v>46.6</c:v>
                </c:pt>
                <c:pt idx="12">
                  <c:v>166</c:v>
                </c:pt>
                <c:pt idx="13">
                  <c:v>64.900000000000006</c:v>
                </c:pt>
                <c:pt idx="14">
                  <c:v>278.13</c:v>
                </c:pt>
                <c:pt idx="15">
                  <c:v>188.65</c:v>
                </c:pt>
              </c:numCache>
            </c:numRef>
          </c:xVal>
          <c:yVal>
            <c:numRef>
              <c:f>Feuil1!$O$8:$O$67</c:f>
              <c:numCache>
                <c:formatCode>General</c:formatCode>
                <c:ptCount val="16"/>
                <c:pt idx="0">
                  <c:v>59</c:v>
                </c:pt>
                <c:pt idx="1">
                  <c:v>84.999999999999986</c:v>
                </c:pt>
                <c:pt idx="2">
                  <c:v>47</c:v>
                </c:pt>
                <c:pt idx="3">
                  <c:v>77</c:v>
                </c:pt>
                <c:pt idx="4">
                  <c:v>70</c:v>
                </c:pt>
                <c:pt idx="5">
                  <c:v>99</c:v>
                </c:pt>
                <c:pt idx="6">
                  <c:v>62</c:v>
                </c:pt>
                <c:pt idx="7">
                  <c:v>65</c:v>
                </c:pt>
                <c:pt idx="8">
                  <c:v>16</c:v>
                </c:pt>
                <c:pt idx="9">
                  <c:v>77</c:v>
                </c:pt>
                <c:pt idx="10">
                  <c:v>54</c:v>
                </c:pt>
                <c:pt idx="11">
                  <c:v>44</c:v>
                </c:pt>
                <c:pt idx="12">
                  <c:v>41</c:v>
                </c:pt>
                <c:pt idx="13">
                  <c:v>53</c:v>
                </c:pt>
                <c:pt idx="14">
                  <c:v>80</c:v>
                </c:pt>
                <c:pt idx="15">
                  <c:v>96.999999999999986</c:v>
                </c:pt>
              </c:numCache>
            </c:numRef>
          </c:yVal>
        </c:ser>
        <c:axId val="122640640"/>
        <c:axId val="122655104"/>
      </c:scatterChart>
      <c:valAx>
        <c:axId val="12264064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Total IgG (g/l)</a:t>
                </a:r>
              </a:p>
            </c:rich>
          </c:tx>
          <c:layout/>
        </c:title>
        <c:numFmt formatCode="General" sourceLinked="1"/>
        <c:tickLblPos val="nextTo"/>
        <c:crossAx val="122655104"/>
        <c:crosses val="autoZero"/>
        <c:crossBetween val="midCat"/>
      </c:valAx>
      <c:valAx>
        <c:axId val="122655104"/>
        <c:scaling>
          <c:orientation val="minMax"/>
        </c:scaling>
        <c:axPos val="l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IgGk+ IgGL</a:t>
                </a:r>
              </a:p>
            </c:rich>
          </c:tx>
          <c:layout/>
        </c:title>
        <c:numFmt formatCode="General" sourceLinked="1"/>
        <c:tickLblPos val="nextTo"/>
        <c:crossAx val="122640640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104669</xdr:colOff>
      <xdr:row>69</xdr:row>
      <xdr:rowOff>115136</xdr:rowOff>
    </xdr:from>
    <xdr:to>
      <xdr:col>9</xdr:col>
      <xdr:colOff>879230</xdr:colOff>
      <xdr:row>85</xdr:row>
      <xdr:rowOff>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DC118"/>
  <sheetViews>
    <sheetView tabSelected="1" zoomScaleNormal="100" workbookViewId="0">
      <selection activeCell="C1" sqref="C1:C1048576"/>
    </sheetView>
  </sheetViews>
  <sheetFormatPr baseColWidth="10" defaultRowHeight="15"/>
  <cols>
    <col min="3" max="3" width="20.28515625" customWidth="1"/>
    <col min="10" max="10" width="21.28515625" customWidth="1"/>
    <col min="11" max="11" width="19.7109375" customWidth="1"/>
    <col min="35" max="36" width="20" customWidth="1"/>
    <col min="37" max="37" width="19.85546875" bestFit="1" customWidth="1"/>
    <col min="38" max="38" width="16.42578125" customWidth="1"/>
    <col min="43" max="43" width="19.85546875" customWidth="1"/>
    <col min="44" max="44" width="15.7109375" customWidth="1"/>
    <col min="45" max="45" width="16.28515625" customWidth="1"/>
    <col min="46" max="46" width="18.140625" customWidth="1"/>
    <col min="50" max="50" width="20.5703125" customWidth="1"/>
    <col min="62" max="107" width="11.42578125" style="5"/>
  </cols>
  <sheetData>
    <row r="1" spans="1:107" s="5" customFormat="1" ht="15.75" thickBot="1"/>
    <row r="2" spans="1:107" s="5" customFormat="1" ht="15" customHeight="1">
      <c r="F2" s="93" t="s">
        <v>124</v>
      </c>
      <c r="G2" s="94"/>
      <c r="H2" s="94"/>
      <c r="I2" s="94"/>
      <c r="J2" s="94"/>
      <c r="K2" s="94"/>
      <c r="L2" s="94"/>
      <c r="M2" s="95"/>
    </row>
    <row r="3" spans="1:107" s="5" customFormat="1" ht="15.75" thickBot="1">
      <c r="F3" s="96"/>
      <c r="G3" s="97"/>
      <c r="H3" s="97"/>
      <c r="I3" s="97"/>
      <c r="J3" s="97"/>
      <c r="K3" s="97"/>
      <c r="L3" s="97"/>
      <c r="M3" s="98"/>
    </row>
    <row r="4" spans="1:107" s="5" customFormat="1" ht="15.75" thickBot="1"/>
    <row r="5" spans="1:107" s="69" customFormat="1" ht="16.5" thickBot="1">
      <c r="B5" s="108" t="s">
        <v>0</v>
      </c>
      <c r="C5" s="110" t="s">
        <v>129</v>
      </c>
      <c r="D5" s="112" t="s">
        <v>1</v>
      </c>
      <c r="E5" s="114" t="s">
        <v>2</v>
      </c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6"/>
      <c r="T5" s="117" t="s">
        <v>3</v>
      </c>
      <c r="U5" s="118"/>
      <c r="V5" s="118"/>
      <c r="W5" s="118"/>
      <c r="X5" s="118"/>
      <c r="Y5" s="118"/>
      <c r="Z5" s="118"/>
      <c r="AA5" s="118"/>
      <c r="AB5" s="118"/>
      <c r="AC5" s="118"/>
      <c r="AD5" s="118"/>
      <c r="AE5" s="119"/>
      <c r="AF5" s="120" t="s">
        <v>117</v>
      </c>
      <c r="AG5" s="121"/>
      <c r="AH5" s="121"/>
      <c r="AI5" s="121"/>
      <c r="AJ5" s="121"/>
      <c r="AK5" s="121"/>
      <c r="AL5" s="121"/>
      <c r="AM5" s="121"/>
      <c r="AN5" s="121"/>
      <c r="AO5" s="122"/>
      <c r="AP5" s="102" t="s">
        <v>4</v>
      </c>
      <c r="AQ5" s="103"/>
      <c r="AR5" s="103"/>
      <c r="AS5" s="103"/>
      <c r="AT5" s="103"/>
      <c r="AU5" s="104"/>
      <c r="AV5" s="105"/>
      <c r="AW5" s="106" t="s">
        <v>5</v>
      </c>
      <c r="AX5" s="91" t="s">
        <v>6</v>
      </c>
      <c r="AY5" s="70"/>
      <c r="AZ5" s="71"/>
      <c r="BA5" s="71"/>
      <c r="BB5" s="71"/>
      <c r="BC5" s="71"/>
      <c r="BD5" s="71"/>
      <c r="BE5" s="71"/>
      <c r="BF5" s="71"/>
      <c r="BG5" s="71"/>
      <c r="BH5" s="71"/>
      <c r="BI5" s="71"/>
      <c r="BJ5" s="71"/>
      <c r="BK5" s="71"/>
      <c r="BL5" s="71"/>
      <c r="BM5" s="71"/>
      <c r="BN5" s="71"/>
      <c r="BO5" s="71"/>
      <c r="BP5" s="71"/>
      <c r="BQ5" s="71"/>
      <c r="BR5" s="71"/>
      <c r="BS5" s="71"/>
      <c r="BT5" s="71"/>
      <c r="BU5" s="71"/>
      <c r="BV5" s="71"/>
      <c r="BW5" s="71"/>
      <c r="BX5" s="71"/>
      <c r="BY5" s="71"/>
      <c r="BZ5" s="71"/>
      <c r="CA5" s="71"/>
      <c r="CB5" s="71"/>
      <c r="CC5" s="71"/>
      <c r="CD5" s="71"/>
      <c r="CE5" s="71"/>
      <c r="CF5" s="71"/>
      <c r="CG5" s="71"/>
      <c r="CH5" s="71"/>
      <c r="CI5" s="71"/>
      <c r="CJ5" s="71"/>
      <c r="CK5" s="71"/>
      <c r="CL5" s="71"/>
      <c r="CM5" s="71"/>
      <c r="CN5" s="71"/>
      <c r="CO5" s="71"/>
      <c r="CP5" s="71"/>
      <c r="CQ5" s="71"/>
      <c r="CR5" s="71"/>
      <c r="CS5" s="71"/>
      <c r="CT5" s="71"/>
      <c r="CU5" s="71"/>
      <c r="CV5" s="71"/>
      <c r="CW5" s="71"/>
      <c r="CX5" s="71"/>
      <c r="CY5" s="71"/>
      <c r="CZ5" s="71"/>
      <c r="DA5" s="71"/>
      <c r="DB5" s="71"/>
      <c r="DC5" s="71"/>
    </row>
    <row r="6" spans="1:107" s="46" customFormat="1" ht="16.5" thickBot="1">
      <c r="A6" s="48"/>
      <c r="B6" s="109"/>
      <c r="C6" s="111"/>
      <c r="D6" s="113"/>
      <c r="E6" s="49" t="s">
        <v>7</v>
      </c>
      <c r="F6" s="50" t="s">
        <v>8</v>
      </c>
      <c r="G6" s="50" t="s">
        <v>9</v>
      </c>
      <c r="H6" s="50" t="s">
        <v>10</v>
      </c>
      <c r="I6" s="50" t="s">
        <v>11</v>
      </c>
      <c r="J6" s="51" t="s">
        <v>12</v>
      </c>
      <c r="K6" s="51" t="s">
        <v>13</v>
      </c>
      <c r="L6" s="52" t="s">
        <v>14</v>
      </c>
      <c r="M6" s="52" t="s">
        <v>37</v>
      </c>
      <c r="N6" s="52" t="s">
        <v>38</v>
      </c>
      <c r="O6" s="52" t="s">
        <v>125</v>
      </c>
      <c r="P6" s="53" t="s">
        <v>17</v>
      </c>
      <c r="Q6" s="54" t="s">
        <v>18</v>
      </c>
      <c r="R6" s="54" t="s">
        <v>19</v>
      </c>
      <c r="S6" s="55" t="s">
        <v>20</v>
      </c>
      <c r="T6" s="56" t="s">
        <v>21</v>
      </c>
      <c r="U6" s="57" t="s">
        <v>22</v>
      </c>
      <c r="V6" s="57" t="s">
        <v>23</v>
      </c>
      <c r="W6" s="57" t="s">
        <v>24</v>
      </c>
      <c r="X6" s="58" t="s">
        <v>25</v>
      </c>
      <c r="Y6" s="59" t="s">
        <v>26</v>
      </c>
      <c r="Z6" s="59" t="s">
        <v>37</v>
      </c>
      <c r="AA6" s="59" t="s">
        <v>38</v>
      </c>
      <c r="AB6" s="60" t="s">
        <v>27</v>
      </c>
      <c r="AC6" s="60" t="s">
        <v>18</v>
      </c>
      <c r="AD6" s="60" t="s">
        <v>19</v>
      </c>
      <c r="AE6" s="61" t="s">
        <v>20</v>
      </c>
      <c r="AF6" s="62" t="s">
        <v>28</v>
      </c>
      <c r="AG6" s="63" t="s">
        <v>29</v>
      </c>
      <c r="AH6" s="63" t="s">
        <v>114</v>
      </c>
      <c r="AI6" s="63" t="s">
        <v>118</v>
      </c>
      <c r="AJ6" s="63"/>
      <c r="AK6" s="63" t="s">
        <v>37</v>
      </c>
      <c r="AL6" s="63" t="s">
        <v>38</v>
      </c>
      <c r="AM6" s="64" t="s">
        <v>30</v>
      </c>
      <c r="AN6" s="64" t="s">
        <v>19</v>
      </c>
      <c r="AO6" s="65" t="s">
        <v>20</v>
      </c>
      <c r="AP6" s="66" t="s">
        <v>29</v>
      </c>
      <c r="AQ6" s="77" t="s">
        <v>37</v>
      </c>
      <c r="AR6" s="77" t="s">
        <v>38</v>
      </c>
      <c r="AS6" s="77" t="s">
        <v>126</v>
      </c>
      <c r="AT6" s="77" t="s">
        <v>127</v>
      </c>
      <c r="AU6" s="67" t="s">
        <v>15</v>
      </c>
      <c r="AV6" s="68" t="s">
        <v>16</v>
      </c>
      <c r="AW6" s="107"/>
      <c r="AX6" s="92"/>
      <c r="AY6" s="47"/>
      <c r="AZ6" s="48"/>
      <c r="BA6" s="48"/>
      <c r="BB6" s="48"/>
      <c r="BC6" s="48"/>
      <c r="BD6" s="48"/>
      <c r="BE6" s="48"/>
      <c r="BF6" s="48"/>
      <c r="BG6" s="48"/>
      <c r="BH6" s="48"/>
      <c r="BI6" s="48"/>
      <c r="BJ6" s="48"/>
      <c r="BK6" s="48"/>
      <c r="BL6" s="48"/>
      <c r="BM6" s="48"/>
      <c r="BN6" s="48"/>
      <c r="BO6" s="48"/>
      <c r="BP6" s="48"/>
      <c r="BQ6" s="48"/>
      <c r="BR6" s="48"/>
      <c r="BS6" s="48"/>
      <c r="BT6" s="48"/>
      <c r="BU6" s="48"/>
      <c r="BV6" s="48"/>
      <c r="BW6" s="48"/>
      <c r="BX6" s="48"/>
      <c r="BY6" s="48"/>
      <c r="BZ6" s="48"/>
      <c r="CA6" s="48"/>
      <c r="CB6" s="48"/>
      <c r="CC6" s="48"/>
      <c r="CD6" s="48"/>
      <c r="CE6" s="48"/>
      <c r="CF6" s="48"/>
      <c r="CG6" s="48"/>
      <c r="CH6" s="48"/>
      <c r="CI6" s="48"/>
      <c r="CJ6" s="48"/>
      <c r="CK6" s="48"/>
      <c r="CL6" s="48"/>
      <c r="CM6" s="48"/>
      <c r="CN6" s="48"/>
      <c r="CO6" s="48"/>
      <c r="CP6" s="48"/>
      <c r="CQ6" s="48"/>
      <c r="CR6" s="48"/>
      <c r="CS6" s="48"/>
      <c r="CT6" s="48"/>
      <c r="CU6" s="48"/>
      <c r="CV6" s="48"/>
      <c r="CW6" s="48"/>
      <c r="CX6" s="48"/>
      <c r="CY6" s="48"/>
      <c r="CZ6" s="48"/>
      <c r="DA6" s="48"/>
      <c r="DB6" s="48"/>
      <c r="DC6" s="48"/>
    </row>
    <row r="7" spans="1:107" s="5" customFormat="1" ht="15.75" thickBot="1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4"/>
      <c r="AY7" s="4"/>
    </row>
    <row r="8" spans="1:107" s="1" customFormat="1" ht="15.75" thickBot="1">
      <c r="A8" s="5"/>
      <c r="B8" s="27">
        <v>12</v>
      </c>
      <c r="C8" s="28" t="s">
        <v>31</v>
      </c>
      <c r="D8" s="28">
        <v>31</v>
      </c>
      <c r="E8" s="28" t="s">
        <v>32</v>
      </c>
      <c r="F8" s="28" t="s">
        <v>33</v>
      </c>
      <c r="G8" s="29">
        <v>0</v>
      </c>
      <c r="H8" s="29"/>
      <c r="I8" s="29"/>
      <c r="J8" s="29">
        <v>194</v>
      </c>
      <c r="K8" s="29">
        <v>1.6</v>
      </c>
      <c r="L8" s="29">
        <v>17.600000000000001</v>
      </c>
      <c r="M8" s="29">
        <v>4.5999999999999999E-2</v>
      </c>
      <c r="N8" s="29">
        <v>1.2999999999999999E-2</v>
      </c>
      <c r="O8" s="29">
        <f>IFERROR((M8+N8)*1000,"")</f>
        <v>59</v>
      </c>
      <c r="P8" s="29">
        <v>86.3</v>
      </c>
      <c r="Q8" s="29">
        <v>2.5499999999999998</v>
      </c>
      <c r="R8" s="29">
        <v>0.47</v>
      </c>
      <c r="S8" s="29">
        <v>5.43</v>
      </c>
      <c r="T8" s="28"/>
      <c r="U8" s="29">
        <v>69</v>
      </c>
      <c r="V8" s="28" t="s">
        <v>34</v>
      </c>
      <c r="W8" s="29">
        <v>3.49</v>
      </c>
      <c r="X8" s="30"/>
      <c r="Y8" s="28">
        <v>10.7</v>
      </c>
      <c r="Z8" s="28">
        <v>9.8000000000000007</v>
      </c>
      <c r="AA8" s="28">
        <v>2.2000000000000002</v>
      </c>
      <c r="AB8" s="28">
        <v>39.700000000000003</v>
      </c>
      <c r="AC8" s="29" t="s">
        <v>35</v>
      </c>
      <c r="AD8" s="29">
        <v>8.57</v>
      </c>
      <c r="AE8" s="29">
        <v>0.36</v>
      </c>
      <c r="AF8" s="29">
        <v>2.17</v>
      </c>
      <c r="AG8" s="29">
        <v>1.64</v>
      </c>
      <c r="AH8" s="29">
        <v>0.75570000000000004</v>
      </c>
      <c r="AI8" s="29">
        <v>1.36</v>
      </c>
      <c r="AJ8" s="78">
        <f>AI8/1000</f>
        <v>1.3600000000000001E-3</v>
      </c>
      <c r="AK8" s="80">
        <f>M8/Z8</f>
        <v>4.6938775510204081E-3</v>
      </c>
      <c r="AL8" s="10">
        <f>N8/AA8</f>
        <v>5.9090909090909081E-3</v>
      </c>
      <c r="AM8" s="29">
        <v>850</v>
      </c>
      <c r="AN8" s="29">
        <v>55</v>
      </c>
      <c r="AO8" s="29">
        <v>15.51</v>
      </c>
      <c r="AP8" s="29">
        <v>17.23</v>
      </c>
      <c r="AQ8" s="82">
        <f>AJ8/AK8</f>
        <v>0.28973913043478261</v>
      </c>
      <c r="AR8" s="29">
        <f>AJ8/AL8</f>
        <v>0.23015384615384621</v>
      </c>
      <c r="AS8" s="83">
        <f xml:space="preserve"> (1-AQ8) *100</f>
        <v>71.026086956521738</v>
      </c>
      <c r="AT8" s="83">
        <f>(1-AR8)*100</f>
        <v>76.984615384615381</v>
      </c>
      <c r="AU8" s="29">
        <v>0.9</v>
      </c>
      <c r="AV8" s="29">
        <v>0.4</v>
      </c>
      <c r="AW8" s="29">
        <v>2</v>
      </c>
      <c r="AX8" s="31" t="s">
        <v>36</v>
      </c>
      <c r="AY8" s="4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</row>
    <row r="9" spans="1:107" s="1" customFormat="1" ht="15.75" thickBot="1">
      <c r="A9" s="5"/>
      <c r="B9" s="32">
        <v>22</v>
      </c>
      <c r="C9" s="7" t="s">
        <v>39</v>
      </c>
      <c r="D9" s="7">
        <v>30</v>
      </c>
      <c r="E9" s="7" t="s">
        <v>32</v>
      </c>
      <c r="F9" s="7" t="s">
        <v>40</v>
      </c>
      <c r="G9" s="7" t="s">
        <v>41</v>
      </c>
      <c r="H9" s="7" t="s">
        <v>41</v>
      </c>
      <c r="I9" s="7" t="s">
        <v>41</v>
      </c>
      <c r="J9" s="11">
        <v>273</v>
      </c>
      <c r="K9" s="11">
        <v>1.7</v>
      </c>
      <c r="L9" s="11">
        <v>108</v>
      </c>
      <c r="M9" s="11">
        <v>0.06</v>
      </c>
      <c r="N9" s="11">
        <v>2.5000000000000001E-2</v>
      </c>
      <c r="O9" s="29">
        <f t="shared" ref="O9:O15" si="0">IFERROR((M9+N9)*1000,"")</f>
        <v>84.999999999999986</v>
      </c>
      <c r="P9" s="8">
        <v>167</v>
      </c>
      <c r="Q9" s="8">
        <v>27.5</v>
      </c>
      <c r="R9" s="8">
        <v>8.2799999999999994</v>
      </c>
      <c r="S9" s="8">
        <v>3.32</v>
      </c>
      <c r="T9" s="7" t="s">
        <v>34</v>
      </c>
      <c r="U9" s="8">
        <v>67</v>
      </c>
      <c r="V9" s="7" t="s">
        <v>42</v>
      </c>
      <c r="W9" s="8">
        <v>0.20200000000000001</v>
      </c>
      <c r="X9" s="9"/>
      <c r="Y9" s="7">
        <v>10.7</v>
      </c>
      <c r="Z9" s="7">
        <v>5.8</v>
      </c>
      <c r="AA9" s="7">
        <v>2.6</v>
      </c>
      <c r="AB9" s="7">
        <v>40.5</v>
      </c>
      <c r="AC9" s="8">
        <v>11.2</v>
      </c>
      <c r="AD9" s="8">
        <v>14.1</v>
      </c>
      <c r="AE9" s="8">
        <v>0.79</v>
      </c>
      <c r="AF9" s="8">
        <v>4.12</v>
      </c>
      <c r="AG9" s="8">
        <v>10.1</v>
      </c>
      <c r="AH9" s="8">
        <v>2.4514</v>
      </c>
      <c r="AI9" s="8">
        <v>2.66</v>
      </c>
      <c r="AJ9" s="78">
        <f t="shared" ref="AJ9:AJ15" si="1">AI9/1000</f>
        <v>2.66E-3</v>
      </c>
      <c r="AK9" s="80">
        <f t="shared" ref="AK9:AK15" si="2">M9/Z9</f>
        <v>1.0344827586206896E-2</v>
      </c>
      <c r="AL9" s="10">
        <f t="shared" ref="AL9:AL15" si="3">N9/AA9</f>
        <v>9.6153846153846159E-3</v>
      </c>
      <c r="AM9" s="8">
        <v>2455</v>
      </c>
      <c r="AN9" s="8">
        <v>587</v>
      </c>
      <c r="AO9" s="8">
        <v>4.2</v>
      </c>
      <c r="AP9" s="8">
        <v>73.650000000000006</v>
      </c>
      <c r="AQ9" s="82">
        <f t="shared" ref="AQ9:AQ15" si="4">AJ9/AK9</f>
        <v>0.25713333333333332</v>
      </c>
      <c r="AR9" s="29">
        <f t="shared" ref="AR9:AR15" si="5">AJ9/AL9</f>
        <v>0.27664</v>
      </c>
      <c r="AS9" s="83">
        <f t="shared" ref="AS9:AS15" si="6" xml:space="preserve"> (1-AQ9) *100</f>
        <v>74.286666666666662</v>
      </c>
      <c r="AT9" s="83">
        <f t="shared" ref="AT9:AT15" si="7">(1-AR9)*100</f>
        <v>72.335999999999999</v>
      </c>
      <c r="AU9" s="8">
        <v>1.7</v>
      </c>
      <c r="AV9" s="8">
        <v>0.71299999999999997</v>
      </c>
      <c r="AW9" s="8">
        <v>2</v>
      </c>
      <c r="AX9" s="33" t="s">
        <v>36</v>
      </c>
      <c r="AY9" s="4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</row>
    <row r="10" spans="1:107" s="1" customFormat="1" ht="15.75" thickBot="1">
      <c r="A10" s="5"/>
      <c r="B10" s="32">
        <v>32</v>
      </c>
      <c r="C10" s="7" t="s">
        <v>43</v>
      </c>
      <c r="D10" s="7">
        <v>36</v>
      </c>
      <c r="E10" s="7" t="s">
        <v>32</v>
      </c>
      <c r="F10" s="7">
        <v>0</v>
      </c>
      <c r="G10" s="7" t="s">
        <v>41</v>
      </c>
      <c r="H10" s="7" t="s">
        <v>41</v>
      </c>
      <c r="I10" s="7" t="s">
        <v>41</v>
      </c>
      <c r="J10" s="11">
        <v>564</v>
      </c>
      <c r="K10" s="11">
        <v>1.3</v>
      </c>
      <c r="L10" s="11">
        <v>36.1</v>
      </c>
      <c r="M10" s="11">
        <v>3.3000000000000002E-2</v>
      </c>
      <c r="N10" s="11">
        <v>1.4E-2</v>
      </c>
      <c r="O10" s="29">
        <f t="shared" si="0"/>
        <v>47</v>
      </c>
      <c r="P10" s="8">
        <v>209</v>
      </c>
      <c r="Q10" s="8">
        <v>7.6</v>
      </c>
      <c r="R10" s="8">
        <v>0.47</v>
      </c>
      <c r="S10" s="8">
        <v>16.170000000000002</v>
      </c>
      <c r="T10" s="7" t="s">
        <v>34</v>
      </c>
      <c r="U10" s="8">
        <v>67</v>
      </c>
      <c r="V10" s="7" t="s">
        <v>34</v>
      </c>
      <c r="W10" s="8">
        <v>0.23200000000000001</v>
      </c>
      <c r="X10" s="9"/>
      <c r="Y10" s="7">
        <v>9.1</v>
      </c>
      <c r="Z10" s="7">
        <v>5.6</v>
      </c>
      <c r="AA10" s="7">
        <v>2.8</v>
      </c>
      <c r="AB10" s="8">
        <v>38.1</v>
      </c>
      <c r="AC10" s="8">
        <v>9.0399999999999991</v>
      </c>
      <c r="AD10" s="8">
        <v>17.399999999999999</v>
      </c>
      <c r="AE10" s="8">
        <v>0.52</v>
      </c>
      <c r="AF10" s="8">
        <v>5.48</v>
      </c>
      <c r="AG10" s="8">
        <v>3.97</v>
      </c>
      <c r="AH10" s="8">
        <v>0.72440000000000004</v>
      </c>
      <c r="AI10" s="8">
        <v>3.9</v>
      </c>
      <c r="AJ10" s="78">
        <f t="shared" si="1"/>
        <v>3.8999999999999998E-3</v>
      </c>
      <c r="AK10" s="80">
        <f t="shared" si="2"/>
        <v>5.8928571428571433E-3</v>
      </c>
      <c r="AL10" s="10">
        <f t="shared" si="3"/>
        <v>5.0000000000000001E-3</v>
      </c>
      <c r="AM10" s="8">
        <v>840.7</v>
      </c>
      <c r="AN10" s="8">
        <v>27</v>
      </c>
      <c r="AO10" s="8">
        <v>31.1</v>
      </c>
      <c r="AP10" s="8">
        <v>1.69</v>
      </c>
      <c r="AQ10" s="82">
        <f t="shared" si="4"/>
        <v>0.66181818181818175</v>
      </c>
      <c r="AR10" s="29">
        <f t="shared" si="5"/>
        <v>0.77999999999999992</v>
      </c>
      <c r="AS10" s="83">
        <f t="shared" si="6"/>
        <v>33.818181818181827</v>
      </c>
      <c r="AT10" s="83">
        <f t="shared" si="7"/>
        <v>22.000000000000007</v>
      </c>
      <c r="AU10" s="8">
        <v>2.5</v>
      </c>
      <c r="AV10" s="8">
        <v>1.1000000000000001</v>
      </c>
      <c r="AW10" s="8">
        <v>2</v>
      </c>
      <c r="AX10" s="33" t="s">
        <v>36</v>
      </c>
      <c r="AY10" s="4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</row>
    <row r="11" spans="1:107" s="1" customFormat="1" ht="15.75" thickBot="1">
      <c r="A11" s="5"/>
      <c r="B11" s="32">
        <v>40</v>
      </c>
      <c r="C11" s="7" t="s">
        <v>44</v>
      </c>
      <c r="D11" s="7">
        <v>38</v>
      </c>
      <c r="E11" s="7" t="s">
        <v>32</v>
      </c>
      <c r="F11" s="7">
        <v>0</v>
      </c>
      <c r="G11" s="7" t="s">
        <v>41</v>
      </c>
      <c r="H11" s="7" t="s">
        <v>41</v>
      </c>
      <c r="I11" s="7" t="s">
        <v>41</v>
      </c>
      <c r="J11" s="7">
        <v>607</v>
      </c>
      <c r="K11" s="7">
        <v>1.7</v>
      </c>
      <c r="L11" s="7">
        <v>119.45</v>
      </c>
      <c r="M11" s="7">
        <v>5.5E-2</v>
      </c>
      <c r="N11" s="7">
        <v>2.1999999999999999E-2</v>
      </c>
      <c r="O11" s="29">
        <f t="shared" si="0"/>
        <v>77</v>
      </c>
      <c r="P11" s="7">
        <v>225.7</v>
      </c>
      <c r="Q11" s="8">
        <v>12.2</v>
      </c>
      <c r="R11" s="8">
        <v>8.89</v>
      </c>
      <c r="S11" s="8">
        <v>1.37</v>
      </c>
      <c r="T11" s="7" t="s">
        <v>34</v>
      </c>
      <c r="U11" s="7">
        <v>68</v>
      </c>
      <c r="V11" s="7" t="s">
        <v>45</v>
      </c>
      <c r="W11" s="7">
        <v>2.1</v>
      </c>
      <c r="X11" s="9"/>
      <c r="Y11" s="7">
        <v>15.329000000000001</v>
      </c>
      <c r="Z11" s="7">
        <v>9.6</v>
      </c>
      <c r="AA11" s="7">
        <v>2.6</v>
      </c>
      <c r="AB11" s="7">
        <v>37.777999999999999</v>
      </c>
      <c r="AC11" s="8">
        <v>16.899999999999999</v>
      </c>
      <c r="AD11" s="8">
        <v>24.7</v>
      </c>
      <c r="AE11" s="8">
        <v>0.68</v>
      </c>
      <c r="AF11" s="8">
        <v>6</v>
      </c>
      <c r="AG11" s="7">
        <v>7.8</v>
      </c>
      <c r="AH11" s="9">
        <v>1.3</v>
      </c>
      <c r="AI11" s="8">
        <v>4.3</v>
      </c>
      <c r="AJ11" s="78">
        <f t="shared" si="1"/>
        <v>4.3E-3</v>
      </c>
      <c r="AK11" s="80">
        <f t="shared" si="2"/>
        <v>5.7291666666666671E-3</v>
      </c>
      <c r="AL11" s="10">
        <f t="shared" si="3"/>
        <v>8.4615384615384613E-3</v>
      </c>
      <c r="AM11" s="8">
        <v>722</v>
      </c>
      <c r="AN11" s="8">
        <v>360</v>
      </c>
      <c r="AO11" s="8">
        <v>2.0099999999999998</v>
      </c>
      <c r="AP11" s="8">
        <v>44.82</v>
      </c>
      <c r="AQ11" s="82">
        <f t="shared" si="4"/>
        <v>0.75054545454545452</v>
      </c>
      <c r="AR11" s="29">
        <f t="shared" si="5"/>
        <v>0.50818181818181818</v>
      </c>
      <c r="AS11" s="83">
        <f t="shared" si="6"/>
        <v>24.945454545454549</v>
      </c>
      <c r="AT11" s="83">
        <f t="shared" si="7"/>
        <v>49.18181818181818</v>
      </c>
      <c r="AU11" s="8">
        <v>2.8</v>
      </c>
      <c r="AV11" s="9">
        <v>1.27</v>
      </c>
      <c r="AW11" s="9">
        <v>2</v>
      </c>
      <c r="AX11" s="33" t="s">
        <v>36</v>
      </c>
      <c r="AY11" s="4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</row>
    <row r="12" spans="1:107" s="1" customFormat="1" ht="15.75" thickBot="1">
      <c r="A12" s="5"/>
      <c r="B12" s="32">
        <v>43</v>
      </c>
      <c r="C12" s="7" t="s">
        <v>46</v>
      </c>
      <c r="D12" s="7">
        <v>28</v>
      </c>
      <c r="E12" s="7" t="s">
        <v>32</v>
      </c>
      <c r="F12" s="7" t="s">
        <v>41</v>
      </c>
      <c r="G12" s="7" t="s">
        <v>41</v>
      </c>
      <c r="H12" s="7" t="s">
        <v>41</v>
      </c>
      <c r="I12" s="7" t="s">
        <v>41</v>
      </c>
      <c r="J12" s="7">
        <v>774</v>
      </c>
      <c r="K12" s="7">
        <v>1.5</v>
      </c>
      <c r="L12" s="7">
        <v>121.09</v>
      </c>
      <c r="M12" s="7">
        <v>4.7E-2</v>
      </c>
      <c r="N12" s="7">
        <v>2.3E-2</v>
      </c>
      <c r="O12" s="29">
        <f t="shared" si="0"/>
        <v>70</v>
      </c>
      <c r="P12" s="7">
        <v>321.7</v>
      </c>
      <c r="Q12" s="8">
        <v>13.7</v>
      </c>
      <c r="R12" s="8">
        <v>6.88</v>
      </c>
      <c r="S12" s="8">
        <v>2</v>
      </c>
      <c r="T12" s="7" t="s">
        <v>34</v>
      </c>
      <c r="U12" s="7">
        <v>72</v>
      </c>
      <c r="V12" s="7" t="s">
        <v>34</v>
      </c>
      <c r="W12" s="7">
        <v>5.63</v>
      </c>
      <c r="X12" s="9"/>
      <c r="Y12" s="7">
        <v>12.491</v>
      </c>
      <c r="Z12" s="7">
        <v>8.6</v>
      </c>
      <c r="AA12" s="7">
        <v>2.8</v>
      </c>
      <c r="AB12" s="7">
        <v>40.533000000000001</v>
      </c>
      <c r="AC12" s="8">
        <v>21.1</v>
      </c>
      <c r="AD12" s="8">
        <v>22.1</v>
      </c>
      <c r="AE12" s="8">
        <v>0.95</v>
      </c>
      <c r="AF12" s="8">
        <v>7.94</v>
      </c>
      <c r="AG12" s="7">
        <v>9.6999999999999993</v>
      </c>
      <c r="AH12" s="9">
        <v>1.2216</v>
      </c>
      <c r="AI12" s="8">
        <v>6</v>
      </c>
      <c r="AJ12" s="78">
        <f t="shared" si="1"/>
        <v>6.0000000000000001E-3</v>
      </c>
      <c r="AK12" s="80">
        <f t="shared" si="2"/>
        <v>5.4651162790697681E-3</v>
      </c>
      <c r="AL12" s="10">
        <f t="shared" si="3"/>
        <v>8.2142857142857139E-3</v>
      </c>
      <c r="AM12" s="8">
        <v>649</v>
      </c>
      <c r="AN12" s="8">
        <v>311</v>
      </c>
      <c r="AO12" s="8">
        <v>2.11</v>
      </c>
      <c r="AP12" s="8">
        <v>38.11</v>
      </c>
      <c r="AQ12" s="82">
        <f t="shared" si="4"/>
        <v>1.0978723404255317</v>
      </c>
      <c r="AR12" s="29">
        <f t="shared" si="5"/>
        <v>0.73043478260869565</v>
      </c>
      <c r="AS12" s="84">
        <f t="shared" si="6"/>
        <v>-9.7872340425531732</v>
      </c>
      <c r="AT12" s="83">
        <f t="shared" si="7"/>
        <v>26.956521739130434</v>
      </c>
      <c r="AU12" s="9">
        <v>4</v>
      </c>
      <c r="AV12" s="9">
        <v>1.9</v>
      </c>
      <c r="AW12" s="9">
        <v>2</v>
      </c>
      <c r="AX12" s="33" t="s">
        <v>36</v>
      </c>
      <c r="AY12" s="4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</row>
    <row r="13" spans="1:107" s="1" customFormat="1" ht="15.75" thickBot="1">
      <c r="A13" s="5"/>
      <c r="B13" s="32">
        <v>46</v>
      </c>
      <c r="C13" s="7" t="s">
        <v>47</v>
      </c>
      <c r="D13" s="7">
        <v>50</v>
      </c>
      <c r="E13" s="7"/>
      <c r="F13" s="7" t="s">
        <v>41</v>
      </c>
      <c r="G13" s="7" t="s">
        <v>41</v>
      </c>
      <c r="H13" s="7" t="s">
        <v>41</v>
      </c>
      <c r="I13" s="7" t="s">
        <v>41</v>
      </c>
      <c r="J13" s="7">
        <v>888</v>
      </c>
      <c r="K13" s="7">
        <v>1.9</v>
      </c>
      <c r="L13" s="7">
        <v>231.03</v>
      </c>
      <c r="M13" s="7">
        <v>6.3E-2</v>
      </c>
      <c r="N13" s="7">
        <v>3.5999999999999997E-2</v>
      </c>
      <c r="O13" s="29">
        <f t="shared" si="0"/>
        <v>99</v>
      </c>
      <c r="P13" s="7">
        <v>489.8</v>
      </c>
      <c r="Q13" s="8">
        <v>26.9</v>
      </c>
      <c r="R13" s="8">
        <v>11.6</v>
      </c>
      <c r="S13" s="8">
        <v>2.3199999999999998</v>
      </c>
      <c r="T13" s="7" t="s">
        <v>34</v>
      </c>
      <c r="U13" s="7">
        <v>68</v>
      </c>
      <c r="V13" s="7" t="s">
        <v>42</v>
      </c>
      <c r="W13" s="7">
        <v>4.5599999999999996</v>
      </c>
      <c r="X13" s="9"/>
      <c r="Y13" s="7">
        <v>12.930999999999999</v>
      </c>
      <c r="Z13" s="7">
        <v>7.6</v>
      </c>
      <c r="AA13" s="7">
        <v>3</v>
      </c>
      <c r="AB13" s="7">
        <v>33.003</v>
      </c>
      <c r="AC13" s="8">
        <v>7.35</v>
      </c>
      <c r="AD13" s="8">
        <v>16.2</v>
      </c>
      <c r="AE13" s="8">
        <v>0.45</v>
      </c>
      <c r="AF13" s="8">
        <v>14.85</v>
      </c>
      <c r="AG13" s="7">
        <v>17.86</v>
      </c>
      <c r="AH13" s="9">
        <v>1.2025999999999999</v>
      </c>
      <c r="AI13" s="8">
        <v>12</v>
      </c>
      <c r="AJ13" s="78">
        <f t="shared" si="1"/>
        <v>1.2E-2</v>
      </c>
      <c r="AK13" s="80">
        <f t="shared" si="2"/>
        <v>8.2894736842105271E-3</v>
      </c>
      <c r="AL13" s="10">
        <f t="shared" si="3"/>
        <v>1.1999999999999999E-2</v>
      </c>
      <c r="AM13" s="8">
        <v>3660</v>
      </c>
      <c r="AN13" s="8">
        <v>716</v>
      </c>
      <c r="AO13" s="8">
        <v>5.16</v>
      </c>
      <c r="AP13" s="8">
        <v>32.83</v>
      </c>
      <c r="AQ13" s="82">
        <f t="shared" si="4"/>
        <v>1.4476190476190476</v>
      </c>
      <c r="AR13" s="29">
        <f t="shared" si="5"/>
        <v>1.0000000000000002</v>
      </c>
      <c r="AS13" s="84">
        <f t="shared" si="6"/>
        <v>-44.761904761904759</v>
      </c>
      <c r="AT13" s="84">
        <f t="shared" si="7"/>
        <v>-2.2204460492503131E-14</v>
      </c>
      <c r="AU13" s="8">
        <v>8.9</v>
      </c>
      <c r="AV13" s="9">
        <v>5.2</v>
      </c>
      <c r="AW13" s="9">
        <v>2</v>
      </c>
      <c r="AX13" s="33" t="s">
        <v>48</v>
      </c>
      <c r="AY13" s="4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</row>
    <row r="14" spans="1:107" s="1" customFormat="1" ht="15.75" thickBot="1">
      <c r="A14" s="5"/>
      <c r="B14" s="32">
        <v>50</v>
      </c>
      <c r="C14" s="7" t="s">
        <v>49</v>
      </c>
      <c r="D14" s="7">
        <v>32</v>
      </c>
      <c r="E14" s="7"/>
      <c r="F14" s="7" t="s">
        <v>41</v>
      </c>
      <c r="G14" s="7" t="s">
        <v>41</v>
      </c>
      <c r="H14" s="7" t="s">
        <v>41</v>
      </c>
      <c r="I14" s="7" t="s">
        <v>41</v>
      </c>
      <c r="J14" s="7">
        <v>367</v>
      </c>
      <c r="K14" s="7">
        <v>1.5</v>
      </c>
      <c r="L14" s="7">
        <v>37.130000000000003</v>
      </c>
      <c r="M14" s="7">
        <v>4.8000000000000001E-2</v>
      </c>
      <c r="N14" s="7">
        <v>1.4E-2</v>
      </c>
      <c r="O14" s="29">
        <f t="shared" si="0"/>
        <v>62</v>
      </c>
      <c r="P14" s="7">
        <v>179.9</v>
      </c>
      <c r="Q14" s="8">
        <v>3.8</v>
      </c>
      <c r="R14" s="8">
        <v>0.47</v>
      </c>
      <c r="S14" s="8">
        <v>8.09</v>
      </c>
      <c r="T14" s="7"/>
      <c r="U14" s="7">
        <v>73</v>
      </c>
      <c r="V14" s="7" t="s">
        <v>34</v>
      </c>
      <c r="W14" s="7">
        <v>2.15</v>
      </c>
      <c r="X14" s="9"/>
      <c r="Y14" s="7">
        <v>10.81</v>
      </c>
      <c r="Z14" s="7">
        <v>9.4</v>
      </c>
      <c r="AA14" s="7">
        <v>2.8</v>
      </c>
      <c r="AB14" s="7">
        <v>41</v>
      </c>
      <c r="AC14" s="8">
        <v>7.59</v>
      </c>
      <c r="AD14" s="8">
        <v>16.100000000000001</v>
      </c>
      <c r="AE14" s="8">
        <v>0.47</v>
      </c>
      <c r="AF14" s="8">
        <v>4.4000000000000004</v>
      </c>
      <c r="AG14" s="7">
        <v>3.4</v>
      </c>
      <c r="AH14" s="9">
        <v>0.77270000000000005</v>
      </c>
      <c r="AI14" s="8">
        <v>3</v>
      </c>
      <c r="AJ14" s="78">
        <f t="shared" si="1"/>
        <v>3.0000000000000001E-3</v>
      </c>
      <c r="AK14" s="80">
        <f t="shared" si="2"/>
        <v>5.106382978723404E-3</v>
      </c>
      <c r="AL14" s="10">
        <f t="shared" si="3"/>
        <v>5.0000000000000001E-3</v>
      </c>
      <c r="AM14" s="8">
        <v>501</v>
      </c>
      <c r="AN14" s="8">
        <v>29.2</v>
      </c>
      <c r="AO14" s="8">
        <v>17.21</v>
      </c>
      <c r="AP14" s="8">
        <v>12.35</v>
      </c>
      <c r="AQ14" s="82">
        <f t="shared" si="4"/>
        <v>0.58750000000000002</v>
      </c>
      <c r="AR14" s="29">
        <f t="shared" si="5"/>
        <v>0.6</v>
      </c>
      <c r="AS14" s="83">
        <f t="shared" si="6"/>
        <v>41.25</v>
      </c>
      <c r="AT14" s="83">
        <f t="shared" si="7"/>
        <v>40</v>
      </c>
      <c r="AU14" s="9">
        <v>2</v>
      </c>
      <c r="AV14" s="9">
        <v>0.8</v>
      </c>
      <c r="AW14" s="8">
        <v>2</v>
      </c>
      <c r="AX14" s="34" t="s">
        <v>36</v>
      </c>
      <c r="AY14" s="43"/>
      <c r="AZ14" s="44"/>
      <c r="BA14" s="5"/>
      <c r="BB14" s="5"/>
      <c r="BC14" s="5"/>
      <c r="BD14" s="44"/>
      <c r="BE14" s="44"/>
      <c r="BF14" s="44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</row>
    <row r="15" spans="1:107" s="1" customFormat="1" ht="15.75" thickBot="1">
      <c r="A15" s="5"/>
      <c r="B15" s="32">
        <v>52</v>
      </c>
      <c r="C15" s="7" t="s">
        <v>50</v>
      </c>
      <c r="D15" s="7">
        <v>44</v>
      </c>
      <c r="E15" s="7" t="s">
        <v>32</v>
      </c>
      <c r="F15" s="7" t="s">
        <v>41</v>
      </c>
      <c r="G15" s="7" t="s">
        <v>41</v>
      </c>
      <c r="H15" s="7" t="s">
        <v>41</v>
      </c>
      <c r="I15" s="7" t="s">
        <v>41</v>
      </c>
      <c r="J15" s="7">
        <v>328</v>
      </c>
      <c r="K15" s="7">
        <v>1.5</v>
      </c>
      <c r="L15" s="7">
        <v>40.380000000000003</v>
      </c>
      <c r="M15" s="7">
        <v>5.2999999999999999E-2</v>
      </c>
      <c r="N15" s="7">
        <v>1.2E-2</v>
      </c>
      <c r="O15" s="29">
        <f t="shared" si="0"/>
        <v>65</v>
      </c>
      <c r="P15" s="7">
        <v>134.4</v>
      </c>
      <c r="Q15" s="8">
        <v>10.5</v>
      </c>
      <c r="R15" s="8">
        <v>0.47</v>
      </c>
      <c r="S15" s="8">
        <v>22.34</v>
      </c>
      <c r="T15" s="7"/>
      <c r="U15" s="7"/>
      <c r="V15" s="7"/>
      <c r="W15" s="7">
        <v>2.78</v>
      </c>
      <c r="X15" s="9"/>
      <c r="Y15" s="7">
        <v>10.4</v>
      </c>
      <c r="Z15" s="7">
        <v>5.4</v>
      </c>
      <c r="AA15" s="7">
        <v>2.6</v>
      </c>
      <c r="AB15" s="7">
        <v>36.33</v>
      </c>
      <c r="AC15" s="8">
        <v>14.7</v>
      </c>
      <c r="AD15" s="8">
        <v>21.9</v>
      </c>
      <c r="AE15" s="8">
        <v>0.67</v>
      </c>
      <c r="AF15" s="8">
        <v>3.7</v>
      </c>
      <c r="AG15" s="7">
        <v>3.9</v>
      </c>
      <c r="AH15" s="9">
        <v>1.054</v>
      </c>
      <c r="AI15" s="8">
        <v>2.4</v>
      </c>
      <c r="AJ15" s="78">
        <f t="shared" si="1"/>
        <v>2.3999999999999998E-3</v>
      </c>
      <c r="AK15" s="80">
        <f t="shared" si="2"/>
        <v>9.8148148148148144E-3</v>
      </c>
      <c r="AL15" s="10">
        <f t="shared" si="3"/>
        <v>4.6153846153846149E-3</v>
      </c>
      <c r="AM15" s="8">
        <v>714</v>
      </c>
      <c r="AN15" s="8">
        <v>21.46</v>
      </c>
      <c r="AO15" s="8">
        <v>33.340000000000003</v>
      </c>
      <c r="AP15" s="8">
        <v>38.19</v>
      </c>
      <c r="AQ15" s="82">
        <f t="shared" si="4"/>
        <v>0.24452830188679245</v>
      </c>
      <c r="AR15" s="29">
        <f t="shared" si="5"/>
        <v>0.52</v>
      </c>
      <c r="AS15" s="83">
        <f t="shared" si="6"/>
        <v>75.547169811320757</v>
      </c>
      <c r="AT15" s="83">
        <f t="shared" si="7"/>
        <v>48</v>
      </c>
      <c r="AU15" s="9">
        <v>0</v>
      </c>
      <c r="AV15" s="9">
        <v>0</v>
      </c>
      <c r="AW15" s="9">
        <v>2</v>
      </c>
      <c r="AX15" s="33" t="s">
        <v>36</v>
      </c>
      <c r="AY15" s="4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</row>
    <row r="16" spans="1:107" ht="15.75" hidden="1" thickBot="1">
      <c r="A16" s="5"/>
      <c r="B16" s="35">
        <v>55</v>
      </c>
      <c r="C16" s="13" t="s">
        <v>51</v>
      </c>
      <c r="D16" s="13">
        <v>25</v>
      </c>
      <c r="E16" s="14" t="s">
        <v>32</v>
      </c>
      <c r="F16" s="14" t="s">
        <v>41</v>
      </c>
      <c r="G16" s="14" t="s">
        <v>41</v>
      </c>
      <c r="H16" s="14" t="s">
        <v>41</v>
      </c>
      <c r="I16" s="14" t="s">
        <v>41</v>
      </c>
      <c r="J16" s="14">
        <v>204</v>
      </c>
      <c r="K16" s="14"/>
      <c r="L16" s="15">
        <v>41.72</v>
      </c>
      <c r="M16" s="14"/>
      <c r="N16" s="14"/>
      <c r="O16" s="14"/>
      <c r="P16" s="16">
        <v>92.8</v>
      </c>
      <c r="Q16" s="17">
        <v>4.1900000000000004</v>
      </c>
      <c r="R16" s="17">
        <v>2.25</v>
      </c>
      <c r="S16" s="17">
        <v>1.86</v>
      </c>
      <c r="T16" s="14"/>
      <c r="U16" s="14"/>
      <c r="V16" s="14" t="s">
        <v>34</v>
      </c>
      <c r="W16" s="14">
        <v>3.89</v>
      </c>
      <c r="X16" s="18"/>
      <c r="Y16" s="15">
        <v>15.53</v>
      </c>
      <c r="Z16" s="14"/>
      <c r="AA16" s="14"/>
      <c r="AB16" s="19">
        <v>37.33</v>
      </c>
      <c r="AC16" s="17">
        <v>14.7</v>
      </c>
      <c r="AD16" s="17">
        <v>12.4</v>
      </c>
      <c r="AE16" s="17">
        <v>1.19</v>
      </c>
      <c r="AF16" s="17">
        <v>2.5</v>
      </c>
      <c r="AG16" s="14">
        <v>2.7</v>
      </c>
      <c r="AH16" s="18"/>
      <c r="AI16" s="17"/>
      <c r="AJ16" s="17"/>
      <c r="AK16" s="18"/>
      <c r="AL16" s="18"/>
      <c r="AM16" s="17">
        <v>285</v>
      </c>
      <c r="AN16" s="17">
        <v>181</v>
      </c>
      <c r="AO16" s="17">
        <v>1.56</v>
      </c>
      <c r="AP16" s="17">
        <v>44.16</v>
      </c>
      <c r="AQ16" s="17"/>
      <c r="AR16" s="17"/>
      <c r="AS16" s="17"/>
      <c r="AT16" s="17"/>
      <c r="AU16" s="18">
        <v>0</v>
      </c>
      <c r="AV16" s="18">
        <v>0</v>
      </c>
      <c r="AW16" s="18">
        <v>2</v>
      </c>
      <c r="AX16" s="36" t="s">
        <v>36</v>
      </c>
      <c r="AY16" s="4"/>
      <c r="AZ16" s="5"/>
      <c r="BA16" s="5"/>
      <c r="BB16" s="5"/>
      <c r="BC16" s="5"/>
      <c r="BD16" s="5"/>
      <c r="BE16" s="5"/>
      <c r="BF16" s="5"/>
      <c r="BG16" s="5"/>
      <c r="BH16" s="5"/>
      <c r="BI16" s="5"/>
    </row>
    <row r="17" spans="1:107" ht="15.75" hidden="1" thickBot="1">
      <c r="A17" s="5"/>
      <c r="B17" s="35">
        <v>58</v>
      </c>
      <c r="C17" s="13" t="s">
        <v>52</v>
      </c>
      <c r="D17" s="13">
        <v>39</v>
      </c>
      <c r="E17" s="14" t="s">
        <v>32</v>
      </c>
      <c r="F17" s="14" t="s">
        <v>41</v>
      </c>
      <c r="G17" s="14" t="s">
        <v>41</v>
      </c>
      <c r="H17" s="14" t="s">
        <v>41</v>
      </c>
      <c r="I17" s="14" t="s">
        <v>41</v>
      </c>
      <c r="J17" s="14">
        <v>333</v>
      </c>
      <c r="K17" s="14">
        <v>1.3</v>
      </c>
      <c r="L17" s="15">
        <v>132</v>
      </c>
      <c r="M17" s="14"/>
      <c r="N17" s="14"/>
      <c r="O17" s="14"/>
      <c r="P17" s="16">
        <v>237.6</v>
      </c>
      <c r="Q17" s="17">
        <v>38.1</v>
      </c>
      <c r="R17" s="17">
        <v>1.88</v>
      </c>
      <c r="S17" s="17">
        <v>20.27</v>
      </c>
      <c r="T17" s="14"/>
      <c r="U17" s="14"/>
      <c r="V17" s="14" t="s">
        <v>34</v>
      </c>
      <c r="W17" s="14">
        <v>1.1499999999999999</v>
      </c>
      <c r="X17" s="18"/>
      <c r="Y17" s="15">
        <v>9.11</v>
      </c>
      <c r="Z17" s="14"/>
      <c r="AA17" s="14"/>
      <c r="AB17" s="19">
        <v>35.799999999999997</v>
      </c>
      <c r="AC17" s="17">
        <v>9.57</v>
      </c>
      <c r="AD17" s="17">
        <v>10.4</v>
      </c>
      <c r="AE17" s="17">
        <v>0.92</v>
      </c>
      <c r="AF17" s="17">
        <v>6.63</v>
      </c>
      <c r="AG17" s="14">
        <v>14.48</v>
      </c>
      <c r="AH17" s="18"/>
      <c r="AI17" s="17"/>
      <c r="AJ17" s="17"/>
      <c r="AK17" s="18"/>
      <c r="AL17" s="18"/>
      <c r="AM17" s="17">
        <v>3981.2</v>
      </c>
      <c r="AN17" s="17">
        <v>181</v>
      </c>
      <c r="AO17" s="17">
        <v>22.03</v>
      </c>
      <c r="AP17" s="17">
        <v>66.87</v>
      </c>
      <c r="AQ17" s="17"/>
      <c r="AR17" s="17"/>
      <c r="AS17" s="17"/>
      <c r="AT17" s="17"/>
      <c r="AU17" s="18">
        <v>0</v>
      </c>
      <c r="AV17" s="18">
        <v>45.41</v>
      </c>
      <c r="AW17" s="18">
        <v>2</v>
      </c>
      <c r="AX17" s="36" t="s">
        <v>36</v>
      </c>
      <c r="AY17" s="4"/>
      <c r="AZ17" s="5"/>
      <c r="BA17" s="5"/>
      <c r="BB17" s="5"/>
      <c r="BC17" s="5"/>
      <c r="BD17" s="5"/>
      <c r="BE17" s="5"/>
      <c r="BF17" s="5"/>
      <c r="BG17" s="5"/>
      <c r="BH17" s="5"/>
      <c r="BI17" s="5"/>
    </row>
    <row r="18" spans="1:107" ht="15.75" hidden="1" thickBot="1">
      <c r="A18" s="5"/>
      <c r="B18" s="35">
        <v>60</v>
      </c>
      <c r="C18" s="13" t="s">
        <v>53</v>
      </c>
      <c r="D18" s="13">
        <v>34</v>
      </c>
      <c r="E18" s="14" t="s">
        <v>32</v>
      </c>
      <c r="F18" s="14" t="s">
        <v>41</v>
      </c>
      <c r="G18" s="14" t="s">
        <v>41</v>
      </c>
      <c r="H18" s="14" t="s">
        <v>41</v>
      </c>
      <c r="I18" s="14" t="s">
        <v>41</v>
      </c>
      <c r="J18" s="14">
        <v>240</v>
      </c>
      <c r="K18" s="14">
        <v>1.1000000000000001</v>
      </c>
      <c r="L18" s="15">
        <v>24.11</v>
      </c>
      <c r="M18" s="14"/>
      <c r="N18" s="14"/>
      <c r="O18" s="14"/>
      <c r="P18" s="16">
        <v>121</v>
      </c>
      <c r="Q18" s="17">
        <v>1.75</v>
      </c>
      <c r="R18" s="17">
        <v>0.47</v>
      </c>
      <c r="S18" s="17">
        <v>3.72</v>
      </c>
      <c r="T18" s="14" t="s">
        <v>34</v>
      </c>
      <c r="U18" s="14"/>
      <c r="V18" s="14" t="s">
        <v>34</v>
      </c>
      <c r="W18" s="14">
        <v>6</v>
      </c>
      <c r="X18" s="18"/>
      <c r="Y18" s="15">
        <v>9.3699999999999992</v>
      </c>
      <c r="Z18" s="14"/>
      <c r="AA18" s="14"/>
      <c r="AB18" s="19">
        <v>38.520000000000003</v>
      </c>
      <c r="AC18" s="17">
        <v>4.75</v>
      </c>
      <c r="AD18" s="17">
        <v>7.25</v>
      </c>
      <c r="AE18" s="17">
        <v>0.65500000000000003</v>
      </c>
      <c r="AF18" s="17">
        <v>3.14</v>
      </c>
      <c r="AG18" s="14">
        <v>2.56</v>
      </c>
      <c r="AH18" s="18"/>
      <c r="AI18" s="17"/>
      <c r="AJ18" s="17"/>
      <c r="AK18" s="18"/>
      <c r="AL18" s="18"/>
      <c r="AM18" s="17">
        <v>368.42</v>
      </c>
      <c r="AN18" s="17">
        <v>64.819999999999993</v>
      </c>
      <c r="AO18" s="17">
        <v>5.64</v>
      </c>
      <c r="AP18" s="17">
        <v>25.82</v>
      </c>
      <c r="AQ18" s="17"/>
      <c r="AR18" s="17"/>
      <c r="AS18" s="17"/>
      <c r="AT18" s="17"/>
      <c r="AU18" s="18">
        <v>0</v>
      </c>
      <c r="AV18" s="18">
        <v>0</v>
      </c>
      <c r="AW18" s="18">
        <v>2</v>
      </c>
      <c r="AX18" s="36" t="s">
        <v>36</v>
      </c>
      <c r="AY18" s="4"/>
      <c r="AZ18" s="5"/>
      <c r="BA18" s="5"/>
      <c r="BB18" s="5"/>
      <c r="BC18" s="5"/>
      <c r="BD18" s="5"/>
      <c r="BE18" s="5"/>
      <c r="BF18" s="5"/>
      <c r="BG18" s="5"/>
      <c r="BH18" s="5"/>
      <c r="BI18" s="5"/>
    </row>
    <row r="19" spans="1:107" ht="15.75" hidden="1" thickBot="1">
      <c r="A19" s="5"/>
      <c r="B19" s="35">
        <v>61</v>
      </c>
      <c r="C19" s="13" t="s">
        <v>54</v>
      </c>
      <c r="D19" s="13">
        <v>35</v>
      </c>
      <c r="E19" s="14" t="s">
        <v>32</v>
      </c>
      <c r="F19" s="14" t="s">
        <v>41</v>
      </c>
      <c r="G19" s="14" t="s">
        <v>41</v>
      </c>
      <c r="H19" s="14" t="s">
        <v>41</v>
      </c>
      <c r="I19" s="14" t="s">
        <v>41</v>
      </c>
      <c r="J19" s="14">
        <v>255</v>
      </c>
      <c r="K19" s="14">
        <v>1.3</v>
      </c>
      <c r="L19" s="15">
        <v>35.619999999999997</v>
      </c>
      <c r="M19" s="14"/>
      <c r="N19" s="14"/>
      <c r="O19" s="14"/>
      <c r="P19" s="16">
        <v>144</v>
      </c>
      <c r="Q19" s="17">
        <v>2.79</v>
      </c>
      <c r="R19" s="17">
        <v>0.47</v>
      </c>
      <c r="S19" s="17">
        <v>5.94</v>
      </c>
      <c r="T19" s="14" t="s">
        <v>34</v>
      </c>
      <c r="U19" s="14"/>
      <c r="V19" s="14" t="s">
        <v>55</v>
      </c>
      <c r="W19" s="14">
        <v>4.74</v>
      </c>
      <c r="X19" s="18"/>
      <c r="Y19" s="15">
        <v>13.21</v>
      </c>
      <c r="Z19" s="14"/>
      <c r="AA19" s="14"/>
      <c r="AB19" s="19">
        <v>38</v>
      </c>
      <c r="AC19" s="17">
        <v>7.22</v>
      </c>
      <c r="AD19" s="17">
        <v>12.6</v>
      </c>
      <c r="AE19" s="17">
        <v>0.57299999999999995</v>
      </c>
      <c r="AF19" s="17">
        <v>3.76</v>
      </c>
      <c r="AG19" s="14">
        <v>2.7</v>
      </c>
      <c r="AH19" s="18"/>
      <c r="AI19" s="17"/>
      <c r="AJ19" s="81"/>
      <c r="AK19" s="79"/>
      <c r="AL19" s="18"/>
      <c r="AM19" s="17">
        <v>386.42</v>
      </c>
      <c r="AN19" s="17">
        <v>37.299999999999997</v>
      </c>
      <c r="AO19" s="17">
        <v>10.42</v>
      </c>
      <c r="AP19" s="17">
        <v>7.23</v>
      </c>
      <c r="AQ19" s="17"/>
      <c r="AR19" s="17"/>
      <c r="AS19" s="17"/>
      <c r="AT19" s="17"/>
      <c r="AU19" s="18">
        <v>0</v>
      </c>
      <c r="AV19" s="18">
        <v>0</v>
      </c>
      <c r="AW19" s="18">
        <v>2</v>
      </c>
      <c r="AX19" s="36" t="s">
        <v>36</v>
      </c>
      <c r="AY19" s="4"/>
      <c r="AZ19" s="5"/>
      <c r="BA19" s="5"/>
      <c r="BB19" s="5"/>
      <c r="BC19" s="5"/>
      <c r="BD19" s="5"/>
      <c r="BE19" s="5"/>
      <c r="BF19" s="5"/>
      <c r="BG19" s="5"/>
      <c r="BH19" s="5"/>
      <c r="BI19" s="5"/>
    </row>
    <row r="20" spans="1:107" s="1" customFormat="1" ht="15.75" thickBot="1">
      <c r="A20" s="5"/>
      <c r="B20" s="32">
        <v>68</v>
      </c>
      <c r="C20" s="7" t="s">
        <v>56</v>
      </c>
      <c r="D20" s="7">
        <v>29</v>
      </c>
      <c r="E20" s="7" t="s">
        <v>32</v>
      </c>
      <c r="F20" s="7" t="s">
        <v>41</v>
      </c>
      <c r="G20" s="7" t="s">
        <v>41</v>
      </c>
      <c r="H20" s="7" t="s">
        <v>41</v>
      </c>
      <c r="I20" s="7" t="s">
        <v>41</v>
      </c>
      <c r="J20" s="7">
        <v>278</v>
      </c>
      <c r="K20" s="7">
        <v>1.1000000000000001</v>
      </c>
      <c r="L20" s="7">
        <v>106.38</v>
      </c>
      <c r="M20" s="7"/>
      <c r="N20" s="7">
        <v>1.6E-2</v>
      </c>
      <c r="O20" s="29">
        <f t="shared" ref="O20:O21" si="8">IFERROR((M20+N20)*1000,"")</f>
        <v>16</v>
      </c>
      <c r="P20" s="7">
        <v>159</v>
      </c>
      <c r="Q20" s="7">
        <v>24.4</v>
      </c>
      <c r="R20" s="7">
        <v>0.47</v>
      </c>
      <c r="S20" s="7">
        <v>51.9</v>
      </c>
      <c r="T20" s="7" t="s">
        <v>34</v>
      </c>
      <c r="U20" s="7"/>
      <c r="V20" s="7"/>
      <c r="W20" s="7"/>
      <c r="X20" s="9"/>
      <c r="Y20" s="7">
        <v>16.079999999999998</v>
      </c>
      <c r="Z20" s="7" t="s">
        <v>115</v>
      </c>
      <c r="AA20" s="7">
        <v>4</v>
      </c>
      <c r="AB20" s="7">
        <v>35.15</v>
      </c>
      <c r="AC20" s="7">
        <v>18.600000000000001</v>
      </c>
      <c r="AD20" s="7">
        <v>13.7</v>
      </c>
      <c r="AE20" s="7">
        <v>1.36</v>
      </c>
      <c r="AF20" s="7">
        <v>4.5</v>
      </c>
      <c r="AG20" s="7">
        <v>6.6</v>
      </c>
      <c r="AH20" s="9">
        <v>1.4665999999999999</v>
      </c>
      <c r="AI20" s="8">
        <v>3.1</v>
      </c>
      <c r="AJ20" s="78">
        <f t="shared" ref="AJ20:AJ21" si="9">AI20/1000</f>
        <v>3.0999999999999999E-3</v>
      </c>
      <c r="AK20" s="80" t="e">
        <f t="shared" ref="AK20:AK21" si="10">M20/Z20</f>
        <v>#VALUE!</v>
      </c>
      <c r="AL20" s="10">
        <f t="shared" ref="AL20:AL21" si="11">N20/AA20</f>
        <v>4.0000000000000001E-3</v>
      </c>
      <c r="AM20" s="9">
        <v>1452</v>
      </c>
      <c r="AN20" s="9">
        <v>34.299999999999997</v>
      </c>
      <c r="AO20" s="9">
        <v>38.159999999999997</v>
      </c>
      <c r="AP20" s="9">
        <v>53</v>
      </c>
      <c r="AQ20" s="82" t="e">
        <f t="shared" ref="AQ20:AQ21" si="12">AJ20/AK20</f>
        <v>#VALUE!</v>
      </c>
      <c r="AR20" s="29">
        <f t="shared" ref="AR20:AR21" si="13">AJ20/AL20</f>
        <v>0.77499999999999991</v>
      </c>
      <c r="AS20" s="29" t="e">
        <f t="shared" ref="AS20:AS21" si="14" xml:space="preserve"> (1-AQ20) *100</f>
        <v>#VALUE!</v>
      </c>
      <c r="AT20" s="83">
        <f t="shared" ref="AT20:AT21" si="15">(1-AR20)*100</f>
        <v>22.500000000000007</v>
      </c>
      <c r="AU20" s="9">
        <v>0</v>
      </c>
      <c r="AV20" s="9">
        <v>0</v>
      </c>
      <c r="AW20" s="9">
        <v>2</v>
      </c>
      <c r="AX20" s="33" t="s">
        <v>36</v>
      </c>
      <c r="AY20" s="4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</row>
    <row r="21" spans="1:107" s="1" customFormat="1" ht="15.75" hidden="1" thickBot="1">
      <c r="A21" s="5"/>
      <c r="B21" s="32">
        <v>71</v>
      </c>
      <c r="C21" s="7" t="s">
        <v>57</v>
      </c>
      <c r="D21" s="7">
        <v>38</v>
      </c>
      <c r="E21" s="7" t="s">
        <v>32</v>
      </c>
      <c r="F21" s="7" t="s">
        <v>41</v>
      </c>
      <c r="G21" s="7" t="s">
        <v>41</v>
      </c>
      <c r="H21" s="7" t="s">
        <v>41</v>
      </c>
      <c r="I21" s="7" t="s">
        <v>41</v>
      </c>
      <c r="J21" s="7">
        <v>499</v>
      </c>
      <c r="K21" s="7">
        <v>1.2</v>
      </c>
      <c r="L21" s="7">
        <v>63.92</v>
      </c>
      <c r="M21" s="7" t="s">
        <v>115</v>
      </c>
      <c r="N21" s="7" t="s">
        <v>115</v>
      </c>
      <c r="O21" s="29" t="str">
        <f t="shared" si="8"/>
        <v/>
      </c>
      <c r="P21" s="7">
        <v>426</v>
      </c>
      <c r="Q21" s="8">
        <v>1.82</v>
      </c>
      <c r="R21" s="8">
        <v>0.47</v>
      </c>
      <c r="S21" s="8">
        <v>3.87</v>
      </c>
      <c r="T21" s="7" t="s">
        <v>34</v>
      </c>
      <c r="U21" s="7"/>
      <c r="V21" s="7"/>
      <c r="W21" s="7">
        <v>1.58</v>
      </c>
      <c r="X21" s="9"/>
      <c r="Y21" s="7">
        <v>10.34</v>
      </c>
      <c r="Z21" s="7">
        <v>7.6</v>
      </c>
      <c r="AA21" s="7">
        <v>2.2000000000000002</v>
      </c>
      <c r="AB21" s="7">
        <v>38.19</v>
      </c>
      <c r="AC21" s="8">
        <v>4.32</v>
      </c>
      <c r="AD21" s="8">
        <v>7.54</v>
      </c>
      <c r="AE21" s="8">
        <v>0.57299999999999995</v>
      </c>
      <c r="AF21" s="8">
        <v>11.15</v>
      </c>
      <c r="AG21" s="7">
        <v>6.18</v>
      </c>
      <c r="AH21" s="9">
        <v>0.55669999999999997</v>
      </c>
      <c r="AI21" s="8">
        <v>8.8000000000000007</v>
      </c>
      <c r="AJ21" s="78">
        <f t="shared" si="9"/>
        <v>8.8000000000000005E-3</v>
      </c>
      <c r="AK21" s="80" t="e">
        <f t="shared" si="10"/>
        <v>#VALUE!</v>
      </c>
      <c r="AL21" s="10" t="e">
        <f t="shared" si="11"/>
        <v>#VALUE!</v>
      </c>
      <c r="AM21" s="8">
        <v>421</v>
      </c>
      <c r="AN21" s="8">
        <v>62.33</v>
      </c>
      <c r="AO21" s="8">
        <v>6.79</v>
      </c>
      <c r="AP21" s="8" t="s">
        <v>113</v>
      </c>
      <c r="AQ21" s="82" t="e">
        <f t="shared" si="12"/>
        <v>#VALUE!</v>
      </c>
      <c r="AR21" s="29" t="e">
        <f t="shared" si="13"/>
        <v>#VALUE!</v>
      </c>
      <c r="AS21" s="29" t="e">
        <f t="shared" si="14"/>
        <v>#VALUE!</v>
      </c>
      <c r="AT21" s="29" t="e">
        <f t="shared" si="15"/>
        <v>#VALUE!</v>
      </c>
      <c r="AU21" s="9">
        <v>0</v>
      </c>
      <c r="AV21" s="9">
        <v>0</v>
      </c>
      <c r="AW21" s="9">
        <v>2</v>
      </c>
      <c r="AX21" s="33" t="s">
        <v>48</v>
      </c>
      <c r="AY21" s="4" t="s">
        <v>58</v>
      </c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</row>
    <row r="22" spans="1:107" ht="15.75" hidden="1" thickBot="1">
      <c r="A22" s="5"/>
      <c r="B22" s="35">
        <v>73</v>
      </c>
      <c r="C22" s="13" t="s">
        <v>59</v>
      </c>
      <c r="D22" s="13">
        <v>28</v>
      </c>
      <c r="E22" s="14" t="s">
        <v>32</v>
      </c>
      <c r="F22" s="14" t="s">
        <v>41</v>
      </c>
      <c r="G22" s="14" t="s">
        <v>41</v>
      </c>
      <c r="H22" s="14" t="s">
        <v>41</v>
      </c>
      <c r="I22" s="14" t="s">
        <v>41</v>
      </c>
      <c r="J22" s="14">
        <v>422</v>
      </c>
      <c r="K22" s="14">
        <v>1.5</v>
      </c>
      <c r="L22" s="15">
        <v>113</v>
      </c>
      <c r="M22" s="14"/>
      <c r="N22" s="14"/>
      <c r="O22" s="14"/>
      <c r="P22" s="16">
        <v>288</v>
      </c>
      <c r="Q22" s="17">
        <v>17.8</v>
      </c>
      <c r="R22" s="17">
        <v>2.91</v>
      </c>
      <c r="S22" s="17">
        <v>6.12</v>
      </c>
      <c r="T22" s="14" t="s">
        <v>34</v>
      </c>
      <c r="U22" s="14"/>
      <c r="V22" s="14"/>
      <c r="W22" s="14">
        <v>3.75</v>
      </c>
      <c r="X22" s="18"/>
      <c r="Y22" s="15">
        <v>14.45</v>
      </c>
      <c r="Z22" s="14"/>
      <c r="AA22" s="14"/>
      <c r="AB22" s="19">
        <v>41.71</v>
      </c>
      <c r="AC22" s="17">
        <v>8.64</v>
      </c>
      <c r="AD22" s="17">
        <v>10.7</v>
      </c>
      <c r="AE22" s="17">
        <v>0.81</v>
      </c>
      <c r="AF22" s="17">
        <v>6.9</v>
      </c>
      <c r="AG22" s="14">
        <v>7.8</v>
      </c>
      <c r="AH22" s="18"/>
      <c r="AI22" s="17"/>
      <c r="AJ22" s="81"/>
      <c r="AK22" s="79"/>
      <c r="AL22" s="18"/>
      <c r="AM22" s="17">
        <v>2060</v>
      </c>
      <c r="AN22" s="17">
        <v>272</v>
      </c>
      <c r="AO22" s="17">
        <v>7.55</v>
      </c>
      <c r="AP22" s="17">
        <v>34.78</v>
      </c>
      <c r="AQ22" s="17"/>
      <c r="AR22" s="17"/>
      <c r="AS22" s="17"/>
      <c r="AT22" s="17"/>
      <c r="AU22" s="18">
        <v>0</v>
      </c>
      <c r="AV22" s="18">
        <v>67.680000000000007</v>
      </c>
      <c r="AW22" s="18">
        <v>2</v>
      </c>
      <c r="AX22" s="36" t="s">
        <v>36</v>
      </c>
      <c r="AY22" s="4"/>
      <c r="AZ22" s="5"/>
      <c r="BA22" s="5"/>
      <c r="BB22" s="5"/>
      <c r="BC22" s="5"/>
      <c r="BD22" s="5"/>
      <c r="BE22" s="5"/>
      <c r="BF22" s="5"/>
      <c r="BG22" s="5"/>
      <c r="BH22" s="5"/>
      <c r="BI22" s="5"/>
    </row>
    <row r="23" spans="1:107" s="1" customFormat="1" ht="15.75" thickBot="1">
      <c r="A23" s="5"/>
      <c r="B23" s="32">
        <v>74</v>
      </c>
      <c r="C23" s="7" t="s">
        <v>60</v>
      </c>
      <c r="D23" s="7">
        <v>27</v>
      </c>
      <c r="E23" s="7" t="s">
        <v>32</v>
      </c>
      <c r="F23" s="7" t="s">
        <v>41</v>
      </c>
      <c r="G23" s="7" t="s">
        <v>41</v>
      </c>
      <c r="H23" s="7" t="s">
        <v>41</v>
      </c>
      <c r="I23" s="7" t="s">
        <v>41</v>
      </c>
      <c r="J23" s="7">
        <v>495</v>
      </c>
      <c r="K23" s="7">
        <v>1.4</v>
      </c>
      <c r="L23" s="7">
        <v>104</v>
      </c>
      <c r="M23" s="7">
        <v>5.8000000000000003E-2</v>
      </c>
      <c r="N23" s="7">
        <v>1.9E-2</v>
      </c>
      <c r="O23" s="29">
        <f>IFERROR((M23+N23)*1000,"")</f>
        <v>77</v>
      </c>
      <c r="P23" s="7">
        <v>384</v>
      </c>
      <c r="Q23" s="8">
        <v>14.8</v>
      </c>
      <c r="R23" s="8">
        <v>0.47</v>
      </c>
      <c r="S23" s="8">
        <v>0.35</v>
      </c>
      <c r="T23" s="7" t="s">
        <v>34</v>
      </c>
      <c r="U23" s="7"/>
      <c r="V23" s="7"/>
      <c r="W23" s="7">
        <v>1.74</v>
      </c>
      <c r="X23" s="9"/>
      <c r="Y23" s="7">
        <v>9.7799999999999994</v>
      </c>
      <c r="Z23" s="7">
        <v>7.8</v>
      </c>
      <c r="AA23" s="7">
        <v>2.6</v>
      </c>
      <c r="AB23" s="7">
        <v>34.51</v>
      </c>
      <c r="AC23" s="8">
        <v>3.04</v>
      </c>
      <c r="AD23" s="8">
        <v>8.6</v>
      </c>
      <c r="AE23" s="8">
        <v>0.35</v>
      </c>
      <c r="AF23" s="8">
        <v>11.12</v>
      </c>
      <c r="AG23" s="7">
        <v>10.63</v>
      </c>
      <c r="AH23" s="9">
        <v>0.95589999999999997</v>
      </c>
      <c r="AI23" s="8">
        <v>8.8000000000000007</v>
      </c>
      <c r="AJ23" s="78">
        <f>AI23/1000</f>
        <v>8.8000000000000005E-3</v>
      </c>
      <c r="AK23" s="80">
        <f>M23/Z23</f>
        <v>7.4358974358974365E-3</v>
      </c>
      <c r="AL23" s="10">
        <f>N23/AA23</f>
        <v>7.3076923076923076E-3</v>
      </c>
      <c r="AM23" s="8">
        <v>4868</v>
      </c>
      <c r="AN23" s="8">
        <v>54.65</v>
      </c>
      <c r="AO23" s="8">
        <v>90</v>
      </c>
      <c r="AP23" s="8">
        <v>17.25</v>
      </c>
      <c r="AQ23" s="82">
        <f>AJ23/AK23</f>
        <v>1.183448275862069</v>
      </c>
      <c r="AR23" s="29">
        <f>AJ23/AL23</f>
        <v>1.2042105263157896</v>
      </c>
      <c r="AS23" s="84">
        <f xml:space="preserve"> (1-AQ23) *100</f>
        <v>-18.344827586206904</v>
      </c>
      <c r="AT23" s="84">
        <f>(1-AR23)*100</f>
        <v>-20.421052631578963</v>
      </c>
      <c r="AU23" s="9">
        <v>0</v>
      </c>
      <c r="AV23" s="9">
        <v>0</v>
      </c>
      <c r="AW23" s="9">
        <v>2</v>
      </c>
      <c r="AX23" s="33" t="s">
        <v>48</v>
      </c>
      <c r="AY23" s="4" t="s">
        <v>58</v>
      </c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</row>
    <row r="24" spans="1:107" ht="15.75" hidden="1" thickBot="1">
      <c r="A24" s="5"/>
      <c r="B24" s="35">
        <v>76</v>
      </c>
      <c r="C24" s="13" t="s">
        <v>61</v>
      </c>
      <c r="D24" s="13">
        <v>65</v>
      </c>
      <c r="E24" s="14" t="s">
        <v>32</v>
      </c>
      <c r="F24" s="14" t="s">
        <v>41</v>
      </c>
      <c r="G24" s="14" t="s">
        <v>41</v>
      </c>
      <c r="H24" s="14" t="s">
        <v>41</v>
      </c>
      <c r="I24" s="14" t="s">
        <v>41</v>
      </c>
      <c r="J24" s="14">
        <v>270</v>
      </c>
      <c r="K24" s="14">
        <v>1.6</v>
      </c>
      <c r="L24" s="15">
        <v>29.6</v>
      </c>
      <c r="M24" s="14"/>
      <c r="N24" s="14"/>
      <c r="O24" s="14"/>
      <c r="P24" s="16">
        <v>171</v>
      </c>
      <c r="Q24" s="14" t="s">
        <v>119</v>
      </c>
      <c r="R24" s="14" t="s">
        <v>120</v>
      </c>
      <c r="S24" s="14"/>
      <c r="T24" s="14" t="s">
        <v>34</v>
      </c>
      <c r="U24" s="14"/>
      <c r="V24" s="14"/>
      <c r="W24" s="14">
        <v>11.7</v>
      </c>
      <c r="X24" s="18"/>
      <c r="Y24" s="15">
        <v>9.08</v>
      </c>
      <c r="Z24" s="14"/>
      <c r="AA24" s="14"/>
      <c r="AB24" s="19">
        <v>30.84</v>
      </c>
      <c r="AC24" s="14" t="s">
        <v>62</v>
      </c>
      <c r="AD24" s="14">
        <v>2.76</v>
      </c>
      <c r="AE24" s="14"/>
      <c r="AF24" s="14">
        <v>5.5</v>
      </c>
      <c r="AG24" s="14">
        <v>3.26</v>
      </c>
      <c r="AH24" s="18"/>
      <c r="AI24" s="17"/>
      <c r="AJ24" s="81"/>
      <c r="AK24" s="79"/>
      <c r="AL24" s="18"/>
      <c r="AM24" s="18">
        <v>0</v>
      </c>
      <c r="AN24" s="18">
        <v>0</v>
      </c>
      <c r="AO24" s="18">
        <v>0</v>
      </c>
      <c r="AP24" s="18">
        <v>0</v>
      </c>
      <c r="AQ24" s="18"/>
      <c r="AR24" s="18"/>
      <c r="AS24" s="18"/>
      <c r="AT24" s="18"/>
      <c r="AU24" s="18">
        <v>0</v>
      </c>
      <c r="AV24" s="18">
        <v>43.96</v>
      </c>
      <c r="AW24" s="18">
        <v>3</v>
      </c>
      <c r="AX24" s="36" t="s">
        <v>63</v>
      </c>
      <c r="AY24" s="4"/>
      <c r="AZ24" s="5"/>
      <c r="BA24" s="5"/>
      <c r="BB24" s="5"/>
      <c r="BC24" s="5"/>
      <c r="BD24" s="5"/>
      <c r="BE24" s="5"/>
      <c r="BF24" s="5"/>
      <c r="BG24" s="5"/>
      <c r="BH24" s="5"/>
      <c r="BI24" s="5"/>
    </row>
    <row r="25" spans="1:107" s="1" customFormat="1" ht="15.75" hidden="1" thickBot="1">
      <c r="A25" s="5"/>
      <c r="B25" s="32">
        <v>78</v>
      </c>
      <c r="C25" s="7" t="s">
        <v>64</v>
      </c>
      <c r="D25" s="7">
        <v>23</v>
      </c>
      <c r="E25" s="7" t="s">
        <v>32</v>
      </c>
      <c r="F25" s="7" t="s">
        <v>41</v>
      </c>
      <c r="G25" s="7" t="s">
        <v>41</v>
      </c>
      <c r="H25" s="7" t="s">
        <v>41</v>
      </c>
      <c r="I25" s="7" t="s">
        <v>41</v>
      </c>
      <c r="J25" s="7">
        <v>456</v>
      </c>
      <c r="K25" s="7">
        <v>1.4</v>
      </c>
      <c r="L25" s="7">
        <v>54.7</v>
      </c>
      <c r="M25" s="7" t="s">
        <v>116</v>
      </c>
      <c r="N25" s="7" t="s">
        <v>115</v>
      </c>
      <c r="O25" s="29" t="str">
        <f>IFERROR((M25+N25)*1000,"")</f>
        <v/>
      </c>
      <c r="P25" s="7">
        <v>428</v>
      </c>
      <c r="Q25" s="8">
        <v>0.99</v>
      </c>
      <c r="R25" s="8" t="s">
        <v>121</v>
      </c>
      <c r="S25" s="8">
        <v>0.52</v>
      </c>
      <c r="T25" s="7" t="s">
        <v>34</v>
      </c>
      <c r="U25" s="7"/>
      <c r="V25" s="7"/>
      <c r="W25" s="7">
        <v>1.1399999999999999</v>
      </c>
      <c r="X25" s="9"/>
      <c r="Y25" s="7">
        <v>11.9</v>
      </c>
      <c r="Z25" s="7">
        <v>8.1999999999999993</v>
      </c>
      <c r="AA25" s="7">
        <v>3.2</v>
      </c>
      <c r="AB25" s="7">
        <v>42.5</v>
      </c>
      <c r="AC25" s="8">
        <v>3.09</v>
      </c>
      <c r="AD25" s="8">
        <v>5.91</v>
      </c>
      <c r="AE25" s="8">
        <v>0.52300000000000002</v>
      </c>
      <c r="AF25" s="8">
        <v>10</v>
      </c>
      <c r="AG25" s="7">
        <v>4.5999999999999996</v>
      </c>
      <c r="AH25" s="9">
        <v>0.46</v>
      </c>
      <c r="AI25" s="8">
        <v>7.9</v>
      </c>
      <c r="AJ25" s="78">
        <f>AI25/1000</f>
        <v>7.9000000000000008E-3</v>
      </c>
      <c r="AK25" s="80" t="e">
        <f>M25/Z25</f>
        <v>#VALUE!</v>
      </c>
      <c r="AL25" s="10" t="e">
        <f>N25/AA25</f>
        <v>#VALUE!</v>
      </c>
      <c r="AM25" s="8">
        <v>321</v>
      </c>
      <c r="AN25" s="8">
        <v>79.53</v>
      </c>
      <c r="AO25" s="8">
        <v>4.0599999999999996</v>
      </c>
      <c r="AP25" s="8" t="s">
        <v>113</v>
      </c>
      <c r="AQ25" s="82" t="e">
        <f>AJ25/AK25</f>
        <v>#VALUE!</v>
      </c>
      <c r="AR25" s="29" t="e">
        <f>AJ25/AL25</f>
        <v>#VALUE!</v>
      </c>
      <c r="AS25" s="29" t="e">
        <f xml:space="preserve"> (1-AQ25) *100</f>
        <v>#VALUE!</v>
      </c>
      <c r="AT25" s="29" t="e">
        <f>(1-AR25)*100</f>
        <v>#VALUE!</v>
      </c>
      <c r="AU25" s="9">
        <v>0</v>
      </c>
      <c r="AV25" s="9">
        <v>0</v>
      </c>
      <c r="AW25" s="9">
        <v>2</v>
      </c>
      <c r="AX25" s="33" t="s">
        <v>48</v>
      </c>
      <c r="AY25" s="4" t="s">
        <v>58</v>
      </c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</row>
    <row r="26" spans="1:107" ht="15.75" hidden="1" thickBot="1">
      <c r="A26" s="5"/>
      <c r="B26" s="35">
        <v>79</v>
      </c>
      <c r="C26" s="13" t="s">
        <v>65</v>
      </c>
      <c r="D26" s="13">
        <v>55</v>
      </c>
      <c r="E26" s="14" t="s">
        <v>32</v>
      </c>
      <c r="F26" s="14" t="s">
        <v>41</v>
      </c>
      <c r="G26" s="14" t="s">
        <v>41</v>
      </c>
      <c r="H26" s="14" t="s">
        <v>41</v>
      </c>
      <c r="I26" s="14" t="s">
        <v>41</v>
      </c>
      <c r="J26" s="14">
        <v>279</v>
      </c>
      <c r="K26" s="14"/>
      <c r="L26" s="15">
        <v>21.7</v>
      </c>
      <c r="M26" s="14"/>
      <c r="N26" s="14"/>
      <c r="O26" s="14"/>
      <c r="P26" s="16">
        <v>171</v>
      </c>
      <c r="Q26" s="14" t="s">
        <v>119</v>
      </c>
      <c r="R26" s="14" t="s">
        <v>120</v>
      </c>
      <c r="S26" s="14">
        <v>1.28</v>
      </c>
      <c r="T26" s="14" t="s">
        <v>34</v>
      </c>
      <c r="U26" s="14"/>
      <c r="V26" s="14"/>
      <c r="W26" s="14">
        <v>12.8</v>
      </c>
      <c r="X26" s="18"/>
      <c r="Y26" s="15">
        <v>9.24</v>
      </c>
      <c r="Z26" s="14"/>
      <c r="AA26" s="14"/>
      <c r="AB26" s="19">
        <v>34.1</v>
      </c>
      <c r="AC26" s="14" t="s">
        <v>122</v>
      </c>
      <c r="AD26" s="14">
        <v>8.24</v>
      </c>
      <c r="AE26" s="14">
        <v>7.0000000000000007E-2</v>
      </c>
      <c r="AF26" s="14">
        <v>5</v>
      </c>
      <c r="AG26" s="14">
        <v>2.35</v>
      </c>
      <c r="AH26" s="18"/>
      <c r="AI26" s="17"/>
      <c r="AJ26" s="17"/>
      <c r="AK26" s="18"/>
      <c r="AL26" s="18"/>
      <c r="AM26" s="18">
        <v>1000</v>
      </c>
      <c r="AN26" s="18">
        <v>57</v>
      </c>
      <c r="AO26" s="18">
        <v>0</v>
      </c>
      <c r="AP26" s="18" t="s">
        <v>113</v>
      </c>
      <c r="AQ26" s="18"/>
      <c r="AR26" s="18"/>
      <c r="AS26" s="18"/>
      <c r="AT26" s="18"/>
      <c r="AU26" s="18">
        <v>0</v>
      </c>
      <c r="AV26" s="18">
        <v>0</v>
      </c>
      <c r="AW26" s="18">
        <v>2</v>
      </c>
      <c r="AX26" s="36" t="s">
        <v>36</v>
      </c>
      <c r="AY26" s="4"/>
      <c r="AZ26" s="5"/>
      <c r="BA26" s="5"/>
      <c r="BB26" s="5"/>
      <c r="BC26" s="5"/>
      <c r="BD26" s="5"/>
      <c r="BE26" s="5"/>
      <c r="BF26" s="5"/>
      <c r="BG26" s="5"/>
      <c r="BH26" s="5"/>
      <c r="BI26" s="5"/>
    </row>
    <row r="27" spans="1:107" ht="15.75" hidden="1" thickBot="1">
      <c r="A27" s="5"/>
      <c r="B27" s="35">
        <v>80</v>
      </c>
      <c r="C27" s="13" t="s">
        <v>66</v>
      </c>
      <c r="D27" s="13">
        <v>47</v>
      </c>
      <c r="E27" s="14" t="s">
        <v>32</v>
      </c>
      <c r="F27" s="14" t="s">
        <v>41</v>
      </c>
      <c r="G27" s="14" t="s">
        <v>41</v>
      </c>
      <c r="H27" s="14" t="s">
        <v>41</v>
      </c>
      <c r="I27" s="14" t="s">
        <v>41</v>
      </c>
      <c r="J27" s="14">
        <v>260</v>
      </c>
      <c r="K27" s="14">
        <v>1.5</v>
      </c>
      <c r="L27" s="15">
        <v>73.2</v>
      </c>
      <c r="M27" s="14"/>
      <c r="N27" s="14"/>
      <c r="O27" s="14"/>
      <c r="P27" s="16">
        <v>162</v>
      </c>
      <c r="Q27" s="14">
        <v>0</v>
      </c>
      <c r="R27" s="14">
        <v>0</v>
      </c>
      <c r="S27" s="14">
        <v>0</v>
      </c>
      <c r="T27" s="14" t="s">
        <v>34</v>
      </c>
      <c r="U27" s="14"/>
      <c r="V27" s="14"/>
      <c r="W27" s="14"/>
      <c r="X27" s="18"/>
      <c r="Y27" s="15">
        <v>10.1</v>
      </c>
      <c r="Z27" s="14"/>
      <c r="AA27" s="14"/>
      <c r="AB27" s="19">
        <v>49.4</v>
      </c>
      <c r="AC27" s="14"/>
      <c r="AD27" s="14"/>
      <c r="AE27" s="14"/>
      <c r="AF27" s="14">
        <v>3.28</v>
      </c>
      <c r="AG27" s="14">
        <v>7.25</v>
      </c>
      <c r="AH27" s="18"/>
      <c r="AI27" s="17"/>
      <c r="AJ27" s="81"/>
      <c r="AK27" s="79"/>
      <c r="AL27" s="18"/>
      <c r="AM27" s="18">
        <v>0</v>
      </c>
      <c r="AN27" s="18">
        <v>0</v>
      </c>
      <c r="AO27" s="18">
        <v>0</v>
      </c>
      <c r="AP27" s="18">
        <v>71</v>
      </c>
      <c r="AQ27" s="18"/>
      <c r="AR27" s="18"/>
      <c r="AS27" s="18"/>
      <c r="AT27" s="18"/>
      <c r="AU27" s="18">
        <v>0</v>
      </c>
      <c r="AV27" s="18">
        <v>0</v>
      </c>
      <c r="AW27" s="18">
        <v>2</v>
      </c>
      <c r="AX27" s="36" t="s">
        <v>36</v>
      </c>
      <c r="AY27" s="4"/>
      <c r="AZ27" s="5"/>
      <c r="BA27" s="5"/>
      <c r="BB27" s="5"/>
      <c r="BC27" s="5"/>
      <c r="BD27" s="5"/>
      <c r="BE27" s="5"/>
      <c r="BF27" s="5"/>
      <c r="BG27" s="5"/>
      <c r="BH27" s="5"/>
      <c r="BI27" s="5"/>
    </row>
    <row r="28" spans="1:107" s="1" customFormat="1" ht="15.75" thickBot="1">
      <c r="A28" s="5"/>
      <c r="B28" s="32">
        <v>92</v>
      </c>
      <c r="C28" s="7" t="s">
        <v>67</v>
      </c>
      <c r="D28" s="7">
        <v>13</v>
      </c>
      <c r="E28" s="7" t="s">
        <v>32</v>
      </c>
      <c r="F28" s="7" t="s">
        <v>41</v>
      </c>
      <c r="G28" s="7" t="s">
        <v>41</v>
      </c>
      <c r="H28" s="7" t="s">
        <v>41</v>
      </c>
      <c r="I28" s="7" t="s">
        <v>41</v>
      </c>
      <c r="J28" s="7">
        <v>233</v>
      </c>
      <c r="K28" s="7">
        <v>1.3</v>
      </c>
      <c r="L28" s="7">
        <v>10.9</v>
      </c>
      <c r="M28" s="7">
        <v>4.1000000000000002E-2</v>
      </c>
      <c r="N28" s="7">
        <v>1.2999999999999999E-2</v>
      </c>
      <c r="O28" s="29">
        <f t="shared" ref="O28:O30" si="16">IFERROR((M28+N28)*1000,"")</f>
        <v>54</v>
      </c>
      <c r="P28" s="7">
        <v>104</v>
      </c>
      <c r="Q28" s="8">
        <v>0.6</v>
      </c>
      <c r="R28" s="8">
        <v>0.47</v>
      </c>
      <c r="S28" s="7"/>
      <c r="T28" s="7" t="s">
        <v>34</v>
      </c>
      <c r="U28" s="7"/>
      <c r="V28" s="7"/>
      <c r="W28" s="7">
        <v>8.77</v>
      </c>
      <c r="X28" s="9"/>
      <c r="Y28" s="7">
        <v>8.77</v>
      </c>
      <c r="Z28" s="7">
        <v>11</v>
      </c>
      <c r="AA28" s="7">
        <v>3</v>
      </c>
      <c r="AB28" s="7">
        <v>39.630000000000003</v>
      </c>
      <c r="AC28" s="7">
        <v>3.54</v>
      </c>
      <c r="AD28" s="7">
        <v>5.29</v>
      </c>
      <c r="AE28" s="7"/>
      <c r="AF28" s="7">
        <v>2.6</v>
      </c>
      <c r="AG28" s="7">
        <v>1.24</v>
      </c>
      <c r="AH28" s="9">
        <v>0.47689999999999999</v>
      </c>
      <c r="AI28" s="8">
        <v>1.6</v>
      </c>
      <c r="AJ28" s="78">
        <f t="shared" ref="AJ28:AJ30" si="17">AI28/1000</f>
        <v>1.6000000000000001E-3</v>
      </c>
      <c r="AK28" s="80">
        <f t="shared" ref="AK28:AK30" si="18">M28/Z28</f>
        <v>3.7272727272727275E-3</v>
      </c>
      <c r="AL28" s="10">
        <f t="shared" ref="AL28:AL30" si="19">N28/AA28</f>
        <v>4.3333333333333331E-3</v>
      </c>
      <c r="AM28" s="9"/>
      <c r="AN28" s="9"/>
      <c r="AO28" s="9"/>
      <c r="AP28" s="9" t="s">
        <v>113</v>
      </c>
      <c r="AQ28" s="82">
        <f t="shared" ref="AQ28:AQ30" si="20">AJ28/AK28</f>
        <v>0.42926829268292682</v>
      </c>
      <c r="AR28" s="29">
        <f t="shared" ref="AR28:AR30" si="21">AJ28/AL28</f>
        <v>0.36923076923076925</v>
      </c>
      <c r="AS28" s="83">
        <f t="shared" ref="AS28:AS30" si="22" xml:space="preserve"> (1-AQ28) *100</f>
        <v>57.073170731707322</v>
      </c>
      <c r="AT28" s="83">
        <f t="shared" ref="AT28:AT30" si="23">(1-AR28)*100</f>
        <v>63.076923076923073</v>
      </c>
      <c r="AU28" s="9">
        <v>0</v>
      </c>
      <c r="AV28" s="9">
        <v>0</v>
      </c>
      <c r="AW28" s="9">
        <v>2</v>
      </c>
      <c r="AX28" s="33" t="s">
        <v>36</v>
      </c>
      <c r="AY28" s="4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</row>
    <row r="29" spans="1:107" s="1" customFormat="1" ht="15.75" thickBot="1">
      <c r="A29" s="5"/>
      <c r="B29" s="32">
        <v>93</v>
      </c>
      <c r="C29" s="7" t="s">
        <v>68</v>
      </c>
      <c r="D29" s="7">
        <v>39</v>
      </c>
      <c r="E29" s="7" t="s">
        <v>32</v>
      </c>
      <c r="F29" s="7" t="s">
        <v>41</v>
      </c>
      <c r="G29" s="7" t="s">
        <v>41</v>
      </c>
      <c r="H29" s="7" t="s">
        <v>41</v>
      </c>
      <c r="I29" s="7" t="s">
        <v>41</v>
      </c>
      <c r="J29" s="7">
        <v>302</v>
      </c>
      <c r="K29" s="7">
        <v>1.5</v>
      </c>
      <c r="L29" s="7">
        <v>46.6</v>
      </c>
      <c r="M29" s="7">
        <v>3.3000000000000002E-2</v>
      </c>
      <c r="N29" s="7">
        <v>1.0999999999999999E-2</v>
      </c>
      <c r="O29" s="29">
        <f t="shared" si="16"/>
        <v>44</v>
      </c>
      <c r="P29" s="7">
        <v>183</v>
      </c>
      <c r="Q29" s="8">
        <v>4.4000000000000004</v>
      </c>
      <c r="R29" s="8">
        <v>0.91</v>
      </c>
      <c r="S29" s="8">
        <v>4.84</v>
      </c>
      <c r="T29" s="7" t="s">
        <v>34</v>
      </c>
      <c r="U29" s="7"/>
      <c r="V29" s="7"/>
      <c r="W29" s="7"/>
      <c r="X29" s="9"/>
      <c r="Y29" s="7">
        <v>12.53</v>
      </c>
      <c r="Z29" s="7">
        <v>9.6</v>
      </c>
      <c r="AA29" s="7">
        <v>3</v>
      </c>
      <c r="AB29" s="7">
        <v>39.71</v>
      </c>
      <c r="AC29" s="8">
        <v>10.9</v>
      </c>
      <c r="AD29" s="8">
        <v>10.8</v>
      </c>
      <c r="AE29" s="8">
        <v>1.01</v>
      </c>
      <c r="AF29" s="8">
        <v>4.5999999999999996</v>
      </c>
      <c r="AG29" s="7">
        <v>3.7</v>
      </c>
      <c r="AH29" s="9">
        <v>0.80430000000000001</v>
      </c>
      <c r="AI29" s="8">
        <v>3.1</v>
      </c>
      <c r="AJ29" s="78">
        <f t="shared" si="17"/>
        <v>3.0999999999999999E-3</v>
      </c>
      <c r="AK29" s="80">
        <f t="shared" si="18"/>
        <v>3.4375000000000005E-3</v>
      </c>
      <c r="AL29" s="10">
        <f t="shared" si="19"/>
        <v>3.6666666666666666E-3</v>
      </c>
      <c r="AM29" s="8">
        <v>404</v>
      </c>
      <c r="AN29" s="8">
        <v>84</v>
      </c>
      <c r="AO29" s="8">
        <v>4.79</v>
      </c>
      <c r="AP29" s="8">
        <v>16.649999999999999</v>
      </c>
      <c r="AQ29" s="82">
        <f t="shared" si="20"/>
        <v>0.90181818181818163</v>
      </c>
      <c r="AR29" s="29">
        <f t="shared" si="21"/>
        <v>0.84545454545454546</v>
      </c>
      <c r="AS29" s="83">
        <f t="shared" si="22"/>
        <v>9.8181818181818379</v>
      </c>
      <c r="AT29" s="83">
        <f t="shared" si="23"/>
        <v>15.454545454545453</v>
      </c>
      <c r="AU29" s="9">
        <v>0</v>
      </c>
      <c r="AV29" s="9">
        <v>0</v>
      </c>
      <c r="AW29" s="9">
        <v>2</v>
      </c>
      <c r="AX29" s="33" t="s">
        <v>36</v>
      </c>
      <c r="AY29" s="4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</row>
    <row r="30" spans="1:107" s="1" customFormat="1" ht="15.75" thickBot="1">
      <c r="A30" s="5"/>
      <c r="B30" s="32">
        <v>97</v>
      </c>
      <c r="C30" s="7" t="s">
        <v>69</v>
      </c>
      <c r="D30" s="7">
        <v>48</v>
      </c>
      <c r="E30" s="7" t="s">
        <v>32</v>
      </c>
      <c r="F30" s="7" t="s">
        <v>41</v>
      </c>
      <c r="G30" s="7" t="s">
        <v>41</v>
      </c>
      <c r="H30" s="7" t="s">
        <v>41</v>
      </c>
      <c r="I30" s="7" t="s">
        <v>41</v>
      </c>
      <c r="J30" s="7"/>
      <c r="K30" s="7">
        <v>1.5</v>
      </c>
      <c r="L30" s="7">
        <v>166</v>
      </c>
      <c r="M30" s="7">
        <v>2.7E-2</v>
      </c>
      <c r="N30" s="7">
        <v>1.4E-2</v>
      </c>
      <c r="O30" s="29">
        <f t="shared" si="16"/>
        <v>41</v>
      </c>
      <c r="P30" s="7">
        <v>290</v>
      </c>
      <c r="Q30" s="8">
        <v>22.1</v>
      </c>
      <c r="R30" s="8">
        <v>2.64</v>
      </c>
      <c r="S30" s="8">
        <v>8.3699999999999992</v>
      </c>
      <c r="T30" s="7" t="s">
        <v>34</v>
      </c>
      <c r="U30" s="7"/>
      <c r="V30" s="7"/>
      <c r="W30" s="7"/>
      <c r="X30" s="9"/>
      <c r="Y30" s="7">
        <v>9.65</v>
      </c>
      <c r="Z30" s="7">
        <v>9.1999999999999993</v>
      </c>
      <c r="AA30" s="7">
        <v>2.6</v>
      </c>
      <c r="AB30" s="7">
        <v>35.380000000000003</v>
      </c>
      <c r="AC30" s="8">
        <v>11.9</v>
      </c>
      <c r="AD30" s="8">
        <v>17.399999999999999</v>
      </c>
      <c r="AE30" s="8">
        <v>0.68</v>
      </c>
      <c r="AF30" s="8">
        <v>8.1999999999999993</v>
      </c>
      <c r="AG30" s="7">
        <v>17.2</v>
      </c>
      <c r="AH30" s="9">
        <v>2.0975000000000001</v>
      </c>
      <c r="AI30" s="8">
        <v>6.26</v>
      </c>
      <c r="AJ30" s="78">
        <f t="shared" si="17"/>
        <v>6.2599999999999999E-3</v>
      </c>
      <c r="AK30" s="80">
        <f t="shared" si="18"/>
        <v>2.9347826086956524E-3</v>
      </c>
      <c r="AL30" s="10">
        <f t="shared" si="19"/>
        <v>5.3846153846153844E-3</v>
      </c>
      <c r="AM30" s="8">
        <v>1857</v>
      </c>
      <c r="AN30" s="8">
        <v>152</v>
      </c>
      <c r="AO30" s="8">
        <v>12.31</v>
      </c>
      <c r="AP30" s="8">
        <v>63.61</v>
      </c>
      <c r="AQ30" s="82">
        <f t="shared" si="20"/>
        <v>2.1330370370370368</v>
      </c>
      <c r="AR30" s="29">
        <f t="shared" si="21"/>
        <v>1.1625714285714286</v>
      </c>
      <c r="AS30" s="84">
        <f t="shared" si="22"/>
        <v>-113.30370370370369</v>
      </c>
      <c r="AT30" s="84">
        <f t="shared" si="23"/>
        <v>-16.25714285714286</v>
      </c>
      <c r="AU30" s="9">
        <v>0</v>
      </c>
      <c r="AV30" s="9">
        <v>0</v>
      </c>
      <c r="AW30" s="9">
        <v>2</v>
      </c>
      <c r="AX30" s="33" t="s">
        <v>36</v>
      </c>
      <c r="AY30" s="4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</row>
    <row r="31" spans="1:107" s="2" customFormat="1" ht="15.75" hidden="1" thickBot="1">
      <c r="A31" s="5"/>
      <c r="B31" s="35">
        <v>98</v>
      </c>
      <c r="C31" s="12" t="s">
        <v>70</v>
      </c>
      <c r="D31" s="12">
        <v>23</v>
      </c>
      <c r="E31" s="12" t="s">
        <v>32</v>
      </c>
      <c r="F31" s="12" t="s">
        <v>41</v>
      </c>
      <c r="G31" s="12" t="s">
        <v>41</v>
      </c>
      <c r="H31" s="12" t="s">
        <v>41</v>
      </c>
      <c r="I31" s="12" t="s">
        <v>41</v>
      </c>
      <c r="J31" s="12">
        <v>2393</v>
      </c>
      <c r="K31" s="12">
        <v>1.8</v>
      </c>
      <c r="L31" s="12">
        <v>62.7</v>
      </c>
      <c r="M31" s="12"/>
      <c r="N31" s="12"/>
      <c r="O31" s="12"/>
      <c r="P31" s="12">
        <v>153</v>
      </c>
      <c r="Q31" s="20">
        <v>31.8</v>
      </c>
      <c r="R31" s="20">
        <v>1.48</v>
      </c>
      <c r="S31" s="20">
        <v>1.18</v>
      </c>
      <c r="T31" s="12" t="s">
        <v>34</v>
      </c>
      <c r="U31" s="12"/>
      <c r="V31" s="12"/>
      <c r="W31" s="12"/>
      <c r="X31" s="21"/>
      <c r="Y31" s="12">
        <v>10.199999999999999</v>
      </c>
      <c r="Z31" s="12"/>
      <c r="AA31" s="12"/>
      <c r="AB31" s="12">
        <v>48.2</v>
      </c>
      <c r="AC31" s="20">
        <v>9.86</v>
      </c>
      <c r="AD31" s="20">
        <v>8.39</v>
      </c>
      <c r="AE31" s="20">
        <v>21.5</v>
      </c>
      <c r="AF31" s="20">
        <v>3.17</v>
      </c>
      <c r="AG31" s="12">
        <v>6.15</v>
      </c>
      <c r="AH31" s="21"/>
      <c r="AI31" s="20"/>
      <c r="AJ31" s="20"/>
      <c r="AK31" s="21"/>
      <c r="AL31" s="21"/>
      <c r="AM31" s="20">
        <v>3225</v>
      </c>
      <c r="AN31" s="20">
        <v>176</v>
      </c>
      <c r="AO31" s="20">
        <v>18.22</v>
      </c>
      <c r="AP31" s="20">
        <v>67.459999999999994</v>
      </c>
      <c r="AQ31" s="20"/>
      <c r="AR31" s="20"/>
      <c r="AS31" s="20"/>
      <c r="AT31" s="20"/>
      <c r="AU31" s="21">
        <v>0</v>
      </c>
      <c r="AV31" s="21">
        <v>97.82</v>
      </c>
      <c r="AW31" s="21">
        <v>2</v>
      </c>
      <c r="AX31" s="37" t="s">
        <v>36</v>
      </c>
      <c r="AY31" s="4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</row>
    <row r="32" spans="1:107" ht="15.75" hidden="1" thickBot="1">
      <c r="A32" s="5"/>
      <c r="B32" s="35">
        <v>100</v>
      </c>
      <c r="C32" s="13" t="s">
        <v>71</v>
      </c>
      <c r="D32" s="13">
        <v>16</v>
      </c>
      <c r="E32" s="14" t="s">
        <v>32</v>
      </c>
      <c r="F32" s="14" t="s">
        <v>41</v>
      </c>
      <c r="G32" s="14" t="s">
        <v>41</v>
      </c>
      <c r="H32" s="14" t="s">
        <v>41</v>
      </c>
      <c r="I32" s="14" t="s">
        <v>41</v>
      </c>
      <c r="J32" s="14">
        <v>315</v>
      </c>
      <c r="K32" s="14">
        <v>1.1000000000000001</v>
      </c>
      <c r="L32" s="15">
        <v>25.9</v>
      </c>
      <c r="M32" s="14"/>
      <c r="N32" s="14"/>
      <c r="O32" s="14"/>
      <c r="P32" s="16">
        <v>163</v>
      </c>
      <c r="Q32" s="17">
        <v>4.93</v>
      </c>
      <c r="R32" s="17">
        <v>0.47</v>
      </c>
      <c r="S32" s="17">
        <v>10.5</v>
      </c>
      <c r="T32" s="14" t="s">
        <v>34</v>
      </c>
      <c r="U32" s="14"/>
      <c r="V32" s="14"/>
      <c r="W32" s="14"/>
      <c r="X32" s="18"/>
      <c r="Y32" s="15">
        <v>6.17</v>
      </c>
      <c r="Z32" s="14"/>
      <c r="AA32" s="14"/>
      <c r="AB32" s="19">
        <v>39</v>
      </c>
      <c r="AC32" s="17">
        <v>4.37</v>
      </c>
      <c r="AD32" s="17">
        <v>12.6</v>
      </c>
      <c r="AE32" s="17">
        <v>0.35</v>
      </c>
      <c r="AF32" s="17">
        <v>4.18</v>
      </c>
      <c r="AG32" s="14">
        <v>4.2</v>
      </c>
      <c r="AH32" s="18"/>
      <c r="AI32" s="17"/>
      <c r="AJ32" s="17"/>
      <c r="AK32" s="18"/>
      <c r="AL32" s="18"/>
      <c r="AM32" s="17">
        <v>1128</v>
      </c>
      <c r="AN32" s="17">
        <v>37.299999999999997</v>
      </c>
      <c r="AO32" s="17">
        <v>30</v>
      </c>
      <c r="AP32" s="17">
        <v>33.299999999999997</v>
      </c>
      <c r="AQ32" s="17"/>
      <c r="AR32" s="17"/>
      <c r="AS32" s="17"/>
      <c r="AT32" s="17"/>
      <c r="AU32" s="18">
        <v>0</v>
      </c>
      <c r="AV32" s="18">
        <v>0</v>
      </c>
      <c r="AW32" s="18">
        <v>2</v>
      </c>
      <c r="AX32" s="36" t="s">
        <v>36</v>
      </c>
      <c r="AY32" s="4"/>
      <c r="AZ32" s="5"/>
      <c r="BA32" s="5"/>
      <c r="BB32" s="5"/>
      <c r="BC32" s="5"/>
      <c r="BD32" s="5"/>
      <c r="BE32" s="5"/>
      <c r="BF32" s="5"/>
      <c r="BG32" s="5"/>
      <c r="BH32" s="5"/>
      <c r="BI32" s="5"/>
    </row>
    <row r="33" spans="1:107" ht="15.75" hidden="1" thickBot="1">
      <c r="A33" s="5"/>
      <c r="B33" s="35">
        <v>102</v>
      </c>
      <c r="C33" s="13" t="s">
        <v>72</v>
      </c>
      <c r="D33" s="12">
        <v>27</v>
      </c>
      <c r="E33" s="14" t="s">
        <v>32</v>
      </c>
      <c r="F33" s="14" t="s">
        <v>41</v>
      </c>
      <c r="G33" s="14" t="s">
        <v>41</v>
      </c>
      <c r="H33" s="14" t="s">
        <v>41</v>
      </c>
      <c r="I33" s="14" t="s">
        <v>41</v>
      </c>
      <c r="J33" s="14">
        <v>589</v>
      </c>
      <c r="K33" s="14">
        <v>1.4</v>
      </c>
      <c r="L33" s="15">
        <v>735</v>
      </c>
      <c r="M33" s="14"/>
      <c r="N33" s="14"/>
      <c r="O33" s="14"/>
      <c r="P33" s="16">
        <v>317</v>
      </c>
      <c r="Q33" s="14">
        <v>18</v>
      </c>
      <c r="R33" s="14">
        <v>16</v>
      </c>
      <c r="S33" s="14">
        <v>1.125</v>
      </c>
      <c r="T33" s="14" t="s">
        <v>34</v>
      </c>
      <c r="U33" s="14"/>
      <c r="V33" s="14"/>
      <c r="W33" s="14"/>
      <c r="X33" s="18"/>
      <c r="Y33" s="15">
        <v>13.4</v>
      </c>
      <c r="Z33" s="14"/>
      <c r="AA33" s="14"/>
      <c r="AB33" s="19">
        <v>41.6</v>
      </c>
      <c r="AC33" s="14">
        <v>19.5</v>
      </c>
      <c r="AD33" s="14">
        <v>9.25</v>
      </c>
      <c r="AE33" s="14">
        <v>2.11</v>
      </c>
      <c r="AF33" s="14">
        <v>7.6</v>
      </c>
      <c r="AG33" s="14">
        <v>54.85</v>
      </c>
      <c r="AH33" s="18"/>
      <c r="AI33" s="17"/>
      <c r="AJ33" s="81"/>
      <c r="AK33" s="79"/>
      <c r="AL33" s="18"/>
      <c r="AM33" s="18">
        <v>923</v>
      </c>
      <c r="AN33" s="18">
        <v>1730</v>
      </c>
      <c r="AO33" s="18">
        <v>0.53</v>
      </c>
      <c r="AP33" s="18">
        <v>89.61</v>
      </c>
      <c r="AQ33" s="18"/>
      <c r="AR33" s="18"/>
      <c r="AS33" s="18"/>
      <c r="AT33" s="18"/>
      <c r="AU33" s="18">
        <v>0</v>
      </c>
      <c r="AV33" s="18">
        <v>0</v>
      </c>
      <c r="AW33" s="18">
        <v>2</v>
      </c>
      <c r="AX33" s="36" t="s">
        <v>36</v>
      </c>
      <c r="AY33" s="4"/>
      <c r="AZ33" s="5"/>
      <c r="BA33" s="5"/>
      <c r="BB33" s="5"/>
      <c r="BC33" s="5"/>
      <c r="BD33" s="5"/>
      <c r="BE33" s="5"/>
      <c r="BF33" s="5"/>
      <c r="BG33" s="5"/>
      <c r="BH33" s="5"/>
      <c r="BI33" s="5"/>
    </row>
    <row r="34" spans="1:107" s="1" customFormat="1" ht="15.75" thickBot="1">
      <c r="A34" s="5"/>
      <c r="B34" s="32">
        <v>117</v>
      </c>
      <c r="C34" s="7" t="s">
        <v>73</v>
      </c>
      <c r="D34" s="7">
        <v>48</v>
      </c>
      <c r="E34" s="7" t="s">
        <v>32</v>
      </c>
      <c r="F34" s="7" t="s">
        <v>41</v>
      </c>
      <c r="G34" s="7" t="s">
        <v>41</v>
      </c>
      <c r="H34" s="7" t="s">
        <v>41</v>
      </c>
      <c r="I34" s="7" t="s">
        <v>41</v>
      </c>
      <c r="J34" s="7">
        <v>268</v>
      </c>
      <c r="K34" s="7">
        <v>1.4</v>
      </c>
      <c r="L34" s="7">
        <v>64.900000000000006</v>
      </c>
      <c r="M34" s="7">
        <v>3.9E-2</v>
      </c>
      <c r="N34" s="7">
        <v>1.4E-2</v>
      </c>
      <c r="O34" s="29">
        <f>IFERROR((M34+N34)*1000,"")</f>
        <v>53</v>
      </c>
      <c r="P34" s="7">
        <v>156</v>
      </c>
      <c r="Q34" s="22">
        <v>18</v>
      </c>
      <c r="R34" s="8">
        <v>1.1100000000000001</v>
      </c>
      <c r="S34" s="8">
        <v>16.22</v>
      </c>
      <c r="T34" s="7" t="s">
        <v>34</v>
      </c>
      <c r="U34" s="7"/>
      <c r="V34" s="7"/>
      <c r="W34" s="7"/>
      <c r="X34" s="9"/>
      <c r="Y34" s="7">
        <v>13.8</v>
      </c>
      <c r="Z34" s="7">
        <v>10.199999999999999</v>
      </c>
      <c r="AA34" s="7">
        <v>3.2</v>
      </c>
      <c r="AB34" s="7">
        <v>36.4</v>
      </c>
      <c r="AC34" s="8">
        <v>11.1</v>
      </c>
      <c r="AD34" s="8">
        <v>16.5</v>
      </c>
      <c r="AE34" s="8">
        <v>16.22</v>
      </c>
      <c r="AF34" s="8">
        <v>4.28</v>
      </c>
      <c r="AG34" s="7">
        <v>4.5999999999999996</v>
      </c>
      <c r="AH34" s="9">
        <v>1.0747</v>
      </c>
      <c r="AI34" s="8">
        <v>2.9</v>
      </c>
      <c r="AJ34" s="78">
        <f>AI34/1000</f>
        <v>2.8999999999999998E-3</v>
      </c>
      <c r="AK34" s="80">
        <f>M34/Z34</f>
        <v>3.8235294117647061E-3</v>
      </c>
      <c r="AL34" s="10">
        <f>N34/AA34</f>
        <v>4.3749999999999995E-3</v>
      </c>
      <c r="AM34" s="8">
        <v>1622</v>
      </c>
      <c r="AN34" s="8">
        <v>67.27</v>
      </c>
      <c r="AO34" s="8">
        <v>24.2</v>
      </c>
      <c r="AP34" s="8">
        <v>37</v>
      </c>
      <c r="AQ34" s="82">
        <f>AJ34/AK34</f>
        <v>0.75846153846153841</v>
      </c>
      <c r="AR34" s="29">
        <f>AJ34/AL34</f>
        <v>0.66285714285714292</v>
      </c>
      <c r="AS34" s="83">
        <f xml:space="preserve"> (1-AQ34) *100</f>
        <v>24.15384615384616</v>
      </c>
      <c r="AT34" s="83">
        <f>(1-AR34)*100</f>
        <v>33.714285714285708</v>
      </c>
      <c r="AU34" s="9">
        <v>0</v>
      </c>
      <c r="AV34" s="9">
        <v>0</v>
      </c>
      <c r="AW34" s="9">
        <v>2</v>
      </c>
      <c r="AX34" s="33" t="s">
        <v>36</v>
      </c>
      <c r="AY34" s="4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</row>
    <row r="35" spans="1:107" ht="15.75" hidden="1" thickBot="1">
      <c r="A35" s="5"/>
      <c r="B35" s="35">
        <v>118</v>
      </c>
      <c r="C35" s="13" t="s">
        <v>74</v>
      </c>
      <c r="D35" s="13">
        <v>52</v>
      </c>
      <c r="E35" s="14" t="s">
        <v>32</v>
      </c>
      <c r="F35" s="14" t="s">
        <v>41</v>
      </c>
      <c r="G35" s="14" t="s">
        <v>41</v>
      </c>
      <c r="H35" s="14" t="s">
        <v>41</v>
      </c>
      <c r="I35" s="14" t="s">
        <v>41</v>
      </c>
      <c r="J35" s="14">
        <v>424</v>
      </c>
      <c r="K35" s="14">
        <v>1.7</v>
      </c>
      <c r="L35" s="15">
        <v>70</v>
      </c>
      <c r="M35" s="14"/>
      <c r="N35" s="14"/>
      <c r="O35" s="14"/>
      <c r="P35" s="16">
        <v>329</v>
      </c>
      <c r="Q35" s="14">
        <v>18</v>
      </c>
      <c r="R35" s="14">
        <v>1.1399999999999999</v>
      </c>
      <c r="S35" s="14"/>
      <c r="T35" s="14" t="s">
        <v>34</v>
      </c>
      <c r="U35" s="14"/>
      <c r="V35" s="14"/>
      <c r="W35" s="14"/>
      <c r="X35" s="18"/>
      <c r="Y35" s="15">
        <v>11.4</v>
      </c>
      <c r="Z35" s="14"/>
      <c r="AA35" s="14"/>
      <c r="AB35" s="19">
        <v>44.1</v>
      </c>
      <c r="AC35" s="14">
        <v>3.87</v>
      </c>
      <c r="AD35" s="14">
        <v>6.22</v>
      </c>
      <c r="AE35" s="14"/>
      <c r="AF35" s="14">
        <v>7.46</v>
      </c>
      <c r="AG35" s="14">
        <v>6.14</v>
      </c>
      <c r="AH35" s="18"/>
      <c r="AI35" s="17"/>
      <c r="AJ35" s="17"/>
      <c r="AK35" s="18"/>
      <c r="AL35" s="18"/>
      <c r="AM35" s="18"/>
      <c r="AN35" s="18"/>
      <c r="AO35" s="18"/>
      <c r="AP35" s="18">
        <v>8.8000000000000007</v>
      </c>
      <c r="AQ35" s="18"/>
      <c r="AR35" s="18"/>
      <c r="AS35" s="18"/>
      <c r="AT35" s="18"/>
      <c r="AU35" s="18">
        <v>0</v>
      </c>
      <c r="AV35" s="18">
        <v>23.1</v>
      </c>
      <c r="AW35" s="18">
        <v>2</v>
      </c>
      <c r="AX35" s="36" t="s">
        <v>36</v>
      </c>
      <c r="AY35" s="4"/>
      <c r="AZ35" s="5"/>
      <c r="BA35" s="5"/>
      <c r="BB35" s="5"/>
      <c r="BC35" s="5"/>
      <c r="BD35" s="5"/>
      <c r="BE35" s="5"/>
      <c r="BF35" s="5"/>
      <c r="BG35" s="5"/>
      <c r="BH35" s="5"/>
      <c r="BI35" s="5"/>
    </row>
    <row r="36" spans="1:107" ht="15.75" hidden="1" thickBot="1">
      <c r="A36" s="5"/>
      <c r="B36" s="35">
        <v>119</v>
      </c>
      <c r="C36" s="13" t="s">
        <v>75</v>
      </c>
      <c r="D36" s="13">
        <v>19</v>
      </c>
      <c r="E36" s="14" t="s">
        <v>32</v>
      </c>
      <c r="F36" s="14" t="s">
        <v>41</v>
      </c>
      <c r="G36" s="14" t="s">
        <v>41</v>
      </c>
      <c r="H36" s="14" t="s">
        <v>41</v>
      </c>
      <c r="I36" s="14" t="s">
        <v>41</v>
      </c>
      <c r="J36" s="14">
        <v>385</v>
      </c>
      <c r="K36" s="14">
        <v>1.1000000000000001</v>
      </c>
      <c r="L36" s="15">
        <v>57.44</v>
      </c>
      <c r="M36" s="14"/>
      <c r="N36" s="14"/>
      <c r="O36" s="14"/>
      <c r="P36" s="16">
        <v>272.39999999999998</v>
      </c>
      <c r="Q36" s="17">
        <v>3.86</v>
      </c>
      <c r="R36" s="17">
        <v>0.91</v>
      </c>
      <c r="S36" s="17">
        <v>4.21</v>
      </c>
      <c r="T36" s="14" t="s">
        <v>34</v>
      </c>
      <c r="U36" s="14"/>
      <c r="V36" s="14"/>
      <c r="W36" s="14">
        <v>1.47</v>
      </c>
      <c r="X36" s="18"/>
      <c r="Y36" s="15">
        <v>13.404</v>
      </c>
      <c r="Z36" s="14"/>
      <c r="AA36" s="14"/>
      <c r="AB36" s="19">
        <v>46.456000000000003</v>
      </c>
      <c r="AC36" s="17">
        <v>14.01</v>
      </c>
      <c r="AD36" s="17">
        <v>13.07</v>
      </c>
      <c r="AE36" s="17">
        <v>1.07</v>
      </c>
      <c r="AF36" s="17">
        <v>5.9</v>
      </c>
      <c r="AG36" s="14">
        <v>4.25</v>
      </c>
      <c r="AH36" s="18"/>
      <c r="AI36" s="17"/>
      <c r="AJ36" s="17"/>
      <c r="AK36" s="18"/>
      <c r="AL36" s="18"/>
      <c r="AM36" s="17">
        <v>276</v>
      </c>
      <c r="AN36" s="17">
        <v>70</v>
      </c>
      <c r="AO36" s="17">
        <v>3.93</v>
      </c>
      <c r="AP36" s="17">
        <v>1.23</v>
      </c>
      <c r="AQ36" s="17"/>
      <c r="AR36" s="17"/>
      <c r="AS36" s="17"/>
      <c r="AT36" s="17"/>
      <c r="AU36" s="18">
        <v>0</v>
      </c>
      <c r="AV36" s="18">
        <v>68.459999999999994</v>
      </c>
      <c r="AW36" s="18">
        <v>2</v>
      </c>
      <c r="AX36" s="36" t="s">
        <v>36</v>
      </c>
      <c r="AY36" s="4"/>
      <c r="AZ36" s="5"/>
      <c r="BA36" s="5"/>
      <c r="BB36" s="5"/>
      <c r="BC36" s="5"/>
      <c r="BD36" s="5"/>
      <c r="BE36" s="5"/>
      <c r="BF36" s="5"/>
      <c r="BG36" s="5"/>
      <c r="BH36" s="5"/>
      <c r="BI36" s="5"/>
    </row>
    <row r="37" spans="1:107" ht="15.75" hidden="1" thickBot="1">
      <c r="A37" s="5"/>
      <c r="B37" s="35">
        <v>120</v>
      </c>
      <c r="C37" s="13" t="s">
        <v>76</v>
      </c>
      <c r="D37" s="13">
        <v>30</v>
      </c>
      <c r="E37" s="14" t="s">
        <v>32</v>
      </c>
      <c r="F37" s="14" t="s">
        <v>41</v>
      </c>
      <c r="G37" s="14" t="s">
        <v>41</v>
      </c>
      <c r="H37" s="14" t="s">
        <v>41</v>
      </c>
      <c r="I37" s="14" t="s">
        <v>41</v>
      </c>
      <c r="J37" s="14">
        <v>242</v>
      </c>
      <c r="K37" s="14">
        <v>1.3</v>
      </c>
      <c r="L37" s="15">
        <v>56.31</v>
      </c>
      <c r="M37" s="14"/>
      <c r="N37" s="14"/>
      <c r="O37" s="14"/>
      <c r="P37" s="16">
        <v>138.5</v>
      </c>
      <c r="Q37" s="20">
        <v>9.8699999999999992</v>
      </c>
      <c r="R37" s="17">
        <v>0.47</v>
      </c>
      <c r="S37" s="17">
        <v>0.47</v>
      </c>
      <c r="T37" s="14" t="s">
        <v>34</v>
      </c>
      <c r="U37" s="14"/>
      <c r="V37" s="14" t="s">
        <v>77</v>
      </c>
      <c r="W37" s="14"/>
      <c r="X37" s="18"/>
      <c r="Y37" s="15">
        <v>14.676</v>
      </c>
      <c r="Z37" s="14"/>
      <c r="AA37" s="14"/>
      <c r="AB37" s="19">
        <v>37.341999999999999</v>
      </c>
      <c r="AC37" s="17">
        <v>9.99</v>
      </c>
      <c r="AD37" s="17">
        <v>11.5</v>
      </c>
      <c r="AE37" s="17">
        <v>0.87</v>
      </c>
      <c r="AF37" s="17">
        <v>3.7</v>
      </c>
      <c r="AG37" s="14">
        <v>3.8</v>
      </c>
      <c r="AH37" s="18"/>
      <c r="AI37" s="17"/>
      <c r="AJ37" s="17"/>
      <c r="AK37" s="18"/>
      <c r="AL37" s="18"/>
      <c r="AM37" s="17">
        <v>988</v>
      </c>
      <c r="AN37" s="17">
        <v>41</v>
      </c>
      <c r="AO37" s="17">
        <v>24.14</v>
      </c>
      <c r="AP37" s="17">
        <v>37.1</v>
      </c>
      <c r="AQ37" s="17"/>
      <c r="AR37" s="17"/>
      <c r="AS37" s="17"/>
      <c r="AT37" s="17"/>
      <c r="AU37" s="18">
        <v>0</v>
      </c>
      <c r="AV37" s="18">
        <v>0</v>
      </c>
      <c r="AW37" s="18">
        <v>2</v>
      </c>
      <c r="AX37" s="36" t="s">
        <v>36</v>
      </c>
      <c r="AY37" s="4"/>
      <c r="AZ37" s="5"/>
      <c r="BA37" s="5"/>
      <c r="BB37" s="5"/>
      <c r="BC37" s="5"/>
      <c r="BD37" s="5"/>
      <c r="BE37" s="5"/>
      <c r="BF37" s="5"/>
      <c r="BG37" s="5"/>
      <c r="BH37" s="5"/>
      <c r="BI37" s="5"/>
    </row>
    <row r="38" spans="1:107" ht="15.75" hidden="1" thickBot="1">
      <c r="A38" s="5"/>
      <c r="B38" s="35">
        <v>122</v>
      </c>
      <c r="C38" s="13" t="s">
        <v>78</v>
      </c>
      <c r="D38" s="13">
        <v>37</v>
      </c>
      <c r="E38" s="14" t="s">
        <v>32</v>
      </c>
      <c r="F38" s="14" t="s">
        <v>41</v>
      </c>
      <c r="G38" s="14" t="s">
        <v>41</v>
      </c>
      <c r="H38" s="14" t="s">
        <v>41</v>
      </c>
      <c r="I38" s="14" t="s">
        <v>41</v>
      </c>
      <c r="J38" s="14">
        <v>314</v>
      </c>
      <c r="K38" s="14">
        <v>1.3</v>
      </c>
      <c r="L38" s="15">
        <v>63.51</v>
      </c>
      <c r="M38" s="14"/>
      <c r="N38" s="14"/>
      <c r="O38" s="14"/>
      <c r="P38" s="16">
        <v>194.2</v>
      </c>
      <c r="Q38" s="17">
        <v>12.9</v>
      </c>
      <c r="R38" s="17">
        <v>0.80200000000000005</v>
      </c>
      <c r="S38" s="17">
        <v>16.079999999999998</v>
      </c>
      <c r="T38" s="14" t="s">
        <v>34</v>
      </c>
      <c r="U38" s="14"/>
      <c r="V38" s="14"/>
      <c r="W38" s="14">
        <v>2.16</v>
      </c>
      <c r="X38" s="18"/>
      <c r="Y38" s="15">
        <v>13.14</v>
      </c>
      <c r="Z38" s="14"/>
      <c r="AA38" s="14"/>
      <c r="AB38" s="19">
        <v>41.546999999999997</v>
      </c>
      <c r="AC38" s="17">
        <v>11.1</v>
      </c>
      <c r="AD38" s="17">
        <v>15.6</v>
      </c>
      <c r="AE38" s="17">
        <v>0.71</v>
      </c>
      <c r="AF38" s="17">
        <v>4.67</v>
      </c>
      <c r="AG38" s="14">
        <v>4.83</v>
      </c>
      <c r="AH38" s="18"/>
      <c r="AI38" s="17"/>
      <c r="AJ38" s="17"/>
      <c r="AK38" s="18"/>
      <c r="AL38" s="18"/>
      <c r="AM38" s="17">
        <v>1162</v>
      </c>
      <c r="AN38" s="17">
        <v>51.45</v>
      </c>
      <c r="AO38" s="17">
        <v>22.65</v>
      </c>
      <c r="AP38" s="17">
        <v>33.78</v>
      </c>
      <c r="AQ38" s="17"/>
      <c r="AR38" s="17"/>
      <c r="AS38" s="17"/>
      <c r="AT38" s="17"/>
      <c r="AU38" s="18">
        <v>69.849999999999994</v>
      </c>
      <c r="AV38" s="18">
        <v>0</v>
      </c>
      <c r="AW38" s="18">
        <v>2</v>
      </c>
      <c r="AX38" s="36" t="s">
        <v>36</v>
      </c>
      <c r="AY38" s="4"/>
      <c r="AZ38" s="5"/>
      <c r="BA38" s="5"/>
      <c r="BB38" s="5"/>
      <c r="BC38" s="5"/>
      <c r="BD38" s="5"/>
      <c r="BE38" s="5"/>
      <c r="BF38" s="5"/>
      <c r="BG38" s="5"/>
      <c r="BH38" s="5"/>
      <c r="BI38" s="5"/>
    </row>
    <row r="39" spans="1:107" ht="15.75" hidden="1" thickBot="1">
      <c r="A39" s="5"/>
      <c r="B39" s="35">
        <v>125</v>
      </c>
      <c r="C39" s="13" t="s">
        <v>79</v>
      </c>
      <c r="D39" s="13">
        <v>33</v>
      </c>
      <c r="E39" s="14" t="s">
        <v>32</v>
      </c>
      <c r="F39" s="14" t="s">
        <v>41</v>
      </c>
      <c r="G39" s="14" t="s">
        <v>41</v>
      </c>
      <c r="H39" s="14" t="s">
        <v>41</v>
      </c>
      <c r="I39" s="14" t="s">
        <v>41</v>
      </c>
      <c r="J39" s="14"/>
      <c r="K39" s="14"/>
      <c r="L39" s="15">
        <v>86.65</v>
      </c>
      <c r="M39" s="14"/>
      <c r="N39" s="14"/>
      <c r="O39" s="14"/>
      <c r="P39" s="16">
        <v>159.6</v>
      </c>
      <c r="Q39" s="17">
        <v>18</v>
      </c>
      <c r="R39" s="17">
        <v>0.47</v>
      </c>
      <c r="S39" s="17">
        <v>38.299999999999997</v>
      </c>
      <c r="T39" s="14" t="s">
        <v>34</v>
      </c>
      <c r="U39" s="14"/>
      <c r="V39" s="14"/>
      <c r="W39" s="14">
        <v>28.4</v>
      </c>
      <c r="X39" s="18"/>
      <c r="Y39" s="15">
        <v>12.606999999999999</v>
      </c>
      <c r="Z39" s="14"/>
      <c r="AA39" s="14"/>
      <c r="AB39" s="19">
        <v>41.804000000000002</v>
      </c>
      <c r="AC39" s="17">
        <v>6</v>
      </c>
      <c r="AD39" s="17">
        <v>8.43</v>
      </c>
      <c r="AE39" s="17">
        <v>0.71</v>
      </c>
      <c r="AF39" s="17">
        <v>3.8</v>
      </c>
      <c r="AG39" s="14">
        <v>6.87</v>
      </c>
      <c r="AH39" s="18"/>
      <c r="AI39" s="17"/>
      <c r="AJ39" s="17"/>
      <c r="AK39" s="18"/>
      <c r="AL39" s="18"/>
      <c r="AM39" s="17">
        <v>3000</v>
      </c>
      <c r="AN39" s="17">
        <v>55.75</v>
      </c>
      <c r="AO39" s="17">
        <v>54</v>
      </c>
      <c r="AP39" s="17">
        <v>63.63</v>
      </c>
      <c r="AQ39" s="17"/>
      <c r="AR39" s="17"/>
      <c r="AS39" s="17"/>
      <c r="AT39" s="17"/>
      <c r="AU39" s="18">
        <v>0</v>
      </c>
      <c r="AV39" s="18">
        <v>0</v>
      </c>
      <c r="AW39" s="18">
        <v>2</v>
      </c>
      <c r="AX39" s="36" t="s">
        <v>36</v>
      </c>
      <c r="AY39" s="4"/>
      <c r="AZ39" s="5"/>
      <c r="BA39" s="5"/>
      <c r="BB39" s="5"/>
      <c r="BC39" s="5"/>
      <c r="BD39" s="5"/>
      <c r="BE39" s="5"/>
      <c r="BF39" s="5"/>
      <c r="BG39" s="5"/>
      <c r="BH39" s="5"/>
      <c r="BI39" s="5"/>
    </row>
    <row r="40" spans="1:107" ht="15.75" hidden="1" thickBot="1">
      <c r="A40" s="5"/>
      <c r="B40" s="35">
        <v>127</v>
      </c>
      <c r="C40" s="13" t="s">
        <v>80</v>
      </c>
      <c r="D40" s="13">
        <v>32</v>
      </c>
      <c r="E40" s="14" t="s">
        <v>32</v>
      </c>
      <c r="F40" s="14" t="s">
        <v>41</v>
      </c>
      <c r="G40" s="14" t="s">
        <v>41</v>
      </c>
      <c r="H40" s="14" t="s">
        <v>41</v>
      </c>
      <c r="I40" s="14" t="s">
        <v>41</v>
      </c>
      <c r="J40" s="14">
        <v>190</v>
      </c>
      <c r="K40" s="14">
        <v>1.6</v>
      </c>
      <c r="L40" s="15">
        <v>54.85</v>
      </c>
      <c r="M40" s="14"/>
      <c r="N40" s="14"/>
      <c r="O40" s="14"/>
      <c r="P40" s="16">
        <v>92.6</v>
      </c>
      <c r="Q40" s="17">
        <v>0.78800000000000003</v>
      </c>
      <c r="R40" s="17">
        <v>9.84</v>
      </c>
      <c r="S40" s="17">
        <v>0.08</v>
      </c>
      <c r="T40" s="14" t="s">
        <v>34</v>
      </c>
      <c r="U40" s="14"/>
      <c r="V40" s="14"/>
      <c r="W40" s="14">
        <v>1.07</v>
      </c>
      <c r="X40" s="18"/>
      <c r="Y40" s="15">
        <v>10.130000000000001</v>
      </c>
      <c r="Z40" s="14"/>
      <c r="AA40" s="14"/>
      <c r="AB40" s="19">
        <v>40.396000000000001</v>
      </c>
      <c r="AC40" s="17">
        <v>3</v>
      </c>
      <c r="AD40" s="17">
        <v>8.06</v>
      </c>
      <c r="AE40" s="17">
        <v>0.37</v>
      </c>
      <c r="AF40" s="17">
        <v>2.2999999999999998</v>
      </c>
      <c r="AG40" s="14">
        <v>5.41</v>
      </c>
      <c r="AH40" s="18"/>
      <c r="AI40" s="17"/>
      <c r="AJ40" s="17"/>
      <c r="AK40" s="18"/>
      <c r="AL40" s="18"/>
      <c r="AM40" s="17">
        <v>263</v>
      </c>
      <c r="AN40" s="17">
        <v>1221</v>
      </c>
      <c r="AO40" s="17">
        <v>0.22</v>
      </c>
      <c r="AP40" s="17">
        <v>73.77</v>
      </c>
      <c r="AQ40" s="17"/>
      <c r="AR40" s="17"/>
      <c r="AS40" s="17"/>
      <c r="AT40" s="17"/>
      <c r="AU40" s="18">
        <v>0</v>
      </c>
      <c r="AV40" s="18">
        <v>0</v>
      </c>
      <c r="AW40" s="18">
        <v>2</v>
      </c>
      <c r="AX40" s="36" t="s">
        <v>36</v>
      </c>
      <c r="AY40" s="4"/>
      <c r="AZ40" s="5"/>
      <c r="BA40" s="5"/>
      <c r="BB40" s="5"/>
      <c r="BC40" s="5"/>
      <c r="BD40" s="5"/>
      <c r="BE40" s="5"/>
      <c r="BF40" s="5"/>
      <c r="BG40" s="5"/>
      <c r="BH40" s="5"/>
      <c r="BI40" s="5"/>
    </row>
    <row r="41" spans="1:107" ht="15.75" hidden="1" thickBot="1">
      <c r="A41" s="5"/>
      <c r="B41" s="35">
        <v>132</v>
      </c>
      <c r="C41" s="13" t="s">
        <v>81</v>
      </c>
      <c r="D41" s="13">
        <v>45</v>
      </c>
      <c r="E41" s="14" t="s">
        <v>32</v>
      </c>
      <c r="F41" s="14" t="s">
        <v>41</v>
      </c>
      <c r="G41" s="14" t="s">
        <v>41</v>
      </c>
      <c r="H41" s="14" t="s">
        <v>41</v>
      </c>
      <c r="I41" s="14" t="s">
        <v>41</v>
      </c>
      <c r="J41" s="14">
        <v>287</v>
      </c>
      <c r="K41" s="14">
        <v>1.3</v>
      </c>
      <c r="L41" s="15">
        <v>33.81</v>
      </c>
      <c r="M41" s="14"/>
      <c r="N41" s="14"/>
      <c r="O41" s="14"/>
      <c r="P41" s="16">
        <v>134.4</v>
      </c>
      <c r="Q41" s="17">
        <v>3.15</v>
      </c>
      <c r="R41" s="17">
        <v>0.47</v>
      </c>
      <c r="S41" s="17"/>
      <c r="T41" s="14" t="s">
        <v>34</v>
      </c>
      <c r="U41" s="14"/>
      <c r="V41" s="14"/>
      <c r="W41" s="14"/>
      <c r="X41" s="18"/>
      <c r="Y41" s="15">
        <v>10.56</v>
      </c>
      <c r="Z41" s="14"/>
      <c r="AA41" s="14"/>
      <c r="AB41" s="19">
        <v>45.52</v>
      </c>
      <c r="AC41" s="17">
        <v>5.6</v>
      </c>
      <c r="AD41" s="17">
        <v>6.88</v>
      </c>
      <c r="AE41" s="17">
        <v>6.7</v>
      </c>
      <c r="AF41" s="17">
        <v>3</v>
      </c>
      <c r="AG41" s="14">
        <v>3.2</v>
      </c>
      <c r="AH41" s="18"/>
      <c r="AI41" s="17"/>
      <c r="AJ41" s="17"/>
      <c r="AK41" s="18"/>
      <c r="AL41" s="18"/>
      <c r="AM41" s="17">
        <v>563</v>
      </c>
      <c r="AN41" s="17">
        <v>68.31</v>
      </c>
      <c r="AO41" s="17"/>
      <c r="AP41" s="17">
        <v>40.64</v>
      </c>
      <c r="AQ41" s="17"/>
      <c r="AR41" s="17"/>
      <c r="AS41" s="17"/>
      <c r="AT41" s="17"/>
      <c r="AU41" s="18">
        <v>0</v>
      </c>
      <c r="AV41" s="18">
        <v>84.03</v>
      </c>
      <c r="AW41" s="18">
        <v>2</v>
      </c>
      <c r="AX41" s="36" t="s">
        <v>36</v>
      </c>
      <c r="AY41" s="4"/>
      <c r="AZ41" s="5"/>
      <c r="BA41" s="5"/>
      <c r="BB41" s="5"/>
      <c r="BC41" s="5"/>
      <c r="BD41" s="5"/>
      <c r="BE41" s="5"/>
      <c r="BF41" s="5"/>
      <c r="BG41" s="5"/>
      <c r="BH41" s="5"/>
      <c r="BI41" s="5"/>
    </row>
    <row r="42" spans="1:107" ht="15.75" hidden="1" thickBot="1">
      <c r="A42" s="5"/>
      <c r="B42" s="35">
        <v>136</v>
      </c>
      <c r="C42" s="13" t="s">
        <v>82</v>
      </c>
      <c r="D42" s="12"/>
      <c r="E42" s="14" t="s">
        <v>32</v>
      </c>
      <c r="F42" s="14" t="s">
        <v>41</v>
      </c>
      <c r="G42" s="14" t="s">
        <v>41</v>
      </c>
      <c r="H42" s="14" t="s">
        <v>41</v>
      </c>
      <c r="I42" s="14" t="s">
        <v>41</v>
      </c>
      <c r="J42" s="14">
        <v>556</v>
      </c>
      <c r="K42" s="14">
        <v>1.7</v>
      </c>
      <c r="L42" s="15">
        <v>71.97</v>
      </c>
      <c r="M42" s="14"/>
      <c r="N42" s="14"/>
      <c r="O42" s="14"/>
      <c r="P42" s="16">
        <v>291.5</v>
      </c>
      <c r="Q42" s="14">
        <v>1.5</v>
      </c>
      <c r="R42" s="14">
        <v>0.47</v>
      </c>
      <c r="S42" s="14">
        <v>3.19</v>
      </c>
      <c r="T42" s="14" t="s">
        <v>34</v>
      </c>
      <c r="U42" s="14"/>
      <c r="V42" s="14"/>
      <c r="W42" s="14">
        <v>1.38</v>
      </c>
      <c r="X42" s="18"/>
      <c r="Y42" s="15">
        <v>10.84</v>
      </c>
      <c r="Z42" s="14"/>
      <c r="AA42" s="14"/>
      <c r="AB42" s="19">
        <v>46.1</v>
      </c>
      <c r="AC42" s="14">
        <v>12.02</v>
      </c>
      <c r="AD42" s="14">
        <v>1.66</v>
      </c>
      <c r="AE42" s="14">
        <v>7.24</v>
      </c>
      <c r="AF42" s="14">
        <v>6.3</v>
      </c>
      <c r="AG42" s="14">
        <v>6.64</v>
      </c>
      <c r="AH42" s="18"/>
      <c r="AI42" s="17"/>
      <c r="AJ42" s="17"/>
      <c r="AK42" s="18"/>
      <c r="AL42" s="18"/>
      <c r="AM42" s="18">
        <v>125</v>
      </c>
      <c r="AN42" s="18">
        <v>283</v>
      </c>
      <c r="AO42" s="18">
        <v>0.44</v>
      </c>
      <c r="AP42" s="18">
        <v>30.72</v>
      </c>
      <c r="AQ42" s="18"/>
      <c r="AR42" s="18"/>
      <c r="AS42" s="18"/>
      <c r="AT42" s="18"/>
      <c r="AU42" s="18">
        <v>0</v>
      </c>
      <c r="AV42" s="18">
        <v>0</v>
      </c>
      <c r="AW42" s="18">
        <v>2</v>
      </c>
      <c r="AX42" s="36" t="s">
        <v>36</v>
      </c>
      <c r="AY42" s="4"/>
      <c r="AZ42" s="5"/>
      <c r="BA42" s="5"/>
      <c r="BB42" s="5"/>
      <c r="BC42" s="5"/>
      <c r="BD42" s="5"/>
      <c r="BE42" s="5"/>
      <c r="BF42" s="5"/>
      <c r="BG42" s="5"/>
      <c r="BH42" s="5"/>
      <c r="BI42" s="5"/>
    </row>
    <row r="43" spans="1:107" ht="15.75" hidden="1" thickBot="1">
      <c r="A43" s="5"/>
      <c r="B43" s="35">
        <v>137</v>
      </c>
      <c r="C43" s="13" t="s">
        <v>83</v>
      </c>
      <c r="D43" s="13">
        <v>48</v>
      </c>
      <c r="E43" s="14" t="s">
        <v>32</v>
      </c>
      <c r="F43" s="14" t="s">
        <v>41</v>
      </c>
      <c r="G43" s="14" t="s">
        <v>41</v>
      </c>
      <c r="H43" s="14" t="s">
        <v>41</v>
      </c>
      <c r="I43" s="14" t="s">
        <v>41</v>
      </c>
      <c r="J43" s="14">
        <v>383</v>
      </c>
      <c r="K43" s="14">
        <v>1.2</v>
      </c>
      <c r="L43" s="15">
        <v>47.85</v>
      </c>
      <c r="M43" s="14"/>
      <c r="N43" s="14"/>
      <c r="O43" s="14"/>
      <c r="P43" s="16">
        <v>174.7</v>
      </c>
      <c r="Q43" s="17">
        <v>3.86</v>
      </c>
      <c r="R43" s="17">
        <v>0.47</v>
      </c>
      <c r="S43" s="17">
        <v>8.2100000000000009</v>
      </c>
      <c r="T43" s="14" t="s">
        <v>34</v>
      </c>
      <c r="U43" s="14"/>
      <c r="V43" s="14"/>
      <c r="W43" s="14">
        <v>2.0499999999999998</v>
      </c>
      <c r="X43" s="18"/>
      <c r="Y43" s="15">
        <v>12.16</v>
      </c>
      <c r="Z43" s="14"/>
      <c r="AA43" s="14"/>
      <c r="AB43" s="19">
        <v>44.4</v>
      </c>
      <c r="AC43" s="17">
        <v>11.65</v>
      </c>
      <c r="AD43" s="17">
        <v>14.23</v>
      </c>
      <c r="AE43" s="17">
        <v>0.82</v>
      </c>
      <c r="AF43" s="17">
        <v>3.9340000000000002</v>
      </c>
      <c r="AG43" s="14">
        <v>3.93</v>
      </c>
      <c r="AH43" s="18"/>
      <c r="AI43" s="17"/>
      <c r="AJ43" s="17"/>
      <c r="AK43" s="18"/>
      <c r="AL43" s="18"/>
      <c r="AM43" s="17">
        <v>331</v>
      </c>
      <c r="AN43" s="17">
        <v>33</v>
      </c>
      <c r="AO43" s="17">
        <v>10</v>
      </c>
      <c r="AP43" s="17">
        <v>34.44</v>
      </c>
      <c r="AQ43" s="17"/>
      <c r="AR43" s="17"/>
      <c r="AS43" s="17"/>
      <c r="AT43" s="17"/>
      <c r="AU43" s="18">
        <v>0</v>
      </c>
      <c r="AV43" s="18">
        <v>0</v>
      </c>
      <c r="AW43" s="18">
        <v>2</v>
      </c>
      <c r="AX43" s="36" t="s">
        <v>36</v>
      </c>
      <c r="AY43" s="4"/>
      <c r="AZ43" s="5"/>
      <c r="BA43" s="5"/>
      <c r="BB43" s="5"/>
      <c r="BC43" s="5"/>
      <c r="BD43" s="5"/>
      <c r="BE43" s="5"/>
      <c r="BF43" s="5"/>
      <c r="BG43" s="5"/>
      <c r="BH43" s="5"/>
      <c r="BI43" s="5"/>
    </row>
    <row r="44" spans="1:107" ht="15.75" hidden="1" thickBot="1">
      <c r="A44" s="5"/>
      <c r="B44" s="35">
        <v>138</v>
      </c>
      <c r="C44" s="13" t="s">
        <v>84</v>
      </c>
      <c r="D44" s="13">
        <v>16</v>
      </c>
      <c r="E44" s="14" t="s">
        <v>32</v>
      </c>
      <c r="F44" s="14" t="s">
        <v>41</v>
      </c>
      <c r="G44" s="14" t="s">
        <v>41</v>
      </c>
      <c r="H44" s="14" t="s">
        <v>41</v>
      </c>
      <c r="I44" s="14" t="s">
        <v>41</v>
      </c>
      <c r="J44" s="14">
        <v>454</v>
      </c>
      <c r="K44" s="14">
        <v>1</v>
      </c>
      <c r="L44" s="15">
        <v>102.8</v>
      </c>
      <c r="M44" s="14"/>
      <c r="N44" s="14"/>
      <c r="O44" s="14"/>
      <c r="P44" s="16">
        <v>202.8</v>
      </c>
      <c r="Q44" s="17">
        <v>22.31</v>
      </c>
      <c r="R44" s="17">
        <v>3.24</v>
      </c>
      <c r="S44" s="17">
        <v>6.89</v>
      </c>
      <c r="T44" s="14" t="s">
        <v>34</v>
      </c>
      <c r="U44" s="14"/>
      <c r="V44" s="14"/>
      <c r="W44" s="14">
        <v>5.28</v>
      </c>
      <c r="X44" s="18"/>
      <c r="Y44" s="15">
        <v>13.43</v>
      </c>
      <c r="Z44" s="14"/>
      <c r="AA44" s="14"/>
      <c r="AB44" s="19">
        <v>60</v>
      </c>
      <c r="AC44" s="17">
        <v>7.41</v>
      </c>
      <c r="AD44" s="17">
        <v>15.17</v>
      </c>
      <c r="AE44" s="17">
        <v>0.49</v>
      </c>
      <c r="AF44" s="17">
        <v>3.38</v>
      </c>
      <c r="AG44" s="14">
        <v>7.66</v>
      </c>
      <c r="AH44" s="18"/>
      <c r="AI44" s="17"/>
      <c r="AJ44" s="17"/>
      <c r="AK44" s="18"/>
      <c r="AL44" s="18"/>
      <c r="AM44" s="17">
        <v>3011</v>
      </c>
      <c r="AN44" s="17">
        <v>214</v>
      </c>
      <c r="AO44" s="17">
        <v>14.06</v>
      </c>
      <c r="AP44" s="17">
        <v>71.28</v>
      </c>
      <c r="AQ44" s="17"/>
      <c r="AR44" s="17"/>
      <c r="AS44" s="17"/>
      <c r="AT44" s="17"/>
      <c r="AU44" s="18">
        <v>0</v>
      </c>
      <c r="AV44" s="18">
        <v>58.95</v>
      </c>
      <c r="AW44" s="18">
        <v>2</v>
      </c>
      <c r="AX44" s="36" t="s">
        <v>36</v>
      </c>
      <c r="AY44" s="4"/>
      <c r="AZ44" s="5"/>
      <c r="BA44" s="5"/>
      <c r="BB44" s="5"/>
      <c r="BC44" s="5"/>
      <c r="BD44" s="5"/>
      <c r="BE44" s="5"/>
      <c r="BF44" s="5"/>
      <c r="BG44" s="5"/>
      <c r="BH44" s="5"/>
      <c r="BI44" s="5"/>
    </row>
    <row r="45" spans="1:107" ht="15.75" hidden="1" thickBot="1">
      <c r="A45" s="5"/>
      <c r="B45" s="35">
        <v>139</v>
      </c>
      <c r="C45" s="13" t="s">
        <v>85</v>
      </c>
      <c r="D45" s="12"/>
      <c r="E45" s="14" t="s">
        <v>32</v>
      </c>
      <c r="F45" s="14" t="s">
        <v>41</v>
      </c>
      <c r="G45" s="14" t="s">
        <v>41</v>
      </c>
      <c r="H45" s="14" t="s">
        <v>41</v>
      </c>
      <c r="I45" s="14" t="s">
        <v>41</v>
      </c>
      <c r="J45" s="14">
        <v>358</v>
      </c>
      <c r="K45" s="14">
        <v>1.8</v>
      </c>
      <c r="L45" s="15">
        <v>31.85</v>
      </c>
      <c r="M45" s="14"/>
      <c r="N45" s="14"/>
      <c r="O45" s="14"/>
      <c r="P45" s="16">
        <v>153</v>
      </c>
      <c r="Q45" s="14">
        <v>0.6</v>
      </c>
      <c r="R45" s="14">
        <v>0.47</v>
      </c>
      <c r="S45" s="14">
        <v>1.28</v>
      </c>
      <c r="T45" s="14" t="s">
        <v>86</v>
      </c>
      <c r="U45" s="14"/>
      <c r="V45" s="14"/>
      <c r="W45" s="14">
        <v>3.1</v>
      </c>
      <c r="X45" s="18"/>
      <c r="Y45" s="15">
        <v>16.010000000000002</v>
      </c>
      <c r="Z45" s="14"/>
      <c r="AA45" s="14"/>
      <c r="AB45" s="19">
        <v>55.8</v>
      </c>
      <c r="AC45" s="14">
        <v>12.42</v>
      </c>
      <c r="AD45" s="14">
        <v>14.24</v>
      </c>
      <c r="AE45" s="14">
        <v>0.87</v>
      </c>
      <c r="AF45" s="14">
        <v>2.74</v>
      </c>
      <c r="AG45" s="14">
        <v>1.98</v>
      </c>
      <c r="AH45" s="18"/>
      <c r="AI45" s="17"/>
      <c r="AJ45" s="17"/>
      <c r="AK45" s="18"/>
      <c r="AL45" s="18"/>
      <c r="AM45" s="18">
        <v>48.31</v>
      </c>
      <c r="AN45" s="18">
        <v>33</v>
      </c>
      <c r="AO45" s="18"/>
      <c r="AP45" s="18">
        <v>14.04</v>
      </c>
      <c r="AQ45" s="18"/>
      <c r="AR45" s="18"/>
      <c r="AS45" s="18"/>
      <c r="AT45" s="18"/>
      <c r="AU45" s="18">
        <v>0</v>
      </c>
      <c r="AV45" s="18">
        <v>0</v>
      </c>
      <c r="AW45" s="18">
        <v>2</v>
      </c>
      <c r="AX45" s="36" t="s">
        <v>36</v>
      </c>
      <c r="AY45" s="4"/>
      <c r="AZ45" s="5"/>
      <c r="BA45" s="5"/>
      <c r="BB45" s="5"/>
      <c r="BC45" s="5"/>
      <c r="BD45" s="5"/>
      <c r="BE45" s="5"/>
      <c r="BF45" s="5"/>
      <c r="BG45" s="5"/>
      <c r="BH45" s="5"/>
      <c r="BI45" s="5"/>
    </row>
    <row r="46" spans="1:107" ht="15.75" hidden="1" thickBot="1">
      <c r="A46" s="5"/>
      <c r="B46" s="35">
        <v>141</v>
      </c>
      <c r="C46" s="13" t="s">
        <v>87</v>
      </c>
      <c r="D46" s="13">
        <v>27</v>
      </c>
      <c r="E46" s="14" t="s">
        <v>32</v>
      </c>
      <c r="F46" s="14" t="s">
        <v>41</v>
      </c>
      <c r="G46" s="14" t="s">
        <v>41</v>
      </c>
      <c r="H46" s="14" t="s">
        <v>41</v>
      </c>
      <c r="I46" s="14" t="s">
        <v>41</v>
      </c>
      <c r="J46" s="14">
        <v>347</v>
      </c>
      <c r="K46" s="14">
        <v>1.3</v>
      </c>
      <c r="L46" s="15">
        <v>109.2</v>
      </c>
      <c r="M46" s="14"/>
      <c r="N46" s="14"/>
      <c r="O46" s="14"/>
      <c r="P46" s="16">
        <v>150.69999999999999</v>
      </c>
      <c r="Q46" s="17">
        <v>21.8</v>
      </c>
      <c r="R46" s="17">
        <v>5.63</v>
      </c>
      <c r="S46" s="17">
        <v>3.87</v>
      </c>
      <c r="T46" s="14" t="s">
        <v>34</v>
      </c>
      <c r="U46" s="14"/>
      <c r="V46" s="14"/>
      <c r="W46" s="14">
        <v>11.5</v>
      </c>
      <c r="X46" s="18"/>
      <c r="Y46" s="15">
        <v>16.239999999999998</v>
      </c>
      <c r="Z46" s="14"/>
      <c r="AA46" s="14"/>
      <c r="AB46" s="19">
        <v>46.6</v>
      </c>
      <c r="AC46" s="17">
        <v>18.100000000000001</v>
      </c>
      <c r="AD46" s="17">
        <v>14.32</v>
      </c>
      <c r="AE46" s="17">
        <v>1.26</v>
      </c>
      <c r="AF46" s="17">
        <v>3.23</v>
      </c>
      <c r="AG46" s="14">
        <v>6.7</v>
      </c>
      <c r="AH46" s="18"/>
      <c r="AI46" s="17"/>
      <c r="AJ46" s="17"/>
      <c r="AK46" s="18"/>
      <c r="AL46" s="18"/>
      <c r="AM46" s="17">
        <v>1204</v>
      </c>
      <c r="AN46" s="17">
        <v>393</v>
      </c>
      <c r="AO46" s="17">
        <v>3.07</v>
      </c>
      <c r="AP46" s="17">
        <v>70.28</v>
      </c>
      <c r="AQ46" s="17"/>
      <c r="AR46" s="17"/>
      <c r="AS46" s="17"/>
      <c r="AT46" s="17"/>
      <c r="AU46" s="18">
        <v>0</v>
      </c>
      <c r="AV46" s="18">
        <v>92.69</v>
      </c>
      <c r="AW46" s="18">
        <v>2</v>
      </c>
      <c r="AX46" s="36" t="s">
        <v>36</v>
      </c>
      <c r="AY46" s="4"/>
      <c r="AZ46" s="5"/>
      <c r="BA46" s="5"/>
      <c r="BB46" s="5"/>
      <c r="BC46" s="5"/>
      <c r="BD46" s="5"/>
      <c r="BE46" s="5"/>
      <c r="BF46" s="5"/>
      <c r="BG46" s="5"/>
      <c r="BH46" s="5"/>
      <c r="BI46" s="5"/>
    </row>
    <row r="47" spans="1:107" ht="15.75" hidden="1" thickBot="1">
      <c r="A47" s="5"/>
      <c r="B47" s="35">
        <v>155</v>
      </c>
      <c r="C47" s="13" t="s">
        <v>88</v>
      </c>
      <c r="D47" s="13">
        <v>46</v>
      </c>
      <c r="E47" s="14" t="s">
        <v>32</v>
      </c>
      <c r="F47" s="14" t="s">
        <v>41</v>
      </c>
      <c r="G47" s="14" t="s">
        <v>41</v>
      </c>
      <c r="H47" s="14" t="s">
        <v>41</v>
      </c>
      <c r="I47" s="14" t="s">
        <v>41</v>
      </c>
      <c r="J47" s="14">
        <v>583</v>
      </c>
      <c r="K47" s="14">
        <v>1.9</v>
      </c>
      <c r="L47" s="15">
        <v>178.68</v>
      </c>
      <c r="M47" s="14"/>
      <c r="N47" s="14"/>
      <c r="O47" s="14"/>
      <c r="P47" s="23">
        <v>273.39999999999998</v>
      </c>
      <c r="Q47" s="17">
        <v>21.68</v>
      </c>
      <c r="R47" s="17">
        <v>15.2</v>
      </c>
      <c r="S47" s="17">
        <v>1.43</v>
      </c>
      <c r="T47" s="14" t="s">
        <v>34</v>
      </c>
      <c r="U47" s="14"/>
      <c r="V47" s="14"/>
      <c r="W47" s="14">
        <v>1.6</v>
      </c>
      <c r="X47" s="18"/>
      <c r="Y47" s="15">
        <v>9.4600000000000009</v>
      </c>
      <c r="Z47" s="14"/>
      <c r="AA47" s="14"/>
      <c r="AB47" s="19">
        <v>34.54</v>
      </c>
      <c r="AC47" s="17">
        <v>21.68</v>
      </c>
      <c r="AD47" s="17">
        <v>11.24</v>
      </c>
      <c r="AE47" s="17">
        <v>8.91</v>
      </c>
      <c r="AF47" s="17">
        <v>7.9</v>
      </c>
      <c r="AG47" s="14">
        <v>18.8</v>
      </c>
      <c r="AH47" s="18"/>
      <c r="AI47" s="17"/>
      <c r="AJ47" s="17"/>
      <c r="AK47" s="18"/>
      <c r="AL47" s="18"/>
      <c r="AM47" s="17">
        <v>1929</v>
      </c>
      <c r="AN47" s="17">
        <v>1706</v>
      </c>
      <c r="AO47" s="17">
        <v>1.1299999999999999</v>
      </c>
      <c r="AP47" s="17">
        <v>68.23</v>
      </c>
      <c r="AQ47" s="17"/>
      <c r="AR47" s="17"/>
      <c r="AS47" s="17"/>
      <c r="AT47" s="17"/>
      <c r="AU47" s="18">
        <v>0</v>
      </c>
      <c r="AV47" s="18">
        <v>0</v>
      </c>
      <c r="AW47" s="18">
        <v>2</v>
      </c>
      <c r="AX47" s="36" t="s">
        <v>36</v>
      </c>
      <c r="AY47" s="4"/>
      <c r="AZ47" s="5"/>
      <c r="BA47" s="5"/>
      <c r="BB47" s="5"/>
      <c r="BC47" s="5"/>
      <c r="BD47" s="5"/>
      <c r="BE47" s="5"/>
      <c r="BF47" s="5"/>
      <c r="BG47" s="5"/>
      <c r="BH47" s="5"/>
      <c r="BI47" s="5"/>
    </row>
    <row r="48" spans="1:107" ht="15.75" hidden="1" thickBot="1">
      <c r="A48" s="5"/>
      <c r="B48" s="35">
        <v>158</v>
      </c>
      <c r="C48" s="13" t="s">
        <v>89</v>
      </c>
      <c r="D48" s="12">
        <v>58</v>
      </c>
      <c r="E48" s="14" t="s">
        <v>32</v>
      </c>
      <c r="F48" s="14" t="s">
        <v>41</v>
      </c>
      <c r="G48" s="14" t="s">
        <v>41</v>
      </c>
      <c r="H48" s="14" t="s">
        <v>41</v>
      </c>
      <c r="I48" s="14" t="s">
        <v>41</v>
      </c>
      <c r="J48" s="14">
        <v>420</v>
      </c>
      <c r="K48" s="14">
        <v>1.5</v>
      </c>
      <c r="L48" s="15">
        <v>75</v>
      </c>
      <c r="M48" s="14"/>
      <c r="N48" s="14"/>
      <c r="O48" s="14"/>
      <c r="P48" s="16">
        <v>171.2</v>
      </c>
      <c r="Q48" s="14">
        <v>10.42</v>
      </c>
      <c r="R48" s="14">
        <v>0.47</v>
      </c>
      <c r="S48" s="14">
        <v>22.17</v>
      </c>
      <c r="T48" s="14"/>
      <c r="U48" s="14" t="s">
        <v>34</v>
      </c>
      <c r="V48" s="14"/>
      <c r="W48" s="14">
        <v>3.89</v>
      </c>
      <c r="X48" s="18"/>
      <c r="Y48" s="15">
        <v>15.6</v>
      </c>
      <c r="Z48" s="14"/>
      <c r="AA48" s="14"/>
      <c r="AB48" s="19">
        <v>35.356000000000002</v>
      </c>
      <c r="AC48" s="14">
        <v>65.150000000000006</v>
      </c>
      <c r="AD48" s="14">
        <v>15</v>
      </c>
      <c r="AE48" s="14">
        <v>4.34</v>
      </c>
      <c r="AF48" s="14">
        <v>4.84</v>
      </c>
      <c r="AG48" s="14">
        <v>4.8099999999999996</v>
      </c>
      <c r="AH48" s="18"/>
      <c r="AI48" s="17"/>
      <c r="AJ48" s="17"/>
      <c r="AK48" s="18"/>
      <c r="AL48" s="18"/>
      <c r="AM48" s="18">
        <v>160</v>
      </c>
      <c r="AN48" s="18">
        <v>31.33</v>
      </c>
      <c r="AO48" s="18">
        <v>5.1100000000000003</v>
      </c>
      <c r="AP48" s="18">
        <v>30.53</v>
      </c>
      <c r="AQ48" s="18"/>
      <c r="AR48" s="18"/>
      <c r="AS48" s="18"/>
      <c r="AT48" s="18"/>
      <c r="AU48" s="18">
        <v>0</v>
      </c>
      <c r="AV48" s="18">
        <v>0</v>
      </c>
      <c r="AW48" s="18">
        <v>2</v>
      </c>
      <c r="AX48" s="36" t="s">
        <v>36</v>
      </c>
      <c r="AY48" s="4"/>
      <c r="AZ48" s="5"/>
      <c r="BA48" s="5"/>
      <c r="BB48" s="5"/>
      <c r="BC48" s="5"/>
      <c r="BD48" s="5"/>
      <c r="BE48" s="5"/>
      <c r="BF48" s="5"/>
      <c r="BG48" s="5"/>
      <c r="BH48" s="5"/>
      <c r="BI48" s="5"/>
    </row>
    <row r="49" spans="1:107" ht="15.75" hidden="1" thickBot="1">
      <c r="A49" s="5"/>
      <c r="B49" s="35">
        <v>159</v>
      </c>
      <c r="C49" s="13" t="s">
        <v>90</v>
      </c>
      <c r="D49" s="12">
        <v>19</v>
      </c>
      <c r="E49" s="14" t="s">
        <v>32</v>
      </c>
      <c r="F49" s="14" t="s">
        <v>41</v>
      </c>
      <c r="G49" s="14" t="s">
        <v>41</v>
      </c>
      <c r="H49" s="14" t="s">
        <v>41</v>
      </c>
      <c r="I49" s="14" t="s">
        <v>41</v>
      </c>
      <c r="J49" s="14">
        <v>413</v>
      </c>
      <c r="K49" s="14">
        <v>1.4</v>
      </c>
      <c r="L49" s="15">
        <v>38.770000000000003</v>
      </c>
      <c r="M49" s="14"/>
      <c r="N49" s="14"/>
      <c r="O49" s="14"/>
      <c r="P49" s="16">
        <v>181.1</v>
      </c>
      <c r="Q49" s="14">
        <v>2.76</v>
      </c>
      <c r="R49" s="14">
        <v>0.93</v>
      </c>
      <c r="S49" s="14">
        <v>2.97</v>
      </c>
      <c r="T49" s="14">
        <v>2.97</v>
      </c>
      <c r="U49" s="14" t="s">
        <v>34</v>
      </c>
      <c r="V49" s="14"/>
      <c r="W49" s="14"/>
      <c r="X49" s="18"/>
      <c r="Y49" s="15">
        <v>10.4</v>
      </c>
      <c r="Z49" s="14"/>
      <c r="AA49" s="14"/>
      <c r="AB49" s="19">
        <v>46.62</v>
      </c>
      <c r="AC49" s="14">
        <v>20.190000000000001</v>
      </c>
      <c r="AD49" s="14">
        <v>12.94</v>
      </c>
      <c r="AE49" s="14">
        <v>1.56</v>
      </c>
      <c r="AF49" s="14">
        <v>3.88</v>
      </c>
      <c r="AG49" s="14">
        <v>3.73</v>
      </c>
      <c r="AH49" s="18"/>
      <c r="AI49" s="17"/>
      <c r="AJ49" s="17"/>
      <c r="AK49" s="18"/>
      <c r="AL49" s="18"/>
      <c r="AM49" s="18">
        <v>137</v>
      </c>
      <c r="AN49" s="18">
        <v>72</v>
      </c>
      <c r="AO49" s="18">
        <v>1.9</v>
      </c>
      <c r="AP49" s="18">
        <v>31.1</v>
      </c>
      <c r="AQ49" s="18"/>
      <c r="AR49" s="18"/>
      <c r="AS49" s="18"/>
      <c r="AT49" s="18"/>
      <c r="AU49" s="18">
        <v>0</v>
      </c>
      <c r="AV49" s="18">
        <v>18.54</v>
      </c>
      <c r="AW49" s="18">
        <v>2</v>
      </c>
      <c r="AX49" s="36" t="s">
        <v>36</v>
      </c>
      <c r="AY49" s="4"/>
      <c r="AZ49" s="5"/>
      <c r="BA49" s="5"/>
      <c r="BB49" s="5"/>
      <c r="BC49" s="5"/>
      <c r="BD49" s="5"/>
      <c r="BE49" s="5"/>
      <c r="BF49" s="5"/>
      <c r="BG49" s="5"/>
      <c r="BH49" s="5"/>
      <c r="BI49" s="5"/>
    </row>
    <row r="50" spans="1:107" ht="15.75" hidden="1" thickBot="1">
      <c r="A50" s="5"/>
      <c r="B50" s="35">
        <v>161</v>
      </c>
      <c r="C50" s="13" t="s">
        <v>91</v>
      </c>
      <c r="D50" s="12">
        <v>35</v>
      </c>
      <c r="E50" s="14" t="s">
        <v>32</v>
      </c>
      <c r="F50" s="14" t="s">
        <v>41</v>
      </c>
      <c r="G50" s="14" t="s">
        <v>41</v>
      </c>
      <c r="H50" s="14" t="s">
        <v>41</v>
      </c>
      <c r="I50" s="14" t="s">
        <v>41</v>
      </c>
      <c r="J50" s="14">
        <v>465</v>
      </c>
      <c r="K50" s="14">
        <v>1.4</v>
      </c>
      <c r="L50" s="15">
        <v>76.28</v>
      </c>
      <c r="M50" s="14"/>
      <c r="N50" s="14"/>
      <c r="O50" s="14"/>
      <c r="P50" s="16">
        <v>188.1</v>
      </c>
      <c r="Q50" s="14"/>
      <c r="R50" s="14"/>
      <c r="S50" s="14"/>
      <c r="T50" s="14"/>
      <c r="U50" s="14" t="s">
        <v>34</v>
      </c>
      <c r="V50" s="14"/>
      <c r="W50" s="14"/>
      <c r="X50" s="18"/>
      <c r="Y50" s="15">
        <v>9.7899999999999991</v>
      </c>
      <c r="Z50" s="14"/>
      <c r="AA50" s="14"/>
      <c r="AB50" s="19">
        <v>39.57</v>
      </c>
      <c r="AC50" s="14"/>
      <c r="AD50" s="14"/>
      <c r="AE50" s="14"/>
      <c r="AF50" s="14">
        <v>4.75</v>
      </c>
      <c r="AG50" s="14">
        <v>7.79</v>
      </c>
      <c r="AH50" s="18"/>
      <c r="AI50" s="17"/>
      <c r="AJ50" s="17"/>
      <c r="AK50" s="18"/>
      <c r="AL50" s="18"/>
      <c r="AM50" s="18"/>
      <c r="AN50" s="18"/>
      <c r="AO50" s="18"/>
      <c r="AP50" s="18">
        <v>58</v>
      </c>
      <c r="AQ50" s="18"/>
      <c r="AR50" s="18"/>
      <c r="AS50" s="18"/>
      <c r="AT50" s="18"/>
      <c r="AU50" s="18">
        <v>0</v>
      </c>
      <c r="AV50" s="18">
        <v>0</v>
      </c>
      <c r="AW50" s="18">
        <v>2</v>
      </c>
      <c r="AX50" s="36" t="s">
        <v>36</v>
      </c>
      <c r="AY50" s="4"/>
      <c r="AZ50" s="5"/>
      <c r="BA50" s="5"/>
      <c r="BB50" s="5"/>
      <c r="BC50" s="5"/>
      <c r="BD50" s="5"/>
      <c r="BE50" s="5"/>
      <c r="BF50" s="5"/>
      <c r="BG50" s="5"/>
      <c r="BH50" s="5"/>
      <c r="BI50" s="5"/>
    </row>
    <row r="51" spans="1:107" ht="15.75" hidden="1" thickBot="1">
      <c r="A51" s="5"/>
      <c r="B51" s="35">
        <v>162</v>
      </c>
      <c r="C51" s="13" t="s">
        <v>92</v>
      </c>
      <c r="D51" s="12">
        <v>26</v>
      </c>
      <c r="E51" s="14" t="s">
        <v>93</v>
      </c>
      <c r="F51" s="14" t="s">
        <v>41</v>
      </c>
      <c r="G51" s="14" t="s">
        <v>41</v>
      </c>
      <c r="H51" s="14" t="s">
        <v>41</v>
      </c>
      <c r="I51" s="14" t="s">
        <v>41</v>
      </c>
      <c r="J51" s="14">
        <v>463</v>
      </c>
      <c r="K51" s="14">
        <v>1.7</v>
      </c>
      <c r="L51" s="15">
        <v>40.9</v>
      </c>
      <c r="M51" s="14"/>
      <c r="N51" s="14"/>
      <c r="O51" s="14"/>
      <c r="P51" s="16">
        <v>213.1</v>
      </c>
      <c r="Q51" s="14"/>
      <c r="R51" s="14"/>
      <c r="S51" s="14"/>
      <c r="T51" s="14"/>
      <c r="U51" s="14" t="s">
        <v>34</v>
      </c>
      <c r="V51" s="14"/>
      <c r="W51" s="14"/>
      <c r="X51" s="18"/>
      <c r="Y51" s="15">
        <v>10.61</v>
      </c>
      <c r="Z51" s="14"/>
      <c r="AA51" s="14"/>
      <c r="AB51" s="19">
        <v>41.53</v>
      </c>
      <c r="AC51" s="14"/>
      <c r="AD51" s="14"/>
      <c r="AE51" s="14"/>
      <c r="AF51" s="14">
        <v>5.13</v>
      </c>
      <c r="AG51" s="14">
        <v>3.85</v>
      </c>
      <c r="AH51" s="18"/>
      <c r="AI51" s="17"/>
      <c r="AJ51" s="17"/>
      <c r="AK51" s="18"/>
      <c r="AL51" s="18"/>
      <c r="AM51" s="18"/>
      <c r="AN51" s="18"/>
      <c r="AO51" s="18"/>
      <c r="AP51" s="18">
        <v>6.87</v>
      </c>
      <c r="AQ51" s="18"/>
      <c r="AR51" s="18"/>
      <c r="AS51" s="18"/>
      <c r="AT51" s="18"/>
      <c r="AU51" s="18">
        <v>0</v>
      </c>
      <c r="AV51" s="18">
        <v>0</v>
      </c>
      <c r="AW51" s="18">
        <v>2</v>
      </c>
      <c r="AX51" s="36" t="s">
        <v>36</v>
      </c>
      <c r="AY51" s="4"/>
      <c r="AZ51" s="5"/>
      <c r="BA51" s="5"/>
      <c r="BB51" s="5"/>
      <c r="BC51" s="5"/>
      <c r="BD51" s="5"/>
      <c r="BE51" s="5"/>
      <c r="BF51" s="5"/>
      <c r="BG51" s="5"/>
      <c r="BH51" s="5"/>
      <c r="BI51" s="5"/>
    </row>
    <row r="52" spans="1:107" ht="15.75" hidden="1" thickBot="1">
      <c r="A52" s="5"/>
      <c r="B52" s="35">
        <v>163</v>
      </c>
      <c r="C52" s="13" t="s">
        <v>94</v>
      </c>
      <c r="D52" s="12">
        <v>22</v>
      </c>
      <c r="E52" s="14" t="s">
        <v>32</v>
      </c>
      <c r="F52" s="14" t="s">
        <v>41</v>
      </c>
      <c r="G52" s="14" t="s">
        <v>41</v>
      </c>
      <c r="H52" s="14" t="s">
        <v>41</v>
      </c>
      <c r="I52" s="14" t="s">
        <v>41</v>
      </c>
      <c r="J52" s="14">
        <v>291</v>
      </c>
      <c r="K52" s="14">
        <v>1.6</v>
      </c>
      <c r="L52" s="15">
        <v>45.79</v>
      </c>
      <c r="M52" s="14"/>
      <c r="N52" s="14"/>
      <c r="O52" s="14"/>
      <c r="P52" s="16">
        <v>111.3</v>
      </c>
      <c r="Q52" s="14"/>
      <c r="R52" s="14"/>
      <c r="S52" s="14"/>
      <c r="T52" s="14"/>
      <c r="U52" s="14" t="s">
        <v>34</v>
      </c>
      <c r="V52" s="14"/>
      <c r="W52" s="14"/>
      <c r="X52" s="18"/>
      <c r="Y52" s="15">
        <v>9.8699999999999992</v>
      </c>
      <c r="Z52" s="14"/>
      <c r="AA52" s="14"/>
      <c r="AB52" s="19">
        <v>43.55</v>
      </c>
      <c r="AC52" s="14"/>
      <c r="AD52" s="14"/>
      <c r="AE52" s="14"/>
      <c r="AF52" s="14">
        <v>2.6</v>
      </c>
      <c r="AG52" s="14">
        <v>4.6399999999999997</v>
      </c>
      <c r="AH52" s="18"/>
      <c r="AI52" s="17"/>
      <c r="AJ52" s="17"/>
      <c r="AK52" s="18"/>
      <c r="AL52" s="18"/>
      <c r="AM52" s="18"/>
      <c r="AN52" s="18"/>
      <c r="AO52" s="18"/>
      <c r="AP52" s="18">
        <v>65.099999999999994</v>
      </c>
      <c r="AQ52" s="18"/>
      <c r="AR52" s="18"/>
      <c r="AS52" s="18"/>
      <c r="AT52" s="18"/>
      <c r="AU52" s="18">
        <v>0</v>
      </c>
      <c r="AV52" s="18">
        <v>82.47</v>
      </c>
      <c r="AW52" s="18">
        <v>2</v>
      </c>
      <c r="AX52" s="36" t="s">
        <v>36</v>
      </c>
      <c r="AY52" s="4"/>
      <c r="AZ52" s="5"/>
      <c r="BA52" s="5"/>
      <c r="BB52" s="5"/>
      <c r="BC52" s="5"/>
      <c r="BD52" s="5"/>
      <c r="BE52" s="5"/>
      <c r="BF52" s="5"/>
      <c r="BG52" s="5"/>
      <c r="BH52" s="5"/>
      <c r="BI52" s="5"/>
    </row>
    <row r="53" spans="1:107" ht="15.75" hidden="1" thickBot="1">
      <c r="A53" s="5"/>
      <c r="B53" s="35">
        <v>168</v>
      </c>
      <c r="C53" s="13" t="s">
        <v>95</v>
      </c>
      <c r="D53" s="12">
        <v>36</v>
      </c>
      <c r="E53" s="14" t="s">
        <v>32</v>
      </c>
      <c r="F53" s="14" t="s">
        <v>41</v>
      </c>
      <c r="G53" s="14" t="s">
        <v>41</v>
      </c>
      <c r="H53" s="14" t="s">
        <v>41</v>
      </c>
      <c r="I53" s="14" t="s">
        <v>41</v>
      </c>
      <c r="J53" s="14"/>
      <c r="K53" s="14">
        <v>1.8</v>
      </c>
      <c r="L53" s="15">
        <v>107.17</v>
      </c>
      <c r="M53" s="14"/>
      <c r="N53" s="14"/>
      <c r="O53" s="14"/>
      <c r="P53" s="16">
        <v>139.1</v>
      </c>
      <c r="Q53" s="14"/>
      <c r="R53" s="14"/>
      <c r="S53" s="14"/>
      <c r="T53" s="14"/>
      <c r="U53" s="14" t="s">
        <v>34</v>
      </c>
      <c r="V53" s="14"/>
      <c r="W53" s="14"/>
      <c r="X53" s="18"/>
      <c r="Y53" s="15">
        <v>10.78</v>
      </c>
      <c r="Z53" s="14"/>
      <c r="AA53" s="14"/>
      <c r="AB53" s="19">
        <v>36.49</v>
      </c>
      <c r="AC53" s="14"/>
      <c r="AD53" s="14"/>
      <c r="AE53" s="14"/>
      <c r="AF53" s="14">
        <v>3.8</v>
      </c>
      <c r="AG53" s="14">
        <v>10</v>
      </c>
      <c r="AH53" s="18"/>
      <c r="AI53" s="17"/>
      <c r="AJ53" s="81"/>
      <c r="AK53" s="79"/>
      <c r="AL53" s="18"/>
      <c r="AM53" s="18"/>
      <c r="AN53" s="18"/>
      <c r="AO53" s="18"/>
      <c r="AP53" s="18">
        <v>86.62</v>
      </c>
      <c r="AQ53" s="18"/>
      <c r="AR53" s="18"/>
      <c r="AS53" s="18"/>
      <c r="AT53" s="18"/>
      <c r="AU53" s="18">
        <v>0</v>
      </c>
      <c r="AV53" s="18">
        <v>0</v>
      </c>
      <c r="AW53" s="18">
        <v>2</v>
      </c>
      <c r="AX53" s="36" t="s">
        <v>36</v>
      </c>
      <c r="AY53" s="4"/>
      <c r="AZ53" s="5"/>
      <c r="BA53" s="5"/>
      <c r="BB53" s="5"/>
      <c r="BC53" s="5"/>
      <c r="BD53" s="5"/>
      <c r="BE53" s="5"/>
      <c r="BF53" s="5"/>
      <c r="BG53" s="5"/>
      <c r="BH53" s="5"/>
      <c r="BI53" s="5"/>
    </row>
    <row r="54" spans="1:107" s="1" customFormat="1" ht="15.75" thickBot="1">
      <c r="A54" s="5"/>
      <c r="B54" s="32">
        <v>169</v>
      </c>
      <c r="C54" s="7" t="s">
        <v>96</v>
      </c>
      <c r="D54" s="7">
        <v>51</v>
      </c>
      <c r="E54" s="7" t="s">
        <v>32</v>
      </c>
      <c r="F54" s="7" t="s">
        <v>41</v>
      </c>
      <c r="G54" s="7" t="s">
        <v>41</v>
      </c>
      <c r="H54" s="7" t="s">
        <v>41</v>
      </c>
      <c r="I54" s="7" t="s">
        <v>41</v>
      </c>
      <c r="J54" s="7"/>
      <c r="K54" s="7">
        <v>1.8</v>
      </c>
      <c r="L54" s="7">
        <v>278.13</v>
      </c>
      <c r="M54" s="7">
        <v>6.2E-2</v>
      </c>
      <c r="N54" s="7">
        <v>1.7999999999999999E-2</v>
      </c>
      <c r="O54" s="29">
        <f>IFERROR((M54+N54)*1000,"")</f>
        <v>80</v>
      </c>
      <c r="P54" s="7">
        <v>367.5</v>
      </c>
      <c r="Q54" s="7"/>
      <c r="R54" s="7"/>
      <c r="S54" s="7"/>
      <c r="T54" s="7"/>
      <c r="U54" s="7" t="s">
        <v>34</v>
      </c>
      <c r="V54" s="7"/>
      <c r="W54" s="7"/>
      <c r="X54" s="9"/>
      <c r="Y54" s="7">
        <v>9.5500000000000007</v>
      </c>
      <c r="Z54" s="7">
        <v>10.6</v>
      </c>
      <c r="AA54" s="7">
        <v>2.8</v>
      </c>
      <c r="AB54" s="7">
        <v>39</v>
      </c>
      <c r="AC54" s="7"/>
      <c r="AD54" s="7"/>
      <c r="AE54" s="7"/>
      <c r="AF54" s="7">
        <v>9.43</v>
      </c>
      <c r="AG54" s="7">
        <v>29.13</v>
      </c>
      <c r="AH54" s="9">
        <v>3.089</v>
      </c>
      <c r="AI54" s="8">
        <v>7.33</v>
      </c>
      <c r="AJ54" s="78">
        <f>AI54/1000</f>
        <v>7.3299999999999997E-3</v>
      </c>
      <c r="AK54" s="80">
        <f>M54/Z54</f>
        <v>5.849056603773585E-3</v>
      </c>
      <c r="AL54" s="10">
        <f>N54/AA54</f>
        <v>6.4285714285714285E-3</v>
      </c>
      <c r="AM54" s="9"/>
      <c r="AN54" s="9"/>
      <c r="AO54" s="9"/>
      <c r="AP54" s="9">
        <v>74.84</v>
      </c>
      <c r="AQ54" s="82">
        <f>AJ54/AK54</f>
        <v>1.2531935483870966</v>
      </c>
      <c r="AR54" s="29">
        <f>AJ54/AL54</f>
        <v>1.1402222222222222</v>
      </c>
      <c r="AS54" s="84">
        <f xml:space="preserve"> (1-AQ54) *100</f>
        <v>-25.319354838709664</v>
      </c>
      <c r="AT54" s="84">
        <f>(1-AR54)*100</f>
        <v>-14.022222222222226</v>
      </c>
      <c r="AU54" s="9">
        <v>0</v>
      </c>
      <c r="AV54" s="9">
        <v>0</v>
      </c>
      <c r="AW54" s="9">
        <v>2</v>
      </c>
      <c r="AX54" s="33" t="s">
        <v>48</v>
      </c>
      <c r="AY54" s="4" t="s">
        <v>58</v>
      </c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</row>
    <row r="55" spans="1:107" ht="15.75" hidden="1" thickBot="1">
      <c r="A55" s="5"/>
      <c r="B55" s="35">
        <v>172</v>
      </c>
      <c r="C55" s="13" t="s">
        <v>97</v>
      </c>
      <c r="D55" s="12">
        <v>26</v>
      </c>
      <c r="E55" s="14" t="s">
        <v>32</v>
      </c>
      <c r="F55" s="14" t="s">
        <v>41</v>
      </c>
      <c r="G55" s="14" t="s">
        <v>41</v>
      </c>
      <c r="H55" s="14" t="s">
        <v>41</v>
      </c>
      <c r="I55" s="14" t="s">
        <v>41</v>
      </c>
      <c r="J55" s="14"/>
      <c r="K55" s="14"/>
      <c r="L55" s="15">
        <v>39.729999999999997</v>
      </c>
      <c r="M55" s="14"/>
      <c r="N55" s="14"/>
      <c r="O55" s="14"/>
      <c r="P55" s="16">
        <v>159.30000000000001</v>
      </c>
      <c r="Q55" s="14"/>
      <c r="R55" s="14"/>
      <c r="S55" s="14"/>
      <c r="T55" s="14"/>
      <c r="U55" s="14" t="s">
        <v>34</v>
      </c>
      <c r="V55" s="14"/>
      <c r="W55" s="14"/>
      <c r="X55" s="18"/>
      <c r="Y55" s="15">
        <v>12.1</v>
      </c>
      <c r="Z55" s="14"/>
      <c r="AA55" s="14"/>
      <c r="AB55" s="19">
        <v>38</v>
      </c>
      <c r="AC55" s="14"/>
      <c r="AD55" s="14"/>
      <c r="AE55" s="14"/>
      <c r="AF55" s="14">
        <v>4.1900000000000004</v>
      </c>
      <c r="AG55" s="14">
        <v>3.28</v>
      </c>
      <c r="AH55" s="18"/>
      <c r="AI55" s="17"/>
      <c r="AJ55" s="17"/>
      <c r="AK55" s="18"/>
      <c r="AL55" s="18"/>
      <c r="AM55" s="18"/>
      <c r="AN55" s="18"/>
      <c r="AO55" s="18"/>
      <c r="AP55" s="18">
        <v>14.75</v>
      </c>
      <c r="AQ55" s="18"/>
      <c r="AR55" s="18"/>
      <c r="AS55" s="18"/>
      <c r="AT55" s="18"/>
      <c r="AU55" s="18">
        <v>0</v>
      </c>
      <c r="AV55" s="18">
        <v>0</v>
      </c>
      <c r="AW55" s="18">
        <v>2</v>
      </c>
      <c r="AX55" s="36" t="s">
        <v>36</v>
      </c>
      <c r="AY55" s="4"/>
      <c r="AZ55" s="5"/>
      <c r="BA55" s="5"/>
      <c r="BB55" s="5"/>
      <c r="BC55" s="5"/>
      <c r="BD55" s="5"/>
      <c r="BE55" s="5"/>
      <c r="BF55" s="5"/>
      <c r="BG55" s="5"/>
      <c r="BH55" s="5"/>
      <c r="BI55" s="5"/>
    </row>
    <row r="56" spans="1:107" ht="15.75" hidden="1" thickBot="1">
      <c r="A56" s="5"/>
      <c r="B56" s="35">
        <v>173</v>
      </c>
      <c r="C56" s="13" t="s">
        <v>98</v>
      </c>
      <c r="D56" s="12">
        <v>60</v>
      </c>
      <c r="E56" s="14" t="s">
        <v>32</v>
      </c>
      <c r="F56" s="14" t="s">
        <v>41</v>
      </c>
      <c r="G56" s="14" t="s">
        <v>41</v>
      </c>
      <c r="H56" s="14" t="s">
        <v>41</v>
      </c>
      <c r="I56" s="14" t="s">
        <v>41</v>
      </c>
      <c r="J56" s="14"/>
      <c r="K56" s="14"/>
      <c r="L56" s="15">
        <v>53.38</v>
      </c>
      <c r="M56" s="14"/>
      <c r="N56" s="14"/>
      <c r="O56" s="14"/>
      <c r="P56" s="16">
        <v>234.1</v>
      </c>
      <c r="Q56" s="14"/>
      <c r="R56" s="14"/>
      <c r="S56" s="14"/>
      <c r="T56" s="14"/>
      <c r="U56" s="14" t="s">
        <v>99</v>
      </c>
      <c r="V56" s="14"/>
      <c r="W56" s="14"/>
      <c r="X56" s="18"/>
      <c r="Y56" s="15">
        <v>10.74</v>
      </c>
      <c r="Z56" s="14"/>
      <c r="AA56" s="14"/>
      <c r="AB56" s="19">
        <v>33.799999999999997</v>
      </c>
      <c r="AC56" s="14"/>
      <c r="AD56" s="14"/>
      <c r="AE56" s="14"/>
      <c r="AF56" s="14">
        <v>6.9</v>
      </c>
      <c r="AG56" s="14">
        <v>4.97</v>
      </c>
      <c r="AH56" s="18"/>
      <c r="AI56" s="17"/>
      <c r="AJ56" s="17"/>
      <c r="AK56" s="18"/>
      <c r="AL56" s="18"/>
      <c r="AM56" s="18"/>
      <c r="AN56" s="18"/>
      <c r="AO56" s="18"/>
      <c r="AP56" s="18" t="s">
        <v>113</v>
      </c>
      <c r="AQ56" s="18"/>
      <c r="AR56" s="18"/>
      <c r="AS56" s="18"/>
      <c r="AT56" s="18"/>
      <c r="AU56" s="18">
        <v>0</v>
      </c>
      <c r="AV56" s="18">
        <v>0</v>
      </c>
      <c r="AW56" s="18">
        <v>3</v>
      </c>
      <c r="AX56" s="36" t="s">
        <v>36</v>
      </c>
      <c r="AY56" s="4"/>
      <c r="AZ56" s="5"/>
      <c r="BA56" s="5"/>
      <c r="BB56" s="5"/>
      <c r="BC56" s="5"/>
      <c r="BD56" s="5"/>
      <c r="BE56" s="5"/>
      <c r="BF56" s="5"/>
      <c r="BG56" s="5"/>
      <c r="BH56" s="5"/>
      <c r="BI56" s="5"/>
    </row>
    <row r="57" spans="1:107" ht="15.75" hidden="1" thickBot="1">
      <c r="A57" s="5"/>
      <c r="B57" s="35">
        <v>179</v>
      </c>
      <c r="C57" s="13" t="s">
        <v>100</v>
      </c>
      <c r="D57" s="12">
        <v>36</v>
      </c>
      <c r="E57" s="14" t="s">
        <v>32</v>
      </c>
      <c r="F57" s="14" t="s">
        <v>41</v>
      </c>
      <c r="G57" s="14" t="s">
        <v>41</v>
      </c>
      <c r="H57" s="14" t="s">
        <v>41</v>
      </c>
      <c r="I57" s="14" t="s">
        <v>41</v>
      </c>
      <c r="J57" s="14"/>
      <c r="K57" s="14"/>
      <c r="L57" s="15">
        <v>71.28</v>
      </c>
      <c r="M57" s="14"/>
      <c r="N57" s="14"/>
      <c r="O57" s="14"/>
      <c r="P57" s="16">
        <v>152.4</v>
      </c>
      <c r="Q57" s="14"/>
      <c r="R57" s="14"/>
      <c r="S57" s="14"/>
      <c r="T57" s="14"/>
      <c r="U57" s="14" t="s">
        <v>34</v>
      </c>
      <c r="V57" s="14"/>
      <c r="W57" s="14"/>
      <c r="X57" s="18"/>
      <c r="Y57" s="15">
        <v>7.85</v>
      </c>
      <c r="Z57" s="14"/>
      <c r="AA57" s="14"/>
      <c r="AB57" s="19">
        <v>37.81</v>
      </c>
      <c r="AC57" s="14"/>
      <c r="AD57" s="14"/>
      <c r="AE57" s="14"/>
      <c r="AF57" s="14">
        <v>4</v>
      </c>
      <c r="AG57" s="14">
        <v>9</v>
      </c>
      <c r="AH57" s="18"/>
      <c r="AI57" s="17"/>
      <c r="AJ57" s="17"/>
      <c r="AK57" s="18"/>
      <c r="AL57" s="18"/>
      <c r="AM57" s="18"/>
      <c r="AN57" s="18"/>
      <c r="AO57" s="18"/>
      <c r="AP57" s="18">
        <v>70.7</v>
      </c>
      <c r="AQ57" s="18"/>
      <c r="AR57" s="18"/>
      <c r="AS57" s="18"/>
      <c r="AT57" s="18"/>
      <c r="AU57" s="18">
        <v>0</v>
      </c>
      <c r="AV57" s="18">
        <v>0</v>
      </c>
      <c r="AW57" s="18">
        <v>2</v>
      </c>
      <c r="AX57" s="36" t="s">
        <v>36</v>
      </c>
      <c r="AY57" s="4"/>
      <c r="AZ57" s="5"/>
      <c r="BA57" s="5"/>
      <c r="BB57" s="5"/>
      <c r="BC57" s="5"/>
      <c r="BD57" s="5"/>
      <c r="BE57" s="5"/>
      <c r="BF57" s="5"/>
      <c r="BG57" s="5"/>
      <c r="BH57" s="5"/>
      <c r="BI57" s="5"/>
    </row>
    <row r="58" spans="1:107" ht="15.75" hidden="1" thickBot="1">
      <c r="A58" s="5"/>
      <c r="B58" s="35">
        <v>180</v>
      </c>
      <c r="C58" s="13" t="s">
        <v>101</v>
      </c>
      <c r="D58" s="12">
        <v>40</v>
      </c>
      <c r="E58" s="14" t="s">
        <v>32</v>
      </c>
      <c r="F58" s="14" t="s">
        <v>41</v>
      </c>
      <c r="G58" s="14" t="s">
        <v>41</v>
      </c>
      <c r="H58" s="14" t="s">
        <v>41</v>
      </c>
      <c r="I58" s="14" t="s">
        <v>41</v>
      </c>
      <c r="J58" s="14"/>
      <c r="K58" s="14"/>
      <c r="L58" s="15">
        <v>175.6</v>
      </c>
      <c r="M58" s="14"/>
      <c r="N58" s="14"/>
      <c r="O58" s="14"/>
      <c r="P58" s="16">
        <v>271.89999999999998</v>
      </c>
      <c r="Q58" s="14"/>
      <c r="R58" s="14"/>
      <c r="S58" s="14"/>
      <c r="T58" s="14"/>
      <c r="U58" s="14" t="s">
        <v>34</v>
      </c>
      <c r="V58" s="14"/>
      <c r="W58" s="14"/>
      <c r="X58" s="18"/>
      <c r="Y58" s="15">
        <v>9.48</v>
      </c>
      <c r="Z58" s="14"/>
      <c r="AA58" s="14"/>
      <c r="AB58" s="19">
        <v>33.75</v>
      </c>
      <c r="AC58" s="14"/>
      <c r="AD58" s="14"/>
      <c r="AE58" s="14"/>
      <c r="AF58" s="14">
        <v>8</v>
      </c>
      <c r="AG58" s="14">
        <v>18.53</v>
      </c>
      <c r="AH58" s="18"/>
      <c r="AI58" s="17"/>
      <c r="AJ58" s="17"/>
      <c r="AK58" s="18"/>
      <c r="AL58" s="18"/>
      <c r="AM58" s="18"/>
      <c r="AN58" s="18"/>
      <c r="AO58" s="18"/>
      <c r="AP58" s="18" t="s">
        <v>113</v>
      </c>
      <c r="AQ58" s="18"/>
      <c r="AR58" s="18"/>
      <c r="AS58" s="18"/>
      <c r="AT58" s="18"/>
      <c r="AU58" s="18">
        <v>0</v>
      </c>
      <c r="AV58" s="18">
        <v>0</v>
      </c>
      <c r="AW58" s="18">
        <v>2</v>
      </c>
      <c r="AX58" s="36" t="s">
        <v>36</v>
      </c>
      <c r="AY58" s="4"/>
      <c r="AZ58" s="5"/>
      <c r="BA58" s="5"/>
      <c r="BB58" s="5"/>
      <c r="BC58" s="5"/>
      <c r="BD58" s="5"/>
      <c r="BE58" s="5"/>
      <c r="BF58" s="5"/>
      <c r="BG58" s="5"/>
      <c r="BH58" s="5"/>
      <c r="BI58" s="5"/>
    </row>
    <row r="59" spans="1:107" ht="15.75" hidden="1" thickBot="1">
      <c r="A59" s="5"/>
      <c r="B59" s="35">
        <v>182</v>
      </c>
      <c r="C59" s="13" t="s">
        <v>102</v>
      </c>
      <c r="D59" s="12">
        <v>48</v>
      </c>
      <c r="E59" s="14" t="s">
        <v>32</v>
      </c>
      <c r="F59" s="14" t="s">
        <v>41</v>
      </c>
      <c r="G59" s="14" t="s">
        <v>41</v>
      </c>
      <c r="H59" s="14" t="s">
        <v>41</v>
      </c>
      <c r="I59" s="14" t="s">
        <v>41</v>
      </c>
      <c r="J59" s="14"/>
      <c r="K59" s="14"/>
      <c r="L59" s="15">
        <v>157.74</v>
      </c>
      <c r="M59" s="14"/>
      <c r="N59" s="14"/>
      <c r="O59" s="14"/>
      <c r="P59" s="16">
        <v>431.5</v>
      </c>
      <c r="Q59" s="14"/>
      <c r="R59" s="14"/>
      <c r="S59" s="14"/>
      <c r="T59" s="14"/>
      <c r="U59" s="14" t="s">
        <v>34</v>
      </c>
      <c r="V59" s="14"/>
      <c r="W59" s="14"/>
      <c r="X59" s="18"/>
      <c r="Y59" s="15">
        <v>13.61</v>
      </c>
      <c r="Z59" s="14"/>
      <c r="AA59" s="14"/>
      <c r="AB59" s="19">
        <v>46</v>
      </c>
      <c r="AC59" s="14"/>
      <c r="AD59" s="14"/>
      <c r="AE59" s="14"/>
      <c r="AF59" s="14">
        <v>9.3800000000000008</v>
      </c>
      <c r="AG59" s="14">
        <v>11.59</v>
      </c>
      <c r="AH59" s="18"/>
      <c r="AI59" s="17"/>
      <c r="AJ59" s="17"/>
      <c r="AK59" s="18"/>
      <c r="AL59" s="18"/>
      <c r="AM59" s="18"/>
      <c r="AN59" s="18"/>
      <c r="AO59" s="18"/>
      <c r="AP59" s="18">
        <v>36.869999999999997</v>
      </c>
      <c r="AQ59" s="18"/>
      <c r="AR59" s="18"/>
      <c r="AS59" s="18"/>
      <c r="AT59" s="18"/>
      <c r="AU59" s="18">
        <v>0</v>
      </c>
      <c r="AV59" s="18">
        <v>0</v>
      </c>
      <c r="AW59" s="18">
        <v>2</v>
      </c>
      <c r="AX59" s="36" t="s">
        <v>36</v>
      </c>
      <c r="AY59" s="4"/>
      <c r="AZ59" s="5"/>
      <c r="BA59" s="5"/>
      <c r="BB59" s="5"/>
      <c r="BC59" s="5"/>
      <c r="BD59" s="5"/>
      <c r="BE59" s="5"/>
      <c r="BF59" s="5"/>
      <c r="BG59" s="5"/>
      <c r="BH59" s="5"/>
      <c r="BI59" s="5"/>
    </row>
    <row r="60" spans="1:107" ht="15.75" hidden="1" thickBot="1">
      <c r="A60" s="5"/>
      <c r="B60" s="35">
        <v>183</v>
      </c>
      <c r="C60" s="13" t="s">
        <v>103</v>
      </c>
      <c r="D60" s="12">
        <v>28</v>
      </c>
      <c r="E60" s="14" t="s">
        <v>32</v>
      </c>
      <c r="F60" s="14" t="s">
        <v>41</v>
      </c>
      <c r="G60" s="14" t="s">
        <v>41</v>
      </c>
      <c r="H60" s="14" t="s">
        <v>41</v>
      </c>
      <c r="I60" s="14" t="s">
        <v>41</v>
      </c>
      <c r="J60" s="14"/>
      <c r="K60" s="14"/>
      <c r="L60" s="15">
        <v>41.7</v>
      </c>
      <c r="M60" s="14"/>
      <c r="N60" s="14"/>
      <c r="O60" s="14"/>
      <c r="P60" s="16">
        <v>160.6</v>
      </c>
      <c r="Q60" s="14"/>
      <c r="R60" s="14"/>
      <c r="S60" s="14"/>
      <c r="T60" s="14"/>
      <c r="U60" s="14" t="s">
        <v>86</v>
      </c>
      <c r="V60" s="14"/>
      <c r="W60" s="14"/>
      <c r="X60" s="18"/>
      <c r="Y60" s="15">
        <v>14.5</v>
      </c>
      <c r="Z60" s="14"/>
      <c r="AA60" s="14"/>
      <c r="AB60" s="19">
        <v>39.799999999999997</v>
      </c>
      <c r="AC60" s="14"/>
      <c r="AD60" s="14"/>
      <c r="AE60" s="14"/>
      <c r="AF60" s="14">
        <v>4</v>
      </c>
      <c r="AG60" s="14">
        <v>2.86</v>
      </c>
      <c r="AH60" s="18"/>
      <c r="AI60" s="17"/>
      <c r="AJ60" s="17"/>
      <c r="AK60" s="18"/>
      <c r="AL60" s="18"/>
      <c r="AM60" s="18"/>
      <c r="AN60" s="18"/>
      <c r="AO60" s="18"/>
      <c r="AP60" s="18" t="s">
        <v>113</v>
      </c>
      <c r="AQ60" s="18"/>
      <c r="AR60" s="18"/>
      <c r="AS60" s="18"/>
      <c r="AT60" s="18"/>
      <c r="AU60" s="18">
        <v>0</v>
      </c>
      <c r="AV60" s="18">
        <v>0</v>
      </c>
      <c r="AW60" s="18">
        <v>2</v>
      </c>
      <c r="AX60" s="36" t="s">
        <v>36</v>
      </c>
      <c r="AY60" s="4"/>
      <c r="AZ60" s="5"/>
      <c r="BA60" s="5"/>
      <c r="BB60" s="5"/>
      <c r="BC60" s="5"/>
      <c r="BD60" s="5"/>
      <c r="BE60" s="5"/>
      <c r="BF60" s="5"/>
      <c r="BG60" s="5"/>
      <c r="BH60" s="5"/>
      <c r="BI60" s="5"/>
    </row>
    <row r="61" spans="1:107" ht="15.75" hidden="1" thickBot="1">
      <c r="A61" s="5"/>
      <c r="B61" s="35">
        <v>184</v>
      </c>
      <c r="C61" s="13" t="s">
        <v>104</v>
      </c>
      <c r="D61" s="12">
        <v>52</v>
      </c>
      <c r="E61" s="14" t="s">
        <v>32</v>
      </c>
      <c r="F61" s="14" t="s">
        <v>41</v>
      </c>
      <c r="G61" s="14" t="s">
        <v>41</v>
      </c>
      <c r="H61" s="14" t="s">
        <v>41</v>
      </c>
      <c r="I61" s="14" t="s">
        <v>41</v>
      </c>
      <c r="J61" s="14"/>
      <c r="K61" s="14"/>
      <c r="L61" s="15">
        <v>60.92</v>
      </c>
      <c r="M61" s="14"/>
      <c r="N61" s="14"/>
      <c r="O61" s="14"/>
      <c r="P61" s="16">
        <v>148.9</v>
      </c>
      <c r="Q61" s="14"/>
      <c r="R61" s="14"/>
      <c r="S61" s="14"/>
      <c r="T61" s="14"/>
      <c r="U61" s="14" t="s">
        <v>34</v>
      </c>
      <c r="V61" s="14"/>
      <c r="W61" s="14"/>
      <c r="X61" s="18"/>
      <c r="Y61" s="15">
        <v>14</v>
      </c>
      <c r="Z61" s="14"/>
      <c r="AA61" s="14"/>
      <c r="AB61" s="19">
        <v>37</v>
      </c>
      <c r="AC61" s="14"/>
      <c r="AD61" s="14"/>
      <c r="AE61" s="14"/>
      <c r="AF61" s="14">
        <v>4.0199999999999996</v>
      </c>
      <c r="AG61" s="14">
        <v>4.3499999999999996</v>
      </c>
      <c r="AH61" s="18"/>
      <c r="AI61" s="17"/>
      <c r="AJ61" s="17"/>
      <c r="AK61" s="18"/>
      <c r="AL61" s="18"/>
      <c r="AM61" s="18"/>
      <c r="AN61" s="18"/>
      <c r="AO61" s="18"/>
      <c r="AP61" s="18">
        <v>38.39</v>
      </c>
      <c r="AQ61" s="18"/>
      <c r="AR61" s="18"/>
      <c r="AS61" s="18"/>
      <c r="AT61" s="18"/>
      <c r="AU61" s="18">
        <v>0</v>
      </c>
      <c r="AV61" s="18">
        <v>0</v>
      </c>
      <c r="AW61" s="18">
        <v>2</v>
      </c>
      <c r="AX61" s="36" t="s">
        <v>36</v>
      </c>
      <c r="AY61" s="4"/>
      <c r="AZ61" s="5"/>
      <c r="BA61" s="5"/>
      <c r="BB61" s="5"/>
      <c r="BC61" s="5"/>
      <c r="BD61" s="5"/>
      <c r="BE61" s="5"/>
      <c r="BF61" s="5"/>
      <c r="BG61" s="5"/>
      <c r="BH61" s="5"/>
      <c r="BI61" s="5"/>
    </row>
    <row r="62" spans="1:107" ht="15.75" hidden="1" thickBot="1">
      <c r="A62" s="5"/>
      <c r="B62" s="35">
        <v>186</v>
      </c>
      <c r="C62" s="13" t="s">
        <v>105</v>
      </c>
      <c r="D62" s="12">
        <v>72</v>
      </c>
      <c r="E62" s="14" t="s">
        <v>32</v>
      </c>
      <c r="F62" s="14" t="s">
        <v>41</v>
      </c>
      <c r="G62" s="14" t="s">
        <v>41</v>
      </c>
      <c r="H62" s="14" t="s">
        <v>41</v>
      </c>
      <c r="I62" s="14" t="s">
        <v>41</v>
      </c>
      <c r="J62" s="24"/>
      <c r="K62" s="24"/>
      <c r="L62" s="15">
        <v>14.71</v>
      </c>
      <c r="M62" s="24"/>
      <c r="N62" s="24"/>
      <c r="O62" s="24"/>
      <c r="P62" s="16">
        <v>16.2</v>
      </c>
      <c r="Q62" s="24"/>
      <c r="R62" s="24"/>
      <c r="S62" s="24"/>
      <c r="T62" s="24"/>
      <c r="U62" s="14" t="s">
        <v>34</v>
      </c>
      <c r="V62" s="24"/>
      <c r="W62" s="24"/>
      <c r="X62" s="6"/>
      <c r="Y62" s="15">
        <v>8.4</v>
      </c>
      <c r="Z62" s="24"/>
      <c r="AA62" s="24"/>
      <c r="AB62" s="25">
        <v>37.26</v>
      </c>
      <c r="AC62" s="24"/>
      <c r="AD62" s="24"/>
      <c r="AE62" s="24"/>
      <c r="AF62" s="14" t="s">
        <v>123</v>
      </c>
      <c r="AG62" s="14">
        <v>1.75</v>
      </c>
      <c r="AH62" s="18"/>
      <c r="AI62" s="17"/>
      <c r="AJ62" s="17"/>
      <c r="AK62" s="6"/>
      <c r="AL62" s="6"/>
      <c r="AM62" s="6"/>
      <c r="AN62" s="6"/>
      <c r="AO62" s="6"/>
      <c r="AP62" s="26">
        <v>65</v>
      </c>
      <c r="AQ62" s="26"/>
      <c r="AR62" s="26"/>
      <c r="AS62" s="26"/>
      <c r="AT62" s="26"/>
      <c r="AU62" s="26">
        <v>0</v>
      </c>
      <c r="AV62" s="26">
        <v>0</v>
      </c>
      <c r="AW62" s="18">
        <v>2</v>
      </c>
      <c r="AX62" s="36" t="s">
        <v>36</v>
      </c>
      <c r="AY62" s="4"/>
      <c r="AZ62" s="5"/>
      <c r="BA62" s="5"/>
      <c r="BB62" s="5"/>
      <c r="BC62" s="5"/>
      <c r="BD62" s="5"/>
      <c r="BE62" s="5"/>
      <c r="BF62" s="5"/>
      <c r="BG62" s="5"/>
      <c r="BH62" s="5"/>
      <c r="BI62" s="5"/>
    </row>
    <row r="63" spans="1:107" ht="15.75" hidden="1" thickBot="1">
      <c r="A63" s="5"/>
      <c r="B63" s="35">
        <v>189</v>
      </c>
      <c r="C63" s="13" t="s">
        <v>106</v>
      </c>
      <c r="D63" s="12">
        <v>38</v>
      </c>
      <c r="E63" s="14" t="s">
        <v>32</v>
      </c>
      <c r="F63" s="14" t="s">
        <v>41</v>
      </c>
      <c r="G63" s="14" t="s">
        <v>41</v>
      </c>
      <c r="H63" s="14" t="s">
        <v>41</v>
      </c>
      <c r="I63" s="14" t="s">
        <v>41</v>
      </c>
      <c r="J63" s="14"/>
      <c r="K63" s="14"/>
      <c r="L63" s="15">
        <v>50.63</v>
      </c>
      <c r="M63" s="14"/>
      <c r="N63" s="14"/>
      <c r="O63" s="14"/>
      <c r="P63" s="16">
        <v>140</v>
      </c>
      <c r="Q63" s="14"/>
      <c r="R63" s="14"/>
      <c r="S63" s="14"/>
      <c r="T63" s="14"/>
      <c r="U63" s="14" t="s">
        <v>34</v>
      </c>
      <c r="V63" s="14"/>
      <c r="W63" s="14"/>
      <c r="X63" s="18"/>
      <c r="Y63" s="15">
        <v>12.23</v>
      </c>
      <c r="Z63" s="14"/>
      <c r="AA63" s="14"/>
      <c r="AB63" s="19">
        <v>43.64</v>
      </c>
      <c r="AC63" s="14"/>
      <c r="AD63" s="14"/>
      <c r="AE63" s="14"/>
      <c r="AF63" s="14">
        <v>3.21</v>
      </c>
      <c r="AG63" s="14">
        <v>4.1399999999999997</v>
      </c>
      <c r="AH63" s="18"/>
      <c r="AI63" s="17"/>
      <c r="AJ63" s="17"/>
      <c r="AK63" s="18"/>
      <c r="AL63" s="18"/>
      <c r="AM63" s="18"/>
      <c r="AN63" s="18"/>
      <c r="AO63" s="18"/>
      <c r="AP63" s="18">
        <v>50</v>
      </c>
      <c r="AQ63" s="18"/>
      <c r="AR63" s="18"/>
      <c r="AS63" s="18"/>
      <c r="AT63" s="18"/>
      <c r="AU63" s="18">
        <v>0</v>
      </c>
      <c r="AV63" s="18">
        <v>0</v>
      </c>
      <c r="AW63" s="18">
        <v>2</v>
      </c>
      <c r="AX63" s="36" t="s">
        <v>36</v>
      </c>
      <c r="AY63" s="4"/>
      <c r="AZ63" s="5"/>
      <c r="BA63" s="5"/>
      <c r="BB63" s="5"/>
      <c r="BC63" s="5"/>
      <c r="BD63" s="5"/>
      <c r="BE63" s="5"/>
      <c r="BF63" s="5"/>
      <c r="BG63" s="5"/>
      <c r="BH63" s="5"/>
      <c r="BI63" s="5"/>
    </row>
    <row r="64" spans="1:107" ht="15.75" hidden="1" thickBot="1">
      <c r="A64" s="5"/>
      <c r="B64" s="35">
        <v>191</v>
      </c>
      <c r="C64" s="13" t="s">
        <v>107</v>
      </c>
      <c r="D64" s="12">
        <v>19</v>
      </c>
      <c r="E64" s="14" t="s">
        <v>32</v>
      </c>
      <c r="F64" s="14" t="s">
        <v>41</v>
      </c>
      <c r="G64" s="14" t="s">
        <v>41</v>
      </c>
      <c r="H64" s="14" t="s">
        <v>41</v>
      </c>
      <c r="I64" s="14" t="s">
        <v>41</v>
      </c>
      <c r="J64" s="14"/>
      <c r="K64" s="14"/>
      <c r="L64" s="15">
        <v>89.18</v>
      </c>
      <c r="M64" s="14"/>
      <c r="N64" s="14"/>
      <c r="O64" s="14"/>
      <c r="P64" s="16">
        <v>283.5</v>
      </c>
      <c r="Q64" s="14"/>
      <c r="R64" s="14"/>
      <c r="S64" s="14"/>
      <c r="T64" s="14"/>
      <c r="U64" s="14" t="s">
        <v>34</v>
      </c>
      <c r="V64" s="14"/>
      <c r="W64" s="14"/>
      <c r="X64" s="18"/>
      <c r="Y64" s="15">
        <v>1.6</v>
      </c>
      <c r="Z64" s="14"/>
      <c r="AA64" s="14"/>
      <c r="AB64" s="19">
        <v>42.62</v>
      </c>
      <c r="AC64" s="14"/>
      <c r="AD64" s="14"/>
      <c r="AE64" s="14"/>
      <c r="AF64" s="14">
        <v>6.65</v>
      </c>
      <c r="AG64" s="14">
        <v>8.41</v>
      </c>
      <c r="AH64" s="18"/>
      <c r="AI64" s="17"/>
      <c r="AJ64" s="17"/>
      <c r="AK64" s="18"/>
      <c r="AL64" s="18"/>
      <c r="AM64" s="18"/>
      <c r="AN64" s="18"/>
      <c r="AO64" s="18"/>
      <c r="AP64" s="18">
        <v>41.85</v>
      </c>
      <c r="AQ64" s="18"/>
      <c r="AR64" s="18"/>
      <c r="AS64" s="18"/>
      <c r="AT64" s="18"/>
      <c r="AU64" s="18">
        <v>0</v>
      </c>
      <c r="AV64" s="18">
        <v>0</v>
      </c>
      <c r="AW64" s="18">
        <v>2</v>
      </c>
      <c r="AX64" s="36" t="s">
        <v>36</v>
      </c>
      <c r="AY64" s="4"/>
      <c r="AZ64" s="5"/>
      <c r="BA64" s="5"/>
      <c r="BB64" s="5"/>
      <c r="BC64" s="5"/>
      <c r="BD64" s="5"/>
      <c r="BE64" s="5"/>
      <c r="BF64" s="5"/>
      <c r="BG64" s="5"/>
      <c r="BH64" s="5"/>
      <c r="BI64" s="5"/>
    </row>
    <row r="65" spans="1:107" ht="15.75" hidden="1" thickBot="1">
      <c r="A65" s="5"/>
      <c r="B65" s="35">
        <v>198</v>
      </c>
      <c r="C65" s="13" t="s">
        <v>108</v>
      </c>
      <c r="D65" s="12">
        <v>27</v>
      </c>
      <c r="E65" s="14" t="s">
        <v>32</v>
      </c>
      <c r="F65" s="14" t="s">
        <v>41</v>
      </c>
      <c r="G65" s="14" t="s">
        <v>41</v>
      </c>
      <c r="H65" s="14" t="s">
        <v>41</v>
      </c>
      <c r="I65" s="14" t="s">
        <v>41</v>
      </c>
      <c r="J65" s="14"/>
      <c r="K65" s="14"/>
      <c r="L65" s="15">
        <v>180.21</v>
      </c>
      <c r="M65" s="14"/>
      <c r="N65" s="14"/>
      <c r="O65" s="14"/>
      <c r="P65" s="16">
        <v>324.8</v>
      </c>
      <c r="Q65" s="14"/>
      <c r="R65" s="14"/>
      <c r="S65" s="14"/>
      <c r="T65" s="14"/>
      <c r="U65" s="14" t="s">
        <v>34</v>
      </c>
      <c r="V65" s="14"/>
      <c r="W65" s="14"/>
      <c r="X65" s="18"/>
      <c r="Y65" s="15">
        <v>14.53</v>
      </c>
      <c r="Z65" s="14"/>
      <c r="AA65" s="14"/>
      <c r="AB65" s="19">
        <v>43</v>
      </c>
      <c r="AC65" s="14"/>
      <c r="AD65" s="14"/>
      <c r="AE65" s="14"/>
      <c r="AF65" s="14">
        <v>8</v>
      </c>
      <c r="AG65" s="14">
        <v>12.4</v>
      </c>
      <c r="AH65" s="18"/>
      <c r="AI65" s="17"/>
      <c r="AJ65" s="17"/>
      <c r="AK65" s="18"/>
      <c r="AL65" s="18"/>
      <c r="AM65" s="18"/>
      <c r="AN65" s="18"/>
      <c r="AO65" s="18"/>
      <c r="AP65" s="18">
        <v>51.61</v>
      </c>
      <c r="AQ65" s="18"/>
      <c r="AR65" s="18"/>
      <c r="AS65" s="18"/>
      <c r="AT65" s="18"/>
      <c r="AU65" s="18">
        <v>0</v>
      </c>
      <c r="AV65" s="18">
        <v>0</v>
      </c>
      <c r="AW65" s="18" t="s">
        <v>112</v>
      </c>
      <c r="AX65" s="36" t="s">
        <v>36</v>
      </c>
      <c r="AY65" s="4"/>
      <c r="AZ65" s="5"/>
      <c r="BA65" s="5"/>
      <c r="BB65" s="5"/>
      <c r="BC65" s="5"/>
      <c r="BD65" s="5"/>
      <c r="BE65" s="5"/>
      <c r="BF65" s="5"/>
      <c r="BG65" s="5"/>
      <c r="BH65" s="5"/>
      <c r="BI65" s="5"/>
    </row>
    <row r="66" spans="1:107" ht="15.75" hidden="1" thickBot="1">
      <c r="A66" s="5"/>
      <c r="B66" s="35">
        <v>200</v>
      </c>
      <c r="C66" s="13" t="s">
        <v>109</v>
      </c>
      <c r="D66" s="12">
        <v>18</v>
      </c>
      <c r="E66" s="14" t="s">
        <v>32</v>
      </c>
      <c r="F66" s="14" t="s">
        <v>41</v>
      </c>
      <c r="G66" s="14" t="s">
        <v>41</v>
      </c>
      <c r="H66" s="14" t="s">
        <v>41</v>
      </c>
      <c r="I66" s="14" t="s">
        <v>41</v>
      </c>
      <c r="J66" s="14"/>
      <c r="K66" s="14"/>
      <c r="L66" s="15">
        <v>16.66</v>
      </c>
      <c r="M66" s="14"/>
      <c r="N66" s="14"/>
      <c r="O66" s="14"/>
      <c r="P66" s="16">
        <v>172.1</v>
      </c>
      <c r="Q66" s="14"/>
      <c r="R66" s="14"/>
      <c r="S66" s="14"/>
      <c r="T66" s="14"/>
      <c r="U66" s="14" t="s">
        <v>34</v>
      </c>
      <c r="V66" s="14"/>
      <c r="W66" s="14"/>
      <c r="X66" s="18"/>
      <c r="Y66" s="15">
        <v>11.61</v>
      </c>
      <c r="Z66" s="14"/>
      <c r="AA66" s="14"/>
      <c r="AB66" s="19">
        <v>44.81</v>
      </c>
      <c r="AC66" s="14"/>
      <c r="AD66" s="14"/>
      <c r="AE66" s="14"/>
      <c r="AF66" s="14">
        <v>3.8</v>
      </c>
      <c r="AG66" s="14">
        <v>1.4</v>
      </c>
      <c r="AH66" s="18"/>
      <c r="AI66" s="17"/>
      <c r="AJ66" s="81"/>
      <c r="AK66" s="79"/>
      <c r="AL66" s="18"/>
      <c r="AM66" s="18"/>
      <c r="AN66" s="18"/>
      <c r="AO66" s="18"/>
      <c r="AP66" s="18">
        <v>0</v>
      </c>
      <c r="AQ66" s="18"/>
      <c r="AR66" s="18"/>
      <c r="AS66" s="18"/>
      <c r="AT66" s="18"/>
      <c r="AU66" s="18">
        <v>0</v>
      </c>
      <c r="AV66" s="18">
        <v>0</v>
      </c>
      <c r="AW66" s="18" t="s">
        <v>112</v>
      </c>
      <c r="AX66" s="36" t="s">
        <v>36</v>
      </c>
      <c r="AY66" s="4"/>
      <c r="AZ66" s="5"/>
      <c r="BA66" s="5"/>
      <c r="BB66" s="5"/>
      <c r="BC66" s="5"/>
      <c r="BD66" s="5"/>
      <c r="BE66" s="5"/>
      <c r="BF66" s="5"/>
      <c r="BG66" s="5"/>
      <c r="BH66" s="5"/>
      <c r="BI66" s="5"/>
    </row>
    <row r="67" spans="1:107" s="1" customFormat="1" ht="15.75" thickBot="1">
      <c r="A67" s="5"/>
      <c r="B67" s="38">
        <v>202</v>
      </c>
      <c r="C67" s="39" t="s">
        <v>110</v>
      </c>
      <c r="D67" s="39">
        <v>52</v>
      </c>
      <c r="E67" s="39" t="s">
        <v>32</v>
      </c>
      <c r="F67" s="39" t="s">
        <v>41</v>
      </c>
      <c r="G67" s="39" t="s">
        <v>41</v>
      </c>
      <c r="H67" s="39" t="s">
        <v>41</v>
      </c>
      <c r="I67" s="39" t="s">
        <v>41</v>
      </c>
      <c r="J67" s="39"/>
      <c r="K67" s="39"/>
      <c r="L67" s="39">
        <v>188.65</v>
      </c>
      <c r="M67" s="39">
        <v>7.0999999999999994E-2</v>
      </c>
      <c r="N67" s="39">
        <v>2.5999999999999999E-2</v>
      </c>
      <c r="O67" s="29">
        <f>IFERROR((M67+N67)*1000,"")</f>
        <v>96.999999999999986</v>
      </c>
      <c r="P67" s="39">
        <v>425.8</v>
      </c>
      <c r="Q67" s="39"/>
      <c r="R67" s="39"/>
      <c r="S67" s="39"/>
      <c r="T67" s="39"/>
      <c r="U67" s="39" t="s">
        <v>111</v>
      </c>
      <c r="V67" s="39"/>
      <c r="W67" s="39"/>
      <c r="X67" s="40"/>
      <c r="Y67" s="39">
        <v>12.56</v>
      </c>
      <c r="Z67" s="39">
        <v>11.4</v>
      </c>
      <c r="AA67" s="39">
        <v>1.8</v>
      </c>
      <c r="AB67" s="39">
        <v>36.28</v>
      </c>
      <c r="AC67" s="39"/>
      <c r="AD67" s="39"/>
      <c r="AE67" s="39"/>
      <c r="AF67" s="39">
        <v>11.74</v>
      </c>
      <c r="AG67" s="39">
        <v>15</v>
      </c>
      <c r="AH67" s="40">
        <v>1.2776000000000001</v>
      </c>
      <c r="AI67" s="41">
        <v>9.4</v>
      </c>
      <c r="AJ67" s="78">
        <f>AI67/1000</f>
        <v>9.4000000000000004E-3</v>
      </c>
      <c r="AK67" s="80">
        <f>M67/Z67</f>
        <v>6.2280701754385956E-3</v>
      </c>
      <c r="AL67" s="10">
        <f>N67/AA67</f>
        <v>1.4444444444444444E-2</v>
      </c>
      <c r="AM67" s="40"/>
      <c r="AN67" s="40"/>
      <c r="AO67" s="40"/>
      <c r="AP67" s="40">
        <v>37.380000000000003</v>
      </c>
      <c r="AQ67" s="82">
        <f>AJ67/AK67</f>
        <v>1.5092957746478877</v>
      </c>
      <c r="AR67" s="29">
        <f>AJ67/AL67</f>
        <v>0.65076923076923088</v>
      </c>
      <c r="AS67" s="84">
        <f xml:space="preserve"> (1-AQ67) *100</f>
        <v>-50.929577464788764</v>
      </c>
      <c r="AT67" s="83">
        <f>(1-AR67)*100</f>
        <v>34.923076923076913</v>
      </c>
      <c r="AU67" s="40">
        <v>0</v>
      </c>
      <c r="AV67" s="40">
        <v>0</v>
      </c>
      <c r="AW67" s="40" t="s">
        <v>112</v>
      </c>
      <c r="AX67" s="42" t="s">
        <v>48</v>
      </c>
      <c r="AY67" s="4" t="s">
        <v>58</v>
      </c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</row>
    <row r="68" spans="1:107" s="5" customFormat="1" ht="15.75" thickBot="1">
      <c r="AK68" s="45"/>
    </row>
    <row r="69" spans="1:107" s="5" customFormat="1">
      <c r="B69" s="72"/>
      <c r="C69" s="73"/>
      <c r="D69" s="73"/>
      <c r="E69" s="73"/>
      <c r="F69" s="73"/>
      <c r="G69" s="73"/>
      <c r="H69" s="73"/>
      <c r="I69" s="73"/>
      <c r="J69" s="74"/>
      <c r="K69" s="4"/>
      <c r="L69" s="4"/>
      <c r="M69" s="4"/>
      <c r="AK69" s="45"/>
    </row>
    <row r="70" spans="1:107" s="5" customFormat="1">
      <c r="B70" s="75"/>
      <c r="C70" s="4"/>
      <c r="D70" s="4"/>
      <c r="E70" s="4"/>
      <c r="F70" s="4"/>
      <c r="G70" s="4"/>
      <c r="H70" s="4"/>
      <c r="I70" s="4"/>
      <c r="J70" s="85"/>
      <c r="K70" s="4"/>
      <c r="L70" s="4"/>
      <c r="M70" s="4"/>
      <c r="AK70" s="45"/>
    </row>
    <row r="71" spans="1:107" s="5" customFormat="1">
      <c r="B71" s="75"/>
      <c r="C71" s="4"/>
      <c r="D71" s="4"/>
      <c r="E71" s="4"/>
      <c r="F71" s="4"/>
      <c r="G71" s="4"/>
      <c r="H71" s="4"/>
      <c r="I71" s="4"/>
      <c r="J71" s="85"/>
      <c r="K71" s="4"/>
      <c r="L71" s="4"/>
      <c r="M71" s="4"/>
      <c r="N71" s="4"/>
      <c r="O71" s="4"/>
      <c r="P71" s="4"/>
      <c r="AK71" s="45"/>
    </row>
    <row r="72" spans="1:107" s="5" customFormat="1" ht="15.75" customHeight="1">
      <c r="B72" s="75"/>
      <c r="C72" s="4"/>
      <c r="D72" s="4"/>
      <c r="E72" s="4"/>
      <c r="F72" s="4"/>
      <c r="G72" s="4"/>
      <c r="H72" s="4"/>
      <c r="I72" s="89"/>
      <c r="J72" s="90"/>
      <c r="K72" s="89"/>
      <c r="L72" s="89"/>
      <c r="M72" s="89"/>
      <c r="N72" s="101"/>
      <c r="O72" s="101"/>
      <c r="P72" s="4"/>
    </row>
    <row r="73" spans="1:107" s="5" customFormat="1">
      <c r="B73" s="75"/>
      <c r="C73" s="4"/>
      <c r="D73" s="4"/>
      <c r="E73" s="4"/>
      <c r="F73" s="4"/>
      <c r="G73" s="4"/>
      <c r="H73" s="4"/>
      <c r="I73" s="4"/>
      <c r="J73" s="85"/>
      <c r="K73" s="4"/>
      <c r="L73" s="4"/>
      <c r="M73" s="4"/>
      <c r="N73" s="4"/>
      <c r="O73" s="4"/>
      <c r="P73" s="4"/>
    </row>
    <row r="74" spans="1:107" s="5" customFormat="1">
      <c r="B74" s="75"/>
      <c r="C74" s="4"/>
      <c r="D74" s="4"/>
      <c r="E74" s="4"/>
      <c r="F74" s="4"/>
      <c r="G74" s="4"/>
      <c r="H74" s="4"/>
      <c r="I74" s="4"/>
      <c r="J74" s="85"/>
      <c r="K74" s="4"/>
      <c r="L74" s="4"/>
      <c r="M74" s="4"/>
      <c r="N74" s="4"/>
      <c r="O74" s="4"/>
      <c r="P74" s="4"/>
    </row>
    <row r="75" spans="1:107" s="5" customFormat="1">
      <c r="B75" s="75"/>
      <c r="C75" s="4"/>
      <c r="D75" s="4"/>
      <c r="E75" s="4"/>
      <c r="F75" s="4"/>
      <c r="G75" s="4"/>
      <c r="H75" s="4"/>
      <c r="I75" s="4"/>
      <c r="J75" s="85"/>
      <c r="K75" s="4"/>
      <c r="L75" s="4"/>
      <c r="M75" s="4"/>
    </row>
    <row r="76" spans="1:107" s="5" customFormat="1">
      <c r="B76" s="75"/>
      <c r="C76" s="4"/>
      <c r="D76" s="4"/>
      <c r="E76" s="4"/>
      <c r="F76" s="4"/>
      <c r="G76" s="4"/>
      <c r="H76" s="4"/>
      <c r="I76" s="4"/>
      <c r="J76" s="85"/>
      <c r="K76" s="4"/>
      <c r="L76" s="4"/>
      <c r="M76" s="4"/>
    </row>
    <row r="77" spans="1:107" s="5" customFormat="1">
      <c r="B77" s="75"/>
      <c r="C77" s="4"/>
      <c r="D77" s="4"/>
      <c r="E77" s="4"/>
      <c r="F77" s="4"/>
      <c r="G77" s="4"/>
      <c r="H77" s="4"/>
      <c r="I77" s="4"/>
      <c r="J77" s="85"/>
      <c r="K77" s="4"/>
      <c r="L77" s="4"/>
      <c r="M77" s="4"/>
    </row>
    <row r="78" spans="1:107" s="5" customFormat="1">
      <c r="B78" s="75"/>
      <c r="C78" s="4"/>
      <c r="D78" s="4"/>
      <c r="E78" s="4"/>
      <c r="F78" s="4"/>
      <c r="G78" s="4"/>
      <c r="H78" s="4"/>
      <c r="I78" s="4"/>
      <c r="J78" s="85"/>
      <c r="K78" s="4"/>
      <c r="L78" s="4"/>
      <c r="M78" s="4"/>
    </row>
    <row r="79" spans="1:107" s="5" customFormat="1">
      <c r="B79" s="75"/>
      <c r="C79" s="4"/>
      <c r="D79" s="4"/>
      <c r="E79" s="4"/>
      <c r="F79" s="4"/>
      <c r="G79" s="4"/>
      <c r="H79" s="4"/>
      <c r="I79" s="4"/>
      <c r="J79" s="85"/>
      <c r="K79" s="4"/>
      <c r="L79" s="4"/>
      <c r="M79" s="4"/>
    </row>
    <row r="80" spans="1:107" s="5" customFormat="1">
      <c r="B80" s="75"/>
      <c r="C80" s="4"/>
      <c r="D80" s="4"/>
      <c r="E80" s="4"/>
      <c r="F80" s="4"/>
      <c r="G80" s="4"/>
      <c r="H80" s="4"/>
      <c r="I80" s="4"/>
      <c r="J80" s="85"/>
      <c r="K80" s="4"/>
      <c r="L80" s="4"/>
      <c r="M80" s="4"/>
    </row>
    <row r="81" spans="2:13" s="5" customFormat="1">
      <c r="B81" s="75"/>
      <c r="C81" s="4"/>
      <c r="D81" s="4"/>
      <c r="E81" s="4"/>
      <c r="F81" s="4"/>
      <c r="G81" s="4"/>
      <c r="H81" s="4"/>
      <c r="I81" s="4"/>
      <c r="J81" s="85"/>
      <c r="K81" s="4"/>
      <c r="L81" s="4"/>
      <c r="M81" s="4"/>
    </row>
    <row r="82" spans="2:13" s="5" customFormat="1">
      <c r="B82" s="75"/>
      <c r="C82" s="4"/>
      <c r="D82" s="4"/>
      <c r="E82" s="4"/>
      <c r="F82" s="4"/>
      <c r="G82" s="4"/>
      <c r="H82" s="4"/>
      <c r="I82" s="4"/>
      <c r="J82" s="85"/>
      <c r="K82" s="4"/>
      <c r="L82" s="4"/>
      <c r="M82" s="4"/>
    </row>
    <row r="83" spans="2:13" s="5" customFormat="1">
      <c r="B83" s="75"/>
      <c r="C83" s="4"/>
      <c r="D83" s="4"/>
      <c r="E83" s="4"/>
      <c r="F83" s="4"/>
      <c r="G83" s="4"/>
      <c r="H83" s="4"/>
      <c r="I83" s="4"/>
      <c r="J83" s="85"/>
      <c r="K83" s="4"/>
      <c r="L83" s="4"/>
      <c r="M83" s="4"/>
    </row>
    <row r="84" spans="2:13" s="5" customFormat="1">
      <c r="B84" s="75"/>
      <c r="C84" s="4"/>
      <c r="D84" s="4"/>
      <c r="E84" s="4"/>
      <c r="F84" s="4"/>
      <c r="G84" s="4"/>
      <c r="H84" s="4"/>
      <c r="I84" s="4"/>
      <c r="J84" s="85"/>
      <c r="K84" s="4"/>
      <c r="L84" s="4"/>
      <c r="M84" s="4"/>
    </row>
    <row r="85" spans="2:13" s="5" customFormat="1">
      <c r="B85" s="75"/>
      <c r="C85" s="4"/>
      <c r="D85" s="4"/>
      <c r="E85" s="4"/>
      <c r="F85" s="4"/>
      <c r="G85" s="4"/>
      <c r="H85" s="4"/>
      <c r="I85" s="4"/>
      <c r="J85" s="85"/>
      <c r="K85" s="4"/>
      <c r="L85" s="4"/>
      <c r="M85" s="4"/>
    </row>
    <row r="86" spans="2:13" s="5" customFormat="1">
      <c r="B86" s="75"/>
      <c r="C86" s="4"/>
      <c r="D86" s="4"/>
      <c r="E86" s="4"/>
      <c r="F86" s="4"/>
      <c r="G86" s="4"/>
      <c r="H86" s="4"/>
      <c r="I86" s="4"/>
      <c r="J86" s="85"/>
      <c r="K86" s="4"/>
      <c r="L86" s="4"/>
      <c r="M86" s="4"/>
    </row>
    <row r="87" spans="2:13" s="5" customFormat="1" ht="15.75" thickBot="1">
      <c r="B87" s="75"/>
      <c r="C87" s="4"/>
      <c r="D87" s="4"/>
      <c r="E87" s="4"/>
      <c r="F87" s="4"/>
      <c r="G87" s="4"/>
      <c r="H87" s="4"/>
      <c r="I87" s="4"/>
      <c r="J87" s="85"/>
      <c r="K87" s="4"/>
      <c r="L87" s="4"/>
      <c r="M87" s="4"/>
    </row>
    <row r="88" spans="2:13" s="5" customFormat="1" ht="15.75" thickBot="1">
      <c r="B88" s="75"/>
      <c r="C88" s="4"/>
      <c r="D88" s="99" t="s">
        <v>128</v>
      </c>
      <c r="E88" s="100"/>
      <c r="F88" s="100"/>
      <c r="G88" s="100"/>
      <c r="H88" s="100"/>
      <c r="I88" s="88">
        <f xml:space="preserve"> PEARSON(L8:L67,O8:O67)</f>
        <v>0.50776073173538505</v>
      </c>
      <c r="J88" s="90"/>
      <c r="K88" s="4"/>
      <c r="L88" s="4"/>
      <c r="M88" s="4"/>
    </row>
    <row r="89" spans="2:13" s="5" customFormat="1" ht="15.75" thickBot="1">
      <c r="B89" s="76"/>
      <c r="C89" s="86"/>
      <c r="D89" s="86"/>
      <c r="E89" s="86"/>
      <c r="F89" s="86"/>
      <c r="G89" s="86"/>
      <c r="H89" s="86"/>
      <c r="I89" s="86"/>
      <c r="J89" s="87"/>
      <c r="K89" s="4"/>
      <c r="L89" s="4"/>
      <c r="M89" s="4"/>
    </row>
    <row r="90" spans="2:13" s="5" customFormat="1">
      <c r="M90" s="4"/>
    </row>
    <row r="91" spans="2:13" s="5" customFormat="1"/>
    <row r="92" spans="2:13" s="5" customFormat="1"/>
    <row r="93" spans="2:13" s="5" customFormat="1"/>
    <row r="94" spans="2:13" s="5" customFormat="1"/>
    <row r="95" spans="2:13" s="5" customFormat="1"/>
    <row r="96" spans="2:13" s="5" customFormat="1"/>
    <row r="97" s="5" customFormat="1"/>
    <row r="98" s="5" customFormat="1"/>
    <row r="99" s="5" customFormat="1"/>
    <row r="100" s="5" customFormat="1"/>
    <row r="101" s="5" customFormat="1"/>
    <row r="102" s="5" customFormat="1"/>
    <row r="103" s="5" customFormat="1"/>
    <row r="104" s="5" customFormat="1"/>
    <row r="105" s="5" customFormat="1"/>
    <row r="106" s="5" customFormat="1"/>
    <row r="107" s="5" customFormat="1"/>
    <row r="108" s="5" customFormat="1"/>
    <row r="109" s="5" customFormat="1"/>
    <row r="110" s="5" customFormat="1"/>
    <row r="111" s="5" customFormat="1"/>
    <row r="112" s="5" customFormat="1"/>
    <row r="113" s="5" customFormat="1"/>
    <row r="114" s="5" customFormat="1"/>
    <row r="115" s="5" customFormat="1"/>
    <row r="116" s="5" customFormat="1"/>
    <row r="117" s="5" customFormat="1"/>
    <row r="118" s="5" customFormat="1"/>
  </sheetData>
  <autoFilter ref="B7:B67">
    <filterColumn colId="0">
      <filters>
        <filter val="117"/>
        <filter val="12"/>
        <filter val="169"/>
        <filter val="202"/>
        <filter val="22"/>
        <filter val="32"/>
        <filter val="40"/>
        <filter val="43"/>
        <filter val="46"/>
        <filter val="50"/>
        <filter val="52"/>
        <filter val="68"/>
        <filter val="74"/>
        <filter val="92"/>
        <filter val="93"/>
        <filter val="97"/>
      </filters>
    </filterColumn>
  </autoFilter>
  <mergeCells count="12">
    <mergeCell ref="B5:B6"/>
    <mergeCell ref="C5:C6"/>
    <mergeCell ref="D5:D6"/>
    <mergeCell ref="E5:S5"/>
    <mergeCell ref="T5:AE5"/>
    <mergeCell ref="AX5:AX6"/>
    <mergeCell ref="F2:M3"/>
    <mergeCell ref="D88:H88"/>
    <mergeCell ref="N72:O72"/>
    <mergeCell ref="AP5:AV5"/>
    <mergeCell ref="AW5:AW6"/>
    <mergeCell ref="AF5:AO5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nounourse</dc:creator>
  <cp:lastModifiedBy>DELL</cp:lastModifiedBy>
  <cp:lastPrinted>2015-05-07T13:15:24Z</cp:lastPrinted>
  <dcterms:created xsi:type="dcterms:W3CDTF">2015-04-17T11:02:47Z</dcterms:created>
  <dcterms:modified xsi:type="dcterms:W3CDTF">2015-05-08T10:57:19Z</dcterms:modified>
</cp:coreProperties>
</file>