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ilipe\Desktop\GESTION POSTE LANCEMENT\"/>
    </mc:Choice>
  </mc:AlternateContent>
  <bookViews>
    <workbookView xWindow="0" yWindow="0" windowWidth="19200" windowHeight="6924"/>
  </bookViews>
  <sheets>
    <sheet name="Traitement" sheetId="1" r:id="rId1"/>
    <sheet name="Visualisation 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 s="1"/>
  <c r="E9" i="1" l="1"/>
  <c r="E4" i="1" l="1"/>
  <c r="H9" i="1" s="1"/>
  <c r="E10" i="1"/>
  <c r="E5" i="1" l="1"/>
  <c r="F4" i="1"/>
  <c r="L9" i="1"/>
  <c r="L10" i="1"/>
  <c r="L14" i="1"/>
  <c r="L16" i="1"/>
  <c r="L11" i="1"/>
  <c r="L15" i="1"/>
  <c r="I10" i="1"/>
  <c r="I12" i="1"/>
  <c r="I13" i="1"/>
  <c r="K9" i="1"/>
  <c r="K10" i="1"/>
  <c r="K12" i="1"/>
  <c r="K14" i="1"/>
  <c r="K16" i="1"/>
  <c r="K11" i="1"/>
  <c r="K13" i="1"/>
  <c r="K15" i="1"/>
  <c r="H10" i="1"/>
  <c r="H12" i="1"/>
  <c r="H14" i="1"/>
  <c r="H16" i="1"/>
  <c r="H11" i="1"/>
  <c r="H13" i="1"/>
  <c r="H15" i="1"/>
  <c r="E11" i="1"/>
  <c r="I11" i="1" s="1"/>
  <c r="E12" i="1"/>
  <c r="L12" i="1" s="1"/>
  <c r="E13" i="1"/>
  <c r="L13" i="1" s="1"/>
  <c r="E14" i="1"/>
  <c r="I14" i="1" s="1"/>
  <c r="E15" i="1"/>
  <c r="I15" i="1" s="1"/>
  <c r="E16" i="1"/>
  <c r="I16" i="1" s="1"/>
  <c r="I9" i="1"/>
</calcChain>
</file>

<file path=xl/sharedStrings.xml><?xml version="1.0" encoding="utf-8"?>
<sst xmlns="http://schemas.openxmlformats.org/spreadsheetml/2006/main" count="22" uniqueCount="18">
  <si>
    <t>Création</t>
  </si>
  <si>
    <t>jean</t>
  </si>
  <si>
    <t>thomas</t>
  </si>
  <si>
    <t>pierre</t>
  </si>
  <si>
    <t>luc</t>
  </si>
  <si>
    <t>N° Commande</t>
  </si>
  <si>
    <t>Nom client</t>
  </si>
  <si>
    <t>Date prévue</t>
  </si>
  <si>
    <t>Aujourd'hui</t>
  </si>
  <si>
    <t>1- Copie extraction données</t>
  </si>
  <si>
    <t>2- Calcul</t>
  </si>
  <si>
    <t>Livraison_retard</t>
  </si>
  <si>
    <t>Délai de livraison
(en J)</t>
  </si>
  <si>
    <t>3- Copie formules</t>
  </si>
  <si>
    <t>Livraison_en préparation</t>
  </si>
  <si>
    <t>Délai de livraison -</t>
  </si>
  <si>
    <t>Délai de livraison +</t>
  </si>
  <si>
    <t>Raz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</si>
</sst>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;@"/>
    <numFmt numFmtId="165" formatCode="[$-40C]d\ mmmm\ yyyy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8" borderId="0" xfId="0" applyFill="1"/>
    <xf numFmtId="0" fontId="2" fillId="6" borderId="0" xfId="0" applyFont="1" applyFill="1" applyAlignment="1">
      <alignment horizontal="center"/>
    </xf>
    <xf numFmtId="1" fontId="1" fillId="8" borderId="0" xfId="0" applyNumberFormat="1" applyFont="1" applyFill="1" applyBorder="1"/>
    <xf numFmtId="165" fontId="1" fillId="8" borderId="0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6" borderId="0" xfId="0" applyFont="1" applyFill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4" borderId="1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0" fontId="0" fillId="7" borderId="1" xfId="0" applyFont="1" applyFill="1" applyBorder="1" applyAlignment="1">
      <alignment horizontal="left" vertical="center"/>
    </xf>
    <xf numFmtId="0" fontId="3" fillId="8" borderId="0" xfId="0" applyFont="1" applyFill="1" applyAlignment="1">
      <alignment horizontal="center"/>
    </xf>
    <xf numFmtId="1" fontId="1" fillId="8" borderId="0" xfId="0" applyNumberFormat="1" applyFont="1" applyFill="1" applyAlignment="1">
      <alignment horizontal="center"/>
    </xf>
    <xf numFmtId="0" fontId="1" fillId="8" borderId="0" xfId="0" applyFont="1" applyFill="1" applyAlignment="1">
      <alignment horizontal="center"/>
    </xf>
    <xf numFmtId="165" fontId="1" fillId="8" borderId="0" xfId="0" applyNumberFormat="1" applyFont="1" applyFill="1" applyAlignment="1">
      <alignment horizontal="center"/>
    </xf>
    <xf numFmtId="165" fontId="3" fillId="8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0" fillId="8" borderId="0" xfId="0" applyNumberFormat="1" applyFont="1" applyFill="1" applyAlignment="1">
      <alignment horizontal="center"/>
    </xf>
    <xf numFmtId="14" fontId="0" fillId="8" borderId="0" xfId="0" applyNumberFormat="1" applyFont="1" applyFill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Traitement!$D$8</c:f>
              <c:strCache>
                <c:ptCount val="1"/>
                <c:pt idx="0">
                  <c:v>Création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numRef>
              <c:f>Traitement!$C$9:$C$16</c:f>
              <c:numCache>
                <c:formatCode>General</c:formatCode>
                <c:ptCount val="8"/>
                <c:pt idx="0">
                  <c:v>17050</c:v>
                </c:pt>
                <c:pt idx="1">
                  <c:v>17051</c:v>
                </c:pt>
                <c:pt idx="2">
                  <c:v>16968</c:v>
                </c:pt>
                <c:pt idx="3">
                  <c:v>16989</c:v>
                </c:pt>
                <c:pt idx="4">
                  <c:v>16931</c:v>
                </c:pt>
                <c:pt idx="5">
                  <c:v>16990</c:v>
                </c:pt>
                <c:pt idx="6">
                  <c:v>16994</c:v>
                </c:pt>
                <c:pt idx="7">
                  <c:v>17001</c:v>
                </c:pt>
              </c:numCache>
            </c:numRef>
          </c:cat>
          <c:val>
            <c:numRef>
              <c:f>Traitement!$D$9:$D$16</c:f>
              <c:numCache>
                <c:formatCode>[$-40C]d\-mmm;@</c:formatCode>
                <c:ptCount val="8"/>
                <c:pt idx="0">
                  <c:v>42495</c:v>
                </c:pt>
                <c:pt idx="1">
                  <c:v>42542</c:v>
                </c:pt>
                <c:pt idx="2">
                  <c:v>42500</c:v>
                </c:pt>
                <c:pt idx="3">
                  <c:v>42510</c:v>
                </c:pt>
                <c:pt idx="4">
                  <c:v>42486</c:v>
                </c:pt>
                <c:pt idx="5">
                  <c:v>42510</c:v>
                </c:pt>
                <c:pt idx="6">
                  <c:v>42514</c:v>
                </c:pt>
                <c:pt idx="7">
                  <c:v>42517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2A-4B11-A7EF-DEC28ACE42DB}"/>
            </c:ext>
          </c:extLst>
        </c:ser>
        <c:ser>
          <c:idx val="1"/>
          <c:order val="1"/>
          <c:tx>
            <c:strRef>
              <c:f>Traitement!$I$8</c:f>
              <c:strCache>
                <c:ptCount val="1"/>
                <c:pt idx="0">
                  <c:v>Délai de livraison -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Traitement!$C$9:$C$16</c:f>
              <c:numCache>
                <c:formatCode>General</c:formatCode>
                <c:ptCount val="8"/>
                <c:pt idx="0">
                  <c:v>17050</c:v>
                </c:pt>
                <c:pt idx="1">
                  <c:v>17051</c:v>
                </c:pt>
                <c:pt idx="2">
                  <c:v>16968</c:v>
                </c:pt>
                <c:pt idx="3">
                  <c:v>16989</c:v>
                </c:pt>
                <c:pt idx="4">
                  <c:v>16931</c:v>
                </c:pt>
                <c:pt idx="5">
                  <c:v>16990</c:v>
                </c:pt>
                <c:pt idx="6">
                  <c:v>16994</c:v>
                </c:pt>
                <c:pt idx="7">
                  <c:v>17001</c:v>
                </c:pt>
              </c:numCache>
            </c:numRef>
          </c:cat>
          <c:val>
            <c:numRef>
              <c:f>Traitement!$I$9:$I$16</c:f>
              <c:numCache>
                <c:formatCode>[$-40C]d\-mmm;@</c:formatCode>
                <c:ptCount val="8"/>
                <c:pt idx="0">
                  <c:v>50</c:v>
                </c:pt>
                <c:pt idx="1">
                  <c:v>0</c:v>
                </c:pt>
                <c:pt idx="2">
                  <c:v>36</c:v>
                </c:pt>
                <c:pt idx="3">
                  <c:v>0</c:v>
                </c:pt>
                <c:pt idx="4">
                  <c:v>0</c:v>
                </c:pt>
                <c:pt idx="5">
                  <c:v>21</c:v>
                </c:pt>
                <c:pt idx="6">
                  <c:v>20</c:v>
                </c:pt>
                <c:pt idx="7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2A-4B11-A7EF-DEC28ACE42DB}"/>
            </c:ext>
          </c:extLst>
        </c:ser>
        <c:ser>
          <c:idx val="3"/>
          <c:order val="3"/>
          <c:tx>
            <c:strRef>
              <c:f>Traitement!$L$8</c:f>
              <c:strCache>
                <c:ptCount val="1"/>
                <c:pt idx="0">
                  <c:v>Délai de livraison +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numRef>
              <c:f>Traitement!$C$9:$C$16</c:f>
              <c:numCache>
                <c:formatCode>General</c:formatCode>
                <c:ptCount val="8"/>
                <c:pt idx="0">
                  <c:v>17050</c:v>
                </c:pt>
                <c:pt idx="1">
                  <c:v>17051</c:v>
                </c:pt>
                <c:pt idx="2">
                  <c:v>16968</c:v>
                </c:pt>
                <c:pt idx="3">
                  <c:v>16989</c:v>
                </c:pt>
                <c:pt idx="4">
                  <c:v>16931</c:v>
                </c:pt>
                <c:pt idx="5">
                  <c:v>16990</c:v>
                </c:pt>
                <c:pt idx="6">
                  <c:v>16994</c:v>
                </c:pt>
                <c:pt idx="7">
                  <c:v>17001</c:v>
                </c:pt>
              </c:numCache>
            </c:numRef>
          </c:cat>
          <c:val>
            <c:numRef>
              <c:f>Traitement!$L$9:$L$16</c:f>
              <c:numCache>
                <c:formatCode>[$-40C]d\-mmm;@</c:formatCode>
                <c:ptCount val="8"/>
                <c:pt idx="0">
                  <c:v>0</c:v>
                </c:pt>
                <c:pt idx="1">
                  <c:v>90</c:v>
                </c:pt>
                <c:pt idx="2">
                  <c:v>0</c:v>
                </c:pt>
                <c:pt idx="3">
                  <c:v>56</c:v>
                </c:pt>
                <c:pt idx="4">
                  <c:v>121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2A-4B11-A7EF-DEC28ACE4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1896064"/>
        <c:axId val="131897600"/>
      </c:barChart>
      <c:scatterChart>
        <c:scatterStyle val="smoothMarker"/>
        <c:varyColors val="0"/>
        <c:ser>
          <c:idx val="2"/>
          <c:order val="2"/>
          <c:tx>
            <c:strRef>
              <c:f>Traitement!$E$3</c:f>
              <c:strCache>
                <c:ptCount val="1"/>
                <c:pt idx="0">
                  <c:v>Aujourd'hui</c:v>
                </c:pt>
              </c:strCache>
            </c:strRef>
          </c:tx>
          <c:spPr>
            <a:ln w="57150"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Traitement!$E$4:$F$4</c:f>
              <c:numCache>
                <c:formatCode>0</c:formatCode>
                <c:ptCount val="2"/>
                <c:pt idx="0" formatCode="[$-40C]d\ mmmm\ yyyy;@">
                  <c:v>42554</c:v>
                </c:pt>
                <c:pt idx="1">
                  <c:v>42554</c:v>
                </c:pt>
              </c:numCache>
            </c:numRef>
          </c:xVal>
          <c:yVal>
            <c:numRef>
              <c:f>Traitement!$E$5:$F$5</c:f>
              <c:numCache>
                <c:formatCode>General</c:formatCode>
                <c:ptCount val="2"/>
                <c:pt idx="0" formatCode="[$-40C]d\ mmmm\ yyyy;@">
                  <c:v>42554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52A-4B11-A7EF-DEC28ACE4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8029232"/>
        <c:axId val="468028904"/>
      </c:scatterChart>
      <c:catAx>
        <c:axId val="131896064"/>
        <c:scaling>
          <c:orientation val="maxMin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897600"/>
        <c:crosses val="autoZero"/>
        <c:auto val="1"/>
        <c:lblAlgn val="ctr"/>
        <c:lblOffset val="100"/>
        <c:noMultiLvlLbl val="0"/>
      </c:catAx>
      <c:valAx>
        <c:axId val="13189760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none"/>
        <c:minorTickMark val="none"/>
        <c:tickLblPos val="nextTo"/>
        <c:spPr>
          <a:noFill/>
          <a:ln w="25400">
            <a:solidFill>
              <a:schemeClr val="tx1"/>
            </a:solidFill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896064"/>
        <c:crosses val="autoZero"/>
        <c:crossBetween val="between"/>
        <c:majorUnit val="7"/>
      </c:valAx>
      <c:valAx>
        <c:axId val="468028904"/>
        <c:scaling>
          <c:orientation val="minMax"/>
        </c:scaling>
        <c:delete val="1"/>
        <c:axPos val="r"/>
        <c:numFmt formatCode="General" sourceLinked="0"/>
        <c:majorTickMark val="out"/>
        <c:minorTickMark val="none"/>
        <c:tickLblPos val="nextTo"/>
        <c:crossAx val="468029232"/>
        <c:crosses val="max"/>
        <c:crossBetween val="midCat"/>
      </c:valAx>
      <c:valAx>
        <c:axId val="468029232"/>
        <c:scaling>
          <c:orientation val="minMax"/>
        </c:scaling>
        <c:delete val="1"/>
        <c:axPos val="b"/>
        <c:numFmt formatCode="[$-40C]d\ mmmm\ yyyy;@" sourceLinked="1"/>
        <c:majorTickMark val="out"/>
        <c:minorTickMark val="none"/>
        <c:tickLblPos val="nextTo"/>
        <c:crossAx val="468028904"/>
        <c:crosses val="autoZero"/>
        <c:crossBetween val="midCat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28</xdr:col>
      <xdr:colOff>395277</xdr:colOff>
      <xdr:row>42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4"/>
  <sheetViews>
    <sheetView showGridLines="0" tabSelected="1" zoomScaleNormal="100" workbookViewId="0">
      <selection activeCell="E3" sqref="E3"/>
    </sheetView>
  </sheetViews>
  <sheetFormatPr baseColWidth="10" defaultRowHeight="14.4" x14ac:dyDescent="0.3"/>
  <cols>
    <col min="1" max="1" width="2.6640625" customWidth="1"/>
    <col min="2" max="2" width="24.109375" style="11" bestFit="1" customWidth="1"/>
    <col min="3" max="3" width="23.109375" style="12" bestFit="1" customWidth="1"/>
    <col min="4" max="4" width="12.109375" style="12" bestFit="1" customWidth="1"/>
    <col min="5" max="5" width="21" style="12" bestFit="1" customWidth="1"/>
    <col min="6" max="6" width="15.6640625" style="12" bestFit="1" customWidth="1"/>
    <col min="7" max="7" width="1.77734375" style="10" customWidth="1"/>
    <col min="8" max="8" width="15.33203125" style="12" bestFit="1" customWidth="1"/>
    <col min="9" max="9" width="11.5546875" style="12"/>
    <col min="10" max="10" width="1.77734375" style="10" customWidth="1"/>
    <col min="11" max="11" width="17.21875" style="12" bestFit="1" customWidth="1"/>
    <col min="12" max="12" width="11.5546875" style="12"/>
    <col min="20" max="20" width="12.6640625" bestFit="1" customWidth="1"/>
  </cols>
  <sheetData>
    <row r="1" spans="1:15" x14ac:dyDescent="0.3">
      <c r="B1" s="6"/>
      <c r="C1" s="7"/>
      <c r="D1" s="7"/>
      <c r="E1" s="7"/>
      <c r="F1" s="7"/>
      <c r="G1" s="7"/>
      <c r="H1" s="7"/>
      <c r="I1" s="7"/>
      <c r="J1" s="7"/>
      <c r="K1" s="7"/>
    </row>
    <row r="2" spans="1:15" s="1" customFormat="1" x14ac:dyDescent="0.3">
      <c r="B2" s="13" t="s">
        <v>9</v>
      </c>
      <c r="D2" s="7"/>
      <c r="E2" s="7"/>
      <c r="F2" s="7"/>
      <c r="G2" s="7"/>
      <c r="H2" s="7"/>
      <c r="I2" s="7"/>
      <c r="J2" s="7"/>
      <c r="K2" s="7"/>
      <c r="L2" s="7"/>
    </row>
    <row r="3" spans="1:15" s="1" customFormat="1" x14ac:dyDescent="0.3">
      <c r="B3" s="14" t="s">
        <v>10</v>
      </c>
      <c r="C3" s="7"/>
      <c r="D3" s="7"/>
      <c r="E3" s="5" t="s">
        <v>8</v>
      </c>
      <c r="F3" s="16"/>
      <c r="G3" s="7"/>
      <c r="H3" s="7"/>
      <c r="I3" s="7"/>
      <c r="J3" s="7"/>
      <c r="K3" s="7"/>
      <c r="L3" s="7"/>
    </row>
    <row r="4" spans="1:15" s="1" customFormat="1" x14ac:dyDescent="0.3">
      <c r="B4" s="22" t="s">
        <v>13</v>
      </c>
      <c r="C4" s="7"/>
      <c r="D4" s="7"/>
      <c r="E4" s="20">
        <f ca="1">TODAY()</f>
        <v>42554</v>
      </c>
      <c r="F4" s="17">
        <f ca="1">E4</f>
        <v>42554</v>
      </c>
      <c r="G4" s="7"/>
      <c r="H4" s="7"/>
      <c r="I4" s="7"/>
      <c r="J4" s="7"/>
      <c r="K4" s="7"/>
      <c r="L4" s="7"/>
      <c r="O4" s="3"/>
    </row>
    <row r="5" spans="1:15" s="1" customFormat="1" x14ac:dyDescent="0.3">
      <c r="C5" s="7"/>
      <c r="D5" s="7"/>
      <c r="E5" s="19">
        <f ca="1">E4</f>
        <v>42554</v>
      </c>
      <c r="F5" s="18">
        <v>0</v>
      </c>
      <c r="G5" s="7"/>
      <c r="H5" s="7"/>
      <c r="I5" s="7"/>
      <c r="J5" s="7"/>
      <c r="K5" s="7"/>
      <c r="L5" s="7"/>
      <c r="N5" s="4"/>
      <c r="O5" s="3"/>
    </row>
    <row r="6" spans="1:15" s="1" customFormat="1" x14ac:dyDescent="0.3">
      <c r="B6" s="15" t="s">
        <v>17</v>
      </c>
      <c r="C6" s="7"/>
      <c r="D6" s="28">
        <f>DATE(YEAR(D7),MONTH(D7),1)</f>
        <v>42461</v>
      </c>
      <c r="E6" s="19"/>
      <c r="F6" s="18"/>
      <c r="G6" s="7"/>
      <c r="H6" s="7"/>
      <c r="I6" s="7"/>
      <c r="J6" s="7"/>
      <c r="K6" s="7"/>
      <c r="L6" s="7"/>
      <c r="N6" s="4"/>
      <c r="O6" s="3"/>
    </row>
    <row r="7" spans="1:15" s="1" customFormat="1" x14ac:dyDescent="0.3">
      <c r="A7" s="7"/>
      <c r="B7" s="7"/>
      <c r="C7" s="7"/>
      <c r="D7" s="27">
        <f>MIN(D9:D500)</f>
        <v>42486</v>
      </c>
      <c r="E7" s="19"/>
      <c r="F7" s="18"/>
      <c r="G7" s="7"/>
      <c r="H7" s="7"/>
      <c r="I7" s="7"/>
      <c r="J7" s="7"/>
      <c r="K7" s="7"/>
      <c r="L7" s="7"/>
      <c r="N7" s="4"/>
      <c r="O7" s="3"/>
    </row>
    <row r="8" spans="1:15" s="21" customFormat="1" ht="28.8" x14ac:dyDescent="0.3">
      <c r="B8" s="23" t="s">
        <v>6</v>
      </c>
      <c r="C8" s="23" t="s">
        <v>5</v>
      </c>
      <c r="D8" s="23" t="s">
        <v>0</v>
      </c>
      <c r="E8" s="23" t="s">
        <v>12</v>
      </c>
      <c r="F8" s="23" t="s">
        <v>7</v>
      </c>
      <c r="G8" s="10"/>
      <c r="H8" s="23" t="s">
        <v>11</v>
      </c>
      <c r="I8" s="23" t="s">
        <v>15</v>
      </c>
      <c r="J8" s="2"/>
      <c r="K8" s="23" t="s">
        <v>14</v>
      </c>
      <c r="L8" s="23" t="s">
        <v>16</v>
      </c>
    </row>
    <row r="9" spans="1:15" x14ac:dyDescent="0.3">
      <c r="B9" s="8" t="s">
        <v>1</v>
      </c>
      <c r="C9" s="24">
        <v>17050</v>
      </c>
      <c r="D9" s="25">
        <v>42495</v>
      </c>
      <c r="E9" s="26">
        <f t="shared" ref="E9:E16" si="0">F9-D9</f>
        <v>50</v>
      </c>
      <c r="F9" s="9">
        <v>42545</v>
      </c>
      <c r="H9" s="9">
        <f t="shared" ref="H9:H16" ca="1" si="1">IF(F9&lt;$E$4,F9,"")</f>
        <v>42545</v>
      </c>
      <c r="I9" s="9">
        <f t="shared" ref="I9:I16" ca="1" si="2">IF(F9&lt;$E$4,E9,"")</f>
        <v>50</v>
      </c>
      <c r="J9" s="2"/>
      <c r="K9" s="9" t="str">
        <f t="shared" ref="K9:K16" ca="1" si="3">IF(F9&gt;$E$4,F9,"")</f>
        <v/>
      </c>
      <c r="L9" s="9" t="str">
        <f t="shared" ref="L9:L16" ca="1" si="4">IF(F9&gt;$E$4,E9,"")</f>
        <v/>
      </c>
    </row>
    <row r="10" spans="1:15" x14ac:dyDescent="0.3">
      <c r="B10" s="8" t="s">
        <v>1</v>
      </c>
      <c r="C10" s="24">
        <v>17051</v>
      </c>
      <c r="D10" s="25">
        <v>42542</v>
      </c>
      <c r="E10" s="26">
        <f t="shared" si="0"/>
        <v>90</v>
      </c>
      <c r="F10" s="9">
        <v>42632</v>
      </c>
      <c r="H10" s="9" t="str">
        <f t="shared" ca="1" si="1"/>
        <v/>
      </c>
      <c r="I10" s="9" t="str">
        <f t="shared" ca="1" si="2"/>
        <v/>
      </c>
      <c r="J10" s="2"/>
      <c r="K10" s="9">
        <f t="shared" ca="1" si="3"/>
        <v>42632</v>
      </c>
      <c r="L10" s="9">
        <f t="shared" ca="1" si="4"/>
        <v>90</v>
      </c>
    </row>
    <row r="11" spans="1:15" x14ac:dyDescent="0.3">
      <c r="B11" s="8" t="s">
        <v>2</v>
      </c>
      <c r="C11" s="24">
        <v>16968</v>
      </c>
      <c r="D11" s="25">
        <v>42500</v>
      </c>
      <c r="E11" s="26">
        <f t="shared" si="0"/>
        <v>36</v>
      </c>
      <c r="F11" s="9">
        <v>42536</v>
      </c>
      <c r="H11" s="9">
        <f t="shared" ca="1" si="1"/>
        <v>42536</v>
      </c>
      <c r="I11" s="9">
        <f t="shared" ca="1" si="2"/>
        <v>36</v>
      </c>
      <c r="J11" s="2"/>
      <c r="K11" s="9" t="str">
        <f t="shared" ca="1" si="3"/>
        <v/>
      </c>
      <c r="L11" s="9" t="str">
        <f t="shared" ca="1" si="4"/>
        <v/>
      </c>
    </row>
    <row r="12" spans="1:15" x14ac:dyDescent="0.3">
      <c r="B12" s="8" t="s">
        <v>3</v>
      </c>
      <c r="C12" s="24">
        <v>16989</v>
      </c>
      <c r="D12" s="25">
        <v>42510</v>
      </c>
      <c r="E12" s="26">
        <f t="shared" si="0"/>
        <v>56</v>
      </c>
      <c r="F12" s="9">
        <v>42566</v>
      </c>
      <c r="H12" s="9" t="str">
        <f t="shared" ca="1" si="1"/>
        <v/>
      </c>
      <c r="I12" s="9" t="str">
        <f t="shared" ca="1" si="2"/>
        <v/>
      </c>
      <c r="J12" s="2"/>
      <c r="K12" s="9">
        <f t="shared" ca="1" si="3"/>
        <v>42566</v>
      </c>
      <c r="L12" s="9">
        <f t="shared" ca="1" si="4"/>
        <v>56</v>
      </c>
    </row>
    <row r="13" spans="1:15" x14ac:dyDescent="0.3">
      <c r="B13" s="8" t="s">
        <v>4</v>
      </c>
      <c r="C13" s="24">
        <v>16931</v>
      </c>
      <c r="D13" s="25">
        <v>42486</v>
      </c>
      <c r="E13" s="26">
        <f t="shared" si="0"/>
        <v>121</v>
      </c>
      <c r="F13" s="9">
        <v>42607</v>
      </c>
      <c r="H13" s="9" t="str">
        <f t="shared" ca="1" si="1"/>
        <v/>
      </c>
      <c r="I13" s="9" t="str">
        <f t="shared" ca="1" si="2"/>
        <v/>
      </c>
      <c r="J13" s="2"/>
      <c r="K13" s="9">
        <f t="shared" ca="1" si="3"/>
        <v>42607</v>
      </c>
      <c r="L13" s="9">
        <f t="shared" ca="1" si="4"/>
        <v>121</v>
      </c>
    </row>
    <row r="14" spans="1:15" x14ac:dyDescent="0.3">
      <c r="B14" s="8" t="s">
        <v>4</v>
      </c>
      <c r="C14" s="24">
        <v>16990</v>
      </c>
      <c r="D14" s="25">
        <v>42510</v>
      </c>
      <c r="E14" s="26">
        <f t="shared" si="0"/>
        <v>21</v>
      </c>
      <c r="F14" s="9">
        <v>42531</v>
      </c>
      <c r="H14" s="9">
        <f t="shared" ca="1" si="1"/>
        <v>42531</v>
      </c>
      <c r="I14" s="9">
        <f t="shared" ca="1" si="2"/>
        <v>21</v>
      </c>
      <c r="J14" s="2"/>
      <c r="K14" s="9" t="str">
        <f t="shared" ca="1" si="3"/>
        <v/>
      </c>
      <c r="L14" s="9" t="str">
        <f t="shared" ca="1" si="4"/>
        <v/>
      </c>
    </row>
    <row r="15" spans="1:15" x14ac:dyDescent="0.3">
      <c r="B15" s="8" t="s">
        <v>4</v>
      </c>
      <c r="C15" s="24">
        <v>16994</v>
      </c>
      <c r="D15" s="25">
        <v>42514</v>
      </c>
      <c r="E15" s="26">
        <f t="shared" si="0"/>
        <v>20</v>
      </c>
      <c r="F15" s="9">
        <v>42534</v>
      </c>
      <c r="H15" s="9">
        <f t="shared" ca="1" si="1"/>
        <v>42534</v>
      </c>
      <c r="I15" s="9">
        <f t="shared" ca="1" si="2"/>
        <v>20</v>
      </c>
      <c r="J15" s="2"/>
      <c r="K15" s="9" t="str">
        <f t="shared" ca="1" si="3"/>
        <v/>
      </c>
      <c r="L15" s="9" t="str">
        <f t="shared" ca="1" si="4"/>
        <v/>
      </c>
    </row>
    <row r="16" spans="1:15" x14ac:dyDescent="0.3">
      <c r="B16" s="8" t="s">
        <v>4</v>
      </c>
      <c r="C16" s="24">
        <v>17001</v>
      </c>
      <c r="D16" s="25">
        <v>42517</v>
      </c>
      <c r="E16" s="26">
        <f t="shared" si="0"/>
        <v>24</v>
      </c>
      <c r="F16" s="9">
        <v>42541</v>
      </c>
      <c r="H16" s="9">
        <f t="shared" ca="1" si="1"/>
        <v>42541</v>
      </c>
      <c r="I16" s="9">
        <f t="shared" ca="1" si="2"/>
        <v>24</v>
      </c>
      <c r="J16" s="2"/>
      <c r="K16" s="9" t="str">
        <f t="shared" ca="1" si="3"/>
        <v/>
      </c>
      <c r="L16" s="9" t="str">
        <f t="shared" ca="1" si="4"/>
        <v/>
      </c>
    </row>
    <row r="17" spans="10:10" x14ac:dyDescent="0.3">
      <c r="J17" s="2"/>
    </row>
    <row r="18" spans="10:10" x14ac:dyDescent="0.3">
      <c r="J18" s="2"/>
    </row>
    <row r="19" spans="10:10" x14ac:dyDescent="0.3">
      <c r="J19" s="2"/>
    </row>
    <row r="20" spans="10:10" x14ac:dyDescent="0.3">
      <c r="J20" s="2"/>
    </row>
    <row r="21" spans="10:10" x14ac:dyDescent="0.3">
      <c r="J21" s="2"/>
    </row>
    <row r="22" spans="10:10" x14ac:dyDescent="0.3">
      <c r="J22" s="2"/>
    </row>
    <row r="23" spans="10:10" x14ac:dyDescent="0.3">
      <c r="J23" s="2"/>
    </row>
    <row r="24" spans="10:10" x14ac:dyDescent="0.3">
      <c r="J24" s="2"/>
    </row>
    <row r="25" spans="10:10" x14ac:dyDescent="0.3">
      <c r="J25" s="2"/>
    </row>
    <row r="26" spans="10:10" x14ac:dyDescent="0.3">
      <c r="J26" s="2"/>
    </row>
    <row r="27" spans="10:10" x14ac:dyDescent="0.3">
      <c r="J27" s="2"/>
    </row>
    <row r="28" spans="10:10" x14ac:dyDescent="0.3">
      <c r="J28" s="2"/>
    </row>
    <row r="29" spans="10:10" x14ac:dyDescent="0.3">
      <c r="J29" s="2"/>
    </row>
    <row r="30" spans="10:10" x14ac:dyDescent="0.3">
      <c r="J30" s="2"/>
    </row>
    <row r="31" spans="10:10" x14ac:dyDescent="0.3">
      <c r="J31" s="2"/>
    </row>
    <row r="32" spans="10:10" x14ac:dyDescent="0.3">
      <c r="J32" s="2"/>
    </row>
    <row r="33" spans="10:10" x14ac:dyDescent="0.3">
      <c r="J33" s="2"/>
    </row>
    <row r="34" spans="10:10" x14ac:dyDescent="0.3">
      <c r="J34" s="2"/>
    </row>
  </sheetData>
  <conditionalFormatting sqref="K2:L2 H9:I1048576 H8 K9:L1048576 K8 H1:I2 K1">
    <cfRule type="containsBlanks" dxfId="2" priority="1">
      <formula>LEN(TRIM(H1))=0</formula>
    </cfRule>
  </conditionalFormatting>
  <conditionalFormatting sqref="F9:F16 K9:K16 H9:H16">
    <cfRule type="cellIs" dxfId="1" priority="12" operator="greaterThan">
      <formula>$E$4</formula>
    </cfRule>
    <cfRule type="cellIs" dxfId="0" priority="13" operator="lessThan">
      <formula>$E$4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50" zoomScaleNormal="50" workbookViewId="0">
      <selection activeCell="K44" sqref="K4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Visualisation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Filipe</cp:lastModifiedBy>
  <dcterms:created xsi:type="dcterms:W3CDTF">2016-06-28T17:07:35Z</dcterms:created>
  <dcterms:modified xsi:type="dcterms:W3CDTF">2016-07-03T09:23:34Z</dcterms:modified>
</cp:coreProperties>
</file>