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ocuments\Gestion\"/>
    </mc:Choice>
  </mc:AlternateContent>
  <bookViews>
    <workbookView xWindow="0" yWindow="0" windowWidth="28800" windowHeight="12135"/>
  </bookViews>
  <sheets>
    <sheet name="Horaire" sheetId="8" r:id="rId1"/>
    <sheet name="Base" sheetId="5" r:id="rId2"/>
  </sheets>
  <externalReferences>
    <externalReference r:id="rId3"/>
  </externalReferences>
  <definedNames>
    <definedName name="_xlnm._FilterDatabase" localSheetId="0" hidden="1">Horaire!$D$3:$Q$11</definedName>
    <definedName name="adresse" localSheetId="0">#REF!</definedName>
    <definedName name="adresse">#REF!</definedName>
    <definedName name="Annee" localSheetId="0">#REF!</definedName>
    <definedName name="Annee">#REF!</definedName>
    <definedName name="Code">'[1]#REF'!$B$3:$B$13</definedName>
    <definedName name="Couleur">'[1]#REF'!$C$3:$C$13</definedName>
    <definedName name="_xlnm.Criteria" localSheetId="0">Horaire!$D$4:$D$4</definedName>
    <definedName name="De" localSheetId="0">Horaire!#REF!</definedName>
    <definedName name="De">#REF!</definedName>
    <definedName name="EURO" localSheetId="0">#REF!</definedName>
    <definedName name="EURO">#REF!</definedName>
    <definedName name="Fi" localSheetId="0">Horaire!#REF!</definedName>
    <definedName name="Fi">#REF!</definedName>
    <definedName name="NonTrouvé">'[1]#REF'!$C$16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8" l="1"/>
  <c r="N11" i="8" s="1"/>
  <c r="P11" i="8" s="1"/>
  <c r="K11" i="8"/>
  <c r="L11" i="8" s="1"/>
  <c r="M10" i="8"/>
  <c r="N10" i="8" s="1"/>
  <c r="P10" i="8" s="1"/>
  <c r="K10" i="8"/>
  <c r="L10" i="8" s="1"/>
  <c r="M9" i="8"/>
  <c r="N9" i="8" s="1"/>
  <c r="P9" i="8" s="1"/>
  <c r="K9" i="8"/>
  <c r="L9" i="8" s="1"/>
  <c r="M8" i="8"/>
  <c r="N8" i="8" s="1"/>
  <c r="K8" i="8"/>
  <c r="L8" i="8" s="1"/>
  <c r="M7" i="8"/>
  <c r="N7" i="8" s="1"/>
  <c r="K7" i="8"/>
  <c r="L7" i="8" s="1"/>
  <c r="M6" i="8"/>
  <c r="N6" i="8" s="1"/>
  <c r="K6" i="8"/>
  <c r="L6" i="8" s="1"/>
  <c r="M5" i="8"/>
  <c r="N5" i="8" s="1"/>
  <c r="P5" i="8" s="1"/>
  <c r="K5" i="8"/>
  <c r="L5" i="8" s="1"/>
  <c r="M4" i="8"/>
  <c r="N4" i="8" s="1"/>
  <c r="K4" i="8"/>
  <c r="L4" i="8" s="1"/>
  <c r="B5" i="8"/>
  <c r="Q10" i="8" l="1"/>
  <c r="O10" i="8" s="1"/>
  <c r="Q11" i="8"/>
  <c r="O11" i="8" s="1"/>
  <c r="Q4" i="8"/>
  <c r="O4" i="8" s="1"/>
  <c r="Q5" i="8"/>
  <c r="O5" i="8" s="1"/>
  <c r="A4" i="8"/>
  <c r="Q6" i="8"/>
  <c r="O6" i="8" s="1"/>
  <c r="P6" i="8"/>
  <c r="A5" i="8"/>
  <c r="B6" i="8"/>
  <c r="P7" i="8"/>
  <c r="Q7" i="8"/>
  <c r="O7" i="8" s="1"/>
  <c r="P4" i="8"/>
  <c r="Q8" i="8"/>
  <c r="O8" i="8" s="1"/>
  <c r="P8" i="8"/>
  <c r="Q9" i="8"/>
  <c r="O9" i="8" s="1"/>
  <c r="A6" i="8" l="1"/>
  <c r="B7" i="8"/>
  <c r="A7" i="8" l="1"/>
  <c r="B8" i="8"/>
  <c r="A8" i="8" l="1"/>
  <c r="B9" i="8"/>
  <c r="A9" i="8" l="1"/>
  <c r="B10" i="8"/>
  <c r="A10" i="8" l="1"/>
  <c r="B11" i="8"/>
  <c r="A11" i="8" l="1"/>
</calcChain>
</file>

<file path=xl/sharedStrings.xml><?xml version="1.0" encoding="utf-8"?>
<sst xmlns="http://schemas.openxmlformats.org/spreadsheetml/2006/main" count="90" uniqueCount="36">
  <si>
    <t xml:space="preserve">Semaine commencant </t>
  </si>
  <si>
    <t>Nombre de Semaine</t>
  </si>
  <si>
    <t>CP</t>
  </si>
  <si>
    <t>Date</t>
  </si>
  <si>
    <t>Sce</t>
  </si>
  <si>
    <t>Ps</t>
  </si>
  <si>
    <t>Fsp</t>
  </si>
  <si>
    <t>Psp1</t>
  </si>
  <si>
    <t>Fsp1</t>
  </si>
  <si>
    <t>Psp2</t>
  </si>
  <si>
    <t>Fs</t>
  </si>
  <si>
    <t>TTE-H</t>
  </si>
  <si>
    <t>STI01</t>
  </si>
  <si>
    <t>Lundi</t>
  </si>
  <si>
    <t>Mardi</t>
  </si>
  <si>
    <t>Mercredi</t>
  </si>
  <si>
    <t>Jeudi</t>
  </si>
  <si>
    <t>Vendredi</t>
  </si>
  <si>
    <t>Samedi</t>
  </si>
  <si>
    <t>Dimanche</t>
  </si>
  <si>
    <t>Divers</t>
  </si>
  <si>
    <t>PS</t>
  </si>
  <si>
    <t>FSP</t>
  </si>
  <si>
    <t>PSP1</t>
  </si>
  <si>
    <t>FSP1</t>
  </si>
  <si>
    <t>PSP2</t>
  </si>
  <si>
    <t>FS</t>
  </si>
  <si>
    <t>STI02</t>
  </si>
  <si>
    <t>Week</t>
  </si>
  <si>
    <t>TTE-C</t>
  </si>
  <si>
    <t>Ampl-H</t>
  </si>
  <si>
    <t>Ampl-C</t>
  </si>
  <si>
    <t>C0</t>
  </si>
  <si>
    <t>A23</t>
  </si>
  <si>
    <t>Coupure</t>
  </si>
  <si>
    <t>STI06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</si>
</sst>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"/>
    <numFmt numFmtId="165" formatCode="h:mm;@"/>
  </numFmts>
  <fonts count="10" x14ac:knownFonts="1">
    <font>
      <sz val="11"/>
      <color theme="1"/>
      <name val="Calibri"/>
      <family val="2"/>
      <scheme val="minor"/>
    </font>
    <font>
      <sz val="10"/>
      <name val="Comic Sans MS"/>
    </font>
    <font>
      <b/>
      <sz val="12"/>
      <name val="Cambria"/>
      <family val="1"/>
    </font>
    <font>
      <b/>
      <sz val="14"/>
      <name val="Cambria"/>
      <family val="1"/>
    </font>
    <font>
      <sz val="10"/>
      <name val="Cambria"/>
      <family val="1"/>
    </font>
    <font>
      <b/>
      <sz val="10"/>
      <name val="Cambria"/>
      <family val="1"/>
    </font>
    <font>
      <b/>
      <sz val="10"/>
      <name val="Arial"/>
      <family val="2"/>
    </font>
    <font>
      <b/>
      <sz val="10"/>
      <name val="Comic Sans MS"/>
      <family val="4"/>
    </font>
    <font>
      <sz val="10"/>
      <name val="Comic Sans MS"/>
      <family val="4"/>
    </font>
    <font>
      <sz val="11"/>
      <name val="Cambria"/>
    </font>
  </fonts>
  <fills count="7">
    <fill>
      <patternFill patternType="none"/>
    </fill>
    <fill>
      <patternFill patternType="gray125"/>
    </fill>
    <fill>
      <patternFill patternType="solid">
        <fgColor rgb="FFD8D8D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38">
    <xf numFmtId="0" fontId="0" fillId="0" borderId="0" xfId="0"/>
    <xf numFmtId="0" fontId="1" fillId="0" borderId="0" xfId="1">
      <alignment vertical="center"/>
    </xf>
    <xf numFmtId="0" fontId="3" fillId="2" borderId="6" xfId="1" applyFont="1" applyFill="1" applyBorder="1" applyAlignment="1" applyProtection="1">
      <alignment horizontal="center" vertical="center"/>
      <protection hidden="1"/>
    </xf>
    <xf numFmtId="0" fontId="4" fillId="0" borderId="0" xfId="1" applyFont="1" applyAlignment="1">
      <alignment horizontal="center" vertical="center"/>
    </xf>
    <xf numFmtId="0" fontId="4" fillId="0" borderId="0" xfId="1" applyFont="1">
      <alignment vertical="center"/>
    </xf>
    <xf numFmtId="20" fontId="4" fillId="0" borderId="0" xfId="1" applyNumberFormat="1" applyFont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5" borderId="7" xfId="1" applyFont="1" applyFill="1" applyBorder="1" applyAlignment="1">
      <alignment horizontal="center" vertical="center" wrapText="1"/>
    </xf>
    <xf numFmtId="164" fontId="5" fillId="5" borderId="7" xfId="1" applyNumberFormat="1" applyFont="1" applyFill="1" applyBorder="1" applyAlignment="1">
      <alignment horizontal="center" vertical="center" wrapText="1"/>
    </xf>
    <xf numFmtId="0" fontId="5" fillId="0" borderId="7" xfId="1" applyFont="1" applyBorder="1" applyAlignment="1">
      <alignment horizontal="center"/>
    </xf>
    <xf numFmtId="0" fontId="5" fillId="3" borderId="7" xfId="1" applyFont="1" applyFill="1" applyBorder="1" applyAlignment="1">
      <alignment horizontal="center" vertical="center" wrapText="1"/>
    </xf>
    <xf numFmtId="0" fontId="5" fillId="0" borderId="7" xfId="1" applyFont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6" fillId="0" borderId="6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7" fillId="0" borderId="8" xfId="1" applyFont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165" fontId="9" fillId="0" borderId="0" xfId="1" applyNumberFormat="1" applyFont="1" applyBorder="1" applyAlignment="1" applyProtection="1">
      <alignment horizontal="center"/>
      <protection locked="0" hidden="1"/>
    </xf>
    <xf numFmtId="20" fontId="8" fillId="0" borderId="0" xfId="1" applyNumberFormat="1" applyFont="1" applyAlignment="1">
      <alignment horizontal="center" vertical="center"/>
    </xf>
    <xf numFmtId="20" fontId="1" fillId="0" borderId="0" xfId="1" applyNumberFormat="1" applyAlignment="1">
      <alignment horizontal="center" vertical="center"/>
    </xf>
    <xf numFmtId="165" fontId="9" fillId="4" borderId="0" xfId="1" applyNumberFormat="1" applyFont="1" applyFill="1" applyBorder="1" applyAlignment="1" applyProtection="1">
      <alignment horizontal="center"/>
      <protection locked="0" hidden="1"/>
    </xf>
    <xf numFmtId="0" fontId="6" fillId="4" borderId="6" xfId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5" fontId="9" fillId="0" borderId="0" xfId="0" applyNumberFormat="1" applyFont="1" applyBorder="1" applyAlignment="1" applyProtection="1">
      <alignment horizontal="center"/>
      <protection locked="0" hidden="1"/>
    </xf>
    <xf numFmtId="2" fontId="4" fillId="0" borderId="0" xfId="1" applyNumberFormat="1" applyFont="1" applyAlignment="1">
      <alignment horizontal="center" vertical="center"/>
    </xf>
    <xf numFmtId="0" fontId="5" fillId="4" borderId="7" xfId="1" applyFont="1" applyFill="1" applyBorder="1" applyAlignment="1">
      <alignment horizontal="center" vertical="center" wrapText="1"/>
    </xf>
    <xf numFmtId="0" fontId="2" fillId="0" borderId="4" xfId="1" applyFont="1" applyFill="1" applyBorder="1" applyAlignment="1" applyProtection="1">
      <alignment horizontal="center" vertical="center"/>
      <protection hidden="1"/>
    </xf>
    <xf numFmtId="0" fontId="2" fillId="0" borderId="5" xfId="1" applyFont="1" applyFill="1" applyBorder="1" applyAlignment="1" applyProtection="1">
      <alignment horizontal="center" vertical="center"/>
      <protection hidden="1"/>
    </xf>
    <xf numFmtId="164" fontId="4" fillId="4" borderId="0" xfId="1" applyNumberFormat="1" applyFont="1" applyFill="1" applyAlignment="1">
      <alignment horizontal="center" vertical="center"/>
    </xf>
    <xf numFmtId="0" fontId="5" fillId="4" borderId="0" xfId="1" applyFont="1" applyFill="1" applyAlignment="1">
      <alignment horizontal="center" vertical="center"/>
    </xf>
    <xf numFmtId="20" fontId="5" fillId="6" borderId="0" xfId="1" applyNumberFormat="1" applyFont="1" applyFill="1" applyBorder="1" applyAlignment="1">
      <alignment horizontal="center" vertical="center"/>
    </xf>
    <xf numFmtId="20" fontId="4" fillId="6" borderId="0" xfId="1" applyNumberFormat="1" applyFont="1" applyFill="1" applyAlignment="1">
      <alignment horizontal="center" vertical="center"/>
    </xf>
    <xf numFmtId="0" fontId="8" fillId="4" borderId="0" xfId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>
          <bgColor rgb="FF92D050"/>
        </patternFill>
      </fill>
    </dxf>
    <dxf>
      <fill>
        <patternFill>
          <bgColor rgb="FFFFFF66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12</xdr:row>
      <xdr:rowOff>1</xdr:rowOff>
    </xdr:from>
    <xdr:to>
      <xdr:col>23</xdr:col>
      <xdr:colOff>523875</xdr:colOff>
      <xdr:row>22</xdr:row>
      <xdr:rowOff>1</xdr:rowOff>
    </xdr:to>
    <xdr:sp macro="" textlink="">
      <xdr:nvSpPr>
        <xdr:cNvPr id="2" name="ZoneTexte 1"/>
        <xdr:cNvSpPr txBox="1"/>
      </xdr:nvSpPr>
      <xdr:spPr>
        <a:xfrm>
          <a:off x="2600325" y="2257426"/>
          <a:ext cx="1076325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feuille comporte</a:t>
          </a:r>
          <a:r>
            <a:rPr lang="fr-FR" sz="1100" baseline="0"/>
            <a:t> 400 lignes ,</a:t>
          </a:r>
        </a:p>
        <a:p>
          <a:r>
            <a:rPr lang="fr-FR" sz="1100" baseline="0"/>
            <a:t>Les cellules D4:D400  et B4:B400 sont les zone de critere a chercher et Les donnees sont a copie dans les cellules </a:t>
          </a:r>
          <a:r>
            <a:rPr lang="fr-FR" sz="1100" b="1" baseline="0">
              <a:solidFill>
                <a:srgbClr val="00B050"/>
              </a:solidFill>
            </a:rPr>
            <a:t>E4:J4. </a:t>
          </a:r>
          <a:r>
            <a:rPr lang="fr-FR" sz="1100" baseline="0"/>
            <a:t> (les extraires de la feuille Base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Cellules C16:H16</a:t>
          </a:r>
          <a:r>
            <a:rPr lang="fr-FR" sz="1100" baseline="0"/>
            <a:t>).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3</xdr:row>
      <xdr:rowOff>85725</xdr:rowOff>
    </xdr:from>
    <xdr:to>
      <xdr:col>14</xdr:col>
      <xdr:colOff>400050</xdr:colOff>
      <xdr:row>13</xdr:row>
      <xdr:rowOff>123825</xdr:rowOff>
    </xdr:to>
    <xdr:sp macro="" textlink="">
      <xdr:nvSpPr>
        <xdr:cNvPr id="2" name="ZoneTexte 1"/>
        <xdr:cNvSpPr txBox="1"/>
      </xdr:nvSpPr>
      <xdr:spPr>
        <a:xfrm>
          <a:off x="5762625" y="704850"/>
          <a:ext cx="3638550" cy="1990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</a:t>
          </a:r>
          <a:r>
            <a:rPr lang="fr-FR" sz="1100" baseline="0"/>
            <a:t> service je peux les mettre soit a l'horizental ou a la verticale.</a:t>
          </a:r>
        </a:p>
        <a:p>
          <a:endParaRPr lang="fr-FR" sz="1100" baseline="0"/>
        </a:p>
        <a:p>
          <a:r>
            <a:rPr lang="fr-FR" sz="1100" baseline="0"/>
            <a:t>les service peuvent aller jusqu'a 30 lignes et par jours.</a:t>
          </a:r>
        </a:p>
        <a:p>
          <a:endParaRPr lang="fr-FR" sz="1100" baseline="0"/>
        </a:p>
        <a:p>
          <a:r>
            <a:rPr lang="fr-FR" sz="1100" baseline="0"/>
            <a:t>il sont modifier 2 a 3 fois par jour.</a:t>
          </a:r>
        </a:p>
        <a:p>
          <a:endParaRPr lang="fr-FR" sz="1100" baseline="0"/>
        </a:p>
        <a:p>
          <a:r>
            <a:rPr lang="fr-FR" sz="1100" baseline="0"/>
            <a:t>c'est pour ca qu'il est imperatif que tout les enregistrement effectuer ne doit changer dans la feuille Horaire.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TransDev/Documents%20and%20Settings/Samuel/Mes%20documents/Data%20Excel/Example/Prepaye%20veol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 de donnée "/>
      <sheetName val="Paye"/>
      <sheetName val="Paye Donnee"/>
      <sheetName val="Formule"/>
      <sheetName val="PAIE 2000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workbookViewId="0">
      <pane ySplit="3" topLeftCell="A4" activePane="bottomLeft" state="frozenSplit"/>
      <selection pane="bottomLeft" activeCell="D5" sqref="D5:D11"/>
    </sheetView>
  </sheetViews>
  <sheetFormatPr baseColWidth="10" defaultRowHeight="12.75" x14ac:dyDescent="0.25"/>
  <cols>
    <col min="1" max="1" width="10.85546875" style="3" customWidth="1"/>
    <col min="2" max="2" width="13.28515625" style="6" customWidth="1"/>
    <col min="3" max="3" width="8.7109375" style="6" customWidth="1"/>
    <col min="4" max="4" width="8.140625" style="7" customWidth="1"/>
    <col min="5" max="5" width="6.5703125" style="3" bestFit="1" customWidth="1"/>
    <col min="6" max="6" width="6.140625" style="3" bestFit="1" customWidth="1"/>
    <col min="7" max="7" width="5.5703125" style="3" bestFit="1" customWidth="1"/>
    <col min="8" max="9" width="5.85546875" style="3" bestFit="1" customWidth="1"/>
    <col min="10" max="10" width="6.140625" style="3" bestFit="1" customWidth="1"/>
    <col min="11" max="11" width="7.28515625" style="3" bestFit="1" customWidth="1"/>
    <col min="12" max="12" width="7" style="3" bestFit="1" customWidth="1"/>
    <col min="13" max="13" width="8" style="3" bestFit="1" customWidth="1"/>
    <col min="14" max="14" width="6.5703125" style="3" bestFit="1" customWidth="1"/>
    <col min="15" max="16" width="5" style="3" bestFit="1" customWidth="1"/>
    <col min="17" max="17" width="8" style="3" bestFit="1" customWidth="1"/>
    <col min="18" max="16384" width="11.42578125" style="4"/>
  </cols>
  <sheetData>
    <row r="1" spans="1:17" ht="18.75" thickBot="1" x14ac:dyDescent="0.3">
      <c r="A1" s="31" t="s">
        <v>0</v>
      </c>
      <c r="B1" s="32"/>
      <c r="C1" s="2">
        <v>4</v>
      </c>
      <c r="D1" s="3">
        <v>2015</v>
      </c>
    </row>
    <row r="2" spans="1:17" ht="18.75" thickBot="1" x14ac:dyDescent="0.3">
      <c r="A2" s="31" t="s">
        <v>1</v>
      </c>
      <c r="B2" s="32"/>
      <c r="C2" s="2">
        <v>20</v>
      </c>
      <c r="D2" s="3"/>
      <c r="I2" s="5"/>
      <c r="M2" s="4"/>
    </row>
    <row r="3" spans="1:17" s="13" customFormat="1" ht="25.5" x14ac:dyDescent="0.2">
      <c r="A3" s="8" t="s">
        <v>28</v>
      </c>
      <c r="B3" s="9" t="s">
        <v>3</v>
      </c>
      <c r="C3" s="9"/>
      <c r="D3" s="10" t="s">
        <v>4</v>
      </c>
      <c r="E3" s="11" t="s">
        <v>5</v>
      </c>
      <c r="F3" s="12" t="s">
        <v>6</v>
      </c>
      <c r="G3" s="12" t="s">
        <v>7</v>
      </c>
      <c r="H3" s="12" t="s">
        <v>8</v>
      </c>
      <c r="I3" s="12" t="s">
        <v>9</v>
      </c>
      <c r="J3" s="11" t="s">
        <v>10</v>
      </c>
      <c r="K3" s="8" t="s">
        <v>11</v>
      </c>
      <c r="L3" s="8" t="s">
        <v>29</v>
      </c>
      <c r="M3" s="30" t="s">
        <v>30</v>
      </c>
      <c r="N3" s="8" t="s">
        <v>31</v>
      </c>
      <c r="O3" s="8" t="s">
        <v>32</v>
      </c>
      <c r="P3" s="8" t="s">
        <v>33</v>
      </c>
      <c r="Q3" s="8" t="s">
        <v>34</v>
      </c>
    </row>
    <row r="4" spans="1:17" x14ac:dyDescent="0.25">
      <c r="A4" s="3">
        <f t="shared" ref="A4:A11" si="0">+IF(B4="","",IF(MOD(WEEKNUM(B4,2)+$C$1-1,$C$2)=0,$C$2,MOD(WEEKNUM(B4,2)+$C$1-1,$C$2)))</f>
        <v>4</v>
      </c>
      <c r="B4" s="33">
        <v>42005</v>
      </c>
      <c r="D4" s="34" t="s">
        <v>12</v>
      </c>
      <c r="E4" s="35"/>
      <c r="F4" s="36"/>
      <c r="G4" s="36"/>
      <c r="H4" s="36"/>
      <c r="I4" s="36"/>
      <c r="J4" s="36"/>
      <c r="K4" s="5">
        <f>MOD(F4-E4+H4-G4+J4-I4,1)</f>
        <v>0</v>
      </c>
      <c r="L4" s="29">
        <f>HOUR(K4)+MINUTE(K4)/60</f>
        <v>0</v>
      </c>
      <c r="M4" s="5">
        <f>J4-E4</f>
        <v>0</v>
      </c>
      <c r="N4" s="29">
        <f>HOUR(M4)+MINUTE(M4)/60</f>
        <v>0</v>
      </c>
      <c r="O4" s="29">
        <f>IF(AND(Q4&lt;2),0,(Q4-2)*12%)</f>
        <v>0</v>
      </c>
      <c r="P4" s="29">
        <f t="shared" ref="P4" si="1">IF(N4&gt;12,(N4-12)*38%,0)</f>
        <v>0</v>
      </c>
      <c r="Q4" s="29">
        <f t="shared" ref="Q4:Q11" si="2">SUM(N4-L4)</f>
        <v>0</v>
      </c>
    </row>
    <row r="5" spans="1:17" x14ac:dyDescent="0.25">
      <c r="A5" s="3">
        <f t="shared" si="0"/>
        <v>4</v>
      </c>
      <c r="B5" s="6">
        <f>B4+1</f>
        <v>42006</v>
      </c>
      <c r="E5" s="5"/>
      <c r="F5" s="5"/>
      <c r="G5" s="5"/>
      <c r="H5" s="5"/>
      <c r="I5" s="5"/>
      <c r="J5" s="5"/>
      <c r="K5" s="5">
        <f t="shared" ref="K5:K11" si="3">SUM(F5-E5)+(H5-G5)+(J5-I5)</f>
        <v>0</v>
      </c>
      <c r="L5" s="29">
        <f t="shared" ref="L5:L11" si="4">HOUR(K5)+MINUTE(K5)/60</f>
        <v>0</v>
      </c>
      <c r="M5" s="5">
        <f t="shared" ref="M5:M11" si="5">J5-E5</f>
        <v>0</v>
      </c>
      <c r="N5" s="29">
        <f t="shared" ref="N5:N11" si="6">HOUR(M5)+MINUTE(M5)/60</f>
        <v>0</v>
      </c>
      <c r="O5" s="29">
        <f t="shared" ref="O5:O11" si="7">IF(AND(Q5&lt;2),0,(Q5-2)*20%)</f>
        <v>0</v>
      </c>
      <c r="P5" s="29">
        <f>IF(N5&gt;12,(N5-12)*65%,0)</f>
        <v>0</v>
      </c>
      <c r="Q5" s="29">
        <f t="shared" si="2"/>
        <v>0</v>
      </c>
    </row>
    <row r="6" spans="1:17" x14ac:dyDescent="0.25">
      <c r="A6" s="3">
        <f t="shared" si="0"/>
        <v>4</v>
      </c>
      <c r="B6" s="6">
        <f t="shared" ref="B6:B11" si="8">B5+1</f>
        <v>42007</v>
      </c>
      <c r="E6" s="5"/>
      <c r="F6" s="5"/>
      <c r="I6" s="5"/>
      <c r="J6" s="5"/>
      <c r="K6" s="5">
        <f t="shared" si="3"/>
        <v>0</v>
      </c>
      <c r="L6" s="29">
        <f t="shared" si="4"/>
        <v>0</v>
      </c>
      <c r="M6" s="5">
        <f t="shared" si="5"/>
        <v>0</v>
      </c>
      <c r="N6" s="29">
        <f t="shared" si="6"/>
        <v>0</v>
      </c>
      <c r="O6" s="29">
        <f t="shared" si="7"/>
        <v>0</v>
      </c>
      <c r="P6" s="29">
        <f t="shared" ref="P6:P11" si="9">IF(N6&gt;12,(N6-12)*38%,0)</f>
        <v>0</v>
      </c>
      <c r="Q6" s="29">
        <f t="shared" si="2"/>
        <v>0</v>
      </c>
    </row>
    <row r="7" spans="1:17" x14ac:dyDescent="0.25">
      <c r="A7" s="3">
        <f t="shared" si="0"/>
        <v>4</v>
      </c>
      <c r="B7" s="6">
        <f t="shared" si="8"/>
        <v>42008</v>
      </c>
      <c r="E7" s="5"/>
      <c r="F7" s="5"/>
      <c r="I7" s="5"/>
      <c r="J7" s="5"/>
      <c r="K7" s="5">
        <f t="shared" si="3"/>
        <v>0</v>
      </c>
      <c r="L7" s="29">
        <f t="shared" si="4"/>
        <v>0</v>
      </c>
      <c r="M7" s="5">
        <f t="shared" si="5"/>
        <v>0</v>
      </c>
      <c r="N7" s="29">
        <f t="shared" si="6"/>
        <v>0</v>
      </c>
      <c r="O7" s="29">
        <f t="shared" si="7"/>
        <v>0</v>
      </c>
      <c r="P7" s="29">
        <f t="shared" si="9"/>
        <v>0</v>
      </c>
      <c r="Q7" s="29">
        <f t="shared" si="2"/>
        <v>0</v>
      </c>
    </row>
    <row r="8" spans="1:17" x14ac:dyDescent="0.25">
      <c r="A8" s="3">
        <f t="shared" si="0"/>
        <v>5</v>
      </c>
      <c r="B8" s="6">
        <f t="shared" si="8"/>
        <v>42009</v>
      </c>
      <c r="E8" s="5"/>
      <c r="F8" s="5"/>
      <c r="J8" s="5"/>
      <c r="K8" s="5">
        <f t="shared" si="3"/>
        <v>0</v>
      </c>
      <c r="L8" s="29">
        <f t="shared" si="4"/>
        <v>0</v>
      </c>
      <c r="M8" s="5">
        <f t="shared" si="5"/>
        <v>0</v>
      </c>
      <c r="N8" s="29">
        <f t="shared" si="6"/>
        <v>0</v>
      </c>
      <c r="O8" s="29">
        <f t="shared" si="7"/>
        <v>0</v>
      </c>
      <c r="P8" s="29">
        <f t="shared" si="9"/>
        <v>0</v>
      </c>
      <c r="Q8" s="29">
        <f t="shared" si="2"/>
        <v>0</v>
      </c>
    </row>
    <row r="9" spans="1:17" x14ac:dyDescent="0.25">
      <c r="A9" s="3">
        <f t="shared" si="0"/>
        <v>5</v>
      </c>
      <c r="B9" s="6">
        <f t="shared" si="8"/>
        <v>42010</v>
      </c>
      <c r="E9" s="5"/>
      <c r="F9" s="5"/>
      <c r="I9" s="5"/>
      <c r="J9" s="5"/>
      <c r="K9" s="5">
        <f t="shared" si="3"/>
        <v>0</v>
      </c>
      <c r="L9" s="29">
        <f t="shared" si="4"/>
        <v>0</v>
      </c>
      <c r="M9" s="5">
        <f t="shared" si="5"/>
        <v>0</v>
      </c>
      <c r="N9" s="29">
        <f t="shared" si="6"/>
        <v>0</v>
      </c>
      <c r="O9" s="29">
        <f t="shared" si="7"/>
        <v>0</v>
      </c>
      <c r="P9" s="29">
        <f t="shared" si="9"/>
        <v>0</v>
      </c>
      <c r="Q9" s="29">
        <f t="shared" si="2"/>
        <v>0</v>
      </c>
    </row>
    <row r="10" spans="1:17" x14ac:dyDescent="0.25">
      <c r="A10" s="3">
        <f t="shared" si="0"/>
        <v>5</v>
      </c>
      <c r="B10" s="6">
        <f t="shared" si="8"/>
        <v>42011</v>
      </c>
      <c r="K10" s="5">
        <f t="shared" si="3"/>
        <v>0</v>
      </c>
      <c r="L10" s="29">
        <f t="shared" si="4"/>
        <v>0</v>
      </c>
      <c r="M10" s="5">
        <f t="shared" si="5"/>
        <v>0</v>
      </c>
      <c r="N10" s="29">
        <f t="shared" si="6"/>
        <v>0</v>
      </c>
      <c r="O10" s="29">
        <f t="shared" si="7"/>
        <v>0</v>
      </c>
      <c r="P10" s="29">
        <f t="shared" si="9"/>
        <v>0</v>
      </c>
      <c r="Q10" s="29">
        <f t="shared" si="2"/>
        <v>0</v>
      </c>
    </row>
    <row r="11" spans="1:17" x14ac:dyDescent="0.25">
      <c r="A11" s="3">
        <f t="shared" si="0"/>
        <v>5</v>
      </c>
      <c r="B11" s="6">
        <f t="shared" si="8"/>
        <v>42012</v>
      </c>
      <c r="K11" s="5">
        <f t="shared" si="3"/>
        <v>0</v>
      </c>
      <c r="L11" s="29">
        <f t="shared" si="4"/>
        <v>0</v>
      </c>
      <c r="M11" s="5">
        <f t="shared" si="5"/>
        <v>0</v>
      </c>
      <c r="N11" s="29">
        <f t="shared" si="6"/>
        <v>0</v>
      </c>
      <c r="O11" s="29">
        <f t="shared" si="7"/>
        <v>0</v>
      </c>
      <c r="P11" s="29">
        <f t="shared" si="9"/>
        <v>0</v>
      </c>
      <c r="Q11" s="29">
        <f t="shared" si="2"/>
        <v>0</v>
      </c>
    </row>
  </sheetData>
  <mergeCells count="2">
    <mergeCell ref="A1:B1"/>
    <mergeCell ref="A2:B2"/>
  </mergeCells>
  <conditionalFormatting sqref="J1:L2 I2 M1:N1 N2 F1:H2 D1:D2 O1:Q2 A3:Q1048576 R1:XFD1048576">
    <cfRule type="cellIs" dxfId="2" priority="4" stopIfTrue="1" operator="equal">
      <formula>0</formula>
    </cfRule>
  </conditionalFormatting>
  <conditionalFormatting sqref="D4:D11">
    <cfRule type="containsText" dxfId="1" priority="1" operator="containsText" text="CP">
      <formula>NOT(ISERROR(SEARCH("CP",D4)))</formula>
    </cfRule>
  </conditionalFormatting>
  <conditionalFormatting sqref="B4:C11">
    <cfRule type="expression" dxfId="0" priority="8" stopIfTrue="1">
      <formula>COUNTIF(#REF!,B4)&gt;0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1"/>
  <sheetViews>
    <sheetView workbookViewId="0">
      <pane ySplit="3" topLeftCell="A4" activePane="bottomLeft" state="frozenSplit"/>
      <selection pane="bottomLeft" activeCell="K21" sqref="K21"/>
    </sheetView>
  </sheetViews>
  <sheetFormatPr baseColWidth="10" defaultRowHeight="15" x14ac:dyDescent="0.25"/>
  <cols>
    <col min="1" max="1" width="3.28515625" style="1" customWidth="1"/>
    <col min="2" max="8" width="11.42578125" style="14"/>
    <col min="9" max="9" width="3.42578125" style="1" customWidth="1"/>
    <col min="10" max="13" width="11.42578125" style="1"/>
    <col min="14" max="14" width="2.5703125" style="1" customWidth="1"/>
    <col min="15" max="16384" width="11.42578125" style="1"/>
  </cols>
  <sheetData>
    <row r="1" spans="2:8" ht="15.75" thickBot="1" x14ac:dyDescent="0.3"/>
    <row r="2" spans="2:8" ht="15.75" thickBot="1" x14ac:dyDescent="0.3">
      <c r="B2" s="15" t="s">
        <v>13</v>
      </c>
    </row>
    <row r="3" spans="2:8" ht="17.25" thickBot="1" x14ac:dyDescent="0.3">
      <c r="B3" s="16" t="s">
        <v>4</v>
      </c>
      <c r="C3" s="17" t="s">
        <v>21</v>
      </c>
      <c r="D3" s="18" t="s">
        <v>22</v>
      </c>
      <c r="E3" s="18" t="s">
        <v>23</v>
      </c>
      <c r="F3" s="18" t="s">
        <v>24</v>
      </c>
      <c r="G3" s="18" t="s">
        <v>25</v>
      </c>
      <c r="H3" s="19" t="s">
        <v>26</v>
      </c>
    </row>
    <row r="4" spans="2:8" x14ac:dyDescent="0.2">
      <c r="B4" s="27" t="s">
        <v>12</v>
      </c>
      <c r="C4" s="28">
        <v>0.21736111111111112</v>
      </c>
      <c r="D4" s="28">
        <v>0.37361111111111112</v>
      </c>
      <c r="E4" s="28"/>
      <c r="F4" s="28"/>
      <c r="G4" s="28">
        <v>0.69652777777777775</v>
      </c>
      <c r="H4" s="28">
        <v>0.77083333333333337</v>
      </c>
    </row>
    <row r="5" spans="2:8" ht="15.75" thickBot="1" x14ac:dyDescent="0.3"/>
    <row r="6" spans="2:8" ht="15.75" thickBot="1" x14ac:dyDescent="0.3">
      <c r="B6" s="15" t="s">
        <v>14</v>
      </c>
      <c r="C6" s="1"/>
    </row>
    <row r="7" spans="2:8" ht="17.25" thickBot="1" x14ac:dyDescent="0.3">
      <c r="B7" s="16" t="s">
        <v>4</v>
      </c>
      <c r="C7" s="20" t="s">
        <v>21</v>
      </c>
      <c r="D7" s="18" t="s">
        <v>22</v>
      </c>
      <c r="E7" s="18" t="s">
        <v>23</v>
      </c>
      <c r="F7" s="18" t="s">
        <v>24</v>
      </c>
      <c r="G7" s="18" t="s">
        <v>25</v>
      </c>
      <c r="H7" s="19" t="s">
        <v>26</v>
      </c>
    </row>
    <row r="8" spans="2:8" x14ac:dyDescent="0.2">
      <c r="B8" s="27" t="s">
        <v>35</v>
      </c>
      <c r="C8" s="28">
        <v>0.26874999999999999</v>
      </c>
      <c r="D8" s="28">
        <v>0.36805555555555558</v>
      </c>
      <c r="E8" s="28"/>
      <c r="F8" s="28"/>
      <c r="G8" s="28">
        <v>0.66319444444444442</v>
      </c>
      <c r="H8" s="28">
        <v>0.76666666666666661</v>
      </c>
    </row>
    <row r="9" spans="2:8" ht="15.75" thickBot="1" x14ac:dyDescent="0.3"/>
    <row r="10" spans="2:8" ht="15.75" thickBot="1" x14ac:dyDescent="0.3">
      <c r="B10" s="15" t="s">
        <v>15</v>
      </c>
      <c r="C10" s="1"/>
    </row>
    <row r="11" spans="2:8" ht="17.25" thickBot="1" x14ac:dyDescent="0.3">
      <c r="B11" s="16" t="s">
        <v>4</v>
      </c>
      <c r="C11" s="20" t="s">
        <v>21</v>
      </c>
      <c r="D11" s="18" t="s">
        <v>22</v>
      </c>
      <c r="E11" s="18" t="s">
        <v>23</v>
      </c>
      <c r="F11" s="18" t="s">
        <v>24</v>
      </c>
      <c r="G11" s="18" t="s">
        <v>25</v>
      </c>
      <c r="H11" s="19" t="s">
        <v>26</v>
      </c>
    </row>
    <row r="12" spans="2:8" x14ac:dyDescent="0.2">
      <c r="B12" s="27" t="s">
        <v>27</v>
      </c>
      <c r="C12" s="28">
        <v>0.23819444444444446</v>
      </c>
      <c r="D12" s="28">
        <v>0.36805555555555558</v>
      </c>
      <c r="E12" s="28"/>
      <c r="F12" s="28"/>
      <c r="G12" s="28">
        <v>0.65277777777777779</v>
      </c>
      <c r="H12" s="28">
        <v>0.76111111111111107</v>
      </c>
    </row>
    <row r="13" spans="2:8" ht="15.75" thickBot="1" x14ac:dyDescent="0.3"/>
    <row r="14" spans="2:8" ht="15.75" thickBot="1" x14ac:dyDescent="0.3">
      <c r="B14" s="26" t="s">
        <v>16</v>
      </c>
      <c r="C14" s="1"/>
    </row>
    <row r="15" spans="2:8" ht="17.25" thickBot="1" x14ac:dyDescent="0.3">
      <c r="B15" s="16" t="s">
        <v>4</v>
      </c>
      <c r="C15" s="20" t="s">
        <v>21</v>
      </c>
      <c r="D15" s="18" t="s">
        <v>22</v>
      </c>
      <c r="E15" s="18" t="s">
        <v>23</v>
      </c>
      <c r="F15" s="18" t="s">
        <v>24</v>
      </c>
      <c r="G15" s="18" t="s">
        <v>25</v>
      </c>
      <c r="H15" s="19" t="s">
        <v>26</v>
      </c>
    </row>
    <row r="16" spans="2:8" x14ac:dyDescent="0.2">
      <c r="B16" s="37" t="s">
        <v>12</v>
      </c>
      <c r="C16" s="25">
        <v>0.21736111111111112</v>
      </c>
      <c r="D16" s="25">
        <v>0.37361111111111112</v>
      </c>
      <c r="E16" s="25"/>
      <c r="F16" s="25"/>
      <c r="G16" s="25">
        <v>0.69652777777777775</v>
      </c>
      <c r="H16" s="25">
        <v>0.77083333333333337</v>
      </c>
    </row>
    <row r="17" spans="2:8" ht="15.75" thickBot="1" x14ac:dyDescent="0.3"/>
    <row r="18" spans="2:8" ht="15.75" thickBot="1" x14ac:dyDescent="0.3">
      <c r="B18" s="15" t="s">
        <v>17</v>
      </c>
      <c r="C18" s="1"/>
    </row>
    <row r="19" spans="2:8" ht="17.25" thickBot="1" x14ac:dyDescent="0.3">
      <c r="B19" s="16" t="s">
        <v>4</v>
      </c>
      <c r="C19" s="20" t="s">
        <v>21</v>
      </c>
      <c r="D19" s="18" t="s">
        <v>22</v>
      </c>
      <c r="E19" s="18" t="s">
        <v>23</v>
      </c>
      <c r="F19" s="18" t="s">
        <v>24</v>
      </c>
      <c r="G19" s="18" t="s">
        <v>25</v>
      </c>
      <c r="H19" s="19" t="s">
        <v>26</v>
      </c>
    </row>
    <row r="20" spans="2:8" x14ac:dyDescent="0.2">
      <c r="B20" s="21" t="s">
        <v>12</v>
      </c>
      <c r="C20" s="22">
        <v>0.21736111111111112</v>
      </c>
      <c r="D20" s="22">
        <v>0.37361111111111112</v>
      </c>
      <c r="E20" s="22"/>
      <c r="F20" s="22"/>
      <c r="G20" s="22">
        <v>0.69652777777777775</v>
      </c>
      <c r="H20" s="22">
        <v>0.77083333333333337</v>
      </c>
    </row>
    <row r="21" spans="2:8" ht="15.75" thickBot="1" x14ac:dyDescent="0.3"/>
    <row r="22" spans="2:8" ht="15.75" thickBot="1" x14ac:dyDescent="0.3">
      <c r="B22" s="15" t="s">
        <v>18</v>
      </c>
      <c r="C22" s="1"/>
    </row>
    <row r="23" spans="2:8" ht="17.25" thickBot="1" x14ac:dyDescent="0.3">
      <c r="B23" s="16" t="s">
        <v>4</v>
      </c>
      <c r="C23" s="20" t="s">
        <v>21</v>
      </c>
      <c r="D23" s="18" t="s">
        <v>22</v>
      </c>
      <c r="E23" s="18" t="s">
        <v>23</v>
      </c>
      <c r="F23" s="18" t="s">
        <v>24</v>
      </c>
      <c r="G23" s="18" t="s">
        <v>25</v>
      </c>
      <c r="H23" s="19" t="s">
        <v>26</v>
      </c>
    </row>
    <row r="24" spans="2:8" x14ac:dyDescent="0.2">
      <c r="B24" s="21" t="s">
        <v>12</v>
      </c>
      <c r="C24" s="22">
        <v>0.21736111111111112</v>
      </c>
      <c r="D24" s="22">
        <v>0.37361111111111112</v>
      </c>
      <c r="E24" s="22"/>
      <c r="F24" s="22"/>
      <c r="G24" s="22">
        <v>0.69652777777777775</v>
      </c>
      <c r="H24" s="22">
        <v>0.77083333333333337</v>
      </c>
    </row>
    <row r="25" spans="2:8" ht="15.75" thickBot="1" x14ac:dyDescent="0.3"/>
    <row r="26" spans="2:8" ht="15.75" thickBot="1" x14ac:dyDescent="0.3">
      <c r="B26" s="15" t="s">
        <v>19</v>
      </c>
      <c r="C26" s="1"/>
    </row>
    <row r="27" spans="2:8" ht="17.25" thickBot="1" x14ac:dyDescent="0.3">
      <c r="B27" s="16" t="s">
        <v>4</v>
      </c>
      <c r="C27" s="20" t="s">
        <v>21</v>
      </c>
      <c r="D27" s="18" t="s">
        <v>22</v>
      </c>
      <c r="E27" s="18" t="s">
        <v>23</v>
      </c>
      <c r="F27" s="18" t="s">
        <v>24</v>
      </c>
      <c r="G27" s="18" t="s">
        <v>25</v>
      </c>
      <c r="H27" s="19" t="s">
        <v>26</v>
      </c>
    </row>
    <row r="28" spans="2:8" ht="15.75" thickBot="1" x14ac:dyDescent="0.25">
      <c r="B28" s="21"/>
      <c r="H28" s="22"/>
    </row>
    <row r="29" spans="2:8" ht="15.75" thickBot="1" x14ac:dyDescent="0.3">
      <c r="B29" s="15" t="s">
        <v>20</v>
      </c>
      <c r="C29" s="1"/>
    </row>
    <row r="30" spans="2:8" ht="17.25" thickBot="1" x14ac:dyDescent="0.3">
      <c r="B30" s="16" t="s">
        <v>4</v>
      </c>
      <c r="C30" s="20" t="s">
        <v>21</v>
      </c>
      <c r="D30" s="18" t="s">
        <v>22</v>
      </c>
      <c r="E30" s="18" t="s">
        <v>23</v>
      </c>
      <c r="F30" s="18" t="s">
        <v>24</v>
      </c>
      <c r="G30" s="18" t="s">
        <v>25</v>
      </c>
      <c r="H30" s="19" t="s">
        <v>26</v>
      </c>
    </row>
    <row r="31" spans="2:8" x14ac:dyDescent="0.25">
      <c r="B31" s="21" t="s">
        <v>2</v>
      </c>
      <c r="C31" s="23">
        <v>0.29166666666666669</v>
      </c>
      <c r="D31" s="24">
        <v>0.5</v>
      </c>
      <c r="E31" s="24"/>
      <c r="F31" s="24"/>
      <c r="G31" s="24">
        <v>0.58333333333333337</v>
      </c>
      <c r="H31" s="24">
        <v>0.66666666666666663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Horaire</vt:lpstr>
      <vt:lpstr>Base</vt:lpstr>
      <vt:lpstr>Horaire!Criteres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Attellan</dc:creator>
  <cp:lastModifiedBy>Samuel Attellan</cp:lastModifiedBy>
  <dcterms:created xsi:type="dcterms:W3CDTF">2015-05-01T10:41:16Z</dcterms:created>
  <dcterms:modified xsi:type="dcterms:W3CDTF">2015-05-03T17:41:57Z</dcterms:modified>
</cp:coreProperties>
</file>