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480" yWindow="60" windowWidth="18195" windowHeight="8505"/>
  </bookViews>
  <sheets>
    <sheet name="Réconciliation 1" sheetId="1" r:id="rId1"/>
    <sheet name="Compilation-Minéralogie" sheetId="2" r:id="rId2"/>
  </sheets>
  <externalReferences>
    <externalReference r:id="rId3"/>
  </externalReferences>
  <definedNames>
    <definedName name="f_ville">OFFSET(p_ville,0,0,COUNTA(l_ville),1)</definedName>
    <definedName name="l_ville">'[1]BD-minéraux'!$A$3:$A$39994</definedName>
    <definedName name="p_ville">'[1]BD-minéraux'!$A$3</definedName>
    <definedName name="solver_adj" localSheetId="0" hidden="1">'Réconciliation 1'!$D$4:$D$23</definedName>
    <definedName name="solver_cvg" localSheetId="0" hidden="1">0.0001</definedName>
    <definedName name="solver_drv" localSheetId="0" hidden="1">1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'Réconciliation 1'!$E$27</definedName>
    <definedName name="solver_lhs10" localSheetId="0" hidden="1">'Réconciliation 1'!$N$27</definedName>
    <definedName name="solver_lhs11" localSheetId="0" hidden="1">'Réconciliation 1'!$O$27</definedName>
    <definedName name="solver_lhs12" localSheetId="0" hidden="1">'Réconciliation 1'!#REF!</definedName>
    <definedName name="solver_lhs13" localSheetId="0" hidden="1">'Réconciliation 1'!#REF!</definedName>
    <definedName name="solver_lhs14" localSheetId="0" hidden="1">'Réconciliation 1'!#REF!</definedName>
    <definedName name="solver_lhs15" localSheetId="0" hidden="1">'Réconciliation 1'!#REF!</definedName>
    <definedName name="solver_lhs16" localSheetId="0" hidden="1">'Réconciliation 1'!#REF!</definedName>
    <definedName name="solver_lhs17" localSheetId="0" hidden="1">'Réconciliation 1'!#REF!</definedName>
    <definedName name="solver_lhs2" localSheetId="0" hidden="1">'Réconciliation 1'!$F$27</definedName>
    <definedName name="solver_lhs3" localSheetId="0" hidden="1">'Réconciliation 1'!$G$27</definedName>
    <definedName name="solver_lhs4" localSheetId="0" hidden="1">'Réconciliation 1'!$H$27</definedName>
    <definedName name="solver_lhs5" localSheetId="0" hidden="1">'Réconciliation 1'!$I$27</definedName>
    <definedName name="solver_lhs6" localSheetId="0" hidden="1">'Réconciliation 1'!$J$27</definedName>
    <definedName name="solver_lhs7" localSheetId="0" hidden="1">'Réconciliation 1'!$K$27</definedName>
    <definedName name="solver_lhs8" localSheetId="0" hidden="1">'Réconciliation 1'!$L$27</definedName>
    <definedName name="solver_lhs9" localSheetId="0" hidden="1">'Réconciliation 1'!$M$27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17</definedName>
    <definedName name="solver_nwt" localSheetId="0" hidden="1">1</definedName>
    <definedName name="solver_opt" localSheetId="0" hidden="1">'Réconciliation 1'!$D$24</definedName>
    <definedName name="solver_pre" localSheetId="0" hidden="1">0.001</definedName>
    <definedName name="solver_rbv" localSheetId="0" hidden="1">1</definedName>
    <definedName name="solver_rel1" localSheetId="0" hidden="1">2</definedName>
    <definedName name="solver_rel10" localSheetId="0" hidden="1">2</definedName>
    <definedName name="solver_rel11" localSheetId="0" hidden="1">2</definedName>
    <definedName name="solver_rel12" localSheetId="0" hidden="1">2</definedName>
    <definedName name="solver_rel13" localSheetId="0" hidden="1">2</definedName>
    <definedName name="solver_rel14" localSheetId="0" hidden="1">2</definedName>
    <definedName name="solver_rel15" localSheetId="0" hidden="1">2</definedName>
    <definedName name="solver_rel16" localSheetId="0" hidden="1">2</definedName>
    <definedName name="solver_rel17" localSheetId="0" hidden="1">2</definedName>
    <definedName name="solver_rel2" localSheetId="0" hidden="1">2</definedName>
    <definedName name="solver_rel3" localSheetId="0" hidden="1">2</definedName>
    <definedName name="solver_rel4" localSheetId="0" hidden="1">2</definedName>
    <definedName name="solver_rel5" localSheetId="0" hidden="1">2</definedName>
    <definedName name="solver_rel6" localSheetId="0" hidden="1">2</definedName>
    <definedName name="solver_rel7" localSheetId="0" hidden="1">2</definedName>
    <definedName name="solver_rel8" localSheetId="0" hidden="1">2</definedName>
    <definedName name="solver_rel9" localSheetId="0" hidden="1">2</definedName>
    <definedName name="solver_rhs1" localSheetId="0" hidden="1">'Réconciliation 1'!$E$28</definedName>
    <definedName name="solver_rhs10" localSheetId="0" hidden="1">'Réconciliation 1'!$N$28</definedName>
    <definedName name="solver_rhs11" localSheetId="0" hidden="1">'Réconciliation 1'!$O$28</definedName>
    <definedName name="solver_rhs12" localSheetId="0" hidden="1">'Réconciliation 1'!#REF!</definedName>
    <definedName name="solver_rhs13" localSheetId="0" hidden="1">'Réconciliation 1'!#REF!</definedName>
    <definedName name="solver_rhs14" localSheetId="0" hidden="1">'Réconciliation 1'!#REF!</definedName>
    <definedName name="solver_rhs15" localSheetId="0" hidden="1">'Réconciliation 1'!#REF!</definedName>
    <definedName name="solver_rhs16" localSheetId="0" hidden="1">'Réconciliation 1'!#REF!</definedName>
    <definedName name="solver_rhs17" localSheetId="0" hidden="1">'Réconciliation 1'!#REF!</definedName>
    <definedName name="solver_rhs2" localSheetId="0" hidden="1">'Réconciliation 1'!$F$28</definedName>
    <definedName name="solver_rhs3" localSheetId="0" hidden="1">'Réconciliation 1'!$G$28</definedName>
    <definedName name="solver_rhs4" localSheetId="0" hidden="1">'Réconciliation 1'!$H$28</definedName>
    <definedName name="solver_rhs5" localSheetId="0" hidden="1">'Réconciliation 1'!$I$28</definedName>
    <definedName name="solver_rhs6" localSheetId="0" hidden="1">'Réconciliation 1'!$J$28</definedName>
    <definedName name="solver_rhs7" localSheetId="0" hidden="1">'Réconciliation 1'!$K$28</definedName>
    <definedName name="solver_rhs8" localSheetId="0" hidden="1">'Réconciliation 1'!$L$28</definedName>
    <definedName name="solver_rhs9" localSheetId="0" hidden="1">'Réconciliation 1'!$M$28</definedName>
    <definedName name="solver_rlx" localSheetId="0" hidden="1">2</definedName>
    <definedName name="solver_rsd" localSheetId="0" hidden="1">0</definedName>
    <definedName name="solver_scl" localSheetId="0" hidden="1">1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3</definedName>
    <definedName name="solver_val" localSheetId="0" hidden="1">100</definedName>
    <definedName name="solver_ver" localSheetId="0" hidden="1">3</definedName>
  </definedNames>
  <calcPr calcId="144525"/>
</workbook>
</file>

<file path=xl/calcChain.xml><?xml version="1.0" encoding="utf-8"?>
<calcChain xmlns="http://schemas.openxmlformats.org/spreadsheetml/2006/main">
  <c r="H26" i="1" l="1"/>
  <c r="I26" i="1"/>
  <c r="J26" i="1"/>
  <c r="K26" i="1"/>
  <c r="L26" i="1"/>
  <c r="M26" i="1"/>
  <c r="N26" i="1"/>
  <c r="O26" i="1"/>
  <c r="G26" i="1"/>
  <c r="F26" i="1" l="1"/>
  <c r="E26" i="1"/>
  <c r="D24" i="1"/>
  <c r="C23" i="1"/>
  <c r="C22" i="1"/>
  <c r="C21" i="1"/>
  <c r="C20" i="1"/>
  <c r="C19" i="1"/>
  <c r="C18" i="1"/>
  <c r="C17" i="1"/>
  <c r="C16" i="1"/>
  <c r="C15" i="1"/>
  <c r="C14" i="1"/>
  <c r="O13" i="1"/>
  <c r="N13" i="1"/>
  <c r="M13" i="1"/>
  <c r="L13" i="1"/>
  <c r="K13" i="1"/>
  <c r="J13" i="1"/>
  <c r="I13" i="1"/>
  <c r="H13" i="1"/>
  <c r="G13" i="1"/>
  <c r="F13" i="1"/>
  <c r="E13" i="1"/>
  <c r="C13" i="1"/>
  <c r="O12" i="1"/>
  <c r="N12" i="1"/>
  <c r="M12" i="1"/>
  <c r="L12" i="1"/>
  <c r="K12" i="1"/>
  <c r="J12" i="1"/>
  <c r="I12" i="1"/>
  <c r="H12" i="1"/>
  <c r="G12" i="1"/>
  <c r="F12" i="1"/>
  <c r="E12" i="1"/>
  <c r="C12" i="1"/>
  <c r="O11" i="1"/>
  <c r="N11" i="1"/>
  <c r="M11" i="1"/>
  <c r="L11" i="1"/>
  <c r="K11" i="1"/>
  <c r="J11" i="1"/>
  <c r="I11" i="1"/>
  <c r="H11" i="1"/>
  <c r="G11" i="1"/>
  <c r="F11" i="1"/>
  <c r="E11" i="1"/>
  <c r="C11" i="1"/>
  <c r="O10" i="1"/>
  <c r="N10" i="1"/>
  <c r="M10" i="1"/>
  <c r="L10" i="1"/>
  <c r="K10" i="1"/>
  <c r="J10" i="1"/>
  <c r="I10" i="1"/>
  <c r="H10" i="1"/>
  <c r="G10" i="1"/>
  <c r="F10" i="1"/>
  <c r="E10" i="1"/>
  <c r="C10" i="1"/>
  <c r="O9" i="1"/>
  <c r="N9" i="1"/>
  <c r="M9" i="1"/>
  <c r="L9" i="1"/>
  <c r="K9" i="1"/>
  <c r="J9" i="1"/>
  <c r="I9" i="1"/>
  <c r="H9" i="1"/>
  <c r="G9" i="1"/>
  <c r="F9" i="1"/>
  <c r="E9" i="1"/>
  <c r="C9" i="1"/>
  <c r="O8" i="1"/>
  <c r="N8" i="1"/>
  <c r="M8" i="1"/>
  <c r="L8" i="1"/>
  <c r="K8" i="1"/>
  <c r="J8" i="1"/>
  <c r="I8" i="1"/>
  <c r="H8" i="1"/>
  <c r="G8" i="1"/>
  <c r="F8" i="1"/>
  <c r="E8" i="1"/>
  <c r="C8" i="1"/>
  <c r="O7" i="1"/>
  <c r="N7" i="1"/>
  <c r="M7" i="1"/>
  <c r="L7" i="1"/>
  <c r="K7" i="1"/>
  <c r="J7" i="1"/>
  <c r="I7" i="1"/>
  <c r="H7" i="1"/>
  <c r="G7" i="1"/>
  <c r="F7" i="1"/>
  <c r="E7" i="1"/>
  <c r="C7" i="1"/>
  <c r="O6" i="1"/>
  <c r="N6" i="1"/>
  <c r="M6" i="1"/>
  <c r="L6" i="1"/>
  <c r="K6" i="1"/>
  <c r="J6" i="1"/>
  <c r="I6" i="1"/>
  <c r="H6" i="1"/>
  <c r="G6" i="1"/>
  <c r="F6" i="1"/>
  <c r="E6" i="1"/>
  <c r="C6" i="1"/>
  <c r="O5" i="1"/>
  <c r="N5" i="1"/>
  <c r="M5" i="1"/>
  <c r="L5" i="1"/>
  <c r="K5" i="1"/>
  <c r="J5" i="1"/>
  <c r="I5" i="1"/>
  <c r="H5" i="1"/>
  <c r="G5" i="1"/>
  <c r="F5" i="1"/>
  <c r="E5" i="1"/>
  <c r="C5" i="1"/>
  <c r="O4" i="1"/>
  <c r="N4" i="1"/>
  <c r="M4" i="1"/>
  <c r="L4" i="1"/>
  <c r="K4" i="1"/>
  <c r="J4" i="1"/>
  <c r="I4" i="1"/>
  <c r="H4" i="1"/>
  <c r="G4" i="1"/>
  <c r="F4" i="1"/>
  <c r="E4" i="1"/>
  <c r="C4" i="1"/>
</calcChain>
</file>

<file path=xl/sharedStrings.xml><?xml version="1.0" encoding="utf-8"?>
<sst xmlns="http://schemas.openxmlformats.org/spreadsheetml/2006/main" count="44" uniqueCount="42">
  <si>
    <t>Noms minéraux</t>
  </si>
  <si>
    <t>Famille</t>
  </si>
  <si>
    <t>Proportions massiques</t>
  </si>
  <si>
    <t>H</t>
  </si>
  <si>
    <t>He</t>
  </si>
  <si>
    <t>Li</t>
  </si>
  <si>
    <t>Be</t>
  </si>
  <si>
    <t>B</t>
  </si>
  <si>
    <t>C</t>
  </si>
  <si>
    <t>N</t>
  </si>
  <si>
    <t>O</t>
  </si>
  <si>
    <t>F</t>
  </si>
  <si>
    <t>Ne</t>
  </si>
  <si>
    <t>Na</t>
  </si>
  <si>
    <t>Mg</t>
  </si>
  <si>
    <t>Al</t>
  </si>
  <si>
    <t>K</t>
  </si>
  <si>
    <t>Ca</t>
  </si>
  <si>
    <t>Ti</t>
  </si>
  <si>
    <t>Mn</t>
  </si>
  <si>
    <t>Fe</t>
  </si>
  <si>
    <t>Co</t>
  </si>
  <si>
    <t>Minéral 10</t>
  </si>
  <si>
    <t>Minéral 9</t>
  </si>
  <si>
    <t>Minéral 8</t>
  </si>
  <si>
    <t>Minéral 7</t>
  </si>
  <si>
    <t>Minéral 6</t>
  </si>
  <si>
    <t>Minéral 5</t>
  </si>
  <si>
    <t>Minéral 4</t>
  </si>
  <si>
    <t>Minéral 3</t>
  </si>
  <si>
    <t>Sphalerite</t>
  </si>
  <si>
    <t>Minéral 2</t>
  </si>
  <si>
    <t>Pyrrhotite</t>
  </si>
  <si>
    <t>Minéral 1</t>
  </si>
  <si>
    <t>pyrite</t>
  </si>
  <si>
    <t>Total</t>
  </si>
  <si>
    <t>Chimie calculée par la minéralogie</t>
  </si>
  <si>
    <t>Moyenne ICP et XRF</t>
  </si>
  <si>
    <t>Échantillon a réconcilier</t>
  </si>
  <si>
    <t>Chimie par XRF</t>
  </si>
  <si>
    <t>Exemple 1</t>
  </si>
  <si>
    <t>Chimie par ICP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</si>
</sst>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_ * #,##0.00_)\ [$€-1]_ ;_ * \(#,##0.00\)\ [$€-1]_ ;_ * &quot;-&quot;??_)\ [$€-1]_ 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rgb="FFFF0000"/>
      <name val="Calibri"/>
      <family val="2"/>
    </font>
    <font>
      <b/>
      <sz val="16"/>
      <color rgb="FF000080"/>
      <name val="Calibri"/>
      <family val="2"/>
    </font>
    <font>
      <sz val="10"/>
      <color theme="1"/>
      <name val="Calibri"/>
      <family val="2"/>
      <scheme val="minor"/>
    </font>
    <font>
      <b/>
      <sz val="15"/>
      <color theme="1"/>
      <name val="Tunga"/>
      <family val="2"/>
    </font>
    <font>
      <b/>
      <sz val="10"/>
      <color theme="1"/>
      <name val="Calibri"/>
      <family val="2"/>
      <scheme val="minor"/>
    </font>
    <font>
      <b/>
      <sz val="8"/>
      <color theme="1" tint="0.249977111117893"/>
      <name val="Courier New"/>
      <family val="3"/>
    </font>
    <font>
      <b/>
      <sz val="12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rgb="FF00B050"/>
      <name val="Calibri"/>
      <family val="2"/>
      <scheme val="minor"/>
    </font>
    <font>
      <sz val="11"/>
      <color theme="1" tint="0.34998626667073579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49998474074526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medium">
        <color theme="1"/>
      </bottom>
      <diagonal/>
    </border>
    <border>
      <left/>
      <right style="thin">
        <color theme="0" tint="-0.34998626667073579"/>
      </right>
      <top/>
      <bottom style="medium">
        <color theme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theme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165" fontId="13" fillId="0" borderId="0" applyFont="0" applyFill="0" applyBorder="0" applyAlignment="0" applyProtection="0"/>
    <xf numFmtId="0" fontId="14" fillId="0" borderId="0"/>
    <xf numFmtId="0" fontId="13" fillId="0" borderId="0"/>
  </cellStyleXfs>
  <cellXfs count="41">
    <xf numFmtId="0" fontId="0" fillId="0" borderId="0" xfId="0"/>
    <xf numFmtId="0" fontId="4" fillId="2" borderId="0" xfId="0" applyFont="1" applyFill="1"/>
    <xf numFmtId="0" fontId="4" fillId="3" borderId="0" xfId="0" applyFont="1" applyFill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2" fontId="4" fillId="0" borderId="0" xfId="0" applyNumberFormat="1" applyFont="1" applyFill="1" applyAlignment="1">
      <alignment horizontal="center"/>
    </xf>
    <xf numFmtId="2" fontId="4" fillId="2" borderId="4" xfId="0" applyNumberFormat="1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0" xfId="0" applyFont="1" applyFill="1" applyBorder="1"/>
    <xf numFmtId="0" fontId="4" fillId="3" borderId="0" xfId="0" applyFont="1" applyFill="1" applyAlignment="1">
      <alignment horizontal="left"/>
    </xf>
    <xf numFmtId="0" fontId="4" fillId="3" borderId="5" xfId="0" applyFont="1" applyFill="1" applyBorder="1" applyAlignment="1">
      <alignment horizontal="left"/>
    </xf>
    <xf numFmtId="0" fontId="0" fillId="0" borderId="5" xfId="0" applyBorder="1"/>
    <xf numFmtId="0" fontId="4" fillId="2" borderId="6" xfId="0" applyFont="1" applyFill="1" applyBorder="1" applyAlignment="1">
      <alignment horizontal="center"/>
    </xf>
    <xf numFmtId="2" fontId="4" fillId="0" borderId="7" xfId="0" applyNumberFormat="1" applyFont="1" applyFill="1" applyBorder="1" applyAlignment="1">
      <alignment horizontal="center"/>
    </xf>
    <xf numFmtId="2" fontId="4" fillId="2" borderId="8" xfId="0" applyNumberFormat="1" applyFont="1" applyFill="1" applyBorder="1" applyAlignment="1">
      <alignment horizontal="center"/>
    </xf>
    <xf numFmtId="0" fontId="0" fillId="2" borderId="0" xfId="0" applyFill="1"/>
    <xf numFmtId="0" fontId="6" fillId="2" borderId="0" xfId="0" applyFont="1" applyFill="1" applyAlignment="1">
      <alignment horizontal="right"/>
    </xf>
    <xf numFmtId="0" fontId="6" fillId="2" borderId="0" xfId="0" applyFont="1" applyFill="1" applyAlignment="1">
      <alignment horizontal="center"/>
    </xf>
    <xf numFmtId="1" fontId="7" fillId="2" borderId="0" xfId="0" applyNumberFormat="1" applyFont="1" applyFill="1" applyAlignment="1">
      <alignment horizontal="center"/>
    </xf>
    <xf numFmtId="0" fontId="0" fillId="2" borderId="0" xfId="0" applyFill="1" applyBorder="1"/>
    <xf numFmtId="0" fontId="0" fillId="2" borderId="0" xfId="0" applyFill="1" applyAlignment="1">
      <alignment horizontal="center"/>
    </xf>
    <xf numFmtId="0" fontId="4" fillId="2" borderId="9" xfId="0" applyFont="1" applyFill="1" applyBorder="1"/>
    <xf numFmtId="0" fontId="8" fillId="0" borderId="2" xfId="0" applyFont="1" applyBorder="1" applyAlignment="1">
      <alignment horizontal="center" vertical="center"/>
    </xf>
    <xf numFmtId="0" fontId="4" fillId="2" borderId="10" xfId="0" applyFont="1" applyFill="1" applyBorder="1" applyAlignment="1">
      <alignment horizontal="right"/>
    </xf>
    <xf numFmtId="2" fontId="9" fillId="2" borderId="1" xfId="0" applyNumberFormat="1" applyFont="1" applyFill="1" applyBorder="1" applyAlignment="1">
      <alignment horizontal="center"/>
    </xf>
    <xf numFmtId="0" fontId="4" fillId="2" borderId="0" xfId="0" applyFont="1" applyFill="1" applyAlignment="1">
      <alignment horizontal="right"/>
    </xf>
    <xf numFmtId="2" fontId="10" fillId="2" borderId="1" xfId="0" applyNumberFormat="1" applyFont="1" applyFill="1" applyBorder="1" applyAlignment="1">
      <alignment horizontal="center"/>
    </xf>
    <xf numFmtId="164" fontId="10" fillId="2" borderId="0" xfId="0" applyNumberFormat="1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0" fontId="0" fillId="2" borderId="0" xfId="0" applyFill="1" applyAlignment="1">
      <alignment horizontal="right"/>
    </xf>
    <xf numFmtId="164" fontId="11" fillId="4" borderId="1" xfId="0" applyNumberFormat="1" applyFont="1" applyFill="1" applyBorder="1" applyAlignment="1">
      <alignment horizontal="center"/>
    </xf>
    <xf numFmtId="2" fontId="12" fillId="2" borderId="1" xfId="0" applyNumberFormat="1" applyFont="1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0" fontId="12" fillId="2" borderId="1" xfId="0" applyFont="1" applyFill="1" applyBorder="1"/>
    <xf numFmtId="2" fontId="12" fillId="2" borderId="1" xfId="0" applyNumberFormat="1" applyFont="1" applyFill="1" applyBorder="1" applyAlignment="1">
      <alignment horizontal="center" vertical="center"/>
    </xf>
    <xf numFmtId="2" fontId="4" fillId="2" borderId="0" xfId="0" applyNumberFormat="1" applyFont="1" applyFill="1" applyAlignment="1">
      <alignment horizontal="center"/>
    </xf>
  </cellXfs>
  <cellStyles count="4">
    <cellStyle name="Euro" xfId="1"/>
    <cellStyle name="Excel Built-in Normal" xfId="2"/>
    <cellStyle name="Normal" xfId="0" builtinId="0"/>
    <cellStyle name="Normal 2" xfId="3"/>
  </cellStyles>
  <dxfs count="7">
    <dxf>
      <font>
        <color theme="0"/>
      </font>
      <fill>
        <gradientFill type="path" left="0.5" right="0.5" top="0.5" bottom="0.5">
          <stop position="0">
            <color theme="5" tint="-0.49803155613879818"/>
          </stop>
          <stop position="1">
            <color theme="5" tint="-0.25098422193060094"/>
          </stop>
        </gradientFill>
      </fill>
    </dxf>
    <dxf>
      <font>
        <color rgb="FF9C0006"/>
      </font>
      <fill>
        <patternFill>
          <bgColor rgb="FFFFC7CE"/>
        </patternFill>
      </fill>
    </dxf>
    <dxf>
      <font>
        <color theme="0"/>
      </font>
      <fill>
        <gradientFill type="path" left="0.5" right="0.5" top="0.5" bottom="0.5">
          <stop position="0">
            <color theme="5" tint="-0.49803155613879818"/>
          </stop>
          <stop position="1">
            <color theme="5" tint="-0.25098422193060094"/>
          </stop>
        </gradientFill>
      </fill>
    </dxf>
    <dxf>
      <font>
        <color theme="0"/>
      </font>
      <fill>
        <gradientFill type="path" left="0.5" right="0.5" top="0.5" bottom="0.5">
          <stop position="0">
            <color theme="5" tint="-0.49803155613879818"/>
          </stop>
          <stop position="1">
            <color theme="5" tint="-0.25098422193060094"/>
          </stop>
        </gradientFill>
      </fill>
    </dxf>
    <dxf>
      <font>
        <color theme="0"/>
      </font>
      <fill>
        <gradientFill type="path" left="0.5" right="0.5" top="0.5" bottom="0.5">
          <stop position="0">
            <color theme="5" tint="-0.49803155613879818"/>
          </stop>
          <stop position="1">
            <color theme="5" tint="-0.25098422193060094"/>
          </stop>
        </gradientFill>
      </fill>
    </dxf>
    <dxf>
      <font>
        <color theme="0"/>
      </font>
      <fill>
        <gradientFill type="path" left="0.5" right="0.5" top="0.5" bottom="0.5">
          <stop position="0">
            <color theme="5" tint="-0.49803155613879818"/>
          </stop>
          <stop position="1">
            <color theme="5" tint="-0.25098422193060094"/>
          </stop>
        </gradient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5" Type="http://schemas.openxmlformats.org/officeDocument/2006/relationships/image" Target="../media/image5.emf"/><Relationship Id="rId4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200025</xdr:colOff>
          <xdr:row>2</xdr:row>
          <xdr:rowOff>38100</xdr:rowOff>
        </xdr:from>
        <xdr:to>
          <xdr:col>1</xdr:col>
          <xdr:colOff>838200</xdr:colOff>
          <xdr:row>2</xdr:row>
          <xdr:rowOff>276225</xdr:rowOff>
        </xdr:to>
        <xdr:sp macro="" textlink="">
          <xdr:nvSpPr>
            <xdr:cNvPr id="1025" name="CommandButton2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29</xdr:row>
          <xdr:rowOff>171450</xdr:rowOff>
        </xdr:from>
        <xdr:to>
          <xdr:col>1</xdr:col>
          <xdr:colOff>923925</xdr:colOff>
          <xdr:row>31</xdr:row>
          <xdr:rowOff>19050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342900</xdr:colOff>
          <xdr:row>39</xdr:row>
          <xdr:rowOff>133350</xdr:rowOff>
        </xdr:from>
        <xdr:to>
          <xdr:col>2</xdr:col>
          <xdr:colOff>1038225</xdr:colOff>
          <xdr:row>42</xdr:row>
          <xdr:rowOff>161925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4864" rIns="54864" bIns="54864" anchor="ctr" upright="1"/>
            <a:lstStyle/>
            <a:p>
              <a:pPr algn="ctr" rtl="0">
                <a:defRPr sz="1000"/>
              </a:pPr>
              <a:r>
                <a:rPr lang="fr-CA" sz="2800" b="1" i="0" u="none" strike="noStrike" baseline="0">
                  <a:solidFill>
                    <a:srgbClr val="FF0000"/>
                  </a:solidFill>
                  <a:latin typeface="Calibri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238125</xdr:colOff>
          <xdr:row>24</xdr:row>
          <xdr:rowOff>0</xdr:rowOff>
        </xdr:from>
        <xdr:to>
          <xdr:col>2</xdr:col>
          <xdr:colOff>581025</xdr:colOff>
          <xdr:row>26</xdr:row>
          <xdr:rowOff>76200</xdr:rowOff>
        </xdr:to>
        <xdr:sp macro="" textlink="">
          <xdr:nvSpPr>
            <xdr:cNvPr id="1028" name="CommandButton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123825</xdr:colOff>
          <xdr:row>32</xdr:row>
          <xdr:rowOff>85725</xdr:rowOff>
        </xdr:from>
        <xdr:to>
          <xdr:col>2</xdr:col>
          <xdr:colOff>1228725</xdr:colOff>
          <xdr:row>35</xdr:row>
          <xdr:rowOff>95250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CA" sz="1600" b="1" i="0" u="none" strike="noStrike" baseline="0">
                  <a:solidFill>
                    <a:srgbClr val="000080"/>
                  </a:solidFill>
                  <a:latin typeface="Calibri"/>
                </a:rPr>
                <a:t>Lancer la réconciliation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114300</xdr:colOff>
          <xdr:row>36</xdr:row>
          <xdr:rowOff>9525</xdr:rowOff>
        </xdr:from>
        <xdr:to>
          <xdr:col>2</xdr:col>
          <xdr:colOff>1247775</xdr:colOff>
          <xdr:row>39</xdr:row>
          <xdr:rowOff>9525</xdr:rowOff>
        </xdr:to>
        <xdr:sp macro="" textlink="">
          <xdr:nvSpPr>
            <xdr:cNvPr id="1030" name="CommandButton5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409575</xdr:colOff>
          <xdr:row>33</xdr:row>
          <xdr:rowOff>85725</xdr:rowOff>
        </xdr:from>
        <xdr:to>
          <xdr:col>5</xdr:col>
          <xdr:colOff>38100</xdr:colOff>
          <xdr:row>38</xdr:row>
          <xdr:rowOff>123825</xdr:rowOff>
        </xdr:to>
        <xdr:sp macro="" textlink="">
          <xdr:nvSpPr>
            <xdr:cNvPr id="1031" name="CommandButton3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Hassan/tuto%20excel/Lexar/2_tuto%20excel/Min&#233;raux%20_10_(ma%20propore%20programmation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s-échantillons"/>
      <sheetName val="ICP"/>
      <sheetName val="XRF"/>
      <sheetName val="C-S"/>
      <sheetName val="Calculs minéralogiques"/>
      <sheetName val="BD-minéraux"/>
      <sheetName val="Réconciliation 1"/>
      <sheetName val="Réconciliation 1 (2)"/>
      <sheetName val="Réconciliation 1 (3)"/>
    </sheetNames>
    <sheetDataSet>
      <sheetData sheetId="0" refreshError="1"/>
      <sheetData sheetId="1">
        <row r="17">
          <cell r="B17" t="str">
            <v>Na</v>
          </cell>
        </row>
      </sheetData>
      <sheetData sheetId="2">
        <row r="35">
          <cell r="B35" t="str">
            <v>Nom d'échantillons</v>
          </cell>
        </row>
      </sheetData>
      <sheetData sheetId="3">
        <row r="5">
          <cell r="B5" t="str">
            <v>Exemple 1</v>
          </cell>
        </row>
      </sheetData>
      <sheetData sheetId="4" refreshError="1"/>
      <sheetData sheetId="5">
        <row r="3">
          <cell r="A3" t="str">
            <v>Alunite</v>
          </cell>
          <cell r="B3" t="str">
            <v>sulphate</v>
          </cell>
          <cell r="C3" t="str">
            <v>KAl3(SO4)2(OH)6</v>
          </cell>
          <cell r="D3">
            <v>414.21416000000005</v>
          </cell>
          <cell r="F3">
            <v>1.4600273443090406</v>
          </cell>
          <cell r="M3">
            <v>54.076277836566469</v>
          </cell>
        </row>
        <row r="4">
          <cell r="A4" t="str">
            <v>Alunogen</v>
          </cell>
          <cell r="B4" t="str">
            <v>sulphate</v>
          </cell>
          <cell r="C4" t="str">
            <v>Al2(SO4)3•17(H2O)</v>
          </cell>
          <cell r="D4">
            <v>648.41363999999999</v>
          </cell>
          <cell r="F4">
            <v>5.2852003545144433</v>
          </cell>
          <cell r="M4">
            <v>71.556576138651252</v>
          </cell>
        </row>
        <row r="5">
          <cell r="A5" t="str">
            <v>Alvanite</v>
          </cell>
          <cell r="B5" t="str">
            <v>Phosphate</v>
          </cell>
          <cell r="C5" t="str">
            <v>(Zn,Ni)Al4(VO3)2(OH)12•2(H2O)</v>
          </cell>
          <cell r="D5">
            <v>609.63920000000007</v>
          </cell>
          <cell r="F5">
            <v>2.6453417037487088</v>
          </cell>
          <cell r="M5">
            <v>52.488094597591484</v>
          </cell>
        </row>
        <row r="6">
          <cell r="A6" t="str">
            <v>Amakinite</v>
          </cell>
          <cell r="D6">
            <v>83.462384999999998</v>
          </cell>
          <cell r="F6">
            <v>2.4153155939648743</v>
          </cell>
          <cell r="M6">
            <v>38.339187167967943</v>
          </cell>
        </row>
        <row r="7">
          <cell r="A7" t="str">
            <v>Amalgam</v>
          </cell>
          <cell r="D7">
            <v>817.50639999999999</v>
          </cell>
        </row>
        <row r="8">
          <cell r="A8" t="str">
            <v>Amarantite</v>
          </cell>
          <cell r="D8">
            <v>222.96378000000001</v>
          </cell>
          <cell r="F8">
            <v>3.1644511947187119</v>
          </cell>
          <cell r="M8">
            <v>57.406274687305711</v>
          </cell>
        </row>
        <row r="9">
          <cell r="A9" t="str">
            <v>Amarillite</v>
          </cell>
          <cell r="D9">
            <v>379.05564800000002</v>
          </cell>
          <cell r="F9">
            <v>3.1908982398278365</v>
          </cell>
          <cell r="M9">
            <v>59.092009624929801</v>
          </cell>
          <cell r="P9">
            <v>6.0650113304735669</v>
          </cell>
        </row>
        <row r="10">
          <cell r="A10" t="str">
            <v>Amber</v>
          </cell>
          <cell r="D10">
            <v>180.2902</v>
          </cell>
          <cell r="F10">
            <v>11.181306582387727</v>
          </cell>
          <cell r="K10">
            <v>79.944445122363845</v>
          </cell>
          <cell r="M10">
            <v>8.8742482952484387</v>
          </cell>
        </row>
        <row r="11">
          <cell r="A11" t="str">
            <v>Amblygonite</v>
          </cell>
          <cell r="D11">
            <v>151.40673139999998</v>
          </cell>
          <cell r="F11">
            <v>0.16642919219640456</v>
          </cell>
          <cell r="H11">
            <v>3.4382553218502414</v>
          </cell>
          <cell r="M11">
            <v>44.910453697305037</v>
          </cell>
          <cell r="N11">
            <v>9.4109437990284768</v>
          </cell>
          <cell r="P11">
            <v>3.7960280542718334</v>
          </cell>
        </row>
        <row r="12">
          <cell r="A12" t="str">
            <v>Ameghinite</v>
          </cell>
          <cell r="D12">
            <v>171.447328</v>
          </cell>
          <cell r="F12">
            <v>2.3516027033095552</v>
          </cell>
          <cell r="J12">
            <v>18.915430399708534</v>
          </cell>
          <cell r="M12">
            <v>65.323736045626802</v>
          </cell>
          <cell r="P12">
            <v>13.409230851355117</v>
          </cell>
        </row>
        <row r="13">
          <cell r="A13" t="str">
            <v>Amesite</v>
          </cell>
          <cell r="D13">
            <v>278.68493999999998</v>
          </cell>
          <cell r="F13">
            <v>1.4467089610224364</v>
          </cell>
          <cell r="M13">
            <v>51.669315177203337</v>
          </cell>
        </row>
        <row r="14">
          <cell r="A14" t="str">
            <v>Amicite</v>
          </cell>
          <cell r="D14">
            <v>690.51109599999995</v>
          </cell>
          <cell r="F14">
            <v>1.4597013803815835</v>
          </cell>
          <cell r="M14">
            <v>48.657784349348091</v>
          </cell>
          <cell r="P14">
            <v>6.6587685942124244</v>
          </cell>
        </row>
        <row r="15">
          <cell r="A15" t="str">
            <v>Aminoffite</v>
          </cell>
          <cell r="D15">
            <v>416.52354000000003</v>
          </cell>
          <cell r="F15">
            <v>0.48397744818936284</v>
          </cell>
          <cell r="I15">
            <v>4.3273328561454178</v>
          </cell>
          <cell r="M15">
            <v>46.09410550961897</v>
          </cell>
        </row>
        <row r="16">
          <cell r="A16" t="str">
            <v>Ammonioalunite</v>
          </cell>
          <cell r="D16">
            <v>393.15436000000005</v>
          </cell>
          <cell r="F16">
            <v>2.5637258607535212</v>
          </cell>
          <cell r="L16">
            <v>3.5626566623857352</v>
          </cell>
          <cell r="M16">
            <v>56.97294060276986</v>
          </cell>
        </row>
        <row r="17">
          <cell r="A17" t="str">
            <v>Ammonioborite</v>
          </cell>
          <cell r="D17">
            <v>490.24379999999996</v>
          </cell>
          <cell r="F17">
            <v>3.7007954001662036</v>
          </cell>
          <cell r="J17">
            <v>22.050253363734537</v>
          </cell>
          <cell r="L17">
            <v>5.7141936318215558</v>
          </cell>
          <cell r="M17">
            <v>68.534757604277701</v>
          </cell>
        </row>
        <row r="18">
          <cell r="A18" t="str">
            <v>Ammoniojarosite</v>
          </cell>
          <cell r="D18">
            <v>479.75074000000001</v>
          </cell>
          <cell r="F18">
            <v>2.1009660141430944</v>
          </cell>
          <cell r="L18">
            <v>2.9195869505068401</v>
          </cell>
          <cell r="M18">
            <v>46.689161959395832</v>
          </cell>
        </row>
        <row r="19">
          <cell r="A19" t="str">
            <v>Ammonioleucite</v>
          </cell>
          <cell r="D19">
            <v>202.45238999999998</v>
          </cell>
          <cell r="F19">
            <v>1.4935956053667732</v>
          </cell>
          <cell r="L19">
            <v>5.1889014498668065</v>
          </cell>
          <cell r="M19">
            <v>47.416777840953131</v>
          </cell>
        </row>
        <row r="20">
          <cell r="A20" t="str">
            <v>Amstallite</v>
          </cell>
          <cell r="D20">
            <v>398.85424599999999</v>
          </cell>
          <cell r="F20">
            <v>1.4151695905476209</v>
          </cell>
          <cell r="M20">
            <v>51.345152284025076</v>
          </cell>
        </row>
        <row r="21">
          <cell r="A21" t="str">
            <v>Analcime</v>
          </cell>
          <cell r="D21">
            <v>220.15398799999997</v>
          </cell>
          <cell r="F21">
            <v>0.9156681731334344</v>
          </cell>
          <cell r="M21">
            <v>50.87157449085138</v>
          </cell>
          <cell r="P21">
            <v>10.442585305336374</v>
          </cell>
        </row>
        <row r="22">
          <cell r="A22" t="str">
            <v>Anandite</v>
          </cell>
          <cell r="D22">
            <v>593.14867300000003</v>
          </cell>
          <cell r="F22">
            <v>8.4965207365472778E-2</v>
          </cell>
          <cell r="M22">
            <v>28.322359578135647</v>
          </cell>
        </row>
        <row r="23">
          <cell r="A23" t="str">
            <v>Anapaite</v>
          </cell>
          <cell r="D23">
            <v>398.006844</v>
          </cell>
          <cell r="F23">
            <v>2.0259752116222405</v>
          </cell>
          <cell r="M23">
            <v>48.238567475487933</v>
          </cell>
        </row>
        <row r="24">
          <cell r="A24" t="str">
            <v>Anatase</v>
          </cell>
          <cell r="D24">
            <v>79.878799999999998</v>
          </cell>
          <cell r="M24">
            <v>40.059189672353618</v>
          </cell>
        </row>
        <row r="25">
          <cell r="A25" t="str">
            <v>Ancylite-(Ce)</v>
          </cell>
          <cell r="D25">
            <v>382.77602000000002</v>
          </cell>
          <cell r="F25">
            <v>0.78997111679044063</v>
          </cell>
          <cell r="K25">
            <v>6.2757327379076662</v>
          </cell>
          <cell r="M25">
            <v>33.438667343894735</v>
          </cell>
        </row>
        <row r="26">
          <cell r="A26" t="str">
            <v>Ancylite-(La)</v>
          </cell>
          <cell r="D26">
            <v>381.86889499999995</v>
          </cell>
          <cell r="F26">
            <v>0.79184768374496706</v>
          </cell>
          <cell r="K26">
            <v>6.2906406660851495</v>
          </cell>
          <cell r="M26">
            <v>33.518100498863625</v>
          </cell>
        </row>
        <row r="27">
          <cell r="A27" t="str">
            <v>Andalusite</v>
          </cell>
          <cell r="D27">
            <v>162.04558</v>
          </cell>
          <cell r="M27">
            <v>49.366974403127813</v>
          </cell>
        </row>
        <row r="28">
          <cell r="A28" t="str">
            <v>Andersonite</v>
          </cell>
          <cell r="D28">
            <v>644.20451600000001</v>
          </cell>
          <cell r="F28">
            <v>1.8775528111945119</v>
          </cell>
          <cell r="K28">
            <v>5.5934100281904886</v>
          </cell>
          <cell r="M28">
            <v>42.221032800086725</v>
          </cell>
          <cell r="P28">
            <v>7.1374128647058415</v>
          </cell>
        </row>
        <row r="29">
          <cell r="A29" t="str">
            <v>Andesine</v>
          </cell>
          <cell r="D29">
            <v>268.61671680000001</v>
          </cell>
          <cell r="M29">
            <v>47.649752228674394</v>
          </cell>
          <cell r="P29">
            <v>5.1351460788906493</v>
          </cell>
        </row>
        <row r="30">
          <cell r="A30" t="str">
            <v>Andorite</v>
          </cell>
          <cell r="D30">
            <v>872.71420000000001</v>
          </cell>
        </row>
        <row r="31">
          <cell r="A31" t="str">
            <v>Andradite</v>
          </cell>
          <cell r="D31">
            <v>508.1773</v>
          </cell>
          <cell r="M31">
            <v>37.780672218141184</v>
          </cell>
        </row>
        <row r="32">
          <cell r="A32" t="str">
            <v>Andremeyerite</v>
          </cell>
          <cell r="D32">
            <v>413.76091500000001</v>
          </cell>
          <cell r="M32">
            <v>27.067757233667177</v>
          </cell>
        </row>
        <row r="33">
          <cell r="A33" t="str">
            <v>Androsite-(La)</v>
          </cell>
          <cell r="D33">
            <v>595.2409674999999</v>
          </cell>
          <cell r="F33">
            <v>0.1693331029000453</v>
          </cell>
          <cell r="M33">
            <v>34.942520988359227</v>
          </cell>
        </row>
        <row r="34">
          <cell r="A34" t="str">
            <v>Anduoite</v>
          </cell>
          <cell r="D34">
            <v>273.19569999999999</v>
          </cell>
        </row>
        <row r="35">
          <cell r="A35" t="str">
            <v>Andyrobertsite</v>
          </cell>
          <cell r="D35">
            <v>1201.88174</v>
          </cell>
          <cell r="F35">
            <v>0.50318095356037285</v>
          </cell>
          <cell r="M35">
            <v>29.2863089841102</v>
          </cell>
        </row>
        <row r="36">
          <cell r="A36" t="str">
            <v>Angelellite</v>
          </cell>
          <cell r="D36">
            <v>549.22460000000001</v>
          </cell>
          <cell r="M36">
            <v>32.043976180236648</v>
          </cell>
        </row>
        <row r="37">
          <cell r="A37" t="str">
            <v>Anglesite</v>
          </cell>
          <cell r="D37">
            <v>303.2636</v>
          </cell>
          <cell r="M37">
            <v>21.102961252191164</v>
          </cell>
        </row>
        <row r="38">
          <cell r="A38" t="str">
            <v>Anhydrite</v>
          </cell>
          <cell r="D38">
            <v>136.14160000000001</v>
          </cell>
          <cell r="M38">
            <v>47.00811508018122</v>
          </cell>
        </row>
        <row r="39">
          <cell r="A39" t="str">
            <v>Anilite</v>
          </cell>
          <cell r="D39">
            <v>573.08600000000001</v>
          </cell>
        </row>
        <row r="40">
          <cell r="A40" t="str">
            <v>Ankangite</v>
          </cell>
          <cell r="D40">
            <v>803.04892000000007</v>
          </cell>
          <cell r="M40">
            <v>31.877310786994144</v>
          </cell>
        </row>
        <row r="41">
          <cell r="A41" t="str">
            <v>Ankerite</v>
          </cell>
          <cell r="D41">
            <v>206.389905</v>
          </cell>
          <cell r="K41">
            <v>11.639135160220167</v>
          </cell>
          <cell r="M41">
            <v>46.5121586252002</v>
          </cell>
        </row>
        <row r="42">
          <cell r="A42" t="str">
            <v>Annabergite</v>
          </cell>
          <cell r="D42">
            <v>598.03063999999995</v>
          </cell>
          <cell r="F42">
            <v>2.6966912598324395</v>
          </cell>
          <cell r="M42">
            <v>42.805565948928646</v>
          </cell>
        </row>
        <row r="43">
          <cell r="A43" t="str">
            <v>Annite</v>
          </cell>
          <cell r="D43">
            <v>512.88155159999997</v>
          </cell>
          <cell r="F43">
            <v>0.2947873627513804</v>
          </cell>
          <cell r="M43">
            <v>35.874384529139306</v>
          </cell>
          <cell r="N43">
            <v>1.8521238618090314</v>
          </cell>
        </row>
        <row r="44">
          <cell r="A44" t="str">
            <v>Anorthite</v>
          </cell>
          <cell r="D44">
            <v>277.4080664</v>
          </cell>
          <cell r="M44">
            <v>46.139682115602675</v>
          </cell>
          <cell r="P44">
            <v>0.41436733074031479</v>
          </cell>
        </row>
        <row r="45">
          <cell r="A45" t="str">
            <v>Anorthoclase</v>
          </cell>
          <cell r="D45">
            <v>266.25014099999999</v>
          </cell>
          <cell r="M45">
            <v>48.073289095460048</v>
          </cell>
          <cell r="P45">
            <v>6.4759875563784224</v>
          </cell>
        </row>
        <row r="46">
          <cell r="A46" t="str">
            <v>Antarcticite</v>
          </cell>
          <cell r="D46">
            <v>219.07508000000001</v>
          </cell>
          <cell r="F46">
            <v>5.5210661112163013</v>
          </cell>
          <cell r="M46">
            <v>43.818950106054963</v>
          </cell>
        </row>
        <row r="47">
          <cell r="A47" t="str">
            <v>Anthoinite</v>
          </cell>
          <cell r="D47">
            <v>309.85176000000001</v>
          </cell>
          <cell r="F47">
            <v>0.97589247193561202</v>
          </cell>
          <cell r="M47">
            <v>30.981395748728357</v>
          </cell>
        </row>
        <row r="48">
          <cell r="A48" t="str">
            <v>Anthonyite</v>
          </cell>
          <cell r="D48">
            <v>160.82920000000001</v>
          </cell>
          <cell r="F48">
            <v>4.7003591387633588</v>
          </cell>
          <cell r="M48">
            <v>44.766311092761754</v>
          </cell>
        </row>
        <row r="49">
          <cell r="A49" t="str">
            <v>Anthophyllite</v>
          </cell>
          <cell r="D49">
            <v>780.82047999999998</v>
          </cell>
          <cell r="F49">
            <v>0.25817458066673665</v>
          </cell>
          <cell r="M49">
            <v>49.177193712951798</v>
          </cell>
        </row>
        <row r="50">
          <cell r="A50" t="str">
            <v>Antigorite</v>
          </cell>
          <cell r="D50">
            <v>300.76886000000002</v>
          </cell>
          <cell r="F50">
            <v>1.3404845169144173</v>
          </cell>
          <cell r="M50">
            <v>47.875501473124572</v>
          </cell>
        </row>
        <row r="51">
          <cell r="A51" t="str">
            <v>Antimonpearceite</v>
          </cell>
          <cell r="D51">
            <v>2121.4142000000002</v>
          </cell>
        </row>
        <row r="52">
          <cell r="A52" t="str">
            <v>Antimonselite</v>
          </cell>
          <cell r="D52">
            <v>480.38</v>
          </cell>
        </row>
        <row r="53">
          <cell r="A53" t="str">
            <v>Antimony</v>
          </cell>
          <cell r="D53">
            <v>121.75</v>
          </cell>
        </row>
        <row r="54">
          <cell r="A54" t="str">
            <v>Antitaenite</v>
          </cell>
          <cell r="D54">
            <v>226.23099999999999</v>
          </cell>
        </row>
        <row r="55">
          <cell r="A55" t="str">
            <v>Antlerite</v>
          </cell>
          <cell r="D55">
            <v>354.73095999999998</v>
          </cell>
          <cell r="F55">
            <v>1.1365684010214392</v>
          </cell>
          <cell r="M55">
            <v>36.082331240554815</v>
          </cell>
        </row>
        <row r="56">
          <cell r="A56" t="str">
            <v>Anyuiite</v>
          </cell>
          <cell r="D56">
            <v>568.64153999999996</v>
          </cell>
        </row>
        <row r="57">
          <cell r="A57" t="str">
            <v>Apachite</v>
          </cell>
          <cell r="D57">
            <v>1514.91968</v>
          </cell>
          <cell r="F57">
            <v>1.4637528505801709</v>
          </cell>
          <cell r="M57">
            <v>42.24487993977344</v>
          </cell>
        </row>
        <row r="58">
          <cell r="A58" t="str">
            <v>Apatite</v>
          </cell>
          <cell r="D58">
            <v>509.12118511855999</v>
          </cell>
          <cell r="F58">
            <v>6.5985547610195705E-2</v>
          </cell>
          <cell r="M58">
            <v>38.758041461984824</v>
          </cell>
          <cell r="N58">
            <v>1.2437447059063975</v>
          </cell>
        </row>
        <row r="59">
          <cell r="A59" t="str">
            <v>Aphthitalite</v>
          </cell>
          <cell r="D59">
            <v>320.33046899999999</v>
          </cell>
          <cell r="M59">
            <v>39.957235538527556</v>
          </cell>
          <cell r="P59">
            <v>12.559558922257876</v>
          </cell>
        </row>
        <row r="60">
          <cell r="A60" t="str">
            <v>Apjohnite</v>
          </cell>
          <cell r="D60">
            <v>889.49169000000006</v>
          </cell>
          <cell r="F60">
            <v>4.9859217909050955</v>
          </cell>
          <cell r="M60">
            <v>68.351082627877048</v>
          </cell>
        </row>
        <row r="61">
          <cell r="A61" t="str">
            <v>Aplowite</v>
          </cell>
          <cell r="D61">
            <v>225.83505499999998</v>
          </cell>
          <cell r="F61">
            <v>3.5705351412339423</v>
          </cell>
          <cell r="M61">
            <v>56.676409249219532</v>
          </cell>
        </row>
        <row r="62">
          <cell r="A62" t="str">
            <v>Apophyllite</v>
          </cell>
          <cell r="D62">
            <v>907.20294319999994</v>
          </cell>
          <cell r="F62">
            <v>1.7776661904462836</v>
          </cell>
          <cell r="M62">
            <v>49.380703993289252</v>
          </cell>
          <cell r="N62">
            <v>2.0941734528534983</v>
          </cell>
        </row>
        <row r="63">
          <cell r="A63" t="str">
            <v>Apuanite</v>
          </cell>
          <cell r="D63">
            <v>990.29380000000003</v>
          </cell>
          <cell r="M63">
            <v>19.387458550179755</v>
          </cell>
        </row>
        <row r="64">
          <cell r="A64" t="str">
            <v>Aqualite</v>
          </cell>
          <cell r="D64">
            <v>2812.4546740000001</v>
          </cell>
          <cell r="F64">
            <v>1.182668659782995</v>
          </cell>
          <cell r="M64">
            <v>47.216768052347994</v>
          </cell>
          <cell r="P64">
            <v>2.4522814407497191</v>
          </cell>
        </row>
        <row r="65">
          <cell r="A65" t="str">
            <v>Aragonite</v>
          </cell>
          <cell r="D65">
            <v>100.0872</v>
          </cell>
          <cell r="K65">
            <v>12.00053553301521</v>
          </cell>
          <cell r="M65">
            <v>47.956382034865598</v>
          </cell>
        </row>
        <row r="66">
          <cell r="A66" t="str">
            <v>Arakiite</v>
          </cell>
          <cell r="D66">
            <v>1452.9701629999997</v>
          </cell>
          <cell r="F66">
            <v>1.5955331079981718</v>
          </cell>
          <cell r="M66">
            <v>37.439144577946863</v>
          </cell>
        </row>
        <row r="67">
          <cell r="A67" t="str">
            <v>Aramayoite</v>
          </cell>
          <cell r="D67">
            <v>924.86580000000004</v>
          </cell>
        </row>
        <row r="68">
          <cell r="A68" t="str">
            <v>Aravaipaite</v>
          </cell>
          <cell r="D68">
            <v>837.58244879999984</v>
          </cell>
          <cell r="F68">
            <v>0.24067839564787219</v>
          </cell>
          <cell r="M68">
            <v>1.9101880684011776</v>
          </cell>
          <cell r="N68">
            <v>20.414184782043872</v>
          </cell>
        </row>
        <row r="69">
          <cell r="A69" t="str">
            <v>Arcanite</v>
          </cell>
          <cell r="D69">
            <v>174.2602</v>
          </cell>
          <cell r="M69">
            <v>36.725310770904656</v>
          </cell>
        </row>
        <row r="70">
          <cell r="A70" t="str">
            <v>Archerite</v>
          </cell>
          <cell r="D70">
            <v>130.820592</v>
          </cell>
          <cell r="F70">
            <v>2.3114251004153843</v>
          </cell>
          <cell r="L70">
            <v>2.6767078075904136</v>
          </cell>
          <cell r="M70">
            <v>48.92012719220839</v>
          </cell>
        </row>
        <row r="71">
          <cell r="A71" t="str">
            <v>Arctite</v>
          </cell>
          <cell r="D71">
            <v>510.20402519999999</v>
          </cell>
          <cell r="M71">
            <v>37.630592962244627</v>
          </cell>
          <cell r="N71">
            <v>3.7236874390696202</v>
          </cell>
          <cell r="P71">
            <v>9.0119900527981969</v>
          </cell>
        </row>
        <row r="72">
          <cell r="A72" t="str">
            <v>Arcubisite</v>
          </cell>
          <cell r="D72">
            <v>1058.0282200000001</v>
          </cell>
        </row>
        <row r="73">
          <cell r="A73" t="str">
            <v>Ardaite</v>
          </cell>
          <cell r="D73">
            <v>6890.0289000000002</v>
          </cell>
        </row>
        <row r="74">
          <cell r="A74" t="str">
            <v>Ardealite</v>
          </cell>
          <cell r="D74">
            <v>344.26002200000005</v>
          </cell>
          <cell r="F74">
            <v>2.6350605415345028</v>
          </cell>
          <cell r="M74">
            <v>55.769705376943236</v>
          </cell>
        </row>
        <row r="75">
          <cell r="A75" t="str">
            <v>Ardennite</v>
          </cell>
          <cell r="D75">
            <v>1036.049908</v>
          </cell>
          <cell r="F75">
            <v>0.58372091472643617</v>
          </cell>
          <cell r="M75">
            <v>43.239538611107143</v>
          </cell>
        </row>
        <row r="76">
          <cell r="A76" t="str">
            <v>Arfvedsonite</v>
          </cell>
          <cell r="D76">
            <v>958.88978399999996</v>
          </cell>
          <cell r="F76">
            <v>0.21023062646373966</v>
          </cell>
          <cell r="M76">
            <v>40.044810822596069</v>
          </cell>
          <cell r="P76">
            <v>7.1926205858920707</v>
          </cell>
        </row>
        <row r="77">
          <cell r="A77" t="str">
            <v>Argentite</v>
          </cell>
          <cell r="D77">
            <v>247.80240000000001</v>
          </cell>
        </row>
        <row r="78">
          <cell r="A78" t="str">
            <v>Argentojarosite</v>
          </cell>
          <cell r="D78">
            <v>569.58043999999995</v>
          </cell>
          <cell r="F78">
            <v>1.0617710116590382</v>
          </cell>
          <cell r="M78">
            <v>39.325718418279962</v>
          </cell>
        </row>
        <row r="79">
          <cell r="A79" t="str">
            <v>Argentopentlandite</v>
          </cell>
          <cell r="D79">
            <v>816.85820000000001</v>
          </cell>
        </row>
        <row r="80">
          <cell r="A80" t="str">
            <v>Argentopyrite</v>
          </cell>
          <cell r="D80">
            <v>315.76020000000005</v>
          </cell>
        </row>
        <row r="81">
          <cell r="A81" t="str">
            <v>Argentotennantite</v>
          </cell>
          <cell r="D81">
            <v>1857.2578000000003</v>
          </cell>
        </row>
        <row r="82">
          <cell r="A82" t="str">
            <v>Argutite</v>
          </cell>
          <cell r="D82">
            <v>104.6088</v>
          </cell>
          <cell r="M82">
            <v>30.589013543793637</v>
          </cell>
        </row>
        <row r="83">
          <cell r="A83" t="str">
            <v>Argyrodite</v>
          </cell>
          <cell r="D83">
            <v>1127.9516000000001</v>
          </cell>
        </row>
        <row r="84">
          <cell r="A84" t="str">
            <v>Arhbarite</v>
          </cell>
          <cell r="D84">
            <v>391.11022000000003</v>
          </cell>
          <cell r="F84">
            <v>3.3502627469054627</v>
          </cell>
          <cell r="M84">
            <v>44.998415024797865</v>
          </cell>
        </row>
        <row r="85">
          <cell r="A85" t="str">
            <v>Aristarainite</v>
          </cell>
          <cell r="D85">
            <v>628.08421599999997</v>
          </cell>
          <cell r="F85">
            <v>1.9257417543509805</v>
          </cell>
          <cell r="J85">
            <v>20.653281310925351</v>
          </cell>
          <cell r="M85">
            <v>66.230672480392343</v>
          </cell>
          <cell r="P85">
            <v>7.3206004590951235</v>
          </cell>
        </row>
        <row r="86">
          <cell r="A86" t="str">
            <v>Armalcolite</v>
          </cell>
          <cell r="D86">
            <v>207.94749999999999</v>
          </cell>
          <cell r="M86">
            <v>38.469806080861758</v>
          </cell>
        </row>
        <row r="87">
          <cell r="A87" t="str">
            <v>Armangite</v>
          </cell>
          <cell r="D87">
            <v>3704.9866599999996</v>
          </cell>
          <cell r="F87">
            <v>0.10881982500849277</v>
          </cell>
          <cell r="K87">
            <v>0.32418470300241248</v>
          </cell>
          <cell r="M87">
            <v>24.614550164129341</v>
          </cell>
        </row>
        <row r="88">
          <cell r="A88" t="str">
            <v>Armenite</v>
          </cell>
          <cell r="D88">
            <v>1148.1543000000001</v>
          </cell>
          <cell r="F88">
            <v>0.35115140883067719</v>
          </cell>
          <cell r="M88">
            <v>44.591637204163234</v>
          </cell>
        </row>
        <row r="89">
          <cell r="A89" t="str">
            <v>Armstrongite</v>
          </cell>
          <cell r="D89">
            <v>593.85184000000004</v>
          </cell>
          <cell r="F89">
            <v>1.0183752230185898</v>
          </cell>
          <cell r="M89">
            <v>48.495126326458795</v>
          </cell>
        </row>
        <row r="90">
          <cell r="A90" t="str">
            <v>Arnhemite</v>
          </cell>
          <cell r="D90">
            <v>382.77205799999996</v>
          </cell>
          <cell r="F90">
            <v>2.6332643120987687</v>
          </cell>
          <cell r="M90">
            <v>50.158520191669794</v>
          </cell>
          <cell r="P90">
            <v>3.0030624649200499</v>
          </cell>
        </row>
        <row r="91">
          <cell r="A91" t="str">
            <v>Arrojadite</v>
          </cell>
          <cell r="D91">
            <v>2151.0056675999999</v>
          </cell>
          <cell r="F91">
            <v>7.0288517727939065E-2</v>
          </cell>
          <cell r="M91">
            <v>36.818605916722035</v>
          </cell>
          <cell r="N91">
            <v>0.44161676294413493</v>
          </cell>
          <cell r="P91">
            <v>4.275166420300696</v>
          </cell>
        </row>
        <row r="92">
          <cell r="A92" t="str">
            <v>Arsenbrackebuschite</v>
          </cell>
          <cell r="D92">
            <v>768.48642999999993</v>
          </cell>
          <cell r="F92">
            <v>0.26231822987427378</v>
          </cell>
          <cell r="M92">
            <v>18.737429104636242</v>
          </cell>
        </row>
        <row r="93">
          <cell r="A93" t="str">
            <v>Arsendescloizite</v>
          </cell>
          <cell r="D93">
            <v>428.51653999999996</v>
          </cell>
          <cell r="F93">
            <v>0.23521612491317143</v>
          </cell>
          <cell r="M93">
            <v>18.668357585450497</v>
          </cell>
        </row>
        <row r="94">
          <cell r="A94" t="str">
            <v>Arsenic</v>
          </cell>
          <cell r="D94">
            <v>74.921599999999998</v>
          </cell>
        </row>
        <row r="95">
          <cell r="A95" t="str">
            <v>Arseniopleite</v>
          </cell>
          <cell r="D95">
            <v>737.72249160000001</v>
          </cell>
          <cell r="M95">
            <v>26.025070698820478</v>
          </cell>
          <cell r="P95">
            <v>3.7395798439284027</v>
          </cell>
        </row>
        <row r="96">
          <cell r="A96" t="str">
            <v>Arseniosiderite</v>
          </cell>
          <cell r="D96">
            <v>766.49864000000002</v>
          </cell>
          <cell r="F96">
            <v>0.78899552907230208</v>
          </cell>
          <cell r="M96">
            <v>37.572043180663698</v>
          </cell>
        </row>
        <row r="97">
          <cell r="A97" t="str">
            <v>Arsenobismite</v>
          </cell>
          <cell r="D97">
            <v>607.90201999999999</v>
          </cell>
          <cell r="F97">
            <v>0.49741897551187614</v>
          </cell>
          <cell r="M97">
            <v>18.423330786102667</v>
          </cell>
        </row>
        <row r="98">
          <cell r="A98" t="str">
            <v>Arsenoclasite</v>
          </cell>
          <cell r="D98">
            <v>620.55800999999997</v>
          </cell>
          <cell r="F98">
            <v>0.64969913127058032</v>
          </cell>
          <cell r="M98">
            <v>30.938735284393477</v>
          </cell>
        </row>
        <row r="99">
          <cell r="A99" t="str">
            <v>Arsenocrandallite</v>
          </cell>
          <cell r="D99">
            <v>595.7515810000001</v>
          </cell>
          <cell r="F99">
            <v>1.1843157827893367</v>
          </cell>
          <cell r="M99">
            <v>37.598154523403601</v>
          </cell>
        </row>
        <row r="100">
          <cell r="A100" t="str">
            <v>Arsenoflorencite-(Ce)</v>
          </cell>
          <cell r="D100">
            <v>588.17185859999984</v>
          </cell>
          <cell r="F100">
            <v>1.0282096825228833</v>
          </cell>
          <cell r="M100">
            <v>38.082678850558672</v>
          </cell>
        </row>
        <row r="101">
          <cell r="A101" t="str">
            <v>Arsenoflorencite-(La)</v>
          </cell>
          <cell r="D101">
            <v>564.57427860000007</v>
          </cell>
          <cell r="F101">
            <v>1.0711858880635869</v>
          </cell>
          <cell r="M101">
            <v>39.674425224514636</v>
          </cell>
        </row>
        <row r="102">
          <cell r="A102" t="str">
            <v>Arsenoflorencite-(Nd)</v>
          </cell>
          <cell r="D102">
            <v>610.94860359999996</v>
          </cell>
          <cell r="F102">
            <v>0.98987704765416062</v>
          </cell>
          <cell r="M102">
            <v>36.66292036353547</v>
          </cell>
        </row>
        <row r="103">
          <cell r="A103" t="str">
            <v>Arsenogorceixite</v>
          </cell>
          <cell r="D103">
            <v>589.17057209999996</v>
          </cell>
          <cell r="F103">
            <v>1.1120056415322785</v>
          </cell>
          <cell r="M103">
            <v>36.660334074414649</v>
          </cell>
          <cell r="N103">
            <v>1.6123007580201576</v>
          </cell>
        </row>
        <row r="104">
          <cell r="A104" t="str">
            <v>Arsenogoyazite</v>
          </cell>
          <cell r="D104">
            <v>511.39067660000001</v>
          </cell>
          <cell r="F104">
            <v>1.1825870663516904</v>
          </cell>
          <cell r="M104">
            <v>40.671879546737905</v>
          </cell>
          <cell r="N104">
            <v>3.7150468456545966</v>
          </cell>
        </row>
        <row r="105">
          <cell r="A105" t="str">
            <v>Arsenohauchecornite</v>
          </cell>
          <cell r="D105">
            <v>2271.3388</v>
          </cell>
        </row>
        <row r="106">
          <cell r="A106" t="str">
            <v>Arsenolamprite</v>
          </cell>
          <cell r="D106">
            <v>74.921599999999998</v>
          </cell>
        </row>
        <row r="107">
          <cell r="A107" t="str">
            <v>Arsenolite</v>
          </cell>
          <cell r="D107">
            <v>197.84139999999999</v>
          </cell>
          <cell r="M107">
            <v>24.26094841625666</v>
          </cell>
        </row>
        <row r="108">
          <cell r="A108" t="str">
            <v>Arsenopalladinite</v>
          </cell>
          <cell r="D108">
            <v>1099.539</v>
          </cell>
        </row>
        <row r="109">
          <cell r="A109" t="str">
            <v>Arsenopyrite</v>
          </cell>
          <cell r="D109">
            <v>162.83459999999999</v>
          </cell>
        </row>
        <row r="110">
          <cell r="A110" t="str">
            <v>Arsenosulvanite</v>
          </cell>
          <cell r="D110">
            <v>387.828575</v>
          </cell>
        </row>
        <row r="111">
          <cell r="A111" t="str">
            <v>Arsenowaylandite</v>
          </cell>
          <cell r="D111">
            <v>669.80745999999999</v>
          </cell>
          <cell r="F111">
            <v>0.90289230281191557</v>
          </cell>
          <cell r="M111">
            <v>33.441192189767492</v>
          </cell>
        </row>
        <row r="112">
          <cell r="A112" t="str">
            <v>Arsenpolybasite</v>
          </cell>
          <cell r="D112">
            <v>2074.5857999999998</v>
          </cell>
        </row>
        <row r="113">
          <cell r="A113" t="str">
            <v>Arsentsumebite</v>
          </cell>
          <cell r="D113">
            <v>729.93614000000002</v>
          </cell>
          <cell r="F113">
            <v>0.1380860522949309</v>
          </cell>
          <cell r="M113">
            <v>19.727013379553995</v>
          </cell>
        </row>
        <row r="114">
          <cell r="A114" t="str">
            <v>Arsenuranospathite</v>
          </cell>
          <cell r="D114">
            <v>2384.3882800000001</v>
          </cell>
          <cell r="F114">
            <v>3.4240706803004417</v>
          </cell>
          <cell r="M114">
            <v>42.94441507655791</v>
          </cell>
        </row>
        <row r="115">
          <cell r="A115" t="str">
            <v>Arsenuranylite</v>
          </cell>
          <cell r="D115">
            <v>1574.14824</v>
          </cell>
          <cell r="F115">
            <v>1.0244930934840037</v>
          </cell>
          <cell r="M115">
            <v>26.425999116830319</v>
          </cell>
        </row>
        <row r="116">
          <cell r="A116" t="str">
            <v>Arthurite</v>
          </cell>
          <cell r="D116">
            <v>531.49203480000006</v>
          </cell>
          <cell r="F116">
            <v>1.6119695948451869</v>
          </cell>
          <cell r="M116">
            <v>42.14392414823071</v>
          </cell>
        </row>
        <row r="117">
          <cell r="A117" t="str">
            <v>Artinite</v>
          </cell>
          <cell r="D117">
            <v>196.67971999999997</v>
          </cell>
          <cell r="F117">
            <v>4.099822798202073</v>
          </cell>
          <cell r="K117">
            <v>6.1068828041854042</v>
          </cell>
          <cell r="M117">
            <v>65.07798567132393</v>
          </cell>
        </row>
        <row r="118">
          <cell r="A118" t="str">
            <v>Artroeite</v>
          </cell>
          <cell r="D118">
            <v>325.19142959999999</v>
          </cell>
          <cell r="F118">
            <v>0.61990563603709448</v>
          </cell>
          <cell r="M118">
            <v>9.8399887227532279</v>
          </cell>
          <cell r="N118">
            <v>17.526664115996738</v>
          </cell>
        </row>
        <row r="119">
          <cell r="A119" t="str">
            <v>Artsmithite</v>
          </cell>
          <cell r="D119">
            <v>1024.8647750800001</v>
          </cell>
          <cell r="F119">
            <v>0.1750604805263164</v>
          </cell>
          <cell r="M119">
            <v>13.644215256503925</v>
          </cell>
        </row>
        <row r="120">
          <cell r="A120" t="str">
            <v>Arupite</v>
          </cell>
          <cell r="D120">
            <v>983.90704049999988</v>
          </cell>
          <cell r="F120">
            <v>3.2781633500263592</v>
          </cell>
          <cell r="M120">
            <v>52.035484951893686</v>
          </cell>
        </row>
        <row r="121">
          <cell r="A121" t="str">
            <v>Arzakite</v>
          </cell>
          <cell r="D121">
            <v>803.48434999999995</v>
          </cell>
        </row>
        <row r="122">
          <cell r="A122" t="str">
            <v>Arzrunite</v>
          </cell>
          <cell r="D122">
            <v>1081.42372</v>
          </cell>
          <cell r="F122">
            <v>0.74563927634211691</v>
          </cell>
          <cell r="M122">
            <v>14.794755935259124</v>
          </cell>
        </row>
        <row r="123">
          <cell r="A123" t="str">
            <v>Asbecasite</v>
          </cell>
          <cell r="D123">
            <v>1057.8501420000002</v>
          </cell>
          <cell r="I123">
            <v>1.7038670492516697</v>
          </cell>
          <cell r="M123">
            <v>30.248897012484395</v>
          </cell>
        </row>
        <row r="124">
          <cell r="A124" t="str">
            <v>Asbolane</v>
          </cell>
          <cell r="D124">
            <v>178.73814299999998</v>
          </cell>
          <cell r="F124">
            <v>1.804543756505292</v>
          </cell>
          <cell r="M124">
            <v>36.700358915556151</v>
          </cell>
        </row>
        <row r="125">
          <cell r="A125" t="str">
            <v>Aschamalmite</v>
          </cell>
          <cell r="D125">
            <v>1949.7547999999999</v>
          </cell>
        </row>
        <row r="126">
          <cell r="A126" t="str">
            <v>Ashanite</v>
          </cell>
          <cell r="D126">
            <v>574.20291299999997</v>
          </cell>
          <cell r="M126">
            <v>22.290935330033758</v>
          </cell>
        </row>
        <row r="127">
          <cell r="A127" t="str">
            <v>Ashburtonite</v>
          </cell>
          <cell r="D127">
            <v>1735.87736</v>
          </cell>
          <cell r="F127">
            <v>0.52258645737507636</v>
          </cell>
          <cell r="K127">
            <v>2.7677070458479851</v>
          </cell>
          <cell r="M127">
            <v>25.807307032335508</v>
          </cell>
        </row>
        <row r="128">
          <cell r="A128" t="str">
            <v>Ashcroftine-(Ce)</v>
          </cell>
          <cell r="D128">
            <v>4256.2718600000007</v>
          </cell>
          <cell r="F128">
            <v>0.42626318517163503</v>
          </cell>
          <cell r="K128">
            <v>2.2575625608651788</v>
          </cell>
          <cell r="M128">
            <v>39.093781006742361</v>
          </cell>
          <cell r="P128">
            <v>2.7006930896561663</v>
          </cell>
        </row>
        <row r="129">
          <cell r="A129" t="str">
            <v>Ashcroftine-(Y)</v>
          </cell>
          <cell r="D129">
            <v>3810.2026800000003</v>
          </cell>
          <cell r="F129">
            <v>0.42325937369819916</v>
          </cell>
          <cell r="K129">
            <v>2.5218605956153488</v>
          </cell>
          <cell r="M129">
            <v>42.830760908498448</v>
          </cell>
          <cell r="P129">
            <v>3.0168694333079413</v>
          </cell>
        </row>
        <row r="130">
          <cell r="A130" t="str">
            <v>Ashoverite</v>
          </cell>
          <cell r="D130">
            <v>99.404679999999999</v>
          </cell>
          <cell r="F130">
            <v>2.0279528086605181</v>
          </cell>
          <cell r="M130">
            <v>32.190436104215614</v>
          </cell>
        </row>
        <row r="131">
          <cell r="A131" t="str">
            <v>Asisite</v>
          </cell>
          <cell r="D131">
            <v>1677.3860999999997</v>
          </cell>
          <cell r="M131">
            <v>7.6306343542491506</v>
          </cell>
        </row>
        <row r="132">
          <cell r="A132" t="str">
            <v>Aspidolite</v>
          </cell>
          <cell r="D132">
            <v>401.15148800000003</v>
          </cell>
          <cell r="F132">
            <v>0.50252337590730811</v>
          </cell>
          <cell r="M132">
            <v>47.86042324240362</v>
          </cell>
          <cell r="P132">
            <v>5.7309442162657511</v>
          </cell>
        </row>
        <row r="133">
          <cell r="A133" t="str">
            <v>Asselbornite</v>
          </cell>
          <cell r="D133">
            <v>3228.3212199999998</v>
          </cell>
          <cell r="F133">
            <v>0.56199240297407582</v>
          </cell>
          <cell r="M133">
            <v>19.328206751371539</v>
          </cell>
        </row>
        <row r="134">
          <cell r="A134" t="str">
            <v>Astrocyanite-(Ce)</v>
          </cell>
          <cell r="D134">
            <v>951.37576599999989</v>
          </cell>
          <cell r="F134">
            <v>0.78399684610002995</v>
          </cell>
          <cell r="K134">
            <v>6.3124374349472339</v>
          </cell>
          <cell r="M134">
            <v>36.493149437653436</v>
          </cell>
        </row>
        <row r="135">
          <cell r="A135" t="str">
            <v>Astrophyllite</v>
          </cell>
          <cell r="D135">
            <v>1289.0026095999999</v>
          </cell>
          <cell r="F135">
            <v>0.27368369728085618</v>
          </cell>
          <cell r="M135">
            <v>37.857308927514836</v>
          </cell>
          <cell r="N135">
            <v>0.73694199912812963</v>
          </cell>
          <cell r="P135">
            <v>1.783531532735541</v>
          </cell>
        </row>
        <row r="136">
          <cell r="A136" t="str">
            <v>Atacamite</v>
          </cell>
          <cell r="D136">
            <v>213.56672</v>
          </cell>
          <cell r="F136">
            <v>1.4158666668664481</v>
          </cell>
          <cell r="M136">
            <v>22.474569071435848</v>
          </cell>
        </row>
        <row r="137">
          <cell r="A137" t="str">
            <v>Atelestite</v>
          </cell>
          <cell r="D137">
            <v>2253.6345000000001</v>
          </cell>
          <cell r="F137">
            <v>0.22362543704402818</v>
          </cell>
          <cell r="M137">
            <v>15.618628486562484</v>
          </cell>
        </row>
        <row r="138">
          <cell r="A138" t="str">
            <v>Athabascaite</v>
          </cell>
          <cell r="D138">
            <v>633.57000000000005</v>
          </cell>
        </row>
        <row r="139">
          <cell r="A139" t="str">
            <v>Atheneite</v>
          </cell>
          <cell r="D139">
            <v>464.8091</v>
          </cell>
        </row>
        <row r="140">
          <cell r="A140" t="str">
            <v>Atlasovite</v>
          </cell>
          <cell r="D140">
            <v>1264.97</v>
          </cell>
          <cell r="M140">
            <v>30.355312774215992</v>
          </cell>
        </row>
        <row r="141">
          <cell r="A141" t="str">
            <v>Atokite</v>
          </cell>
          <cell r="D141">
            <v>504.46499999999997</v>
          </cell>
        </row>
        <row r="142">
          <cell r="A142" t="str">
            <v>Attakolite</v>
          </cell>
          <cell r="D142">
            <v>668.01121259999991</v>
          </cell>
          <cell r="F142">
            <v>0.75443344437060134</v>
          </cell>
          <cell r="M142">
            <v>47.901591165597146</v>
          </cell>
        </row>
        <row r="143">
          <cell r="A143" t="str">
            <v>Aubertite</v>
          </cell>
          <cell r="D143">
            <v>570.32136000000003</v>
          </cell>
          <cell r="F143">
            <v>4.9484943015285285</v>
          </cell>
        </row>
        <row r="144">
          <cell r="A144" t="str">
            <v>Abelsonite</v>
          </cell>
          <cell r="D144">
            <v>519.31204000000002</v>
          </cell>
          <cell r="F144">
            <v>6.2109247457463148</v>
          </cell>
          <cell r="K144">
            <v>71.69889610108018</v>
          </cell>
          <cell r="L144">
            <v>10.788688819924145</v>
          </cell>
        </row>
        <row r="145">
          <cell r="A145" t="str">
            <v>Abenakiite-(Ce)</v>
          </cell>
          <cell r="D145">
            <v>2928.1837399999995</v>
          </cell>
          <cell r="K145">
            <v>2.4611160500467779</v>
          </cell>
          <cell r="M145">
            <v>34.422778401194186</v>
          </cell>
          <cell r="P145">
            <v>20.413130495697654</v>
          </cell>
        </row>
        <row r="146">
          <cell r="A146" t="str">
            <v>Abernathyite</v>
          </cell>
          <cell r="D146">
            <v>520.10631999999998</v>
          </cell>
          <cell r="F146">
            <v>1.5503599340996281</v>
          </cell>
          <cell r="M146">
            <v>30.761787320715506</v>
          </cell>
        </row>
        <row r="147">
          <cell r="A147" t="str">
            <v>Abhurite</v>
          </cell>
          <cell r="D147">
            <v>477.04948000000002</v>
          </cell>
          <cell r="F147">
            <v>0.42257251805410212</v>
          </cell>
          <cell r="M147">
            <v>10.061472030113102</v>
          </cell>
        </row>
        <row r="148">
          <cell r="A148" t="str">
            <v>Abswurmbachite</v>
          </cell>
          <cell r="D148">
            <v>615.45353899999998</v>
          </cell>
          <cell r="M148">
            <v>31.195336095061432</v>
          </cell>
        </row>
        <row r="149">
          <cell r="A149" t="str">
            <v>Acanthite</v>
          </cell>
          <cell r="D149">
            <v>247.80240000000001</v>
          </cell>
        </row>
        <row r="150">
          <cell r="A150" t="str">
            <v>Acetamide</v>
          </cell>
          <cell r="D150">
            <v>59.067839999999997</v>
          </cell>
          <cell r="F150">
            <v>8.5320539908010868</v>
          </cell>
          <cell r="K150">
            <v>40.6684923640343</v>
          </cell>
          <cell r="L150">
            <v>23.712971390184574</v>
          </cell>
          <cell r="M150">
            <v>27.086482254980037</v>
          </cell>
        </row>
        <row r="151">
          <cell r="A151" t="str">
            <v>Achavalite</v>
          </cell>
          <cell r="D151">
            <v>134.80699999999999</v>
          </cell>
        </row>
        <row r="152">
          <cell r="A152" t="str">
            <v>Actinolite</v>
          </cell>
          <cell r="D152">
            <v>875.45047999999997</v>
          </cell>
          <cell r="F152">
            <v>0.23026773598890488</v>
          </cell>
          <cell r="M152">
            <v>43.861487174008978</v>
          </cell>
        </row>
        <row r="153">
          <cell r="A153" t="str">
            <v>Acuminite</v>
          </cell>
          <cell r="D153">
            <v>225.61777279999998</v>
          </cell>
          <cell r="F153">
            <v>1.3402401603709122</v>
          </cell>
          <cell r="M153">
            <v>14.182747929333342</v>
          </cell>
          <cell r="N153">
            <v>33.682458547875534</v>
          </cell>
        </row>
        <row r="154">
          <cell r="A154" t="str">
            <v>Adamite</v>
          </cell>
          <cell r="D154">
            <v>286.70654000000002</v>
          </cell>
          <cell r="F154">
            <v>0.351558077468341</v>
          </cell>
          <cell r="M154">
            <v>27.902049252172624</v>
          </cell>
        </row>
        <row r="155">
          <cell r="A155" t="str">
            <v>Adamsite-(Y)</v>
          </cell>
          <cell r="D155">
            <v>344.236943</v>
          </cell>
          <cell r="F155">
            <v>3.5136496084907423</v>
          </cell>
          <cell r="K155">
            <v>6.9783329443522284</v>
          </cell>
          <cell r="M155">
            <v>55.773444397570074</v>
          </cell>
          <cell r="P155">
            <v>6.678472043019509</v>
          </cell>
        </row>
        <row r="156">
          <cell r="A156" t="str">
            <v>Adelite</v>
          </cell>
          <cell r="D156">
            <v>220.30954000000003</v>
          </cell>
          <cell r="F156">
            <v>0.4575108277199435</v>
          </cell>
          <cell r="M156">
            <v>36.311182892942348</v>
          </cell>
        </row>
        <row r="157">
          <cell r="A157" t="str">
            <v>Admontite</v>
          </cell>
          <cell r="D157">
            <v>375.26596000000001</v>
          </cell>
          <cell r="F157">
            <v>3.760309088519513</v>
          </cell>
          <cell r="J157">
            <v>17.283741909338111</v>
          </cell>
          <cell r="M157">
            <v>72.479209145428484</v>
          </cell>
        </row>
        <row r="158">
          <cell r="A158" t="str">
            <v>Aegirine</v>
          </cell>
          <cell r="D158">
            <v>231.00416799999999</v>
          </cell>
          <cell r="M158">
            <v>41.556133307516767</v>
          </cell>
          <cell r="P158">
            <v>9.9521009508365239</v>
          </cell>
        </row>
        <row r="159">
          <cell r="A159" t="str">
            <v>Aegirine-augite</v>
          </cell>
          <cell r="D159">
            <v>228.049342</v>
          </cell>
          <cell r="M159">
            <v>42.094574427669251</v>
          </cell>
          <cell r="P159">
            <v>2.5202624789857979</v>
          </cell>
        </row>
        <row r="160">
          <cell r="A160" t="str">
            <v>Aenigmatite</v>
          </cell>
          <cell r="D160">
            <v>861.59553600000004</v>
          </cell>
          <cell r="M160">
            <v>37.139003932815172</v>
          </cell>
          <cell r="P160">
            <v>5.3365568969243125</v>
          </cell>
        </row>
        <row r="161">
          <cell r="A161" t="str">
            <v>Aerinite</v>
          </cell>
          <cell r="D161">
            <v>1854.5403524000001</v>
          </cell>
          <cell r="F161">
            <v>1.5544058646496561</v>
          </cell>
          <cell r="M161">
            <v>51.15900653076563</v>
          </cell>
          <cell r="P161">
            <v>0.37189432902198849</v>
          </cell>
        </row>
        <row r="162">
          <cell r="A162" t="str">
            <v>Aerugite</v>
          </cell>
          <cell r="D162">
            <v>976.96640000000002</v>
          </cell>
          <cell r="M162">
            <v>22.92725727312628</v>
          </cell>
        </row>
        <row r="163">
          <cell r="A163" t="str">
            <v>Aeschynite-(Ce)</v>
          </cell>
          <cell r="D163">
            <v>305.698035</v>
          </cell>
          <cell r="F163">
            <v>0.32971752664357168</v>
          </cell>
          <cell r="M163">
            <v>31.402360829699148</v>
          </cell>
        </row>
        <row r="164">
          <cell r="A164" t="str">
            <v>Aeschynite-(Nd)</v>
          </cell>
          <cell r="D164">
            <v>346.61093499999998</v>
          </cell>
          <cell r="F164">
            <v>0.29079867315784486</v>
          </cell>
          <cell r="M164">
            <v>27.695721717492845</v>
          </cell>
        </row>
        <row r="165">
          <cell r="A165" t="str">
            <v>Aeschynite-(Y)</v>
          </cell>
          <cell r="D165">
            <v>274.97254499999997</v>
          </cell>
          <cell r="F165">
            <v>0.36656023240429336</v>
          </cell>
          <cell r="M165">
            <v>34.911267232152213</v>
          </cell>
        </row>
        <row r="166">
          <cell r="A166" t="str">
            <v>Afghanite</v>
          </cell>
          <cell r="D166">
            <v>1200.4513494000003</v>
          </cell>
          <cell r="F166">
            <v>8.3963419300897152E-2</v>
          </cell>
          <cell r="K166">
            <v>0.10005403389319559</v>
          </cell>
          <cell r="M166">
            <v>41.156309437024483</v>
          </cell>
          <cell r="P166">
            <v>9.192449694454897</v>
          </cell>
        </row>
        <row r="167">
          <cell r="A167" t="str">
            <v>Afwillite</v>
          </cell>
          <cell r="D167">
            <v>342.44664</v>
          </cell>
          <cell r="F167">
            <v>1.7660094431062312</v>
          </cell>
          <cell r="M167">
            <v>46.720855547013109</v>
          </cell>
        </row>
        <row r="168">
          <cell r="A168" t="str">
            <v>Agardite-(Ca)</v>
          </cell>
          <cell r="D168">
            <v>994.20147999999995</v>
          </cell>
          <cell r="F168">
            <v>1.2165823772461093</v>
          </cell>
          <cell r="M168">
            <v>33.794699239433839</v>
          </cell>
        </row>
        <row r="169">
          <cell r="A169" t="str">
            <v>Agardite-(Ce)</v>
          </cell>
          <cell r="D169">
            <v>1069.2292299999999</v>
          </cell>
          <cell r="F169">
            <v>1.1312148658711849</v>
          </cell>
          <cell r="M169">
            <v>31.423327250415706</v>
          </cell>
        </row>
        <row r="170">
          <cell r="A170" t="str">
            <v>Agardite-(Dy)</v>
          </cell>
          <cell r="D170">
            <v>1083.41238</v>
          </cell>
          <cell r="F170">
            <v>1.1164059247689233</v>
          </cell>
          <cell r="M170">
            <v>31.011958715110861</v>
          </cell>
        </row>
        <row r="171">
          <cell r="A171" t="str">
            <v>Agardite-(La)</v>
          </cell>
          <cell r="D171">
            <v>1068.322105</v>
          </cell>
          <cell r="F171">
            <v>1.1321753938621348</v>
          </cell>
          <cell r="M171">
            <v>31.450009171157234</v>
          </cell>
        </row>
        <row r="172">
          <cell r="A172" t="str">
            <v>Agardite-(Nd)</v>
          </cell>
          <cell r="D172">
            <v>1063.174577</v>
          </cell>
          <cell r="F172">
            <v>1.3557079252845978</v>
          </cell>
          <cell r="M172">
            <v>32.354714591712813</v>
          </cell>
        </row>
        <row r="173">
          <cell r="A173" t="str">
            <v>Agardite-(Y)</v>
          </cell>
          <cell r="D173">
            <v>1030.8223674999999</v>
          </cell>
          <cell r="F173">
            <v>1.1733621990890686</v>
          </cell>
          <cell r="M173">
            <v>32.594112292581777</v>
          </cell>
        </row>
        <row r="174">
          <cell r="A174" t="str">
            <v>Agrellite</v>
          </cell>
          <cell r="D174">
            <v>394.48017119999997</v>
          </cell>
          <cell r="M174">
            <v>40.558185602409822</v>
          </cell>
          <cell r="N174">
            <v>4.8160603718577981</v>
          </cell>
          <cell r="P174">
            <v>5.8278640292782358</v>
          </cell>
        </row>
        <row r="175">
          <cell r="A175" t="str">
            <v>Agrinierite</v>
          </cell>
          <cell r="D175">
            <v>998.93939599999999</v>
          </cell>
          <cell r="F175">
            <v>0.84756853457804771</v>
          </cell>
          <cell r="M175">
            <v>22.743269602713717</v>
          </cell>
        </row>
        <row r="176">
          <cell r="A176" t="str">
            <v>Aguilarite</v>
          </cell>
          <cell r="D176">
            <v>542.49880000000007</v>
          </cell>
        </row>
        <row r="177">
          <cell r="A177" t="str">
            <v>Aheylite</v>
          </cell>
          <cell r="D177">
            <v>806.0779379999999</v>
          </cell>
          <cell r="F177">
            <v>2.0632012384886784</v>
          </cell>
          <cell r="M177">
            <v>55.774152697378497</v>
          </cell>
        </row>
        <row r="178">
          <cell r="A178" t="str">
            <v>Ahlfeldite</v>
          </cell>
          <cell r="D178">
            <v>221.73955999999998</v>
          </cell>
          <cell r="F178">
            <v>1.8182411834857075</v>
          </cell>
          <cell r="M178">
            <v>36.077008541010905</v>
          </cell>
        </row>
        <row r="179">
          <cell r="A179" t="str">
            <v>Aikinite</v>
          </cell>
          <cell r="D179">
            <v>575.92439999999999</v>
          </cell>
        </row>
        <row r="180">
          <cell r="A180" t="str">
            <v>Ajoite</v>
          </cell>
          <cell r="D180">
            <v>1302.1359668</v>
          </cell>
          <cell r="F180">
            <v>0.92887995634773524</v>
          </cell>
          <cell r="M180">
            <v>40.547240339080076</v>
          </cell>
          <cell r="P180">
            <v>0.17655428147413341</v>
          </cell>
        </row>
        <row r="181">
          <cell r="A181" t="str">
            <v>Akaganeite</v>
          </cell>
          <cell r="D181">
            <v>761.36906799999997</v>
          </cell>
          <cell r="F181">
            <v>1.2841364866165013</v>
          </cell>
          <cell r="M181">
            <v>33.832519710401471</v>
          </cell>
        </row>
        <row r="182">
          <cell r="A182" t="str">
            <v>Akatoreite</v>
          </cell>
          <cell r="D182">
            <v>1280.2154360000002</v>
          </cell>
          <cell r="F182">
            <v>0.69284213817275042</v>
          </cell>
          <cell r="M182">
            <v>39.991769010352726</v>
          </cell>
        </row>
        <row r="183">
          <cell r="A183" t="str">
            <v>Akdalaite</v>
          </cell>
          <cell r="D183">
            <v>425.86040000000003</v>
          </cell>
          <cell r="F183">
            <v>0.47336638954925137</v>
          </cell>
          <cell r="M183">
            <v>48.840465091377361</v>
          </cell>
        </row>
        <row r="184">
          <cell r="A184" t="str">
            <v>Akermanite</v>
          </cell>
          <cell r="D184">
            <v>272.62780000000004</v>
          </cell>
          <cell r="M184">
            <v>41.080109952103193</v>
          </cell>
        </row>
        <row r="185">
          <cell r="A185" t="str">
            <v>Akhtenskite</v>
          </cell>
          <cell r="D185">
            <v>86.936849999999993</v>
          </cell>
          <cell r="M185">
            <v>36.806946651506237</v>
          </cell>
        </row>
        <row r="186">
          <cell r="A186" t="str">
            <v>Akimotoite</v>
          </cell>
          <cell r="D186">
            <v>108.27419999999999</v>
          </cell>
          <cell r="M186">
            <v>44.330228253822241</v>
          </cell>
        </row>
        <row r="187">
          <cell r="A187" t="str">
            <v>Akrochordite</v>
          </cell>
          <cell r="D187">
            <v>661.98608000000002</v>
          </cell>
          <cell r="F187">
            <v>1.8271199901967727</v>
          </cell>
          <cell r="M187">
            <v>38.670057835657204</v>
          </cell>
        </row>
        <row r="188">
          <cell r="A188" t="str">
            <v>Aksaite</v>
          </cell>
          <cell r="D188">
            <v>339.23540000000003</v>
          </cell>
          <cell r="F188">
            <v>2.9712111412900888</v>
          </cell>
          <cell r="J188">
            <v>19.119466895259158</v>
          </cell>
          <cell r="M188">
            <v>70.744680537467488</v>
          </cell>
        </row>
        <row r="189">
          <cell r="A189" t="str">
            <v>Aktashite</v>
          </cell>
          <cell r="D189">
            <v>1667.5243999999998</v>
          </cell>
        </row>
        <row r="190">
          <cell r="A190" t="str">
            <v>Alabandite</v>
          </cell>
          <cell r="D190">
            <v>87.004050000000007</v>
          </cell>
        </row>
        <row r="191">
          <cell r="A191" t="str">
            <v>Alacranite</v>
          </cell>
          <cell r="D191">
            <v>427.9504</v>
          </cell>
        </row>
        <row r="192">
          <cell r="A192" t="str">
            <v>Alamosite</v>
          </cell>
          <cell r="D192">
            <v>283.28370000000001</v>
          </cell>
          <cell r="M192">
            <v>16.943509280625747</v>
          </cell>
        </row>
        <row r="193">
          <cell r="A193" t="str">
            <v>Alarsite</v>
          </cell>
          <cell r="D193">
            <v>165.90073999999998</v>
          </cell>
          <cell r="M193">
            <v>38.575837576131363</v>
          </cell>
        </row>
        <row r="194">
          <cell r="A194" t="str">
            <v>Albite</v>
          </cell>
          <cell r="D194">
            <v>263.02222159999997</v>
          </cell>
          <cell r="M194">
            <v>48.663264731545411</v>
          </cell>
          <cell r="P194">
            <v>8.3035872281598895</v>
          </cell>
        </row>
        <row r="195">
          <cell r="A195" t="str">
            <v>Albrechtschraufite</v>
          </cell>
          <cell r="D195">
            <v>1428.9841664</v>
          </cell>
          <cell r="F195">
            <v>2.3982043192497615</v>
          </cell>
          <cell r="K195">
            <v>5.0431629471132533</v>
          </cell>
          <cell r="M195">
            <v>43.665746246297942</v>
          </cell>
          <cell r="N195">
            <v>2.6590082167057378</v>
          </cell>
        </row>
        <row r="196">
          <cell r="A196" t="str">
            <v>Aldermanite</v>
          </cell>
          <cell r="D196">
            <v>2155.7248159999999</v>
          </cell>
          <cell r="F196">
            <v>4.0210531212811347</v>
          </cell>
          <cell r="M196">
            <v>63.827645800965726</v>
          </cell>
        </row>
        <row r="197">
          <cell r="A197" t="str">
            <v>Aldzhanite</v>
          </cell>
          <cell r="D197">
            <v>311.56025999999997</v>
          </cell>
          <cell r="F197">
            <v>4.5291912389596813</v>
          </cell>
          <cell r="J197">
            <v>6.9392675432996498</v>
          </cell>
          <cell r="M197">
            <v>56.487756172754523</v>
          </cell>
        </row>
        <row r="198">
          <cell r="A198" t="str">
            <v>Aleksite</v>
          </cell>
          <cell r="D198">
            <v>944.49279999999999</v>
          </cell>
        </row>
        <row r="199">
          <cell r="A199" t="str">
            <v>Alforsite</v>
          </cell>
          <cell r="D199">
            <v>1007.001786</v>
          </cell>
          <cell r="M199">
            <v>19.065785450354699</v>
          </cell>
        </row>
        <row r="200">
          <cell r="A200" t="str">
            <v>Algodonite</v>
          </cell>
          <cell r="D200">
            <v>456.19760000000002</v>
          </cell>
        </row>
        <row r="201">
          <cell r="A201" t="str">
            <v>Aliettite</v>
          </cell>
          <cell r="D201">
            <v>823.18301359999998</v>
          </cell>
          <cell r="F201">
            <v>1.2244421754914598</v>
          </cell>
          <cell r="M201">
            <v>52.477249027627401</v>
          </cell>
          <cell r="P201">
            <v>0.55855788130174322</v>
          </cell>
        </row>
        <row r="202">
          <cell r="A202" t="str">
            <v>Allabogdanite</v>
          </cell>
          <cell r="D202">
            <v>144.08926199999999</v>
          </cell>
        </row>
        <row r="203">
          <cell r="A203" t="str">
            <v>Allactite</v>
          </cell>
          <cell r="D203">
            <v>798.46347000000003</v>
          </cell>
          <cell r="F203">
            <v>1.0098796379501245</v>
          </cell>
          <cell r="M203">
            <v>32.060377164155049</v>
          </cell>
        </row>
        <row r="204">
          <cell r="A204" t="str">
            <v>Allanite-(Ce)</v>
          </cell>
          <cell r="D204">
            <v>614.70690999999988</v>
          </cell>
          <cell r="F204">
            <v>0.16397082635690566</v>
          </cell>
          <cell r="M204">
            <v>33.835995108628282</v>
          </cell>
        </row>
        <row r="205">
          <cell r="A205" t="str">
            <v>Allanite-(La)</v>
          </cell>
          <cell r="D205">
            <v>596.55808750000006</v>
          </cell>
          <cell r="F205">
            <v>0.16895923818986025</v>
          </cell>
          <cell r="M205">
            <v>34.865372602965508</v>
          </cell>
        </row>
        <row r="206">
          <cell r="A206" t="str">
            <v>Allanite-(Y)</v>
          </cell>
          <cell r="D206">
            <v>598.629775</v>
          </cell>
          <cell r="F206">
            <v>0.16837451829054109</v>
          </cell>
          <cell r="M206">
            <v>34.744713458330736</v>
          </cell>
        </row>
        <row r="207">
          <cell r="A207" t="str">
            <v>Allargentum</v>
          </cell>
          <cell r="D207">
            <v>108.007018</v>
          </cell>
        </row>
        <row r="208">
          <cell r="A208" t="str">
            <v>Alleghanyite</v>
          </cell>
          <cell r="D208">
            <v>492.87112999999994</v>
          </cell>
          <cell r="F208">
            <v>0.40900752291983516</v>
          </cell>
          <cell r="M208">
            <v>32.461629473002404</v>
          </cell>
        </row>
        <row r="209">
          <cell r="A209" t="str">
            <v>Alloclasite</v>
          </cell>
          <cell r="D209">
            <v>165.14924999999999</v>
          </cell>
        </row>
        <row r="210">
          <cell r="A210" t="str">
            <v>Allophane</v>
          </cell>
          <cell r="D210">
            <v>225.10907000000003</v>
          </cell>
          <cell r="F210">
            <v>2.2387814049429458</v>
          </cell>
          <cell r="M210">
            <v>57.569932655312371</v>
          </cell>
        </row>
        <row r="211">
          <cell r="A211" t="str">
            <v>Alluaivite</v>
          </cell>
          <cell r="D211">
            <v>2169.249812</v>
          </cell>
          <cell r="F211">
            <v>0.18585964501169219</v>
          </cell>
          <cell r="M211">
            <v>35.402616874814782</v>
          </cell>
          <cell r="P211">
            <v>20.136251232276241</v>
          </cell>
        </row>
        <row r="212">
          <cell r="A212" t="str">
            <v>Alluaudite</v>
          </cell>
          <cell r="D212">
            <v>482.76590679999998</v>
          </cell>
          <cell r="M212">
            <v>39.769336917890243</v>
          </cell>
          <cell r="P212">
            <v>2.8572566135484201</v>
          </cell>
        </row>
        <row r="213">
          <cell r="A213" t="str">
            <v>Almandine</v>
          </cell>
          <cell r="D213">
            <v>497.75337999999999</v>
          </cell>
          <cell r="M213">
            <v>38.571872681206102</v>
          </cell>
        </row>
        <row r="214">
          <cell r="A214" t="str">
            <v>Almbosite</v>
          </cell>
          <cell r="D214">
            <v>1222.6293000000001</v>
          </cell>
          <cell r="M214">
            <v>35.332361166217751</v>
          </cell>
        </row>
        <row r="215">
          <cell r="A215" t="str">
            <v>Alsakharovite-Zn</v>
          </cell>
          <cell r="D215">
            <v>1254.4503680000003</v>
          </cell>
          <cell r="F215">
            <v>1.4462844017436647</v>
          </cell>
          <cell r="M215">
            <v>44.63939062752938</v>
          </cell>
          <cell r="P215">
            <v>1.832656642817454</v>
          </cell>
        </row>
        <row r="216">
          <cell r="A216" t="str">
            <v>Alstonite</v>
          </cell>
          <cell r="D216">
            <v>297.42340000000002</v>
          </cell>
          <cell r="K216">
            <v>8.0767014296790354</v>
          </cell>
          <cell r="M216">
            <v>32.276007872951482</v>
          </cell>
        </row>
        <row r="217">
          <cell r="A217" t="str">
            <v>Altaite</v>
          </cell>
          <cell r="D217">
            <v>334.8</v>
          </cell>
        </row>
        <row r="218">
          <cell r="A218" t="str">
            <v>Althausite</v>
          </cell>
          <cell r="D218">
            <v>161.08522696</v>
          </cell>
          <cell r="F218">
            <v>0.37543107547048521</v>
          </cell>
          <cell r="M218">
            <v>46.681611603448061</v>
          </cell>
          <cell r="N218">
            <v>3.5382021477458516</v>
          </cell>
        </row>
        <row r="219">
          <cell r="A219" t="str">
            <v>Althupite</v>
          </cell>
          <cell r="D219">
            <v>2884.3648880000001</v>
          </cell>
          <cell r="F219">
            <v>1.2230734102598741</v>
          </cell>
          <cell r="M219">
            <v>27.734701782294053</v>
          </cell>
        </row>
        <row r="220">
          <cell r="A220" t="str">
            <v>Altisite</v>
          </cell>
          <cell r="D220">
            <v>1200.3086840000001</v>
          </cell>
          <cell r="M220">
            <v>34.656451756538317</v>
          </cell>
          <cell r="P220">
            <v>5.7459639273925305</v>
          </cell>
        </row>
        <row r="221">
          <cell r="A221" t="str">
            <v>Aluminite</v>
          </cell>
          <cell r="D221">
            <v>344.16300000000001</v>
          </cell>
          <cell r="F221">
            <v>5.2716067677234344</v>
          </cell>
          <cell r="M221">
            <v>69.731784067433153</v>
          </cell>
        </row>
        <row r="222">
          <cell r="A222" t="str">
            <v>Alumino-tschermakite</v>
          </cell>
          <cell r="D222">
            <v>848.1576</v>
          </cell>
          <cell r="F222">
            <v>0.23767752596923025</v>
          </cell>
          <cell r="M222">
            <v>45.272906827693348</v>
          </cell>
        </row>
        <row r="223">
          <cell r="A223" t="str">
            <v>Alumino-winchite</v>
          </cell>
          <cell r="D223">
            <v>829.49678800000004</v>
          </cell>
          <cell r="F223">
            <v>0.24302444917966337</v>
          </cell>
          <cell r="M223">
            <v>46.291390823324079</v>
          </cell>
          <cell r="P223">
            <v>2.7715318892832168</v>
          </cell>
        </row>
        <row r="224">
          <cell r="A224" t="str">
            <v>Aluminobarroisite</v>
          </cell>
          <cell r="D224">
            <v>799.52736800000002</v>
          </cell>
          <cell r="F224">
            <v>0.25213395822117751</v>
          </cell>
          <cell r="M224">
            <v>48.026573619428625</v>
          </cell>
          <cell r="P224">
            <v>2.8754197692454726</v>
          </cell>
        </row>
        <row r="225">
          <cell r="A225" t="str">
            <v>Aluminoceladonite</v>
          </cell>
          <cell r="D225">
            <v>404.62101999999993</v>
          </cell>
          <cell r="F225">
            <v>0.49821435376738471</v>
          </cell>
          <cell r="M225">
            <v>47.450031142722146</v>
          </cell>
        </row>
        <row r="226">
          <cell r="A226" t="str">
            <v>Aluminocopiapite</v>
          </cell>
          <cell r="D226">
            <v>1212.0757745640001</v>
          </cell>
          <cell r="F226">
            <v>3.4926430251630038</v>
          </cell>
          <cell r="M226">
            <v>60.719999148959083</v>
          </cell>
        </row>
        <row r="227">
          <cell r="A227" t="str">
            <v>Aluminoferrobarroisite</v>
          </cell>
          <cell r="D227">
            <v>894.153368</v>
          </cell>
          <cell r="F227">
            <v>0.22545125614289474</v>
          </cell>
          <cell r="M227">
            <v>42.944042235045302</v>
          </cell>
          <cell r="P227">
            <v>2.5711213336278571</v>
          </cell>
        </row>
        <row r="228">
          <cell r="A228" t="str">
            <v>Aluminoferrotschermakite</v>
          </cell>
          <cell r="D228">
            <v>910.13764000000003</v>
          </cell>
          <cell r="F228">
            <v>0.22149177348604107</v>
          </cell>
          <cell r="M228">
            <v>42.18983845124788</v>
          </cell>
        </row>
        <row r="229">
          <cell r="A229" t="str">
            <v>Aluminomagnesiotaramite</v>
          </cell>
          <cell r="D229">
            <v>821.41317600000013</v>
          </cell>
          <cell r="F229">
            <v>0.24541607791302339</v>
          </cell>
          <cell r="M229">
            <v>46.746949186994776</v>
          </cell>
          <cell r="P229">
            <v>5.5976136423699145</v>
          </cell>
        </row>
        <row r="230">
          <cell r="A230" t="str">
            <v>Aluminum</v>
          </cell>
          <cell r="D230">
            <v>26.981539999999999</v>
          </cell>
        </row>
        <row r="231">
          <cell r="A231" t="str">
            <v>Alumohydrocalcite</v>
          </cell>
          <cell r="D231">
            <v>336.13468</v>
          </cell>
          <cell r="F231">
            <v>2.9986194819290888</v>
          </cell>
          <cell r="K231">
            <v>7.1465401903784516</v>
          </cell>
          <cell r="M231">
            <v>61.877637856349722</v>
          </cell>
        </row>
        <row r="232">
          <cell r="A232" t="str">
            <v>Alumoklyuchevskite</v>
          </cell>
          <cell r="D232">
            <v>751.16764000000001</v>
          </cell>
          <cell r="M232">
            <v>38.338871999331595</v>
          </cell>
        </row>
        <row r="233">
          <cell r="A233" t="str">
            <v>Alumopharmacosiderite</v>
          </cell>
          <cell r="D233">
            <v>748.91073999999992</v>
          </cell>
          <cell r="F233">
            <v>2.2879869502205294</v>
          </cell>
          <cell r="M233">
            <v>48.068011416153553</v>
          </cell>
        </row>
        <row r="234">
          <cell r="A234" t="str">
            <v>Alumotantite</v>
          </cell>
          <cell r="D234">
            <v>271.92704000000003</v>
          </cell>
          <cell r="M234">
            <v>23.534842287107598</v>
          </cell>
        </row>
        <row r="235">
          <cell r="A235" t="str">
            <v>Alumotungstite</v>
          </cell>
          <cell r="D235">
            <v>216.362942</v>
          </cell>
          <cell r="F235">
            <v>9.3171223378909318E-2</v>
          </cell>
          <cell r="M235">
            <v>22.184113211032226</v>
          </cell>
        </row>
        <row r="236">
          <cell r="A236" t="str">
            <v>Aubertite</v>
          </cell>
          <cell r="D236">
            <v>570.32136000000003</v>
          </cell>
          <cell r="M236">
            <v>61.717274625660167</v>
          </cell>
        </row>
        <row r="237">
          <cell r="A237" t="str">
            <v>Augelite</v>
          </cell>
          <cell r="D237">
            <v>199.95646199999999</v>
          </cell>
          <cell r="F237">
            <v>1.5122391993513069</v>
          </cell>
          <cell r="M237">
            <v>56.010092837109717</v>
          </cell>
        </row>
        <row r="238">
          <cell r="A238" t="str">
            <v>Augite</v>
          </cell>
          <cell r="D238">
            <v>236.35254280000001</v>
          </cell>
          <cell r="M238">
            <v>40.615767811405156</v>
          </cell>
          <cell r="P238">
            <v>0.97268968328611516</v>
          </cell>
        </row>
        <row r="239">
          <cell r="A239" t="str">
            <v>Aurichalcite</v>
          </cell>
          <cell r="D239">
            <v>546.70744000000002</v>
          </cell>
          <cell r="F239">
            <v>1.1061931039387356</v>
          </cell>
          <cell r="K239">
            <v>4.3939405690180466</v>
          </cell>
          <cell r="M239">
            <v>35.118014856355344</v>
          </cell>
        </row>
        <row r="240">
          <cell r="A240" t="str">
            <v>Auricupride</v>
          </cell>
          <cell r="D240">
            <v>387.60454000000004</v>
          </cell>
        </row>
        <row r="241">
          <cell r="A241" t="str">
            <v>Auroantimonate</v>
          </cell>
          <cell r="D241">
            <v>366.71474000000001</v>
          </cell>
          <cell r="M241">
            <v>13.088702133980215</v>
          </cell>
        </row>
        <row r="242">
          <cell r="A242" t="str">
            <v>Aurorite</v>
          </cell>
          <cell r="D242">
            <v>398.700875</v>
          </cell>
          <cell r="F242">
            <v>1.5168364002210932</v>
          </cell>
          <cell r="M242">
            <v>40.128830918668037</v>
          </cell>
        </row>
        <row r="243">
          <cell r="A243" t="str">
            <v>Aurostibite</v>
          </cell>
          <cell r="D243">
            <v>440.46654000000001</v>
          </cell>
        </row>
        <row r="244">
          <cell r="A244" t="str">
            <v>Austinite</v>
          </cell>
          <cell r="D244">
            <v>261.39454000000001</v>
          </cell>
          <cell r="F244">
            <v>0.38560101523161122</v>
          </cell>
          <cell r="M244">
            <v>30.60392921749628</v>
          </cell>
        </row>
        <row r="245">
          <cell r="A245" t="str">
            <v>Autunite</v>
          </cell>
          <cell r="D245">
            <v>986.25948399999993</v>
          </cell>
          <cell r="F245">
            <v>2.4527581627798072</v>
          </cell>
          <cell r="M245">
            <v>38.933526747206422</v>
          </cell>
        </row>
        <row r="246">
          <cell r="A246" t="str">
            <v>Averievite</v>
          </cell>
          <cell r="D246">
            <v>714.05840000000001</v>
          </cell>
          <cell r="M246">
            <v>22.406290577913516</v>
          </cell>
        </row>
        <row r="247">
          <cell r="A247" t="str">
            <v>Avicennite</v>
          </cell>
          <cell r="D247">
            <v>661.1481</v>
          </cell>
          <cell r="M247">
            <v>7.2598257485728235</v>
          </cell>
        </row>
        <row r="248">
          <cell r="A248" t="str">
            <v>Avogadrite</v>
          </cell>
          <cell r="D248">
            <v>149.35368779999999</v>
          </cell>
          <cell r="J248">
            <v>7.2378527502285088</v>
          </cell>
          <cell r="N248">
            <v>50.88164471824981</v>
          </cell>
        </row>
        <row r="249">
          <cell r="A249" t="str">
            <v>Awaruite</v>
          </cell>
          <cell r="D249">
            <v>202.572</v>
          </cell>
        </row>
        <row r="250">
          <cell r="A250" t="str">
            <v>Azoproite</v>
          </cell>
          <cell r="D250">
            <v>205.49070000000003</v>
          </cell>
          <cell r="J250">
            <v>5.2605787025884867</v>
          </cell>
          <cell r="M250">
            <v>38.92974231923877</v>
          </cell>
        </row>
        <row r="251">
          <cell r="A251" t="str">
            <v>Azurite</v>
          </cell>
          <cell r="D251">
            <v>344.67108000000002</v>
          </cell>
          <cell r="F251">
            <v>0.58487065407402328</v>
          </cell>
          <cell r="K251">
            <v>6.9695432526569956</v>
          </cell>
          <cell r="M251">
            <v>37.135462598138488</v>
          </cell>
        </row>
        <row r="252">
          <cell r="A252" t="str">
            <v>Babefphite</v>
          </cell>
          <cell r="D252">
            <v>259.55919440000002</v>
          </cell>
          <cell r="I252">
            <v>3.4721097130974909</v>
          </cell>
          <cell r="M252">
            <v>26.197280415045082</v>
          </cell>
          <cell r="N252">
            <v>5.4896157436987325</v>
          </cell>
        </row>
        <row r="253">
          <cell r="A253" t="str">
            <v>Babingtonite</v>
          </cell>
          <cell r="D253">
            <v>573.04920249999998</v>
          </cell>
          <cell r="F253">
            <v>0.1758906557417293</v>
          </cell>
          <cell r="M253">
            <v>41.879649941577227</v>
          </cell>
        </row>
        <row r="254">
          <cell r="A254" t="str">
            <v>Babkinite</v>
          </cell>
          <cell r="D254">
            <v>975.45280000000002</v>
          </cell>
        </row>
        <row r="255">
          <cell r="A255" t="str">
            <v>Baddeleyite</v>
          </cell>
          <cell r="D255">
            <v>123.22280000000001</v>
          </cell>
          <cell r="M255">
            <v>25.968246136266988</v>
          </cell>
        </row>
        <row r="256">
          <cell r="A256" t="str">
            <v>Bafertisite</v>
          </cell>
          <cell r="D256">
            <v>497.11609499999997</v>
          </cell>
          <cell r="F256">
            <v>0.101378733271551</v>
          </cell>
          <cell r="M256">
            <v>28.965990328677648</v>
          </cell>
        </row>
        <row r="257">
          <cell r="A257" t="str">
            <v>Baghdadite</v>
          </cell>
          <cell r="D257">
            <v>400.78760000000005</v>
          </cell>
          <cell r="M257">
            <v>35.927907949247924</v>
          </cell>
        </row>
        <row r="258">
          <cell r="A258" t="str">
            <v>Bahianite</v>
          </cell>
          <cell r="D258">
            <v>758.16398000000004</v>
          </cell>
          <cell r="F258">
            <v>0.26588970897826086</v>
          </cell>
          <cell r="M258">
            <v>33.764516219828856</v>
          </cell>
        </row>
        <row r="259">
          <cell r="A259" t="str">
            <v>Baileychlore</v>
          </cell>
          <cell r="D259">
            <v>709.44129999999996</v>
          </cell>
          <cell r="F259">
            <v>1.1366014355239822</v>
          </cell>
          <cell r="M259">
            <v>40.593802475271737</v>
          </cell>
        </row>
        <row r="260">
          <cell r="A260" t="str">
            <v>Bakerite</v>
          </cell>
          <cell r="D260">
            <v>623.64620000000002</v>
          </cell>
          <cell r="F260">
            <v>0.80810241447795239</v>
          </cell>
          <cell r="J260">
            <v>8.6667729234941238</v>
          </cell>
          <cell r="M260">
            <v>51.309219874986809</v>
          </cell>
        </row>
        <row r="261">
          <cell r="A261" t="str">
            <v>Bakhchisaraitsevite</v>
          </cell>
          <cell r="D261">
            <v>673.49694399999998</v>
          </cell>
          <cell r="F261">
            <v>2.0952077252484167</v>
          </cell>
          <cell r="M261">
            <v>54.638139531038462</v>
          </cell>
          <cell r="P261">
            <v>6.8269850976487882</v>
          </cell>
        </row>
        <row r="262">
          <cell r="A262" t="str">
            <v>Baksanite</v>
          </cell>
          <cell r="D262">
            <v>1605.2804000000001</v>
          </cell>
        </row>
        <row r="263">
          <cell r="A263" t="str">
            <v>Balangeroite</v>
          </cell>
          <cell r="D263">
            <v>3377.8410870000002</v>
          </cell>
          <cell r="F263">
            <v>1.1130234084928696</v>
          </cell>
          <cell r="M263">
            <v>44.097519736279999</v>
          </cell>
        </row>
        <row r="264">
          <cell r="A264" t="str">
            <v>Balavinskite</v>
          </cell>
          <cell r="D264">
            <v>488.15452000000005</v>
          </cell>
          <cell r="F264">
            <v>1.6518376189572106</v>
          </cell>
          <cell r="J264">
            <v>13.286776490362106</v>
          </cell>
          <cell r="M264">
            <v>49.162916692853727</v>
          </cell>
        </row>
        <row r="265">
          <cell r="A265" t="str">
            <v>Balipholite</v>
          </cell>
          <cell r="D265">
            <v>718.19826639999985</v>
          </cell>
          <cell r="F265">
            <v>0.84205717041257422</v>
          </cell>
          <cell r="H265">
            <v>0.96644622031630145</v>
          </cell>
          <cell r="M265">
            <v>40.098843658250303</v>
          </cell>
          <cell r="N265">
            <v>5.2905733942328554</v>
          </cell>
        </row>
        <row r="266">
          <cell r="A266" t="str">
            <v>Balkanite</v>
          </cell>
          <cell r="D266">
            <v>1568.373</v>
          </cell>
        </row>
        <row r="267">
          <cell r="A267" t="str">
            <v>Balyakinite</v>
          </cell>
          <cell r="D267">
            <v>239.14419999999998</v>
          </cell>
          <cell r="M267">
            <v>20.070819196116823</v>
          </cell>
        </row>
        <row r="268">
          <cell r="A268" t="str">
            <v>Bambollaite</v>
          </cell>
          <cell r="D268">
            <v>245.786</v>
          </cell>
        </row>
        <row r="269">
          <cell r="A269" t="str">
            <v>Bamfordite</v>
          </cell>
          <cell r="D269">
            <v>412.76070000000004</v>
          </cell>
          <cell r="F269">
            <v>1.2209737991044203</v>
          </cell>
          <cell r="M269">
            <v>38.761926704746841</v>
          </cell>
        </row>
        <row r="270">
          <cell r="A270" t="str">
            <v>Banalsite</v>
          </cell>
          <cell r="D270">
            <v>659.56509599999993</v>
          </cell>
          <cell r="M270">
            <v>38.811999232900583</v>
          </cell>
          <cell r="P270">
            <v>6.9711899975980556</v>
          </cell>
        </row>
        <row r="271">
          <cell r="A271" t="str">
            <v>Bandylite</v>
          </cell>
          <cell r="D271">
            <v>177.83806000000001</v>
          </cell>
          <cell r="F271">
            <v>2.2670962559982941</v>
          </cell>
          <cell r="J271">
            <v>6.0785638349856042</v>
          </cell>
          <cell r="M271">
            <v>35.986447445501817</v>
          </cell>
        </row>
        <row r="272">
          <cell r="A272" t="str">
            <v>Bannermanite</v>
          </cell>
          <cell r="D272">
            <v>564.95454399999994</v>
          </cell>
          <cell r="M272">
            <v>42.479700809345118</v>
          </cell>
          <cell r="P272">
            <v>2.0346564377752845</v>
          </cell>
        </row>
        <row r="273">
          <cell r="A273" t="str">
            <v>Bannisterite</v>
          </cell>
          <cell r="D273">
            <v>3734.6986295999995</v>
          </cell>
          <cell r="F273">
            <v>1.09033633068169</v>
          </cell>
          <cell r="M273">
            <v>44.639143485014124</v>
          </cell>
          <cell r="P273">
            <v>0.12311444793853309</v>
          </cell>
        </row>
        <row r="274">
          <cell r="A274" t="str">
            <v>Baotite</v>
          </cell>
          <cell r="D274">
            <v>1582.821762</v>
          </cell>
          <cell r="M274">
            <v>28.302820365190307</v>
          </cell>
        </row>
        <row r="275">
          <cell r="A275" t="str">
            <v>Bararite</v>
          </cell>
          <cell r="D275">
            <v>178.15291919999999</v>
          </cell>
          <cell r="F275">
            <v>4.5261789906162821</v>
          </cell>
          <cell r="L275">
            <v>15.724401332178678</v>
          </cell>
          <cell r="N275">
            <v>63.984592400661597</v>
          </cell>
        </row>
        <row r="276">
          <cell r="A276" t="str">
            <v>Baratovite</v>
          </cell>
          <cell r="D276">
            <v>1408.9005064</v>
          </cell>
          <cell r="H276">
            <v>1.4779609990492939</v>
          </cell>
          <cell r="M276">
            <v>40.88141053137462</v>
          </cell>
          <cell r="N276">
            <v>2.6969119698231085</v>
          </cell>
        </row>
        <row r="277">
          <cell r="A277" t="str">
            <v>Barberiite</v>
          </cell>
          <cell r="D277">
            <v>104.8421128</v>
          </cell>
          <cell r="F277">
            <v>3.8455539404200185</v>
          </cell>
          <cell r="J277">
            <v>10.310742230673551</v>
          </cell>
          <cell r="L277">
            <v>13.359841409071644</v>
          </cell>
          <cell r="N277">
            <v>72.483862419834793</v>
          </cell>
        </row>
        <row r="278">
          <cell r="A278" t="str">
            <v>Barbertonite</v>
          </cell>
          <cell r="D278">
            <v>654.00995999999998</v>
          </cell>
          <cell r="F278">
            <v>3.698806054880265</v>
          </cell>
          <cell r="K278">
            <v>1.8365163735426904</v>
          </cell>
          <cell r="M278">
            <v>56.266146160832164</v>
          </cell>
        </row>
        <row r="279">
          <cell r="A279" t="str">
            <v>Barbosalite</v>
          </cell>
          <cell r="D279">
            <v>391.49840399999999</v>
          </cell>
          <cell r="F279">
            <v>0.51491397650755177</v>
          </cell>
          <cell r="M279">
            <v>40.867088694440753</v>
          </cell>
        </row>
        <row r="280">
          <cell r="A280" t="str">
            <v>Barentsite</v>
          </cell>
          <cell r="D280">
            <v>505.95620880000001</v>
          </cell>
          <cell r="F280">
            <v>0.39842973856989661</v>
          </cell>
          <cell r="K280">
            <v>9.495683453306798</v>
          </cell>
          <cell r="M280">
            <v>37.946525145992041</v>
          </cell>
          <cell r="N280">
            <v>15.019800425067931</v>
          </cell>
          <cell r="P280">
            <v>31.806779559377553</v>
          </cell>
        </row>
        <row r="281">
          <cell r="A281" t="str">
            <v>Bariandite</v>
          </cell>
          <cell r="D281">
            <v>905.84644400000002</v>
          </cell>
          <cell r="F281">
            <v>2.0028692633472436</v>
          </cell>
          <cell r="M281">
            <v>51.2208888242873</v>
          </cell>
        </row>
        <row r="282">
          <cell r="A282" t="str">
            <v>Baricite</v>
          </cell>
          <cell r="D282">
            <v>430.63646399999999</v>
          </cell>
          <cell r="F282">
            <v>3.7449313628025704</v>
          </cell>
          <cell r="M282">
            <v>59.444664212178743</v>
          </cell>
        </row>
        <row r="283">
          <cell r="A283" t="str">
            <v>Bario-orthojoaquinite</v>
          </cell>
          <cell r="D283">
            <v>1316.0316800000001</v>
          </cell>
          <cell r="F283">
            <v>0.15317868335813922</v>
          </cell>
          <cell r="M283">
            <v>32.824726529379596</v>
          </cell>
        </row>
        <row r="284">
          <cell r="A284" t="str">
            <v>Bariomicrolite</v>
          </cell>
          <cell r="D284">
            <v>506.31297600000005</v>
          </cell>
          <cell r="F284">
            <v>0.79629797992773543</v>
          </cell>
          <cell r="M284">
            <v>23.067870178385473</v>
          </cell>
        </row>
        <row r="285">
          <cell r="A285" t="str">
            <v>Bariopyrochlore</v>
          </cell>
          <cell r="D285">
            <v>343.54624799999999</v>
          </cell>
          <cell r="F285">
            <v>0.46942850035142875</v>
          </cell>
          <cell r="M285">
            <v>29.805640607665723</v>
          </cell>
        </row>
        <row r="286">
          <cell r="A286" t="str">
            <v>Bariosincosite</v>
          </cell>
          <cell r="D286">
            <v>533.21264399999995</v>
          </cell>
          <cell r="F286">
            <v>1.5122522113335333</v>
          </cell>
          <cell r="M286">
            <v>42.007931079743862</v>
          </cell>
        </row>
        <row r="287">
          <cell r="A287" t="str">
            <v>Barite</v>
          </cell>
          <cell r="D287">
            <v>233.39060000000001</v>
          </cell>
          <cell r="M287">
            <v>27.42081300617934</v>
          </cell>
        </row>
        <row r="288">
          <cell r="A288" t="str">
            <v>Barium-alumopharmacosiderite</v>
          </cell>
          <cell r="D288">
            <v>837.12385999999992</v>
          </cell>
          <cell r="F288">
            <v>1.8060768211767373</v>
          </cell>
          <cell r="M288">
            <v>42.047158947303217</v>
          </cell>
        </row>
        <row r="289">
          <cell r="A289" t="str">
            <v>Barium-pharmacosiderite</v>
          </cell>
          <cell r="D289">
            <v>952.58569999999997</v>
          </cell>
          <cell r="F289">
            <v>1.5871642834865147</v>
          </cell>
          <cell r="M289">
            <v>36.950670160175619</v>
          </cell>
        </row>
        <row r="290">
          <cell r="A290" t="str">
            <v>Barium-zinc-alumopharmacosiderite</v>
          </cell>
          <cell r="D290">
            <v>689.30123499999991</v>
          </cell>
          <cell r="F290">
            <v>1.4622634471270026</v>
          </cell>
          <cell r="M290">
            <v>39.458771606582147</v>
          </cell>
        </row>
        <row r="291">
          <cell r="A291" t="str">
            <v>Bariumbannisterite</v>
          </cell>
          <cell r="D291">
            <v>3648.8401800000001</v>
          </cell>
          <cell r="F291">
            <v>0.18645911205680707</v>
          </cell>
          <cell r="M291">
            <v>42.203609202746719</v>
          </cell>
        </row>
        <row r="292">
          <cell r="A292" t="str">
            <v>Barnesite</v>
          </cell>
          <cell r="D292">
            <v>661.66477600000007</v>
          </cell>
          <cell r="F292">
            <v>0.91400361925870444</v>
          </cell>
          <cell r="M292">
            <v>45.94299273987648</v>
          </cell>
          <cell r="P292">
            <v>6.9490681184455259</v>
          </cell>
        </row>
        <row r="293">
          <cell r="A293" t="str">
            <v>Barquillite</v>
          </cell>
          <cell r="D293">
            <v>440.37700000000001</v>
          </cell>
        </row>
        <row r="294">
          <cell r="A294" t="str">
            <v>Barrerite</v>
          </cell>
          <cell r="D294">
            <v>694.18889080000008</v>
          </cell>
          <cell r="F294">
            <v>2.0327550882783445</v>
          </cell>
          <cell r="M294">
            <v>57.619043649495403</v>
          </cell>
          <cell r="P294">
            <v>1.9870471830950249</v>
          </cell>
        </row>
        <row r="295">
          <cell r="A295" t="str">
            <v>Barringerite</v>
          </cell>
          <cell r="D295">
            <v>144.08926199999999</v>
          </cell>
        </row>
        <row r="296">
          <cell r="A296" t="str">
            <v>Barringtonite</v>
          </cell>
          <cell r="D296">
            <v>120.34476000000001</v>
          </cell>
          <cell r="F296">
            <v>3.3501749473761882</v>
          </cell>
          <cell r="K296">
            <v>9.9804927111076527</v>
          </cell>
          <cell r="M296">
            <v>66.473189194111981</v>
          </cell>
        </row>
        <row r="297">
          <cell r="A297" t="str">
            <v>Barroisite</v>
          </cell>
          <cell r="D297">
            <v>828.39282800000001</v>
          </cell>
          <cell r="F297">
            <v>0.24334831638595503</v>
          </cell>
          <cell r="M297">
            <v>46.353081173706158</v>
          </cell>
          <cell r="P297">
            <v>2.7752253789430443</v>
          </cell>
        </row>
        <row r="298">
          <cell r="A298" t="str">
            <v>Barstowite</v>
          </cell>
          <cell r="D298">
            <v>1119.5406800000001</v>
          </cell>
          <cell r="F298">
            <v>0.18006313089042911</v>
          </cell>
          <cell r="K298">
            <v>1.0728506980201915</v>
          </cell>
          <cell r="M298">
            <v>5.7164157715108663</v>
          </cell>
        </row>
        <row r="299">
          <cell r="A299" t="str">
            <v>Bartelkeite</v>
          </cell>
          <cell r="D299">
            <v>608.87220000000002</v>
          </cell>
          <cell r="M299">
            <v>21.021685667369933</v>
          </cell>
        </row>
        <row r="300">
          <cell r="A300" t="str">
            <v>Bartonite</v>
          </cell>
          <cell r="D300">
            <v>1124.6889000000001</v>
          </cell>
        </row>
        <row r="301">
          <cell r="A301" t="str">
            <v>Barylite</v>
          </cell>
          <cell r="D301">
            <v>323.51816000000002</v>
          </cell>
          <cell r="I301">
            <v>5.5713595799382638</v>
          </cell>
          <cell r="M301">
            <v>34.618087590508054</v>
          </cell>
        </row>
        <row r="302">
          <cell r="A302" t="str">
            <v>Barysilite</v>
          </cell>
          <cell r="D302">
            <v>2217.03845</v>
          </cell>
          <cell r="M302">
            <v>15.154784527981461</v>
          </cell>
        </row>
        <row r="303">
          <cell r="A303" t="str">
            <v>Barytocalcite</v>
          </cell>
          <cell r="D303">
            <v>297.42340000000002</v>
          </cell>
          <cell r="K303">
            <v>8.0767014296790354</v>
          </cell>
          <cell r="M303">
            <v>32.276007872951482</v>
          </cell>
        </row>
        <row r="304">
          <cell r="A304" t="str">
            <v>Barytolamprophyllite</v>
          </cell>
          <cell r="D304">
            <v>905.03420979999999</v>
          </cell>
          <cell r="F304">
            <v>8.3527781802530496E-2</v>
          </cell>
          <cell r="M304">
            <v>31.378852525669465</v>
          </cell>
          <cell r="N304">
            <v>0.52479793013013243</v>
          </cell>
          <cell r="P304">
            <v>7.6206295025291109</v>
          </cell>
        </row>
        <row r="305">
          <cell r="A305" t="str">
            <v>Basaluminite</v>
          </cell>
          <cell r="D305">
            <v>464.13956000000007</v>
          </cell>
          <cell r="F305">
            <v>4.3432626169594331</v>
          </cell>
          <cell r="M305">
            <v>65.495085142063729</v>
          </cell>
        </row>
        <row r="306">
          <cell r="A306" t="str">
            <v>Bassanite</v>
          </cell>
          <cell r="D306">
            <v>290.29847999999998</v>
          </cell>
          <cell r="F306">
            <v>0.69441631247948665</v>
          </cell>
          <cell r="M306">
            <v>49.602257648748285</v>
          </cell>
        </row>
        <row r="307">
          <cell r="A307" t="str">
            <v>Bassetite</v>
          </cell>
          <cell r="D307">
            <v>929.96736399999998</v>
          </cell>
          <cell r="F307">
            <v>1.7341511782342505</v>
          </cell>
          <cell r="M307">
            <v>34.408519307995846</v>
          </cell>
        </row>
        <row r="308">
          <cell r="A308" t="str">
            <v>Bastnasite-(Ce)</v>
          </cell>
          <cell r="D308">
            <v>219.12260320000001</v>
          </cell>
          <cell r="K308">
            <v>5.4814062194383419</v>
          </cell>
          <cell r="M308">
            <v>21.904723337094779</v>
          </cell>
          <cell r="N308">
            <v>8.6702160902403875</v>
          </cell>
        </row>
        <row r="309">
          <cell r="A309" t="str">
            <v>Bastnasite-(La)</v>
          </cell>
          <cell r="D309">
            <v>217.91310319999999</v>
          </cell>
          <cell r="K309">
            <v>5.5118300935654796</v>
          </cell>
          <cell r="M309">
            <v>22.026302822160901</v>
          </cell>
          <cell r="N309">
            <v>8.7183390631463418</v>
          </cell>
        </row>
        <row r="310">
          <cell r="A310" t="str">
            <v>Bastnasite-(Y)</v>
          </cell>
          <cell r="D310">
            <v>167.91345319999999</v>
          </cell>
          <cell r="K310">
            <v>7.1530897442111563</v>
          </cell>
          <cell r="M310">
            <v>28.5850830206141</v>
          </cell>
          <cell r="N310">
            <v>11.314402055308335</v>
          </cell>
        </row>
        <row r="311">
          <cell r="A311" t="str">
            <v>Batiferrite</v>
          </cell>
          <cell r="D311">
            <v>1071.0449734000001</v>
          </cell>
          <cell r="M311">
            <v>28.382430948253962</v>
          </cell>
          <cell r="P311">
            <v>0.10732400865959753</v>
          </cell>
        </row>
        <row r="312">
          <cell r="A312" t="str">
            <v>Batisite</v>
          </cell>
          <cell r="D312">
            <v>624.94293359999995</v>
          </cell>
          <cell r="M312">
            <v>35.84192859173406</v>
          </cell>
          <cell r="P312">
            <v>0.73573975363052269</v>
          </cell>
        </row>
        <row r="313">
          <cell r="A313" t="str">
            <v>Baumhauerite</v>
          </cell>
          <cell r="D313">
            <v>1209.8804</v>
          </cell>
        </row>
        <row r="314">
          <cell r="A314" t="str">
            <v>Baumhauerite-2a</v>
          </cell>
          <cell r="D314">
            <v>1209.8804</v>
          </cell>
        </row>
        <row r="315">
          <cell r="A315" t="str">
            <v>Baumstarkite</v>
          </cell>
          <cell r="D315">
            <v>869.54349999999999</v>
          </cell>
        </row>
        <row r="316">
          <cell r="A316" t="str">
            <v>Bauranoite</v>
          </cell>
          <cell r="D316">
            <v>806.44936000000007</v>
          </cell>
          <cell r="F316">
            <v>1.1248641824205798</v>
          </cell>
          <cell r="M316">
            <v>22.815208136565449</v>
          </cell>
        </row>
        <row r="317">
          <cell r="A317" t="str">
            <v>Bavenite</v>
          </cell>
          <cell r="D317">
            <v>931.21865000000003</v>
          </cell>
          <cell r="F317">
            <v>0.21647762316615976</v>
          </cell>
          <cell r="I317">
            <v>2.8065720118470567</v>
          </cell>
          <cell r="M317">
            <v>48.107198024867735</v>
          </cell>
        </row>
        <row r="318">
          <cell r="A318" t="str">
            <v>Bayankhanite</v>
          </cell>
          <cell r="D318">
            <v>710.13</v>
          </cell>
        </row>
        <row r="319">
          <cell r="A319" t="str">
            <v>Bayerite</v>
          </cell>
          <cell r="D319">
            <v>78.003559999999993</v>
          </cell>
          <cell r="F319">
            <v>3.8765153795544722</v>
          </cell>
          <cell r="M319">
            <v>61.533345401158613</v>
          </cell>
        </row>
        <row r="320">
          <cell r="A320" t="str">
            <v>Bayldonite</v>
          </cell>
          <cell r="D320">
            <v>730.27544</v>
          </cell>
          <cell r="F320">
            <v>0.82813136917215791</v>
          </cell>
          <cell r="M320">
            <v>24.099591792379051</v>
          </cell>
        </row>
        <row r="321">
          <cell r="A321" t="str">
            <v>Bayleyite</v>
          </cell>
          <cell r="D321">
            <v>822.94033999999999</v>
          </cell>
          <cell r="F321">
            <v>4.4092916869283618</v>
          </cell>
          <cell r="K321">
            <v>4.3785677100237912</v>
          </cell>
          <cell r="M321">
            <v>56.38107374831084</v>
          </cell>
        </row>
        <row r="322">
          <cell r="A322" t="str">
            <v>Baylissite</v>
          </cell>
          <cell r="D322">
            <v>294.58112</v>
          </cell>
          <cell r="F322">
            <v>2.7372833669720587</v>
          </cell>
          <cell r="K322">
            <v>8.1546298690153662</v>
          </cell>
          <cell r="M322">
            <v>54.312374126352701</v>
          </cell>
        </row>
        <row r="323">
          <cell r="A323" t="str">
            <v>Bazhenovite</v>
          </cell>
          <cell r="D323">
            <v>1157.4778800000001</v>
          </cell>
          <cell r="F323">
            <v>4.5281971176848748</v>
          </cell>
          <cell r="M323">
            <v>48.37923986936147</v>
          </cell>
        </row>
        <row r="324">
          <cell r="A324" t="str">
            <v>Bazirite</v>
          </cell>
          <cell r="D324">
            <v>456.8021</v>
          </cell>
          <cell r="M324">
            <v>31.522315681123182</v>
          </cell>
        </row>
        <row r="325">
          <cell r="A325" t="str">
            <v>Bazzite</v>
          </cell>
          <cell r="D325">
            <v>564.46337500000004</v>
          </cell>
          <cell r="I325">
            <v>4.7897775475689635</v>
          </cell>
          <cell r="M325">
            <v>51.019997533055175</v>
          </cell>
        </row>
        <row r="326">
          <cell r="A326" t="str">
            <v>Bearsite</v>
          </cell>
          <cell r="D326">
            <v>246.01202000000001</v>
          </cell>
          <cell r="F326">
            <v>3.6874051926405875</v>
          </cell>
          <cell r="I326">
            <v>7.3266176181147573</v>
          </cell>
          <cell r="M326">
            <v>58.531530288641989</v>
          </cell>
        </row>
        <row r="327">
          <cell r="A327" t="str">
            <v>Bearthite</v>
          </cell>
          <cell r="D327">
            <v>314.087604</v>
          </cell>
          <cell r="F327">
            <v>0.3209104680234372</v>
          </cell>
          <cell r="M327">
            <v>45.845362302168411</v>
          </cell>
        </row>
        <row r="328">
          <cell r="A328" t="str">
            <v>Beaverite</v>
          </cell>
          <cell r="D328">
            <v>662.17850999999996</v>
          </cell>
          <cell r="F328">
            <v>0.91329451328766331</v>
          </cell>
          <cell r="M328">
            <v>33.826467729978134</v>
          </cell>
        </row>
        <row r="329">
          <cell r="A329" t="str">
            <v>Bechererite</v>
          </cell>
          <cell r="D329">
            <v>933.60225000000003</v>
          </cell>
          <cell r="F329">
            <v>1.6194369711512584</v>
          </cell>
          <cell r="M329">
            <v>35.988280876572446</v>
          </cell>
        </row>
        <row r="330">
          <cell r="A330" t="str">
            <v>Becquerelite</v>
          </cell>
          <cell r="D330">
            <v>1970.4080799999999</v>
          </cell>
          <cell r="F330">
            <v>1.1253851537190207</v>
          </cell>
          <cell r="M330">
            <v>24.359522520837412</v>
          </cell>
        </row>
        <row r="331">
          <cell r="A331" t="str">
            <v>Bederite</v>
          </cell>
          <cell r="D331">
            <v>986.802232</v>
          </cell>
          <cell r="F331">
            <v>0.40856818815950952</v>
          </cell>
          <cell r="M331">
            <v>42.154789126986898</v>
          </cell>
          <cell r="P331">
            <v>0.58243098906975321</v>
          </cell>
        </row>
        <row r="332">
          <cell r="A332" t="str">
            <v>Behierite</v>
          </cell>
          <cell r="D332">
            <v>233.74511999999999</v>
          </cell>
          <cell r="J332">
            <v>4.6246954802735569</v>
          </cell>
          <cell r="M332">
            <v>27.379224002623033</v>
          </cell>
        </row>
        <row r="333">
          <cell r="A333" t="str">
            <v>Behoite</v>
          </cell>
          <cell r="D333">
            <v>43.026859999999999</v>
          </cell>
          <cell r="F333">
            <v>4.6851664285983228</v>
          </cell>
          <cell r="I333">
            <v>20.945474524517945</v>
          </cell>
          <cell r="M333">
            <v>74.36935904688373</v>
          </cell>
        </row>
        <row r="334">
          <cell r="A334" t="str">
            <v>Beidellite</v>
          </cell>
          <cell r="D334">
            <v>389.27194399999996</v>
          </cell>
          <cell r="F334">
            <v>1.035718104564967</v>
          </cell>
          <cell r="M334">
            <v>53.431079019658299</v>
          </cell>
          <cell r="P334">
            <v>2.9529186927481219</v>
          </cell>
        </row>
        <row r="335">
          <cell r="A335" t="str">
            <v>Belendorffite</v>
          </cell>
          <cell r="D335">
            <v>1648.3620000000001</v>
          </cell>
        </row>
        <row r="336">
          <cell r="A336" t="str">
            <v>Belkovite</v>
          </cell>
          <cell r="D336">
            <v>1407.6929200000002</v>
          </cell>
          <cell r="M336">
            <v>29.55079151779778</v>
          </cell>
        </row>
        <row r="337">
          <cell r="A337" t="str">
            <v>Bellbergite</v>
          </cell>
          <cell r="D337">
            <v>3214.4420476</v>
          </cell>
          <cell r="F337">
            <v>1.8813964944601667</v>
          </cell>
          <cell r="M337">
            <v>50.768960081842351</v>
          </cell>
          <cell r="P337">
            <v>0.50064170894029336</v>
          </cell>
        </row>
        <row r="338">
          <cell r="A338" t="str">
            <v>Bellidoite</v>
          </cell>
          <cell r="D338">
            <v>206.05199999999999</v>
          </cell>
        </row>
        <row r="339">
          <cell r="A339" t="str">
            <v>Bellingerite</v>
          </cell>
          <cell r="D339">
            <v>1276.08458</v>
          </cell>
          <cell r="F339">
            <v>0.31594770935951599</v>
          </cell>
          <cell r="M339">
            <v>25.075767313166658</v>
          </cell>
        </row>
        <row r="340">
          <cell r="A340" t="str">
            <v>Belloite</v>
          </cell>
          <cell r="D340">
            <v>116.00604</v>
          </cell>
          <cell r="F340">
            <v>0.86886855201677438</v>
          </cell>
          <cell r="M340">
            <v>13.791868078593151</v>
          </cell>
        </row>
        <row r="341">
          <cell r="A341" t="str">
            <v>Belovite-(Ce)</v>
          </cell>
          <cell r="D341">
            <v>746.52025200000003</v>
          </cell>
          <cell r="F341">
            <v>0.13501844019631501</v>
          </cell>
          <cell r="M341">
            <v>27.861561617755008</v>
          </cell>
          <cell r="P341">
            <v>2.3096929994606494</v>
          </cell>
        </row>
        <row r="342">
          <cell r="A342" t="str">
            <v>Belovite-(La)</v>
          </cell>
          <cell r="D342">
            <v>867.05837759999997</v>
          </cell>
          <cell r="F342">
            <v>0.11624822803626643</v>
          </cell>
          <cell r="M342">
            <v>23.98825792742101</v>
          </cell>
          <cell r="N342">
            <v>1.0955665553101046</v>
          </cell>
        </row>
        <row r="343">
          <cell r="A343" t="str">
            <v>Belyankinite</v>
          </cell>
          <cell r="D343">
            <v>711.82538599999998</v>
          </cell>
          <cell r="F343">
            <v>2.5487879972856153</v>
          </cell>
          <cell r="M343">
            <v>47.200817308305439</v>
          </cell>
        </row>
        <row r="344">
          <cell r="A344" t="str">
            <v>Bementite</v>
          </cell>
          <cell r="D344">
            <v>1018.0818</v>
          </cell>
          <cell r="F344">
            <v>0.99003832501474831</v>
          </cell>
          <cell r="M344">
            <v>39.288100425722178</v>
          </cell>
        </row>
        <row r="345">
          <cell r="A345" t="str">
            <v>Benauite</v>
          </cell>
          <cell r="D345">
            <v>603.12546499999996</v>
          </cell>
          <cell r="F345">
            <v>1.3870914901595148</v>
          </cell>
          <cell r="M345">
            <v>43.239795885587426</v>
          </cell>
        </row>
        <row r="346">
          <cell r="A346" t="str">
            <v>Benavidesite</v>
          </cell>
          <cell r="D346">
            <v>2063.3892875000001</v>
          </cell>
        </row>
        <row r="347">
          <cell r="A347" t="str">
            <v>Benitoite</v>
          </cell>
          <cell r="D347">
            <v>413.4581</v>
          </cell>
          <cell r="M347">
            <v>34.826890560373585</v>
          </cell>
        </row>
        <row r="348">
          <cell r="A348" t="str">
            <v>Benjaminite</v>
          </cell>
          <cell r="D348">
            <v>2134.4569499999998</v>
          </cell>
        </row>
        <row r="349">
          <cell r="A349" t="str">
            <v>Benleonardite</v>
          </cell>
          <cell r="D349">
            <v>1312.6794</v>
          </cell>
        </row>
        <row r="350">
          <cell r="A350" t="str">
            <v>Benstonite</v>
          </cell>
          <cell r="D350">
            <v>1816.584175</v>
          </cell>
          <cell r="K350">
            <v>8.5954178258764138</v>
          </cell>
          <cell r="M350">
            <v>34.348895503287096</v>
          </cell>
        </row>
        <row r="351">
          <cell r="A351" t="str">
            <v>Bentorite</v>
          </cell>
          <cell r="D351">
            <v>1292.6290800000002</v>
          </cell>
          <cell r="F351">
            <v>4.99046176494807</v>
          </cell>
          <cell r="M351">
            <v>61.887049609003064</v>
          </cell>
        </row>
        <row r="352">
          <cell r="A352" t="str">
            <v>Benyacarite</v>
          </cell>
          <cell r="D352">
            <v>959.60639035999998</v>
          </cell>
          <cell r="F352">
            <v>3.109089758021232</v>
          </cell>
          <cell r="M352">
            <v>53.353208684649175</v>
          </cell>
          <cell r="N352">
            <v>1.5838496609321393</v>
          </cell>
          <cell r="P352">
            <v>0.23957497814677226</v>
          </cell>
        </row>
        <row r="353">
          <cell r="A353" t="str">
            <v>Beraunite</v>
          </cell>
          <cell r="D353">
            <v>872.06526799999995</v>
          </cell>
          <cell r="F353">
            <v>1.5025503802084685</v>
          </cell>
          <cell r="M353">
            <v>45.866406412140243</v>
          </cell>
        </row>
        <row r="354">
          <cell r="A354" t="str">
            <v>Berborite</v>
          </cell>
          <cell r="D354">
            <v>112.35294579999999</v>
          </cell>
          <cell r="F354">
            <v>2.4670781707265217</v>
          </cell>
          <cell r="I354">
            <v>16.042623423586285</v>
          </cell>
          <cell r="J354">
            <v>9.6214655726454499</v>
          </cell>
          <cell r="M354">
            <v>67.641439624807774</v>
          </cell>
          <cell r="N354">
            <v>4.227393208233976</v>
          </cell>
        </row>
        <row r="355">
          <cell r="A355" t="str">
            <v>Berdesinskiite</v>
          </cell>
          <cell r="D355">
            <v>229.76</v>
          </cell>
          <cell r="M355">
            <v>34.817635793871865</v>
          </cell>
        </row>
        <row r="356">
          <cell r="A356" t="str">
            <v>Berezanskite</v>
          </cell>
          <cell r="D356">
            <v>972.6893</v>
          </cell>
          <cell r="H356">
            <v>2.1407658128859852</v>
          </cell>
          <cell r="M356">
            <v>49.345870258879174</v>
          </cell>
        </row>
        <row r="357">
          <cell r="A357" t="str">
            <v>Bergenite</v>
          </cell>
          <cell r="D357">
            <v>1338.4727902</v>
          </cell>
          <cell r="F357">
            <v>1.129578435265826</v>
          </cell>
          <cell r="M357">
            <v>28.329733915871429</v>
          </cell>
        </row>
        <row r="358">
          <cell r="A358" t="str">
            <v>Bergslagite</v>
          </cell>
          <cell r="D358">
            <v>205.01672000000002</v>
          </cell>
          <cell r="F358">
            <v>0.49163795030961377</v>
          </cell>
          <cell r="I358">
            <v>4.3958268379281451</v>
          </cell>
          <cell r="M358">
            <v>39.019744340851801</v>
          </cell>
        </row>
        <row r="359">
          <cell r="A359" t="str">
            <v>Berlinite</v>
          </cell>
          <cell r="D359">
            <v>121.95290199999999</v>
          </cell>
          <cell r="M359">
            <v>52.477308002067879</v>
          </cell>
        </row>
        <row r="360">
          <cell r="A360" t="str">
            <v>Bermanite</v>
          </cell>
          <cell r="D360">
            <v>460.83267399999994</v>
          </cell>
          <cell r="F360">
            <v>2.1872147025755386</v>
          </cell>
          <cell r="M360">
            <v>48.605841694289246</v>
          </cell>
        </row>
        <row r="361">
          <cell r="A361" t="str">
            <v>Bernalite</v>
          </cell>
          <cell r="D361">
            <v>106.86902000000001</v>
          </cell>
          <cell r="F361">
            <v>2.829463580745851</v>
          </cell>
          <cell r="M361">
            <v>44.91310952416331</v>
          </cell>
        </row>
        <row r="362">
          <cell r="A362" t="str">
            <v>Bernardite</v>
          </cell>
          <cell r="D362">
            <v>952.59029999999996</v>
          </cell>
        </row>
        <row r="363">
          <cell r="A363" t="str">
            <v>Berndtite</v>
          </cell>
          <cell r="D363">
            <v>182.84199999999998</v>
          </cell>
        </row>
        <row r="364">
          <cell r="A364" t="str">
            <v>Berryite</v>
          </cell>
          <cell r="D364">
            <v>3026.0543000000002</v>
          </cell>
        </row>
        <row r="365">
          <cell r="A365" t="str">
            <v>Berthierine</v>
          </cell>
          <cell r="D365">
            <v>295.97155599999996</v>
          </cell>
          <cell r="F365">
            <v>0.68110599114463566</v>
          </cell>
          <cell r="M365">
            <v>37.84005514367739</v>
          </cell>
        </row>
        <row r="366">
          <cell r="A366" t="str">
            <v>Berthierite</v>
          </cell>
          <cell r="D366">
            <v>427.61099999999999</v>
          </cell>
        </row>
        <row r="367">
          <cell r="A367" t="str">
            <v>Bertossaite</v>
          </cell>
          <cell r="D367">
            <v>609.80096800000001</v>
          </cell>
          <cell r="F367">
            <v>0.66115998687624256</v>
          </cell>
          <cell r="H367">
            <v>2.2764804794471889</v>
          </cell>
          <cell r="M367">
            <v>52.474170555924729</v>
          </cell>
        </row>
        <row r="368">
          <cell r="A368" t="str">
            <v>Bertrandite</v>
          </cell>
          <cell r="D368">
            <v>238.2302</v>
          </cell>
          <cell r="F368">
            <v>0.84618994569118455</v>
          </cell>
          <cell r="I368">
            <v>15.131885042282633</v>
          </cell>
          <cell r="M368">
            <v>60.443470223338601</v>
          </cell>
        </row>
        <row r="369">
          <cell r="A369" t="str">
            <v>Beryl</v>
          </cell>
          <cell r="D369">
            <v>537.50181999999995</v>
          </cell>
          <cell r="I369">
            <v>5.0300369215494012</v>
          </cell>
          <cell r="M369">
            <v>53.579204624832713</v>
          </cell>
        </row>
        <row r="370">
          <cell r="A370" t="str">
            <v>Beryllite</v>
          </cell>
          <cell r="D370">
            <v>171.14959999999999</v>
          </cell>
          <cell r="F370">
            <v>2.3556934985533124</v>
          </cell>
          <cell r="I370">
            <v>15.797022020501364</v>
          </cell>
          <cell r="M370">
            <v>65.437371749627232</v>
          </cell>
        </row>
        <row r="371">
          <cell r="A371" t="str">
            <v>Beryllonite</v>
          </cell>
          <cell r="D371">
            <v>126.97331</v>
          </cell>
          <cell r="I371">
            <v>7.0976963583921693</v>
          </cell>
          <cell r="M371">
            <v>50.402403465736221</v>
          </cell>
          <cell r="P371">
            <v>18.105984635668708</v>
          </cell>
        </row>
        <row r="372">
          <cell r="A372" t="str">
            <v>Berzelianite</v>
          </cell>
          <cell r="D372">
            <v>206.05199999999999</v>
          </cell>
        </row>
        <row r="373">
          <cell r="A373" t="str">
            <v>Berzeliite</v>
          </cell>
          <cell r="D373">
            <v>588.10195099999987</v>
          </cell>
          <cell r="M373">
            <v>32.646176342985818</v>
          </cell>
          <cell r="P373">
            <v>2.9318600237053127</v>
          </cell>
        </row>
        <row r="374">
          <cell r="A374" t="str">
            <v>Betafite</v>
          </cell>
          <cell r="D374">
            <v>415.12043600000004</v>
          </cell>
          <cell r="F374">
            <v>0.72841993257108639</v>
          </cell>
          <cell r="M374">
            <v>26.979110226218783</v>
          </cell>
        </row>
        <row r="375">
          <cell r="A375" t="str">
            <v>Betekhtinite</v>
          </cell>
          <cell r="D375">
            <v>923.52420000000006</v>
          </cell>
        </row>
        <row r="376">
          <cell r="A376" t="str">
            <v>Betpakdalite</v>
          </cell>
          <cell r="D376">
            <v>2196.7023799999997</v>
          </cell>
          <cell r="F376">
            <v>2.1565588689351722</v>
          </cell>
          <cell r="M376">
            <v>43.700230342537353</v>
          </cell>
        </row>
        <row r="377">
          <cell r="A377" t="str">
            <v>Beudantite</v>
          </cell>
          <cell r="D377">
            <v>711.76783999999998</v>
          </cell>
          <cell r="F377">
            <v>0.8496646884186283</v>
          </cell>
          <cell r="M377">
            <v>31.469755643918951</v>
          </cell>
        </row>
        <row r="378">
          <cell r="A378" t="str">
            <v>Beusite</v>
          </cell>
          <cell r="D378">
            <v>344.808514</v>
          </cell>
          <cell r="M378">
            <v>37.12066112149423</v>
          </cell>
        </row>
        <row r="379">
          <cell r="A379" t="str">
            <v>Beyerite</v>
          </cell>
          <cell r="D379">
            <v>651.83649999999989</v>
          </cell>
          <cell r="K379">
            <v>3.6852799743493967</v>
          </cell>
          <cell r="M379">
            <v>19.636089724954036</v>
          </cell>
        </row>
        <row r="380">
          <cell r="A380" t="str">
            <v>Bezsmertnovite</v>
          </cell>
          <cell r="D380">
            <v>1002.8921600000001</v>
          </cell>
        </row>
        <row r="381">
          <cell r="A381" t="str">
            <v>Bianchite</v>
          </cell>
          <cell r="D381">
            <v>267.15953000000002</v>
          </cell>
          <cell r="F381">
            <v>4.5273623591118008</v>
          </cell>
          <cell r="M381">
            <v>59.887064481660069</v>
          </cell>
        </row>
        <row r="382">
          <cell r="A382" t="str">
            <v>Bicchulite</v>
          </cell>
          <cell r="D382">
            <v>292.21566000000001</v>
          </cell>
          <cell r="F382">
            <v>0.68986035861322426</v>
          </cell>
          <cell r="M382">
            <v>43.801622404493997</v>
          </cell>
        </row>
        <row r="383">
          <cell r="A383" t="str">
            <v>Bideauxite</v>
          </cell>
          <cell r="D383">
            <v>665.62757480000005</v>
          </cell>
          <cell r="F383">
            <v>7.5713509938560922E-2</v>
          </cell>
          <cell r="M383">
            <v>1.2018282148848258</v>
          </cell>
          <cell r="N383">
            <v>4.2813137374248091</v>
          </cell>
        </row>
        <row r="384">
          <cell r="A384" t="str">
            <v>Bieberite</v>
          </cell>
          <cell r="D384">
            <v>281.10375999999997</v>
          </cell>
          <cell r="F384">
            <v>5.0199115088321848</v>
          </cell>
          <cell r="M384">
            <v>62.607985037268811</v>
          </cell>
        </row>
        <row r="385">
          <cell r="A385" t="str">
            <v>Biehlite</v>
          </cell>
          <cell r="D385">
            <v>426.07071999999999</v>
          </cell>
          <cell r="M385">
            <v>22.530625901728239</v>
          </cell>
        </row>
        <row r="386">
          <cell r="A386" t="str">
            <v>Bigcreekite</v>
          </cell>
          <cell r="D386">
            <v>345.55612000000002</v>
          </cell>
          <cell r="F386">
            <v>2.3334907221437722</v>
          </cell>
          <cell r="M386">
            <v>41.670394956396656</v>
          </cell>
        </row>
        <row r="387">
          <cell r="A387" t="str">
            <v>Bijvoetite-(Y)</v>
          </cell>
          <cell r="D387">
            <v>7068.6753399999989</v>
          </cell>
          <cell r="F387">
            <v>1.2262953924263837</v>
          </cell>
          <cell r="K387">
            <v>2.7186989182049492</v>
          </cell>
          <cell r="M387">
            <v>30.556206023178316</v>
          </cell>
        </row>
        <row r="388">
          <cell r="A388" t="str">
            <v>Bikitaite</v>
          </cell>
          <cell r="D388">
            <v>408.21043999999995</v>
          </cell>
          <cell r="F388">
            <v>0.98766704741799372</v>
          </cell>
          <cell r="H388">
            <v>3.4006969542474224</v>
          </cell>
          <cell r="M388">
            <v>54.871600050209402</v>
          </cell>
        </row>
        <row r="389">
          <cell r="A389" t="str">
            <v>Bilibinskite</v>
          </cell>
          <cell r="D389">
            <v>1180.3916200000001</v>
          </cell>
        </row>
        <row r="390">
          <cell r="A390" t="str">
            <v>Bilinite</v>
          </cell>
          <cell r="D390">
            <v>948.13156000000004</v>
          </cell>
          <cell r="F390">
            <v>4.6775533977584294</v>
          </cell>
          <cell r="M390">
            <v>64.123717176970672</v>
          </cell>
        </row>
        <row r="391">
          <cell r="A391" t="str">
            <v>Billietite</v>
          </cell>
          <cell r="D391">
            <v>1995.5959599999999</v>
          </cell>
          <cell r="F391">
            <v>0.70711508155187897</v>
          </cell>
          <cell r="M391">
            <v>20.845121374168347</v>
          </cell>
        </row>
        <row r="392">
          <cell r="A392" t="str">
            <v>Billingsleyite</v>
          </cell>
          <cell r="D392">
            <v>1022.395</v>
          </cell>
        </row>
        <row r="393">
          <cell r="A393" t="str">
            <v>Bindheimite</v>
          </cell>
          <cell r="D393">
            <v>770.147785</v>
          </cell>
          <cell r="F393">
            <v>3.2719044955767808E-2</v>
          </cell>
          <cell r="M393">
            <v>14.542118042967559</v>
          </cell>
        </row>
        <row r="394">
          <cell r="A394" t="str">
            <v>Biotite</v>
          </cell>
          <cell r="D394">
            <v>433.52878580000004</v>
          </cell>
          <cell r="F394">
            <v>0.40686917634432201</v>
          </cell>
          <cell r="M394">
            <v>43.363429640108571</v>
          </cell>
          <cell r="N394">
            <v>1.0955675737276496</v>
          </cell>
        </row>
        <row r="395">
          <cell r="A395" t="str">
            <v>Biphosphammite</v>
          </cell>
          <cell r="D395">
            <v>120.29069200000001</v>
          </cell>
          <cell r="F395">
            <v>4.1896009709545936</v>
          </cell>
          <cell r="L395">
            <v>8.7330572510132374</v>
          </cell>
          <cell r="M395">
            <v>53.202453935504835</v>
          </cell>
        </row>
        <row r="396">
          <cell r="A396" t="str">
            <v>Biringuccite</v>
          </cell>
          <cell r="D396">
            <v>263.04735600000004</v>
          </cell>
          <cell r="F396">
            <v>1.1495344587306933</v>
          </cell>
          <cell r="J396">
            <v>20.547630974857618</v>
          </cell>
          <cell r="M396">
            <v>60.823268643688621</v>
          </cell>
          <cell r="P396">
            <v>17.479565922723054</v>
          </cell>
        </row>
        <row r="397">
          <cell r="A397" t="str">
            <v>Birnessite</v>
          </cell>
          <cell r="D397">
            <v>215.71118039999999</v>
          </cell>
          <cell r="F397">
            <v>1.401791040405433</v>
          </cell>
          <cell r="M397">
            <v>40.793759431859286</v>
          </cell>
          <cell r="P397">
            <v>3.1972985300116599</v>
          </cell>
        </row>
        <row r="398">
          <cell r="A398" t="str">
            <v>Bischofite</v>
          </cell>
          <cell r="D398">
            <v>203.30207999999999</v>
          </cell>
          <cell r="F398">
            <v>5.9494128146647594</v>
          </cell>
          <cell r="M398">
            <v>47.218601993644135</v>
          </cell>
        </row>
        <row r="399">
          <cell r="A399" t="str">
            <v>Bismite</v>
          </cell>
          <cell r="D399">
            <v>465.959</v>
          </cell>
          <cell r="M399">
            <v>10.300949225146418</v>
          </cell>
        </row>
        <row r="400">
          <cell r="A400" t="str">
            <v>Bismoclite</v>
          </cell>
          <cell r="D400">
            <v>260.4325</v>
          </cell>
          <cell r="M400">
            <v>6.1433960815182429</v>
          </cell>
        </row>
        <row r="401">
          <cell r="A401" t="str">
            <v>Bismuth</v>
          </cell>
          <cell r="D401">
            <v>208.9804</v>
          </cell>
        </row>
        <row r="402">
          <cell r="A402" t="str">
            <v>Bismuthinite</v>
          </cell>
          <cell r="D402">
            <v>514.15880000000004</v>
          </cell>
        </row>
        <row r="403">
          <cell r="A403" t="str">
            <v>Bismutite</v>
          </cell>
          <cell r="D403">
            <v>509.96880000000004</v>
          </cell>
          <cell r="K403">
            <v>2.3552421246162507</v>
          </cell>
          <cell r="M403">
            <v>15.686645928143053</v>
          </cell>
        </row>
        <row r="404">
          <cell r="A404" t="str">
            <v>Bismutocolumbite</v>
          </cell>
          <cell r="D404">
            <v>387.89476000000002</v>
          </cell>
          <cell r="M404">
            <v>16.498701864392292</v>
          </cell>
        </row>
        <row r="405">
          <cell r="A405" t="str">
            <v>Bismutoferrite</v>
          </cell>
          <cell r="D405">
            <v>521.84793999999999</v>
          </cell>
          <cell r="F405">
            <v>0.19314821861709372</v>
          </cell>
          <cell r="M405">
            <v>27.593210389984485</v>
          </cell>
        </row>
        <row r="406">
          <cell r="A406" t="str">
            <v>Bismutohauchecornite</v>
          </cell>
          <cell r="D406">
            <v>1202.6988000000001</v>
          </cell>
        </row>
        <row r="407">
          <cell r="A407" t="str">
            <v>Bismutomicrolite</v>
          </cell>
          <cell r="D407">
            <v>589.90652399999999</v>
          </cell>
          <cell r="F407">
            <v>0.17086435884204598</v>
          </cell>
          <cell r="M407">
            <v>18.98534690557177</v>
          </cell>
        </row>
        <row r="408">
          <cell r="A408" t="str">
            <v>Bismutoplagionite</v>
          </cell>
          <cell r="D408">
            <v>2835.0043999999998</v>
          </cell>
        </row>
        <row r="409">
          <cell r="A409" t="str">
            <v>Bismutopyrochlore</v>
          </cell>
          <cell r="D409">
            <v>562.81021900000007</v>
          </cell>
          <cell r="F409">
            <v>1.7192694221495646</v>
          </cell>
          <cell r="M409">
            <v>32.123300874179748</v>
          </cell>
        </row>
        <row r="410">
          <cell r="A410" t="str">
            <v>Bismutostibiconite</v>
          </cell>
          <cell r="D410">
            <v>618.56882000000007</v>
          </cell>
          <cell r="M410">
            <v>18.105632935070989</v>
          </cell>
        </row>
        <row r="411">
          <cell r="A411" t="str">
            <v>Bismutotantalite</v>
          </cell>
          <cell r="D411">
            <v>436.31759599999998</v>
          </cell>
          <cell r="M411">
            <v>14.667664239697546</v>
          </cell>
        </row>
        <row r="412">
          <cell r="A412" t="str">
            <v>Bityite</v>
          </cell>
          <cell r="D412">
            <v>387.15548000000001</v>
          </cell>
          <cell r="F412">
            <v>0.52069003388509438</v>
          </cell>
          <cell r="H412">
            <v>1.7928197735958689</v>
          </cell>
          <cell r="I412">
            <v>2.3277934746009539</v>
          </cell>
          <cell r="M412">
            <v>49.590619251986304</v>
          </cell>
        </row>
        <row r="413">
          <cell r="A413" t="str">
            <v>Bixbyite</v>
          </cell>
          <cell r="D413">
            <v>158.32877500000001</v>
          </cell>
          <cell r="M413">
            <v>30.315525399599657</v>
          </cell>
        </row>
        <row r="414">
          <cell r="A414" t="str">
            <v>Bjarebyite</v>
          </cell>
          <cell r="D414">
            <v>648.89212300000008</v>
          </cell>
          <cell r="F414">
            <v>0.46599733496841972</v>
          </cell>
          <cell r="M414">
            <v>36.984730048880557</v>
          </cell>
        </row>
        <row r="415">
          <cell r="A415" t="str">
            <v>Blakeite</v>
          </cell>
          <cell r="D415">
            <v>638.48859999999991</v>
          </cell>
          <cell r="M415">
            <v>22.552415187992395</v>
          </cell>
        </row>
        <row r="416">
          <cell r="A416" t="str">
            <v>Blatonite</v>
          </cell>
          <cell r="D416">
            <v>348.05218000000002</v>
          </cell>
          <cell r="F416">
            <v>0.57918901700314018</v>
          </cell>
          <cell r="K416">
            <v>3.4509193420365873</v>
          </cell>
          <cell r="M416">
            <v>27.581036843383654</v>
          </cell>
        </row>
        <row r="417">
          <cell r="A417" t="str">
            <v>Blatterite</v>
          </cell>
          <cell r="D417">
            <v>3807.7096874999997</v>
          </cell>
          <cell r="J417">
            <v>4.5423631052492111</v>
          </cell>
          <cell r="M417">
            <v>33.614747579150887</v>
          </cell>
        </row>
        <row r="418">
          <cell r="A418" t="str">
            <v>Bleasdaleite</v>
          </cell>
          <cell r="D418">
            <v>1047.6952580000002</v>
          </cell>
          <cell r="F418">
            <v>1.9433502103337761</v>
          </cell>
          <cell r="M418">
            <v>43.827895229435114</v>
          </cell>
        </row>
        <row r="419">
          <cell r="A419" t="str">
            <v>Blixite</v>
          </cell>
          <cell r="D419">
            <v>482.85943999999995</v>
          </cell>
          <cell r="F419">
            <v>0.20874397733634453</v>
          </cell>
          <cell r="M419">
            <v>6.6269388872256503</v>
          </cell>
        </row>
        <row r="420">
          <cell r="A420" t="str">
            <v>Blodite</v>
          </cell>
          <cell r="D420">
            <v>334.47285600000004</v>
          </cell>
          <cell r="F420">
            <v>2.410814466809827</v>
          </cell>
          <cell r="M420">
            <v>57.401608697358675</v>
          </cell>
          <cell r="P420">
            <v>13.746866203097808</v>
          </cell>
        </row>
        <row r="421">
          <cell r="A421" t="str">
            <v>Blossite</v>
          </cell>
          <cell r="D421">
            <v>340.9708</v>
          </cell>
          <cell r="M421">
            <v>32.846155741195439</v>
          </cell>
        </row>
        <row r="422">
          <cell r="A422" t="str">
            <v>Bobfergusonite</v>
          </cell>
          <cell r="D422">
            <v>973.3264979999999</v>
          </cell>
          <cell r="M422">
            <v>39.450852390129839</v>
          </cell>
          <cell r="P422">
            <v>4.7239581059879878</v>
          </cell>
        </row>
        <row r="423">
          <cell r="A423" t="str">
            <v>Bobierrite</v>
          </cell>
          <cell r="D423">
            <v>406.97996399999994</v>
          </cell>
          <cell r="F423">
            <v>3.9626127639050073</v>
          </cell>
          <cell r="M423">
            <v>62.900000649663433</v>
          </cell>
        </row>
        <row r="424">
          <cell r="A424" t="str">
            <v>Bobjonesite</v>
          </cell>
          <cell r="D424">
            <v>217.05033999999998</v>
          </cell>
          <cell r="F424">
            <v>2.786284508930049</v>
          </cell>
          <cell r="M424">
            <v>58.970283114967714</v>
          </cell>
        </row>
        <row r="425">
          <cell r="A425" t="str">
            <v>Bobkingite</v>
          </cell>
          <cell r="D425">
            <v>560.72468000000003</v>
          </cell>
          <cell r="F425">
            <v>2.1570800129575178</v>
          </cell>
          <cell r="M425">
            <v>28.533432842656399</v>
          </cell>
        </row>
        <row r="426">
          <cell r="A426" t="str">
            <v>Bobtraillite</v>
          </cell>
          <cell r="D426">
            <v>6444.0181200000006</v>
          </cell>
          <cell r="F426">
            <v>0.46924449057880674</v>
          </cell>
          <cell r="J426">
            <v>1.0065148606379151</v>
          </cell>
          <cell r="M426">
            <v>38.732144347229109</v>
          </cell>
          <cell r="P426">
            <v>5.3514207064333945</v>
          </cell>
        </row>
        <row r="427">
          <cell r="A427" t="str">
            <v>Boehmite</v>
          </cell>
          <cell r="D427">
            <v>59.988280000000003</v>
          </cell>
          <cell r="F427">
            <v>1.6802282045759607</v>
          </cell>
          <cell r="M427">
            <v>53.341752755704938</v>
          </cell>
        </row>
        <row r="428">
          <cell r="A428" t="str">
            <v>Bogdanovite</v>
          </cell>
          <cell r="D428">
            <v>592.69488000000001</v>
          </cell>
        </row>
        <row r="429">
          <cell r="A429" t="str">
            <v>Boggildite</v>
          </cell>
          <cell r="D429">
            <v>541.13960679999991</v>
          </cell>
          <cell r="M429">
            <v>11.826449070776095</v>
          </cell>
          <cell r="N429">
            <v>31.597322881449085</v>
          </cell>
          <cell r="P429">
            <v>8.4967973924321534</v>
          </cell>
        </row>
        <row r="430">
          <cell r="A430" t="str">
            <v>Boggsite</v>
          </cell>
          <cell r="D430">
            <v>1845.9089279999998</v>
          </cell>
          <cell r="F430">
            <v>1.8565357954647699</v>
          </cell>
          <cell r="M430">
            <v>56.338694949960178</v>
          </cell>
          <cell r="P430">
            <v>1.245444325626015</v>
          </cell>
        </row>
        <row r="431">
          <cell r="A431" t="str">
            <v>Bogvadite</v>
          </cell>
          <cell r="D431">
            <v>896.14775999999995</v>
          </cell>
          <cell r="N431">
            <v>42.400157759698018</v>
          </cell>
          <cell r="P431">
            <v>5.1307985192084846</v>
          </cell>
        </row>
        <row r="432">
          <cell r="A432" t="str">
            <v>Bohdanowiczite</v>
          </cell>
          <cell r="D432">
            <v>474.76859999999999</v>
          </cell>
        </row>
        <row r="433">
          <cell r="A433" t="str">
            <v>Bokite</v>
          </cell>
          <cell r="D433">
            <v>858.38020600000004</v>
          </cell>
          <cell r="F433">
            <v>1.1037808110873424</v>
          </cell>
          <cell r="M433">
            <v>46.038477732558526</v>
          </cell>
        </row>
        <row r="434">
          <cell r="A434" t="str">
            <v>Boldyrevite</v>
          </cell>
          <cell r="D434">
            <v>506.35615280000002</v>
          </cell>
          <cell r="F434">
            <v>1.592460159792888</v>
          </cell>
          <cell r="M434">
            <v>12.638851062856087</v>
          </cell>
          <cell r="N434">
            <v>52.527779771060779</v>
          </cell>
          <cell r="P434">
            <v>4.5402367232773555</v>
          </cell>
        </row>
        <row r="435">
          <cell r="A435" t="str">
            <v>Boleite</v>
          </cell>
          <cell r="D435">
            <v>10936.63582</v>
          </cell>
          <cell r="F435">
            <v>0.44237662107688253</v>
          </cell>
          <cell r="M435">
            <v>7.0220057853220164</v>
          </cell>
        </row>
        <row r="436">
          <cell r="A436" t="str">
            <v>Bolivarite</v>
          </cell>
          <cell r="D436">
            <v>281.02522199999999</v>
          </cell>
          <cell r="F436">
            <v>4.3039837897539321</v>
          </cell>
          <cell r="M436">
            <v>65.472094885490378</v>
          </cell>
        </row>
        <row r="437">
          <cell r="A437" t="str">
            <v>Boltwoodite</v>
          </cell>
          <cell r="D437">
            <v>429.23996</v>
          </cell>
          <cell r="F437">
            <v>0.93927881271818214</v>
          </cell>
          <cell r="M437">
            <v>27.955342275215937</v>
          </cell>
        </row>
        <row r="438">
          <cell r="A438" t="str">
            <v>Bonaccordite</v>
          </cell>
          <cell r="D438">
            <v>264.03399999999999</v>
          </cell>
          <cell r="J438">
            <v>4.0941696902671634</v>
          </cell>
          <cell r="M438">
            <v>30.297991925282354</v>
          </cell>
        </row>
        <row r="439">
          <cell r="A439" t="str">
            <v>Bonattite</v>
          </cell>
          <cell r="D439">
            <v>213.65544</v>
          </cell>
          <cell r="F439">
            <v>2.8305574620519844</v>
          </cell>
          <cell r="M439">
            <v>52.418885285579442</v>
          </cell>
        </row>
        <row r="440">
          <cell r="A440" t="str">
            <v>Bonshtedtite</v>
          </cell>
          <cell r="D440">
            <v>279.79686600000002</v>
          </cell>
          <cell r="K440">
            <v>4.2927571604751273</v>
          </cell>
          <cell r="M440">
            <v>40.027539121899956</v>
          </cell>
          <cell r="P440">
            <v>24.649777170842221</v>
          </cell>
        </row>
        <row r="441">
          <cell r="A441" t="str">
            <v>Boothite</v>
          </cell>
          <cell r="D441">
            <v>285.71656000000002</v>
          </cell>
          <cell r="F441">
            <v>4.938866686621175</v>
          </cell>
          <cell r="M441">
            <v>61.597199686290494</v>
          </cell>
        </row>
        <row r="442">
          <cell r="A442" t="str">
            <v>Boracite</v>
          </cell>
          <cell r="D442">
            <v>392.0299</v>
          </cell>
          <cell r="J442">
            <v>19.302099151110667</v>
          </cell>
          <cell r="M442">
            <v>53.055187882352847</v>
          </cell>
        </row>
        <row r="443">
          <cell r="A443" t="str">
            <v>Boralsilite</v>
          </cell>
          <cell r="D443">
            <v>1144.71344</v>
          </cell>
          <cell r="J443">
            <v>5.6660468667162673</v>
          </cell>
          <cell r="M443">
            <v>51.714060420221855</v>
          </cell>
        </row>
        <row r="444">
          <cell r="A444" t="str">
            <v>Borax</v>
          </cell>
          <cell r="D444">
            <v>381.36813599999999</v>
          </cell>
          <cell r="F444">
            <v>5.285916178377315</v>
          </cell>
          <cell r="J444">
            <v>11.338126056761071</v>
          </cell>
          <cell r="M444">
            <v>71.319487478104364</v>
          </cell>
          <cell r="P444">
            <v>12.056470286757257</v>
          </cell>
        </row>
        <row r="445">
          <cell r="A445" t="str">
            <v>Borcarite</v>
          </cell>
          <cell r="D445">
            <v>545.91584</v>
          </cell>
          <cell r="F445">
            <v>1.107797128583043</v>
          </cell>
          <cell r="J445">
            <v>7.9206347996790134</v>
          </cell>
          <cell r="K445">
            <v>4.4003119601732008</v>
          </cell>
          <cell r="M445">
            <v>52.753406092777965</v>
          </cell>
        </row>
        <row r="446">
          <cell r="A446" t="str">
            <v>Borishanskiite</v>
          </cell>
          <cell r="D446">
            <v>333.0444</v>
          </cell>
        </row>
        <row r="447">
          <cell r="A447" t="str">
            <v>Bornemanite</v>
          </cell>
          <cell r="D447">
            <v>908.83106011999996</v>
          </cell>
          <cell r="F447">
            <v>7.7633570303686561E-2</v>
          </cell>
          <cell r="M447">
            <v>37.14522476327182</v>
          </cell>
          <cell r="N447">
            <v>1.2542531192205177</v>
          </cell>
          <cell r="P447">
            <v>13.659826633082744</v>
          </cell>
        </row>
        <row r="448">
          <cell r="A448" t="str">
            <v>Bornhardtite</v>
          </cell>
          <cell r="D448">
            <v>413.67959999999999</v>
          </cell>
        </row>
        <row r="449">
          <cell r="A449" t="str">
            <v>Bornite</v>
          </cell>
          <cell r="D449">
            <v>501.84100000000001</v>
          </cell>
        </row>
        <row r="450">
          <cell r="A450" t="str">
            <v>Borocookeite</v>
          </cell>
          <cell r="D450">
            <v>502.72872495999997</v>
          </cell>
          <cell r="F450">
            <v>1.5638517573519479</v>
          </cell>
          <cell r="H450">
            <v>2.2090641430691327</v>
          </cell>
          <cell r="J450">
            <v>1.2901590217499634</v>
          </cell>
          <cell r="M450">
            <v>56.648706521128169</v>
          </cell>
          <cell r="N450">
            <v>1.1337169883128293</v>
          </cell>
        </row>
        <row r="451">
          <cell r="A451" t="str">
            <v>Borodaevite</v>
          </cell>
          <cell r="D451">
            <v>2736.9522000000002</v>
          </cell>
        </row>
        <row r="452">
          <cell r="A452" t="str">
            <v>Boromuscovite</v>
          </cell>
          <cell r="D452">
            <v>383.13209160000002</v>
          </cell>
          <cell r="F452">
            <v>0.39461847053482374</v>
          </cell>
          <cell r="J452">
            <v>2.8214812167929604</v>
          </cell>
          <cell r="M452">
            <v>48.023411255273714</v>
          </cell>
          <cell r="N452">
            <v>2.4793541987909005</v>
          </cell>
        </row>
        <row r="453">
          <cell r="A453" t="str">
            <v>Borovskite</v>
          </cell>
          <cell r="D453">
            <v>951.41</v>
          </cell>
        </row>
        <row r="454">
          <cell r="A454" t="str">
            <v>Bostwickite</v>
          </cell>
          <cell r="D454">
            <v>781.12211000000002</v>
          </cell>
          <cell r="F454">
            <v>1.8065242065673959</v>
          </cell>
          <cell r="M454">
            <v>47.109945460383905</v>
          </cell>
        </row>
        <row r="455">
          <cell r="A455" t="str">
            <v>Botallackite</v>
          </cell>
          <cell r="D455">
            <v>213.56672</v>
          </cell>
          <cell r="F455">
            <v>1.4158666668664481</v>
          </cell>
          <cell r="M455">
            <v>22.474569071435848</v>
          </cell>
        </row>
        <row r="456">
          <cell r="A456" t="str">
            <v>Botryogen</v>
          </cell>
          <cell r="D456">
            <v>415.39349999999996</v>
          </cell>
          <cell r="F456">
            <v>3.6397054840771466</v>
          </cell>
          <cell r="M456">
            <v>61.626000406843154</v>
          </cell>
        </row>
        <row r="457">
          <cell r="A457" t="str">
            <v>Bottinoite</v>
          </cell>
          <cell r="D457">
            <v>614.36976000000004</v>
          </cell>
          <cell r="F457">
            <v>3.9374594218309182</v>
          </cell>
          <cell r="M457">
            <v>46.875549343444241</v>
          </cell>
        </row>
        <row r="458">
          <cell r="A458" t="str">
            <v>Boulangerite</v>
          </cell>
          <cell r="D458">
            <v>1887.9010000000001</v>
          </cell>
        </row>
        <row r="459">
          <cell r="A459" t="str">
            <v>Bournonite</v>
          </cell>
          <cell r="D459">
            <v>974.34799999999996</v>
          </cell>
        </row>
        <row r="460">
          <cell r="A460" t="str">
            <v>Boussingaultite</v>
          </cell>
          <cell r="D460">
            <v>360.60088000000002</v>
          </cell>
          <cell r="F460">
            <v>5.5903357751095886</v>
          </cell>
          <cell r="L460">
            <v>7.7685556396867366</v>
          </cell>
          <cell r="M460">
            <v>62.116210032543464</v>
          </cell>
        </row>
        <row r="461">
          <cell r="A461" t="str">
            <v>Bowieite</v>
          </cell>
          <cell r="D461">
            <v>342.08162100000004</v>
          </cell>
        </row>
        <row r="462">
          <cell r="A462" t="str">
            <v>Boyleite</v>
          </cell>
          <cell r="D462">
            <v>223.24347</v>
          </cell>
          <cell r="F462">
            <v>3.6119847088920451</v>
          </cell>
          <cell r="M462">
            <v>57.334353385565997</v>
          </cell>
        </row>
        <row r="463">
          <cell r="A463" t="str">
            <v>Brabantite</v>
          </cell>
          <cell r="D463">
            <v>462.05882399999996</v>
          </cell>
          <cell r="M463">
            <v>27.701061715899623</v>
          </cell>
        </row>
        <row r="464">
          <cell r="A464" t="str">
            <v>Bracewellite</v>
          </cell>
          <cell r="D464">
            <v>85.002839999999992</v>
          </cell>
          <cell r="F464">
            <v>1.1857721459659467</v>
          </cell>
          <cell r="M464">
            <v>37.644389293345967</v>
          </cell>
        </row>
        <row r="465">
          <cell r="A465" t="str">
            <v>Brackebuschite</v>
          </cell>
          <cell r="D465">
            <v>712.70146899999997</v>
          </cell>
          <cell r="F465">
            <v>0.22628043720224186</v>
          </cell>
          <cell r="M465">
            <v>21.550992481537879</v>
          </cell>
        </row>
        <row r="466">
          <cell r="A466" t="str">
            <v>Bradaczekite</v>
          </cell>
          <cell r="D466">
            <v>686.00452159999998</v>
          </cell>
          <cell r="M466">
            <v>27.987104159635322</v>
          </cell>
          <cell r="P466">
            <v>4.0215072541586006</v>
          </cell>
        </row>
        <row r="467">
          <cell r="A467" t="str">
            <v>Bradleyite</v>
          </cell>
          <cell r="D467">
            <v>248.25486600000002</v>
          </cell>
          <cell r="K467">
            <v>4.8381730410875399</v>
          </cell>
          <cell r="M467">
            <v>45.113234557907916</v>
          </cell>
          <cell r="P467">
            <v>27.781652424891444</v>
          </cell>
        </row>
        <row r="468">
          <cell r="A468" t="str">
            <v>Braggite</v>
          </cell>
          <cell r="D468">
            <v>186.90900000000002</v>
          </cell>
        </row>
        <row r="469">
          <cell r="A469" t="str">
            <v>Braitschite-(Ce)</v>
          </cell>
          <cell r="D469">
            <v>1623.8754820000001</v>
          </cell>
          <cell r="F469">
            <v>0.86898042100003825</v>
          </cell>
          <cell r="J469">
            <v>14.645211571708428</v>
          </cell>
          <cell r="M469">
            <v>49.26301362803629</v>
          </cell>
          <cell r="P469">
            <v>5.66293863164565</v>
          </cell>
        </row>
        <row r="470">
          <cell r="A470" t="str">
            <v>Brammallite</v>
          </cell>
          <cell r="D470">
            <v>391.86214948000003</v>
          </cell>
          <cell r="F470">
            <v>1.2835178408208838</v>
          </cell>
          <cell r="M470">
            <v>54.42526211909248</v>
          </cell>
          <cell r="P470">
            <v>3.8720879013537948</v>
          </cell>
        </row>
        <row r="471">
          <cell r="A471" t="str">
            <v>Brandholzite</v>
          </cell>
          <cell r="D471">
            <v>1027.5728399999998</v>
          </cell>
          <cell r="F471">
            <v>3.5312182832703134</v>
          </cell>
          <cell r="M471">
            <v>46.710265327760126</v>
          </cell>
        </row>
        <row r="472">
          <cell r="A472" t="str">
            <v>Brandtite</v>
          </cell>
          <cell r="D472">
            <v>441.30474749999996</v>
          </cell>
          <cell r="F472">
            <v>0.91359996076180905</v>
          </cell>
          <cell r="M472">
            <v>36.254765194883845</v>
          </cell>
        </row>
        <row r="473">
          <cell r="A473" t="str">
            <v>Brannerite</v>
          </cell>
          <cell r="D473">
            <v>354.80074999999999</v>
          </cell>
          <cell r="M473">
            <v>27.056425331682643</v>
          </cell>
        </row>
        <row r="474">
          <cell r="A474" t="str">
            <v>Brannockite</v>
          </cell>
          <cell r="D474">
            <v>1114.3493000000001</v>
          </cell>
          <cell r="H474">
            <v>1.868624137871312</v>
          </cell>
          <cell r="M474">
            <v>43.072849778790179</v>
          </cell>
        </row>
        <row r="475">
          <cell r="A475" t="str">
            <v>Brass</v>
          </cell>
          <cell r="D475">
            <v>321.41800000000001</v>
          </cell>
        </row>
        <row r="476">
          <cell r="A476" t="str">
            <v>Brassite</v>
          </cell>
          <cell r="D476">
            <v>236.29325999999998</v>
          </cell>
          <cell r="F476">
            <v>3.8390684524814636</v>
          </cell>
          <cell r="M476">
            <v>54.167943681508312</v>
          </cell>
        </row>
        <row r="477">
          <cell r="A477" t="str">
            <v>Braunite-I</v>
          </cell>
          <cell r="D477">
            <v>604.64464999999996</v>
          </cell>
          <cell r="M477">
            <v>31.752997401035465</v>
          </cell>
        </row>
        <row r="478">
          <cell r="A478" t="str">
            <v>Braunite-II</v>
          </cell>
          <cell r="D478">
            <v>604.64464999999996</v>
          </cell>
          <cell r="M478">
            <v>31.752997401035465</v>
          </cell>
        </row>
        <row r="479">
          <cell r="A479" t="str">
            <v>Bravoite</v>
          </cell>
          <cell r="D479">
            <v>120.85622000000001</v>
          </cell>
        </row>
        <row r="480">
          <cell r="A480" t="str">
            <v>Brazilianite</v>
          </cell>
          <cell r="D480">
            <v>361.90647199999995</v>
          </cell>
          <cell r="F480">
            <v>1.1140336832661011</v>
          </cell>
          <cell r="M480">
            <v>53.050391428203035</v>
          </cell>
          <cell r="P480">
            <v>6.3524058779473842</v>
          </cell>
        </row>
        <row r="481">
          <cell r="A481" t="str">
            <v>Bredigite</v>
          </cell>
          <cell r="D481">
            <v>673.18340000000001</v>
          </cell>
          <cell r="M481">
            <v>38.02684379917865</v>
          </cell>
        </row>
        <row r="482">
          <cell r="A482" t="str">
            <v>Breithauptite</v>
          </cell>
          <cell r="D482">
            <v>180.44</v>
          </cell>
        </row>
        <row r="483">
          <cell r="A483" t="str">
            <v>Brendelite</v>
          </cell>
          <cell r="D483">
            <v>616.48561000000007</v>
          </cell>
          <cell r="F483">
            <v>0.16349773354807098</v>
          </cell>
          <cell r="M483">
            <v>18.166814956151207</v>
          </cell>
        </row>
        <row r="484">
          <cell r="A484" t="str">
            <v>Brenkite</v>
          </cell>
          <cell r="D484">
            <v>178.1620064</v>
          </cell>
          <cell r="K484">
            <v>6.7416169376951967</v>
          </cell>
          <cell r="M484">
            <v>26.940760810830206</v>
          </cell>
          <cell r="N484">
            <v>21.327109616565252</v>
          </cell>
        </row>
        <row r="485">
          <cell r="A485" t="str">
            <v>Brewsterite</v>
          </cell>
          <cell r="D485">
            <v>666.32078000000001</v>
          </cell>
          <cell r="F485">
            <v>1.512694831459406</v>
          </cell>
          <cell r="M485">
            <v>50.424271624847115</v>
          </cell>
        </row>
        <row r="486">
          <cell r="A486" t="str">
            <v>Brewsterite-Ba</v>
          </cell>
          <cell r="D486">
            <v>693.44313</v>
          </cell>
          <cell r="F486">
            <v>1.4535294336249318</v>
          </cell>
          <cell r="M486">
            <v>48.45204825953067</v>
          </cell>
        </row>
        <row r="487">
          <cell r="A487" t="str">
            <v>Brewsterite-Sr</v>
          </cell>
          <cell r="D487">
            <v>666.32078000000001</v>
          </cell>
          <cell r="F487">
            <v>1.512694831459406</v>
          </cell>
          <cell r="M487">
            <v>50.424271624847115</v>
          </cell>
        </row>
        <row r="488">
          <cell r="A488" t="str">
            <v>Brezinaite</v>
          </cell>
          <cell r="D488">
            <v>284.25229999999999</v>
          </cell>
        </row>
        <row r="489">
          <cell r="A489" t="str">
            <v>Brianite</v>
          </cell>
          <cell r="D489">
            <v>300.30525999999998</v>
          </cell>
          <cell r="M489">
            <v>42.621697668565652</v>
          </cell>
          <cell r="P489">
            <v>15.310932615699107</v>
          </cell>
        </row>
        <row r="490">
          <cell r="A490" t="str">
            <v>Brianroulstonite</v>
          </cell>
          <cell r="D490">
            <v>604.35942</v>
          </cell>
          <cell r="F490">
            <v>3.835899504966763</v>
          </cell>
          <cell r="J490">
            <v>8.9433536090163042</v>
          </cell>
          <cell r="M490">
            <v>55.593970885735509</v>
          </cell>
        </row>
        <row r="491">
          <cell r="A491" t="str">
            <v>Brianyoungite</v>
          </cell>
          <cell r="D491">
            <v>333.22216000000003</v>
          </cell>
          <cell r="F491">
            <v>1.2099315363660088</v>
          </cell>
          <cell r="K491">
            <v>2.703376630173695</v>
          </cell>
          <cell r="M491">
            <v>34.810304932901218</v>
          </cell>
        </row>
        <row r="492">
          <cell r="A492" t="str">
            <v>Briartite</v>
          </cell>
          <cell r="D492">
            <v>390.97025000000002</v>
          </cell>
        </row>
        <row r="493">
          <cell r="A493" t="str">
            <v>Brindleyite</v>
          </cell>
          <cell r="D493">
            <v>340.29363999999998</v>
          </cell>
          <cell r="F493">
            <v>1.1847885255804371</v>
          </cell>
          <cell r="M493">
            <v>42.314807881804668</v>
          </cell>
        </row>
        <row r="494">
          <cell r="A494" t="str">
            <v>Brinrobertsite</v>
          </cell>
          <cell r="D494">
            <v>762.30498479999994</v>
          </cell>
          <cell r="F494">
            <v>1.4650271771383019</v>
          </cell>
          <cell r="M494">
            <v>57.801468544194677</v>
          </cell>
          <cell r="P494">
            <v>0.60316457214382901</v>
          </cell>
        </row>
        <row r="495">
          <cell r="A495" t="str">
            <v>Britholite-(Ce)</v>
          </cell>
          <cell r="D495">
            <v>762.67104363999999</v>
          </cell>
          <cell r="F495">
            <v>0.10572736525455641</v>
          </cell>
          <cell r="M495">
            <v>26.851985755560836</v>
          </cell>
          <cell r="N495">
            <v>0.49820701489665387</v>
          </cell>
        </row>
        <row r="496">
          <cell r="A496" t="str">
            <v>Britholite-(Y)</v>
          </cell>
          <cell r="D496">
            <v>642.79415229999995</v>
          </cell>
          <cell r="F496">
            <v>0.11760452351582479</v>
          </cell>
          <cell r="M496">
            <v>31.735252921964079</v>
          </cell>
          <cell r="N496">
            <v>0.738899192378356</v>
          </cell>
        </row>
        <row r="497">
          <cell r="A497" t="str">
            <v>Brizziite-III</v>
          </cell>
          <cell r="D497">
            <v>192.737968</v>
          </cell>
          <cell r="M497">
            <v>24.903344420441332</v>
          </cell>
          <cell r="P497">
            <v>11.927991271548532</v>
          </cell>
        </row>
        <row r="498">
          <cell r="A498" t="str">
            <v>Brizziite-VII</v>
          </cell>
          <cell r="D498">
            <v>192.737968</v>
          </cell>
          <cell r="M498">
            <v>24.903344420441332</v>
          </cell>
          <cell r="P498">
            <v>11.927991271548532</v>
          </cell>
        </row>
        <row r="499">
          <cell r="A499" t="str">
            <v>Brochantite</v>
          </cell>
          <cell r="D499">
            <v>452.29164000000003</v>
          </cell>
          <cell r="F499">
            <v>1.3371107190926632</v>
          </cell>
          <cell r="M499">
            <v>35.37407854808017</v>
          </cell>
        </row>
        <row r="500">
          <cell r="A500" t="str">
            <v>Brockite</v>
          </cell>
          <cell r="D500">
            <v>220.65637199999998</v>
          </cell>
          <cell r="F500">
            <v>0.91358340651046344</v>
          </cell>
          <cell r="M500">
            <v>36.254108265679278</v>
          </cell>
        </row>
        <row r="501">
          <cell r="A501" t="str">
            <v>Brodtkorbite</v>
          </cell>
          <cell r="D501">
            <v>485.60199999999998</v>
          </cell>
        </row>
        <row r="502">
          <cell r="A502" t="str">
            <v>Brokenhillite</v>
          </cell>
          <cell r="D502">
            <v>4282.4977599999993</v>
          </cell>
          <cell r="F502">
            <v>0.68255167049988152</v>
          </cell>
          <cell r="M502">
            <v>33.250375827400319</v>
          </cell>
        </row>
        <row r="503">
          <cell r="A503" t="str">
            <v>Bromargyrite</v>
          </cell>
          <cell r="D503">
            <v>187.7722</v>
          </cell>
        </row>
        <row r="504">
          <cell r="A504" t="str">
            <v>Bromellite</v>
          </cell>
          <cell r="D504">
            <v>25.011580000000002</v>
          </cell>
          <cell r="I504">
            <v>36.032029963720802</v>
          </cell>
          <cell r="M504">
            <v>63.967970036279183</v>
          </cell>
        </row>
        <row r="505">
          <cell r="A505" t="str">
            <v>Brookite</v>
          </cell>
          <cell r="D505">
            <v>79.878799999999998</v>
          </cell>
          <cell r="M505">
            <v>40.059189672353618</v>
          </cell>
        </row>
        <row r="506">
          <cell r="A506" t="str">
            <v>Brownmillerite</v>
          </cell>
          <cell r="D506">
            <v>240.09499399999999</v>
          </cell>
          <cell r="M506">
            <v>33.318895436861965</v>
          </cell>
        </row>
        <row r="507">
          <cell r="A507" t="str">
            <v>Brucite</v>
          </cell>
          <cell r="D507">
            <v>58.319679999999998</v>
          </cell>
          <cell r="F507">
            <v>3.4566033284133248</v>
          </cell>
          <cell r="M507">
            <v>54.867927944734951</v>
          </cell>
        </row>
        <row r="508">
          <cell r="A508" t="str">
            <v>Bruggenite</v>
          </cell>
          <cell r="D508">
            <v>407.89861999999999</v>
          </cell>
          <cell r="F508">
            <v>0.49421103704641123</v>
          </cell>
          <cell r="M508">
            <v>27.456773450226429</v>
          </cell>
        </row>
        <row r="509">
          <cell r="A509" t="str">
            <v>Brugnatellite</v>
          </cell>
          <cell r="D509">
            <v>554.84274000000005</v>
          </cell>
          <cell r="F509">
            <v>3.8149079863602426</v>
          </cell>
          <cell r="K509">
            <v>2.1647575311159337</v>
          </cell>
          <cell r="M509">
            <v>57.671836888412741</v>
          </cell>
        </row>
        <row r="510">
          <cell r="A510" t="str">
            <v>Brunogeierite</v>
          </cell>
          <cell r="D510">
            <v>244.11085</v>
          </cell>
          <cell r="M510">
            <v>26.216614296332995</v>
          </cell>
        </row>
        <row r="511">
          <cell r="A511" t="str">
            <v>Brushite</v>
          </cell>
          <cell r="D511">
            <v>172.087862</v>
          </cell>
          <cell r="F511">
            <v>2.9285621550693679</v>
          </cell>
          <cell r="M511">
            <v>55.783364895311436</v>
          </cell>
        </row>
        <row r="512">
          <cell r="A512" t="str">
            <v>Buchwaldite</v>
          </cell>
          <cell r="D512">
            <v>158.03913</v>
          </cell>
          <cell r="M512">
            <v>40.494781260818122</v>
          </cell>
          <cell r="P512">
            <v>14.546883420580714</v>
          </cell>
        </row>
        <row r="513">
          <cell r="A513" t="str">
            <v>Buckhornite</v>
          </cell>
          <cell r="D513">
            <v>1171.74494</v>
          </cell>
        </row>
        <row r="514">
          <cell r="A514" t="str">
            <v>Buddingtonite</v>
          </cell>
          <cell r="D514">
            <v>266.27938</v>
          </cell>
          <cell r="F514">
            <v>1.8926362229024267</v>
          </cell>
          <cell r="L514">
            <v>5.2601669719976067</v>
          </cell>
          <cell r="M514">
            <v>51.072261021488032</v>
          </cell>
        </row>
        <row r="515">
          <cell r="A515" t="str">
            <v>Buergerite</v>
          </cell>
          <cell r="D515">
            <v>1052.3434112</v>
          </cell>
          <cell r="J515">
            <v>3.0816936424792813</v>
          </cell>
          <cell r="M515">
            <v>45.610776376950049</v>
          </cell>
          <cell r="N515">
            <v>1.8053425334165287</v>
          </cell>
          <cell r="P515">
            <v>2.1846260218215732</v>
          </cell>
        </row>
        <row r="516">
          <cell r="A516" t="str">
            <v>Bukovite</v>
          </cell>
          <cell r="D516">
            <v>971.09159999999997</v>
          </cell>
        </row>
        <row r="517">
          <cell r="A517" t="str">
            <v>Bukovskyite</v>
          </cell>
          <cell r="D517">
            <v>489.79110000000003</v>
          </cell>
          <cell r="F517">
            <v>3.0868466168535931</v>
          </cell>
          <cell r="M517">
            <v>52.265220825776538</v>
          </cell>
        </row>
        <row r="518">
          <cell r="A518" t="str">
            <v>Bulachite</v>
          </cell>
          <cell r="D518">
            <v>297.95014000000003</v>
          </cell>
          <cell r="F518">
            <v>3.0446235064699079</v>
          </cell>
          <cell r="M518">
            <v>53.698246290469932</v>
          </cell>
        </row>
        <row r="519">
          <cell r="A519" t="str">
            <v>Bultfonteinite</v>
          </cell>
          <cell r="D519">
            <v>210.2607232</v>
          </cell>
          <cell r="F519">
            <v>1.4381287926626898</v>
          </cell>
          <cell r="M519">
            <v>38.046573217531858</v>
          </cell>
          <cell r="N519">
            <v>9.0356405660836216</v>
          </cell>
        </row>
        <row r="520">
          <cell r="A520" t="str">
            <v>Bunsenite</v>
          </cell>
          <cell r="D520">
            <v>74.689399999999992</v>
          </cell>
          <cell r="M520">
            <v>21.421245852825169</v>
          </cell>
        </row>
        <row r="521">
          <cell r="A521" t="str">
            <v>Burangaite</v>
          </cell>
          <cell r="D521">
            <v>738.18028960000004</v>
          </cell>
          <cell r="F521">
            <v>1.3108212365360346</v>
          </cell>
          <cell r="M521">
            <v>52.451343588407838</v>
          </cell>
          <cell r="P521">
            <v>2.1800687212496928</v>
          </cell>
        </row>
        <row r="522">
          <cell r="A522" t="str">
            <v>Burbankite</v>
          </cell>
          <cell r="D522">
            <v>706.03068959999996</v>
          </cell>
          <cell r="K522">
            <v>8.5060041843257572</v>
          </cell>
          <cell r="M522">
            <v>33.991581886612657</v>
          </cell>
          <cell r="P522">
            <v>7.1636389671183505</v>
          </cell>
        </row>
        <row r="523">
          <cell r="A523" t="str">
            <v>Burckhardtite</v>
          </cell>
          <cell r="D523">
            <v>934.86528249999992</v>
          </cell>
          <cell r="F523">
            <v>0.21563320809273931</v>
          </cell>
          <cell r="M523">
            <v>23.959773048904509</v>
          </cell>
        </row>
        <row r="524">
          <cell r="A524" t="str">
            <v>Burkeite</v>
          </cell>
          <cell r="D524">
            <v>390.07500800000003</v>
          </cell>
          <cell r="K524">
            <v>3.0791513820849548</v>
          </cell>
          <cell r="M524">
            <v>45.117835388213337</v>
          </cell>
          <cell r="P524">
            <v>35.362072722177579</v>
          </cell>
        </row>
        <row r="525">
          <cell r="A525" t="str">
            <v>Burnsite</v>
          </cell>
          <cell r="D525">
            <v>1201.8000400000001</v>
          </cell>
          <cell r="M525">
            <v>11.182805419111151</v>
          </cell>
        </row>
        <row r="526">
          <cell r="A526" t="str">
            <v>Burpalite</v>
          </cell>
          <cell r="D526">
            <v>383.44514240000001</v>
          </cell>
          <cell r="M526">
            <v>29.207776449849742</v>
          </cell>
          <cell r="N526">
            <v>9.9093200561040664</v>
          </cell>
          <cell r="P526">
            <v>11.991164032542457</v>
          </cell>
        </row>
        <row r="527">
          <cell r="A527" t="str">
            <v>Bursaite</v>
          </cell>
          <cell r="D527">
            <v>2177.64804</v>
          </cell>
        </row>
        <row r="528">
          <cell r="A528" t="str">
            <v>Burtite</v>
          </cell>
          <cell r="D528">
            <v>260.83204000000001</v>
          </cell>
          <cell r="F528">
            <v>2.3185955222372221</v>
          </cell>
          <cell r="M528">
            <v>36.8039141203665</v>
          </cell>
        </row>
        <row r="529">
          <cell r="A529" t="str">
            <v>Buryatite</v>
          </cell>
          <cell r="D529">
            <v>730.41747200000009</v>
          </cell>
          <cell r="F529">
            <v>5.3404086697422253</v>
          </cell>
          <cell r="J529">
            <v>1.4799755502015153</v>
          </cell>
          <cell r="M529">
            <v>68.122869328076519</v>
          </cell>
        </row>
        <row r="530">
          <cell r="A530" t="str">
            <v>Bushmakinite</v>
          </cell>
          <cell r="D530">
            <v>663.93317019999995</v>
          </cell>
          <cell r="F530">
            <v>0.15181347238553744</v>
          </cell>
          <cell r="M530">
            <v>21.688116585080959</v>
          </cell>
        </row>
        <row r="531">
          <cell r="A531" t="str">
            <v>Bussenite</v>
          </cell>
          <cell r="D531">
            <v>657.06091839999999</v>
          </cell>
          <cell r="F531">
            <v>0.44486377414103717</v>
          </cell>
          <cell r="K531">
            <v>1.6451899203384426</v>
          </cell>
          <cell r="M531">
            <v>31.411434498734597</v>
          </cell>
          <cell r="N531">
            <v>2.8914218861567278</v>
          </cell>
          <cell r="P531">
            <v>6.6478705363219479</v>
          </cell>
        </row>
        <row r="532">
          <cell r="A532" t="str">
            <v>Bustamite</v>
          </cell>
          <cell r="D532">
            <v>381.92021249999999</v>
          </cell>
          <cell r="M532">
            <v>37.702796366138905</v>
          </cell>
        </row>
        <row r="533">
          <cell r="A533" t="str">
            <v>Butlerite</v>
          </cell>
          <cell r="D533">
            <v>204.9485</v>
          </cell>
          <cell r="F533">
            <v>2.4590079946913495</v>
          </cell>
          <cell r="M533">
            <v>54.64582565864108</v>
          </cell>
        </row>
        <row r="534">
          <cell r="A534" t="str">
            <v>Butschliite</v>
          </cell>
          <cell r="D534">
            <v>238.29300000000001</v>
          </cell>
          <cell r="K534">
            <v>10.080866832009331</v>
          </cell>
          <cell r="M534">
            <v>40.285027256360863</v>
          </cell>
        </row>
        <row r="535">
          <cell r="A535" t="str">
            <v>Buttgenbachite</v>
          </cell>
          <cell r="D535">
            <v>2053.4601200000002</v>
          </cell>
          <cell r="F535">
            <v>1.767058422347155</v>
          </cell>
          <cell r="L535">
            <v>1.3642086216897165</v>
          </cell>
          <cell r="M535">
            <v>31.165737954531103</v>
          </cell>
        </row>
        <row r="536">
          <cell r="A536" t="str">
            <v>Byelorussite-(Ce)</v>
          </cell>
          <cell r="D536">
            <v>1405.1513854</v>
          </cell>
          <cell r="F536">
            <v>0.1613964889167023</v>
          </cell>
          <cell r="M536">
            <v>31.027521627208149</v>
          </cell>
          <cell r="N536">
            <v>1.0140403765779187</v>
          </cell>
          <cell r="P536">
            <v>1.6361061333939886</v>
          </cell>
        </row>
        <row r="537">
          <cell r="A537" t="str">
            <v>Bystrite</v>
          </cell>
          <cell r="D537">
            <v>1106.9226456000001</v>
          </cell>
          <cell r="F537">
            <v>0.18211570682134753</v>
          </cell>
          <cell r="M537">
            <v>36.134864670980754</v>
          </cell>
          <cell r="P537">
            <v>10.79992301857737</v>
          </cell>
        </row>
        <row r="538">
          <cell r="A538" t="str">
            <v>Bystromite</v>
          </cell>
          <cell r="D538">
            <v>363.8014</v>
          </cell>
          <cell r="M538">
            <v>26.387034244508129</v>
          </cell>
        </row>
        <row r="539">
          <cell r="A539" t="str">
            <v>Bytownite</v>
          </cell>
          <cell r="D539">
            <v>275.01042560000002</v>
          </cell>
          <cell r="M539">
            <v>46.541944626553089</v>
          </cell>
          <cell r="P539">
            <v>1.6719197426673851</v>
          </cell>
        </row>
        <row r="540">
          <cell r="A540" t="str">
            <v>Cabalzarite</v>
          </cell>
          <cell r="D540">
            <v>413.71116009999997</v>
          </cell>
          <cell r="F540">
            <v>0.78937333941163856</v>
          </cell>
          <cell r="M540">
            <v>38.672875046766237</v>
          </cell>
        </row>
        <row r="541">
          <cell r="A541" t="str">
            <v>Cabriite</v>
          </cell>
          <cell r="D541">
            <v>395.096</v>
          </cell>
        </row>
        <row r="542">
          <cell r="A542" t="str">
            <v>Cacoxenite</v>
          </cell>
          <cell r="D542">
            <v>4481.5095090000004</v>
          </cell>
          <cell r="F542">
            <v>3.6435553616940903</v>
          </cell>
          <cell r="M542">
            <v>57.478476723678419</v>
          </cell>
        </row>
        <row r="543">
          <cell r="A543" t="str">
            <v>Cadmium</v>
          </cell>
          <cell r="D543">
            <v>112.411</v>
          </cell>
        </row>
        <row r="544">
          <cell r="A544" t="str">
            <v>Cadmoselite</v>
          </cell>
          <cell r="D544">
            <v>191.37099999999998</v>
          </cell>
        </row>
        <row r="545">
          <cell r="A545" t="str">
            <v>Cadwaladerite</v>
          </cell>
          <cell r="D545">
            <v>168.51004</v>
          </cell>
          <cell r="F545">
            <v>5.9814833584989948</v>
          </cell>
          <cell r="M545">
            <v>56.967762870390395</v>
          </cell>
        </row>
        <row r="546">
          <cell r="A546" t="str">
            <v>Cafarsite</v>
          </cell>
          <cell r="D546">
            <v>2230.3127449999997</v>
          </cell>
          <cell r="F546">
            <v>0.36154212085623899</v>
          </cell>
          <cell r="M546">
            <v>28.694451100399377</v>
          </cell>
        </row>
        <row r="547">
          <cell r="A547" t="str">
            <v>Cafetite</v>
          </cell>
          <cell r="D547">
            <v>592.91318999999999</v>
          </cell>
          <cell r="F547">
            <v>1.3599832380183685</v>
          </cell>
          <cell r="M547">
            <v>43.175021962321331</v>
          </cell>
        </row>
        <row r="548">
          <cell r="A548" t="str">
            <v>Cahnite</v>
          </cell>
          <cell r="D548">
            <v>297.91455999999999</v>
          </cell>
          <cell r="F548">
            <v>1.3533276117823849</v>
          </cell>
          <cell r="J548">
            <v>3.628557127251518</v>
          </cell>
          <cell r="M548">
            <v>42.96372758686249</v>
          </cell>
        </row>
        <row r="549">
          <cell r="A549" t="str">
            <v>Calaverite</v>
          </cell>
          <cell r="D549">
            <v>452.16654</v>
          </cell>
        </row>
        <row r="550">
          <cell r="A550" t="str">
            <v>Calciborite</v>
          </cell>
          <cell r="D550">
            <v>125.69560000000001</v>
          </cell>
          <cell r="J550">
            <v>17.200283860373791</v>
          </cell>
          <cell r="M550">
            <v>50.914749601418016</v>
          </cell>
        </row>
        <row r="551">
          <cell r="A551" t="str">
            <v>Calcio-ancylite-(Ce)</v>
          </cell>
          <cell r="D551">
            <v>335.23401999999999</v>
          </cell>
          <cell r="F551">
            <v>0.90200272633427847</v>
          </cell>
          <cell r="K551">
            <v>7.1657405176240765</v>
          </cell>
          <cell r="M551">
            <v>38.180850499600247</v>
          </cell>
        </row>
        <row r="552">
          <cell r="A552" t="str">
            <v>Calcio-ancylite-(Nd)</v>
          </cell>
          <cell r="D552">
            <v>339.35901999999999</v>
          </cell>
          <cell r="F552">
            <v>0.89103864102389274</v>
          </cell>
          <cell r="K552">
            <v>7.0786390177576539</v>
          </cell>
          <cell r="M552">
            <v>37.716752010893941</v>
          </cell>
        </row>
        <row r="553">
          <cell r="A553" t="str">
            <v>Calcioandyrobertsite</v>
          </cell>
          <cell r="D553">
            <v>1129.5487400000002</v>
          </cell>
          <cell r="F553">
            <v>0.53540319118943014</v>
          </cell>
          <cell r="M553">
            <v>31.161718616940774</v>
          </cell>
        </row>
        <row r="554">
          <cell r="A554" t="str">
            <v>Calcioaravaipaite</v>
          </cell>
          <cell r="D554">
            <v>483.33210559999998</v>
          </cell>
          <cell r="F554">
            <v>0.20853984006478549</v>
          </cell>
          <cell r="M554">
            <v>3.3102290980936653</v>
          </cell>
          <cell r="N554">
            <v>31.445712759206369</v>
          </cell>
        </row>
        <row r="555">
          <cell r="A555" t="str">
            <v>Calciobetafite</v>
          </cell>
          <cell r="D555">
            <v>394.29849831999996</v>
          </cell>
          <cell r="F555">
            <v>7.6688600460911846E-2</v>
          </cell>
          <cell r="M555">
            <v>25.563429845527086</v>
          </cell>
          <cell r="N555">
            <v>0.48182793698041193</v>
          </cell>
        </row>
        <row r="556">
          <cell r="A556" t="str">
            <v>Calcioburbankite</v>
          </cell>
          <cell r="D556">
            <v>597.04170399999998</v>
          </cell>
          <cell r="K556">
            <v>10.058761322307896</v>
          </cell>
          <cell r="M556">
            <v>40.196689509649396</v>
          </cell>
          <cell r="P556">
            <v>11.551840271446098</v>
          </cell>
        </row>
        <row r="557">
          <cell r="A557" t="str">
            <v>Calciocopiapite</v>
          </cell>
          <cell r="D557">
            <v>1216.1525999999999</v>
          </cell>
          <cell r="F557">
            <v>3.3151760724764321</v>
          </cell>
          <cell r="M557">
            <v>59.200876600518711</v>
          </cell>
        </row>
        <row r="558">
          <cell r="A558" t="str">
            <v>Calcioferrite</v>
          </cell>
          <cell r="D558">
            <v>1233.1804319999999</v>
          </cell>
          <cell r="F558">
            <v>2.2885799407494982</v>
          </cell>
          <cell r="M558">
            <v>51.896379750534351</v>
          </cell>
        </row>
        <row r="559">
          <cell r="A559" t="str">
            <v>Calciogadolinite</v>
          </cell>
          <cell r="D559">
            <v>474.11435999999998</v>
          </cell>
          <cell r="I559">
            <v>3.8016903769799342</v>
          </cell>
          <cell r="M559">
            <v>33.745866714520098</v>
          </cell>
        </row>
        <row r="560">
          <cell r="A560" t="str">
            <v>Calciohilairite</v>
          </cell>
          <cell r="D560">
            <v>413.59893999999997</v>
          </cell>
          <cell r="F560">
            <v>1.4621991052491579</v>
          </cell>
          <cell r="M560">
            <v>46.420041598752647</v>
          </cell>
        </row>
        <row r="561">
          <cell r="A561" t="str">
            <v>Calciotantite</v>
          </cell>
          <cell r="D561">
            <v>807.80071999999996</v>
          </cell>
          <cell r="M561">
            <v>21.786734728337457</v>
          </cell>
        </row>
        <row r="562">
          <cell r="A562" t="str">
            <v>Calciouranoite</v>
          </cell>
          <cell r="D562">
            <v>667.92455079999991</v>
          </cell>
          <cell r="F562">
            <v>1.4487001545923712</v>
          </cell>
          <cell r="M562">
            <v>28.265605714578861</v>
          </cell>
          <cell r="P562">
            <v>0.34419707993162157</v>
          </cell>
        </row>
        <row r="563">
          <cell r="A563" t="str">
            <v>Calcite</v>
          </cell>
          <cell r="D563">
            <v>100.0872</v>
          </cell>
          <cell r="K563">
            <v>12.00053553301521</v>
          </cell>
          <cell r="M563">
            <v>47.956382034865598</v>
          </cell>
        </row>
        <row r="564">
          <cell r="A564" t="str">
            <v>Calciumcatapleiite</v>
          </cell>
          <cell r="D564">
            <v>391.57585999999998</v>
          </cell>
          <cell r="F564">
            <v>1.0296242470105283</v>
          </cell>
          <cell r="M564">
            <v>44.944905439267885</v>
          </cell>
        </row>
        <row r="565">
          <cell r="A565" t="str">
            <v>Calcjarlite</v>
          </cell>
          <cell r="D565">
            <v>555.83508640000002</v>
          </cell>
          <cell r="F565">
            <v>0.72535183522016689</v>
          </cell>
          <cell r="M565">
            <v>11.513774780663072</v>
          </cell>
          <cell r="N565">
            <v>41.015913528700189</v>
          </cell>
          <cell r="P565">
            <v>4.1360771499508564</v>
          </cell>
        </row>
        <row r="566">
          <cell r="A566" t="str">
            <v>Calclacite</v>
          </cell>
          <cell r="D566">
            <v>350.18081999999998</v>
          </cell>
          <cell r="F566">
            <v>6.6201855372889931</v>
          </cell>
          <cell r="K566">
            <v>6.8598845590686546</v>
          </cell>
          <cell r="M566">
            <v>54.826760643258531</v>
          </cell>
        </row>
        <row r="567">
          <cell r="A567" t="str">
            <v>Calcurmolite</v>
          </cell>
          <cell r="D567">
            <v>1562.1566600000001</v>
          </cell>
          <cell r="F567">
            <v>1.5485361116086782</v>
          </cell>
          <cell r="M567">
            <v>31.749786221824895</v>
          </cell>
        </row>
        <row r="568">
          <cell r="A568" t="str">
            <v>Calcybeborosilite-(Y)</v>
          </cell>
          <cell r="D568">
            <v>437.08742432000003</v>
          </cell>
          <cell r="F568">
            <v>0.32284525279933363</v>
          </cell>
          <cell r="I568">
            <v>1.2371227583160131</v>
          </cell>
          <cell r="J568">
            <v>2.9678273220011362</v>
          </cell>
          <cell r="M568">
            <v>36.238530597493622</v>
          </cell>
          <cell r="N568">
            <v>0.43465911263763352</v>
          </cell>
        </row>
        <row r="569">
          <cell r="A569" t="str">
            <v>Calderite</v>
          </cell>
          <cell r="D569">
            <v>527.17968250000001</v>
          </cell>
          <cell r="M569">
            <v>36.418854211059241</v>
          </cell>
        </row>
        <row r="570">
          <cell r="A570" t="str">
            <v>Caledonite</v>
          </cell>
          <cell r="D570">
            <v>1613.3360400000001</v>
          </cell>
          <cell r="F570">
            <v>0.37485309012250168</v>
          </cell>
          <cell r="K570">
            <v>0.74448222206701575</v>
          </cell>
          <cell r="M570">
            <v>20.825630350388749</v>
          </cell>
        </row>
        <row r="571">
          <cell r="A571" t="str">
            <v>Calkinsite-(Ce)</v>
          </cell>
          <cell r="D571">
            <v>531.71397000000002</v>
          </cell>
          <cell r="F571">
            <v>1.5165146027665966</v>
          </cell>
          <cell r="K571">
            <v>6.7767638303729356</v>
          </cell>
          <cell r="M571">
            <v>39.117309631717966</v>
          </cell>
        </row>
        <row r="572">
          <cell r="A572" t="str">
            <v>Callaghanite</v>
          </cell>
          <cell r="D572">
            <v>373.78579999999999</v>
          </cell>
          <cell r="F572">
            <v>2.6965711378013824</v>
          </cell>
          <cell r="K572">
            <v>3.2133376923360921</v>
          </cell>
          <cell r="M572">
            <v>47.084025128830461</v>
          </cell>
        </row>
        <row r="573">
          <cell r="A573" t="str">
            <v>Calomel</v>
          </cell>
          <cell r="D573">
            <v>472.08539999999999</v>
          </cell>
        </row>
        <row r="574">
          <cell r="A574" t="str">
            <v>Calumetite</v>
          </cell>
          <cell r="D574">
            <v>152.03659999999999</v>
          </cell>
          <cell r="F574">
            <v>3.3147939377755091</v>
          </cell>
          <cell r="M574">
            <v>31.570161395348222</v>
          </cell>
        </row>
        <row r="575">
          <cell r="A575" t="str">
            <v>Calzirtite</v>
          </cell>
          <cell r="D575">
            <v>505.62459999999999</v>
          </cell>
          <cell r="M575">
            <v>28.47855899416286</v>
          </cell>
        </row>
        <row r="576">
          <cell r="A576" t="str">
            <v>Camerolaite</v>
          </cell>
          <cell r="D576">
            <v>738.34279500000002</v>
          </cell>
          <cell r="F576">
            <v>2.0135789365967875</v>
          </cell>
          <cell r="K576">
            <v>1.626751162378445</v>
          </cell>
          <cell r="M576">
            <v>41.171743268653422</v>
          </cell>
        </row>
        <row r="577">
          <cell r="A577" t="str">
            <v>Cameronite</v>
          </cell>
          <cell r="D577">
            <v>1828.6902</v>
          </cell>
        </row>
        <row r="578">
          <cell r="A578" t="str">
            <v>Camgasite</v>
          </cell>
          <cell r="D578">
            <v>310.38594000000001</v>
          </cell>
          <cell r="F578">
            <v>3.5721141234683498</v>
          </cell>
          <cell r="M578">
            <v>51.546793646645206</v>
          </cell>
        </row>
        <row r="579">
          <cell r="A579" t="str">
            <v>Caminite</v>
          </cell>
          <cell r="D579">
            <v>736.49763999999993</v>
          </cell>
          <cell r="F579">
            <v>0.82113501409183076</v>
          </cell>
          <cell r="M579">
            <v>54.309067439781614</v>
          </cell>
        </row>
        <row r="580">
          <cell r="A580" t="str">
            <v>Campigliaite</v>
          </cell>
          <cell r="D580">
            <v>675.35440999999992</v>
          </cell>
          <cell r="F580">
            <v>2.0894451551741557</v>
          </cell>
          <cell r="M580">
            <v>42.642677050113583</v>
          </cell>
        </row>
        <row r="581">
          <cell r="A581" t="str">
            <v>Canaphite</v>
          </cell>
          <cell r="D581">
            <v>332.06198000000001</v>
          </cell>
          <cell r="F581">
            <v>2.4283177495960246</v>
          </cell>
          <cell r="M581">
            <v>53.000165812418508</v>
          </cell>
          <cell r="P581">
            <v>13.846672841016005</v>
          </cell>
        </row>
        <row r="582">
          <cell r="A582" t="str">
            <v>Canasite</v>
          </cell>
          <cell r="D582">
            <v>1257.5740952000001</v>
          </cell>
          <cell r="F582">
            <v>0.24044865519586761</v>
          </cell>
          <cell r="M582">
            <v>41.984023209068397</v>
          </cell>
          <cell r="N582">
            <v>1.5107183960384107</v>
          </cell>
          <cell r="P582">
            <v>7.3124178011455587</v>
          </cell>
        </row>
        <row r="583">
          <cell r="A583" t="str">
            <v>Canavesite</v>
          </cell>
          <cell r="D583">
            <v>258.51174000000003</v>
          </cell>
          <cell r="F583">
            <v>4.2889115983668669</v>
          </cell>
          <cell r="J583">
            <v>4.1816282695710454</v>
          </cell>
          <cell r="K583">
            <v>4.6462106517870323</v>
          </cell>
          <cell r="M583">
            <v>68.079461304155856</v>
          </cell>
        </row>
        <row r="584">
          <cell r="A584" t="str">
            <v>Cancrinite</v>
          </cell>
          <cell r="D584">
            <v>1052.5008479999999</v>
          </cell>
          <cell r="K584">
            <v>2.2823734580021924</v>
          </cell>
          <cell r="M584">
            <v>45.603953755674311</v>
          </cell>
          <cell r="P584">
            <v>13.105795426399508</v>
          </cell>
        </row>
        <row r="585">
          <cell r="A585" t="str">
            <v>Cancrisilite</v>
          </cell>
          <cell r="D585">
            <v>990.47521600000005</v>
          </cell>
          <cell r="F585">
            <v>0.61057963917796809</v>
          </cell>
          <cell r="K585">
            <v>1.2126502315228045</v>
          </cell>
          <cell r="M585">
            <v>48.459768830803327</v>
          </cell>
          <cell r="P585">
            <v>16.247592408208224</v>
          </cell>
        </row>
        <row r="586">
          <cell r="A586" t="str">
            <v>Canfieldite</v>
          </cell>
          <cell r="D586">
            <v>1174.0516</v>
          </cell>
        </row>
        <row r="587">
          <cell r="A587" t="str">
            <v>Cannilloite</v>
          </cell>
          <cell r="D587">
            <v>851.80914000000007</v>
          </cell>
          <cell r="F587">
            <v>0.23665864867334013</v>
          </cell>
          <cell r="M587">
            <v>45.078830687353275</v>
          </cell>
        </row>
        <row r="588">
          <cell r="A588" t="str">
            <v>Cannizzarite</v>
          </cell>
          <cell r="D588">
            <v>2499.5403999999999</v>
          </cell>
        </row>
        <row r="589">
          <cell r="A589" t="str">
            <v>Cannonite</v>
          </cell>
          <cell r="D589">
            <v>564.03848000000005</v>
          </cell>
          <cell r="F589">
            <v>0.35740114752454477</v>
          </cell>
          <cell r="M589">
            <v>19.856056629327842</v>
          </cell>
        </row>
        <row r="590">
          <cell r="A590" t="str">
            <v>Caoxite</v>
          </cell>
          <cell r="D590">
            <v>182.14344</v>
          </cell>
          <cell r="F590">
            <v>3.3202623163370588</v>
          </cell>
          <cell r="K590">
            <v>13.188506816386031</v>
          </cell>
          <cell r="M590">
            <v>61.487693435459448</v>
          </cell>
        </row>
        <row r="591">
          <cell r="A591" t="str">
            <v>Capgaronnite</v>
          </cell>
          <cell r="D591">
            <v>398.45746699999995</v>
          </cell>
        </row>
        <row r="592">
          <cell r="A592" t="str">
            <v>Cappelenite-(Y)</v>
          </cell>
          <cell r="D592">
            <v>1344.2793064</v>
          </cell>
          <cell r="J592">
            <v>4.8248901616804654</v>
          </cell>
          <cell r="M592">
            <v>28.564420963104691</v>
          </cell>
          <cell r="N592">
            <v>2.8265559262201254</v>
          </cell>
        </row>
        <row r="593">
          <cell r="A593" t="str">
            <v>Caracolite</v>
          </cell>
          <cell r="D593">
            <v>807.01280399999996</v>
          </cell>
          <cell r="M593">
            <v>23.790551903064973</v>
          </cell>
          <cell r="P593">
            <v>8.5462465599244712</v>
          </cell>
        </row>
        <row r="594">
          <cell r="A594" t="str">
            <v>Carboborite</v>
          </cell>
          <cell r="D594">
            <v>454.21924000000001</v>
          </cell>
          <cell r="F594">
            <v>3.5504968922056226</v>
          </cell>
          <cell r="J594">
            <v>4.7598159866587775</v>
          </cell>
          <cell r="K594">
            <v>5.2886355056205892</v>
          </cell>
          <cell r="M594">
            <v>63.403126648708231</v>
          </cell>
        </row>
        <row r="595">
          <cell r="A595" t="str">
            <v>Carbocernaite</v>
          </cell>
          <cell r="D595">
            <v>264.16354200000001</v>
          </cell>
          <cell r="K595">
            <v>9.0936091400530952</v>
          </cell>
          <cell r="M595">
            <v>36.339761071192783</v>
          </cell>
          <cell r="P595">
            <v>2.1757135585348868</v>
          </cell>
        </row>
        <row r="596">
          <cell r="A596" t="str">
            <v>Carboirite-III</v>
          </cell>
          <cell r="D596">
            <v>296.43176</v>
          </cell>
          <cell r="F596">
            <v>0.68004858858578443</v>
          </cell>
          <cell r="M596">
            <v>37.781309263217949</v>
          </cell>
        </row>
        <row r="597">
          <cell r="A597" t="str">
            <v>Carboirite-VIII</v>
          </cell>
          <cell r="D597">
            <v>292.20010200000002</v>
          </cell>
          <cell r="F597">
            <v>0.68989708976898301</v>
          </cell>
          <cell r="M597">
            <v>38.328460268641521</v>
          </cell>
        </row>
        <row r="598">
          <cell r="A598" t="str">
            <v>Carbokentbrooksite</v>
          </cell>
          <cell r="D598">
            <v>3134.7218699999999</v>
          </cell>
          <cell r="F598">
            <v>0.16077024402806109</v>
          </cell>
          <cell r="K598">
            <v>0.38315998988452521</v>
          </cell>
          <cell r="M598">
            <v>40.831437463381718</v>
          </cell>
          <cell r="P598">
            <v>8.2506487250175109</v>
          </cell>
        </row>
        <row r="599">
          <cell r="A599" t="str">
            <v>Carbonate-cyanotrichite</v>
          </cell>
          <cell r="D599">
            <v>620.53341599999999</v>
          </cell>
          <cell r="F599">
            <v>2.598899524856531</v>
          </cell>
          <cell r="K599">
            <v>1.2774912350570335</v>
          </cell>
          <cell r="M599">
            <v>44.708244366327563</v>
          </cell>
        </row>
        <row r="600">
          <cell r="A600" t="str">
            <v>Carbonate-fluorapatite</v>
          </cell>
          <cell r="D600">
            <v>486.82140819999995</v>
          </cell>
          <cell r="K600">
            <v>1.2336146066799041</v>
          </cell>
          <cell r="M600">
            <v>37.79478406266194</v>
          </cell>
          <cell r="N600">
            <v>3.9025406196177217</v>
          </cell>
        </row>
        <row r="601">
          <cell r="A601" t="str">
            <v>Carbonate-hydroxylapatite</v>
          </cell>
          <cell r="D601">
            <v>484.83034499999997</v>
          </cell>
          <cell r="F601">
            <v>0.20789540308166979</v>
          </cell>
          <cell r="K601">
            <v>1.2386807183036368</v>
          </cell>
          <cell r="M601">
            <v>41.249996429163282</v>
          </cell>
        </row>
        <row r="602">
          <cell r="A602" t="str">
            <v>Caresite</v>
          </cell>
          <cell r="D602">
            <v>595.49419999999998</v>
          </cell>
          <cell r="F602">
            <v>3.0466996991742326</v>
          </cell>
          <cell r="K602">
            <v>2.0169801821747382</v>
          </cell>
          <cell r="M602">
            <v>48.361377827021656</v>
          </cell>
        </row>
        <row r="603">
          <cell r="A603" t="str">
            <v>Carletonite</v>
          </cell>
          <cell r="D603">
            <v>1027.6062382800001</v>
          </cell>
          <cell r="F603">
            <v>0.25502414274814206</v>
          </cell>
          <cell r="K603">
            <v>4.2662401576482569</v>
          </cell>
          <cell r="M603">
            <v>47.565074227081297</v>
          </cell>
          <cell r="N603">
            <v>0.73952074217842001</v>
          </cell>
          <cell r="P603">
            <v>7.8302549169690119</v>
          </cell>
        </row>
        <row r="604">
          <cell r="A604" t="str">
            <v>Carlfriesite</v>
          </cell>
          <cell r="D604">
            <v>550.8732</v>
          </cell>
          <cell r="M604">
            <v>23.234965868733497</v>
          </cell>
        </row>
        <row r="605">
          <cell r="A605" t="str">
            <v>Carlhintzeite</v>
          </cell>
          <cell r="D605">
            <v>258.14164240000002</v>
          </cell>
          <cell r="F605">
            <v>0.78092011085771251</v>
          </cell>
          <cell r="M605">
            <v>6.1979151644229251</v>
          </cell>
          <cell r="N605">
            <v>51.517771857176342</v>
          </cell>
        </row>
        <row r="606">
          <cell r="A606" t="str">
            <v>Carlinite</v>
          </cell>
          <cell r="D606">
            <v>440.83259999999996</v>
          </cell>
        </row>
        <row r="607">
          <cell r="A607" t="str">
            <v>Carlosruizite</v>
          </cell>
          <cell r="D607">
            <v>4754.1526119999999</v>
          </cell>
          <cell r="F607">
            <v>0.50883011073183448</v>
          </cell>
          <cell r="M607">
            <v>32.307385255641854</v>
          </cell>
          <cell r="P607">
            <v>4.3521512430573193</v>
          </cell>
        </row>
        <row r="608">
          <cell r="A608" t="str">
            <v>Carlosturanite</v>
          </cell>
          <cell r="D608">
            <v>1757.93319</v>
          </cell>
          <cell r="F608">
            <v>1.3760795994755639</v>
          </cell>
          <cell r="M608">
            <v>47.326531220449851</v>
          </cell>
        </row>
        <row r="609">
          <cell r="A609" t="str">
            <v>Carlsbergite</v>
          </cell>
          <cell r="D609">
            <v>66.002839999999992</v>
          </cell>
          <cell r="L609">
            <v>21.221420169192722</v>
          </cell>
        </row>
        <row r="610">
          <cell r="A610" t="str">
            <v>Carmichaelite</v>
          </cell>
          <cell r="D610">
            <v>76.535389000000009</v>
          </cell>
          <cell r="F610">
            <v>0.65847970015544044</v>
          </cell>
          <cell r="M610">
            <v>41.809155761918184</v>
          </cell>
        </row>
        <row r="611">
          <cell r="A611" t="str">
            <v>Carminite</v>
          </cell>
          <cell r="D611">
            <v>630.74707999999987</v>
          </cell>
          <cell r="F611">
            <v>0.31960195519256318</v>
          </cell>
          <cell r="M611">
            <v>25.365793211440636</v>
          </cell>
        </row>
        <row r="612">
          <cell r="A612" t="str">
            <v>Carnallite</v>
          </cell>
          <cell r="D612">
            <v>277.85307999999998</v>
          </cell>
          <cell r="F612">
            <v>4.3531207212099288</v>
          </cell>
          <cell r="M612">
            <v>34.549338089036119</v>
          </cell>
        </row>
        <row r="613">
          <cell r="A613" t="str">
            <v>Carnotite</v>
          </cell>
          <cell r="D613">
            <v>902.17604000000006</v>
          </cell>
          <cell r="F613">
            <v>0.67033923889177993</v>
          </cell>
          <cell r="M613">
            <v>26.601349333107976</v>
          </cell>
        </row>
        <row r="614">
          <cell r="A614" t="str">
            <v>Carobbiite</v>
          </cell>
          <cell r="D614">
            <v>58.0967032</v>
          </cell>
          <cell r="N614">
            <v>32.701344746873687</v>
          </cell>
        </row>
        <row r="615">
          <cell r="A615" t="str">
            <v>Carpholite</v>
          </cell>
          <cell r="D615">
            <v>329.09788999999995</v>
          </cell>
          <cell r="F615">
            <v>1.2250944544190183</v>
          </cell>
          <cell r="M615">
            <v>48.615930050478298</v>
          </cell>
        </row>
        <row r="616">
          <cell r="A616" t="str">
            <v>Carraraite</v>
          </cell>
          <cell r="D616">
            <v>670.74964</v>
          </cell>
          <cell r="F616">
            <v>4.5081201981711096</v>
          </cell>
          <cell r="K616">
            <v>1.6116147300503951</v>
          </cell>
          <cell r="M616">
            <v>59.871063069075959</v>
          </cell>
        </row>
        <row r="617">
          <cell r="A617" t="str">
            <v>Carrboydite</v>
          </cell>
          <cell r="D617">
            <v>2445.6132400000001</v>
          </cell>
          <cell r="F617">
            <v>2.3492095585808981</v>
          </cell>
          <cell r="K617">
            <v>0.98224852593617773</v>
          </cell>
          <cell r="M617">
            <v>47.102983462748995</v>
          </cell>
        </row>
        <row r="618">
          <cell r="A618" t="str">
            <v>Carrollite</v>
          </cell>
          <cell r="D618">
            <v>309.5548</v>
          </cell>
        </row>
        <row r="619">
          <cell r="A619" t="str">
            <v>Caryinite</v>
          </cell>
          <cell r="D619">
            <v>681.3749742</v>
          </cell>
          <cell r="M619">
            <v>28.177260285413048</v>
          </cell>
          <cell r="P619">
            <v>3.3740258844980637</v>
          </cell>
        </row>
        <row r="620">
          <cell r="A620" t="str">
            <v>Caryopilite</v>
          </cell>
          <cell r="D620">
            <v>373.757724</v>
          </cell>
          <cell r="F620">
            <v>0.97083853175432988</v>
          </cell>
          <cell r="M620">
            <v>36.813912105265281</v>
          </cell>
        </row>
        <row r="621">
          <cell r="A621" t="str">
            <v>Cascandite</v>
          </cell>
          <cell r="D621">
            <v>317.01572249999998</v>
          </cell>
          <cell r="F621">
            <v>0.31794637567226658</v>
          </cell>
          <cell r="M621">
            <v>45.421911211359557</v>
          </cell>
        </row>
        <row r="622">
          <cell r="A622" t="str">
            <v>Cassedanneite</v>
          </cell>
          <cell r="D622">
            <v>1515.8808799999999</v>
          </cell>
          <cell r="F622">
            <v>0.13298406402487248</v>
          </cell>
          <cell r="M622">
            <v>17.942689533758088</v>
          </cell>
        </row>
        <row r="623">
          <cell r="A623" t="str">
            <v>Cassidyite</v>
          </cell>
          <cell r="D623">
            <v>356.22303400000004</v>
          </cell>
          <cell r="F623">
            <v>1.1318077763606942</v>
          </cell>
          <cell r="M623">
            <v>44.913996212833332</v>
          </cell>
        </row>
        <row r="624">
          <cell r="A624" t="str">
            <v>Cassiterite</v>
          </cell>
          <cell r="D624">
            <v>150.7088</v>
          </cell>
          <cell r="M624">
            <v>21.232204091599165</v>
          </cell>
        </row>
        <row r="625">
          <cell r="A625" t="str">
            <v>Caswellsilverite</v>
          </cell>
          <cell r="D625">
            <v>139.11786799999999</v>
          </cell>
          <cell r="P625">
            <v>16.525388385049148</v>
          </cell>
        </row>
        <row r="626">
          <cell r="A626" t="str">
            <v>Catapleiite</v>
          </cell>
          <cell r="D626">
            <v>414.565628</v>
          </cell>
          <cell r="F626">
            <v>0.97252635715375813</v>
          </cell>
          <cell r="M626">
            <v>42.452482336524042</v>
          </cell>
          <cell r="P626">
            <v>5.5455075016494133</v>
          </cell>
        </row>
        <row r="627">
          <cell r="A627" t="str">
            <v>Cattierite</v>
          </cell>
          <cell r="D627">
            <v>123.0652</v>
          </cell>
        </row>
        <row r="628">
          <cell r="A628" t="str">
            <v>Cattiite</v>
          </cell>
          <cell r="D628">
            <v>656.76338400000009</v>
          </cell>
          <cell r="F628">
            <v>6.7527150691458164</v>
          </cell>
          <cell r="M628">
            <v>73.08294154230741</v>
          </cell>
        </row>
        <row r="629">
          <cell r="A629" t="str">
            <v>Cavansite</v>
          </cell>
          <cell r="D629">
            <v>451.41602</v>
          </cell>
          <cell r="F629">
            <v>1.7862724499675489</v>
          </cell>
          <cell r="M629">
            <v>53.16404145338042</v>
          </cell>
        </row>
        <row r="630">
          <cell r="A630" t="str">
            <v>Cavoite</v>
          </cell>
          <cell r="D630">
            <v>203.0153</v>
          </cell>
          <cell r="M630">
            <v>55.166186981966383</v>
          </cell>
        </row>
        <row r="631">
          <cell r="A631" t="str">
            <v>Caysichite-(Y)</v>
          </cell>
          <cell r="D631">
            <v>819.17204059999995</v>
          </cell>
          <cell r="F631">
            <v>0.86007581445767434</v>
          </cell>
          <cell r="K631">
            <v>4.8825677657045752</v>
          </cell>
          <cell r="M631">
            <v>46.191250585512236</v>
          </cell>
        </row>
        <row r="632">
          <cell r="A632" t="str">
            <v>Cebaite-(Ce)</v>
          </cell>
          <cell r="D632">
            <v>1030.2538064</v>
          </cell>
          <cell r="K632">
            <v>5.8291461411678016</v>
          </cell>
          <cell r="M632">
            <v>23.294357032137238</v>
          </cell>
          <cell r="N632">
            <v>3.6881015303182085</v>
          </cell>
        </row>
        <row r="633">
          <cell r="A633" t="str">
            <v>Cebaite-(Nd)</v>
          </cell>
          <cell r="D633">
            <v>1036.4413064</v>
          </cell>
          <cell r="K633">
            <v>5.7943464457815237</v>
          </cell>
          <cell r="M633">
            <v>23.155290947790423</v>
          </cell>
          <cell r="N633">
            <v>3.6660837584695476</v>
          </cell>
        </row>
        <row r="634">
          <cell r="A634" t="str">
            <v>Cebollite</v>
          </cell>
          <cell r="D634">
            <v>598.63173999999992</v>
          </cell>
          <cell r="F634">
            <v>0.67349586241451231</v>
          </cell>
          <cell r="M634">
            <v>42.762583888385208</v>
          </cell>
        </row>
        <row r="635">
          <cell r="A635" t="str">
            <v>Cechite</v>
          </cell>
          <cell r="D635">
            <v>394.53896500000002</v>
          </cell>
          <cell r="F635">
            <v>0.25547286565219235</v>
          </cell>
          <cell r="M635">
            <v>20.276070831178867</v>
          </cell>
        </row>
        <row r="636">
          <cell r="A636" t="str">
            <v>Cejkaite</v>
          </cell>
          <cell r="D636">
            <v>537.4164184</v>
          </cell>
          <cell r="K636">
            <v>6.70485656304988</v>
          </cell>
          <cell r="M636">
            <v>32.748050482709253</v>
          </cell>
          <cell r="P636">
            <v>16.25575911135952</v>
          </cell>
        </row>
        <row r="637">
          <cell r="A637" t="str">
            <v>Celadonite</v>
          </cell>
          <cell r="D637">
            <v>429.02283399999999</v>
          </cell>
          <cell r="F637">
            <v>0.46987708817381968</v>
          </cell>
          <cell r="M637">
            <v>44.751184502221619</v>
          </cell>
        </row>
        <row r="638">
          <cell r="A638" t="str">
            <v>Celestine</v>
          </cell>
          <cell r="D638">
            <v>183.68360000000001</v>
          </cell>
          <cell r="M638">
            <v>34.841216091148034</v>
          </cell>
        </row>
        <row r="639">
          <cell r="A639" t="str">
            <v>Celsian</v>
          </cell>
          <cell r="D639">
            <v>375.45627999999999</v>
          </cell>
          <cell r="M639">
            <v>34.090573741368772</v>
          </cell>
        </row>
        <row r="640">
          <cell r="A640" t="str">
            <v>Cerchiaraite</v>
          </cell>
          <cell r="D640">
            <v>1398.6647299999997</v>
          </cell>
          <cell r="F640">
            <v>0.5188640168255334</v>
          </cell>
          <cell r="M640">
            <v>28.826413603780516</v>
          </cell>
        </row>
        <row r="641">
          <cell r="A641" t="str">
            <v>Cerianite-(Ce)</v>
          </cell>
          <cell r="D641">
            <v>195.09457499999999</v>
          </cell>
          <cell r="M641">
            <v>16.401686207830231</v>
          </cell>
        </row>
        <row r="642">
          <cell r="A642" t="str">
            <v>Ceriopyrochlore-(Ce)</v>
          </cell>
          <cell r="D642">
            <v>560.45787979999989</v>
          </cell>
          <cell r="F642">
            <v>0.13488167929225361</v>
          </cell>
          <cell r="M642">
            <v>19.840176043145359</v>
          </cell>
          <cell r="N642">
            <v>0.8474500887907761</v>
          </cell>
        </row>
        <row r="643">
          <cell r="A643" t="str">
            <v>Cerite-(Ce)</v>
          </cell>
          <cell r="D643">
            <v>2013.4936600000001</v>
          </cell>
          <cell r="F643">
            <v>0.2002370347667248</v>
          </cell>
          <cell r="M643">
            <v>24.632876172056083</v>
          </cell>
        </row>
        <row r="644">
          <cell r="A644" t="str">
            <v>Cerite-(La)</v>
          </cell>
          <cell r="D644">
            <v>1843.7176866000002</v>
          </cell>
          <cell r="F644">
            <v>0.37174845421369507</v>
          </cell>
          <cell r="M644">
            <v>26.727601713727566</v>
          </cell>
        </row>
        <row r="645">
          <cell r="A645" t="str">
            <v>Cernyite</v>
          </cell>
          <cell r="D645">
            <v>486.47699999999998</v>
          </cell>
        </row>
        <row r="646">
          <cell r="A646" t="str">
            <v>Cerotungstite-(Ce)</v>
          </cell>
          <cell r="D646">
            <v>654.83341999999993</v>
          </cell>
          <cell r="F646">
            <v>0.46176934585898205</v>
          </cell>
          <cell r="M646">
            <v>21.989500780213692</v>
          </cell>
        </row>
        <row r="647">
          <cell r="A647" t="str">
            <v>Ceruleite</v>
          </cell>
          <cell r="D647">
            <v>1308.9183600000001</v>
          </cell>
          <cell r="F647">
            <v>2.8492059657563362</v>
          </cell>
          <cell r="M647">
            <v>50.11583762947599</v>
          </cell>
        </row>
        <row r="648">
          <cell r="A648" t="str">
            <v>Cerussite</v>
          </cell>
          <cell r="D648">
            <v>267.20920000000001</v>
          </cell>
          <cell r="K648">
            <v>4.494979963264738</v>
          </cell>
          <cell r="M648">
            <v>17.962779724650197</v>
          </cell>
        </row>
        <row r="649">
          <cell r="A649" t="str">
            <v>Cervandonite-(Ce)</v>
          </cell>
          <cell r="D649">
            <v>634.47587499999997</v>
          </cell>
          <cell r="M649">
            <v>32.781735002926624</v>
          </cell>
        </row>
        <row r="650">
          <cell r="A650" t="str">
            <v>Cervantite</v>
          </cell>
          <cell r="D650">
            <v>307.49759999999998</v>
          </cell>
          <cell r="M650">
            <v>20.812390080442906</v>
          </cell>
        </row>
        <row r="651">
          <cell r="A651" t="str">
            <v>Cervelleite</v>
          </cell>
          <cell r="D651">
            <v>591.13880000000006</v>
          </cell>
        </row>
        <row r="652">
          <cell r="A652" t="str">
            <v>Cesanite</v>
          </cell>
          <cell r="D652">
            <v>888.96353999999997</v>
          </cell>
          <cell r="F652">
            <v>0.29479769215281887</v>
          </cell>
          <cell r="M652">
            <v>46.434358826459849</v>
          </cell>
          <cell r="P652">
            <v>18.102921971355542</v>
          </cell>
        </row>
        <row r="653">
          <cell r="A653" t="str">
            <v>Cesarolite</v>
          </cell>
          <cell r="D653">
            <v>502.02522999999997</v>
          </cell>
          <cell r="F653">
            <v>0.40154953965162271</v>
          </cell>
          <cell r="M653">
            <v>25.495770401818252</v>
          </cell>
        </row>
        <row r="654">
          <cell r="A654" t="str">
            <v>Cesbronite</v>
          </cell>
          <cell r="D654">
            <v>807.00099999999998</v>
          </cell>
          <cell r="F654">
            <v>1.2489947348268466</v>
          </cell>
          <cell r="M654">
            <v>27.756049868587525</v>
          </cell>
        </row>
        <row r="655">
          <cell r="A655" t="str">
            <v>Cesbronite-x</v>
          </cell>
          <cell r="D655">
            <v>807.00099999999998</v>
          </cell>
          <cell r="F655">
            <v>1.2489947348268466</v>
          </cell>
          <cell r="M655">
            <v>27.756049868587525</v>
          </cell>
        </row>
        <row r="656">
          <cell r="A656" t="str">
            <v>Cesium-kupletskite</v>
          </cell>
          <cell r="D656">
            <v>1455.8485011999996</v>
          </cell>
          <cell r="F656">
            <v>0.27693540891629703</v>
          </cell>
          <cell r="H656">
            <v>0.1907066564763793</v>
          </cell>
          <cell r="M656">
            <v>32.96922719667392</v>
          </cell>
          <cell r="N656">
            <v>1.3049711686580265</v>
          </cell>
          <cell r="P656">
            <v>1.5791318932602141</v>
          </cell>
        </row>
        <row r="657">
          <cell r="A657" t="str">
            <v>Cesplumtantite</v>
          </cell>
          <cell r="D657">
            <v>2479.9352288</v>
          </cell>
          <cell r="M657">
            <v>15.483694716728724</v>
          </cell>
          <cell r="P657">
            <v>0.55621859151033659</v>
          </cell>
        </row>
        <row r="658">
          <cell r="A658" t="str">
            <v>Cesstibtantite</v>
          </cell>
          <cell r="D658">
            <v>579.81159704000004</v>
          </cell>
          <cell r="F658">
            <v>0.12168745909911924</v>
          </cell>
          <cell r="M658">
            <v>17.660246970350936</v>
          </cell>
          <cell r="N658">
            <v>0.65533022440354316</v>
          </cell>
          <cell r="P658">
            <v>1.1895123235219103</v>
          </cell>
        </row>
        <row r="659">
          <cell r="A659" t="str">
            <v>Cetineite</v>
          </cell>
          <cell r="D659">
            <v>726.97749079999994</v>
          </cell>
          <cell r="F659">
            <v>0.73483458120846679</v>
          </cell>
          <cell r="M659">
            <v>12.324541149328251</v>
          </cell>
          <cell r="P659">
            <v>5.0598029877818611</v>
          </cell>
        </row>
        <row r="660">
          <cell r="A660" t="str">
            <v>Chabazite</v>
          </cell>
          <cell r="D660">
            <v>497.36194999999998</v>
          </cell>
          <cell r="F660">
            <v>2.2292296384956676</v>
          </cell>
          <cell r="M660">
            <v>56.294917614827597</v>
          </cell>
        </row>
        <row r="661">
          <cell r="A661" t="str">
            <v>Chabazite-Ca</v>
          </cell>
          <cell r="D661">
            <v>508.00517839999998</v>
          </cell>
          <cell r="F661">
            <v>2.3809363593684187</v>
          </cell>
          <cell r="M661">
            <v>56.690209518541387</v>
          </cell>
          <cell r="P661">
            <v>0.2262749375154795</v>
          </cell>
        </row>
        <row r="662">
          <cell r="A662" t="str">
            <v>Chabazite-K</v>
          </cell>
          <cell r="D662">
            <v>504.65701679999995</v>
          </cell>
          <cell r="F662">
            <v>2.3967327506304081</v>
          </cell>
          <cell r="M662">
            <v>57.066322356146429</v>
          </cell>
          <cell r="P662">
            <v>0.45555233028912884</v>
          </cell>
        </row>
        <row r="663">
          <cell r="A663" t="str">
            <v>Chabazite-Na</v>
          </cell>
          <cell r="D663">
            <v>496.60275079999997</v>
          </cell>
          <cell r="F663">
            <v>2.435604712320897</v>
          </cell>
          <cell r="M663">
            <v>57.991865638292396</v>
          </cell>
          <cell r="P663">
            <v>2.7776448635813722</v>
          </cell>
        </row>
        <row r="664">
          <cell r="A664" t="str">
            <v>Chabazite-Sr</v>
          </cell>
          <cell r="D664">
            <v>534.41862560000004</v>
          </cell>
          <cell r="F664">
            <v>2.074654487865589</v>
          </cell>
          <cell r="M664">
            <v>52.391418746989117</v>
          </cell>
          <cell r="P664">
            <v>0.86036552241004083</v>
          </cell>
        </row>
        <row r="665">
          <cell r="A665" t="str">
            <v>Chabourneite</v>
          </cell>
          <cell r="D665">
            <v>18184.753799999999</v>
          </cell>
        </row>
        <row r="666">
          <cell r="A666" t="str">
            <v>Chadwickite</v>
          </cell>
          <cell r="D666">
            <v>393.95543999999995</v>
          </cell>
          <cell r="F666">
            <v>0.25585127089500276</v>
          </cell>
          <cell r="M666">
            <v>20.306103654768673</v>
          </cell>
        </row>
        <row r="667">
          <cell r="A667" t="str">
            <v>Chaidamuite</v>
          </cell>
          <cell r="D667">
            <v>402.43266</v>
          </cell>
          <cell r="F667">
            <v>2.2541560120890787</v>
          </cell>
          <cell r="M667">
            <v>51.683727657690604</v>
          </cell>
        </row>
        <row r="668">
          <cell r="A668" t="str">
            <v>Chalcanthite</v>
          </cell>
          <cell r="D668">
            <v>249.68600000000001</v>
          </cell>
          <cell r="F668">
            <v>4.0368302588050593</v>
          </cell>
          <cell r="M668">
            <v>57.670273863973144</v>
          </cell>
        </row>
        <row r="669">
          <cell r="A669" t="str">
            <v>Chalcoalumite</v>
          </cell>
          <cell r="D669">
            <v>525.66968000000008</v>
          </cell>
          <cell r="F669">
            <v>3.4513917561309602</v>
          </cell>
          <cell r="M669">
            <v>57.828825128358162</v>
          </cell>
        </row>
        <row r="670">
          <cell r="A670" t="str">
            <v>Chalcocite</v>
          </cell>
          <cell r="D670">
            <v>159.15800000000002</v>
          </cell>
        </row>
        <row r="671">
          <cell r="A671" t="str">
            <v>Chalcocyanite</v>
          </cell>
          <cell r="D671">
            <v>159.6096</v>
          </cell>
          <cell r="M671">
            <v>40.096335057540401</v>
          </cell>
        </row>
        <row r="672">
          <cell r="A672" t="str">
            <v>Chalcomenite</v>
          </cell>
          <cell r="D672">
            <v>226.53476000000001</v>
          </cell>
          <cell r="F672">
            <v>1.7797533588222842</v>
          </cell>
          <cell r="M672">
            <v>35.313344406836286</v>
          </cell>
        </row>
        <row r="673">
          <cell r="A673" t="str">
            <v>Chalconatronite</v>
          </cell>
          <cell r="D673">
            <v>283.58977600000003</v>
          </cell>
          <cell r="F673">
            <v>2.1325310401881339</v>
          </cell>
          <cell r="K673">
            <v>8.4706861928619031</v>
          </cell>
          <cell r="M673">
            <v>50.775666891460844</v>
          </cell>
          <cell r="P673">
            <v>16.213396917383932</v>
          </cell>
        </row>
        <row r="674">
          <cell r="A674" t="str">
            <v>Chalcophanite</v>
          </cell>
          <cell r="D674">
            <v>459.22251</v>
          </cell>
          <cell r="F674">
            <v>1.3169302175540134</v>
          </cell>
          <cell r="M674">
            <v>34.840191087322786</v>
          </cell>
        </row>
        <row r="675">
          <cell r="A675" t="str">
            <v>Chalcophyllite</v>
          </cell>
          <cell r="D675">
            <v>3010.4877399999996</v>
          </cell>
          <cell r="F675">
            <v>3.3146143953404712</v>
          </cell>
          <cell r="M675">
            <v>46.236620780923694</v>
          </cell>
        </row>
        <row r="676">
          <cell r="A676" t="str">
            <v>Chalcopyrite</v>
          </cell>
          <cell r="D676">
            <v>183.52500000000001</v>
          </cell>
        </row>
        <row r="677">
          <cell r="A677" t="str">
            <v>Chalcosiderite</v>
          </cell>
          <cell r="D677">
            <v>986.63328799999988</v>
          </cell>
          <cell r="F677">
            <v>1.6345525937697738</v>
          </cell>
          <cell r="M677">
            <v>45.405238749657919</v>
          </cell>
        </row>
        <row r="678">
          <cell r="A678" t="str">
            <v>Chalcostibite</v>
          </cell>
          <cell r="D678">
            <v>249.428</v>
          </cell>
        </row>
        <row r="679">
          <cell r="A679" t="str">
            <v>Chalcothallite</v>
          </cell>
          <cell r="D679">
            <v>1016.9595999999999</v>
          </cell>
        </row>
        <row r="680">
          <cell r="A680" t="str">
            <v>Chambersite</v>
          </cell>
          <cell r="D680">
            <v>483.92904999999996</v>
          </cell>
          <cell r="J680">
            <v>15.636589702560737</v>
          </cell>
          <cell r="M680">
            <v>42.979895503276779</v>
          </cell>
        </row>
        <row r="681">
          <cell r="A681" t="str">
            <v>Chameanite</v>
          </cell>
          <cell r="D681">
            <v>617.64909999999998</v>
          </cell>
        </row>
        <row r="682">
          <cell r="A682" t="str">
            <v>Chamosite</v>
          </cell>
          <cell r="D682">
            <v>664.17841999999996</v>
          </cell>
          <cell r="F682">
            <v>0.91054448893416318</v>
          </cell>
          <cell r="M682">
            <v>43.360216370775795</v>
          </cell>
        </row>
        <row r="683">
          <cell r="A683" t="str">
            <v>Changbaiite</v>
          </cell>
          <cell r="D683">
            <v>489.00916000000001</v>
          </cell>
          <cell r="M683">
            <v>19.630797917977649</v>
          </cell>
        </row>
        <row r="684">
          <cell r="A684" t="str">
            <v>Changchengite</v>
          </cell>
          <cell r="D684">
            <v>433.26639999999998</v>
          </cell>
        </row>
        <row r="685">
          <cell r="A685" t="str">
            <v>Changoite</v>
          </cell>
          <cell r="D685">
            <v>375.55785600000002</v>
          </cell>
          <cell r="F685">
            <v>2.1470779724549285</v>
          </cell>
          <cell r="M685">
            <v>51.122030050144915</v>
          </cell>
          <cell r="P685">
            <v>12.242996722188126</v>
          </cell>
        </row>
        <row r="686">
          <cell r="A686" t="str">
            <v>Chantalite</v>
          </cell>
          <cell r="D686">
            <v>254.15353999999999</v>
          </cell>
          <cell r="F686">
            <v>1.586348157889125</v>
          </cell>
          <cell r="M686">
            <v>50.361368171381763</v>
          </cell>
        </row>
        <row r="687">
          <cell r="A687" t="str">
            <v>Chaoite</v>
          </cell>
          <cell r="D687">
            <v>12.010999999999999</v>
          </cell>
          <cell r="K687">
            <v>100</v>
          </cell>
        </row>
        <row r="688">
          <cell r="A688" t="str">
            <v>Chapmanite</v>
          </cell>
          <cell r="D688">
            <v>434.61754000000002</v>
          </cell>
          <cell r="F688">
            <v>0.23191424809960501</v>
          </cell>
          <cell r="M688">
            <v>33.131336576982143</v>
          </cell>
        </row>
        <row r="689">
          <cell r="A689" t="str">
            <v>Charlesite</v>
          </cell>
          <cell r="D689">
            <v>1234.4032200000001</v>
          </cell>
          <cell r="F689">
            <v>5.2258580466113811</v>
          </cell>
          <cell r="J689">
            <v>0.87572681477613123</v>
          </cell>
          <cell r="M689">
            <v>64.806214617619034</v>
          </cell>
        </row>
        <row r="690">
          <cell r="A690" t="str">
            <v>Charmarite-2H</v>
          </cell>
          <cell r="D690">
            <v>591.85839999999996</v>
          </cell>
          <cell r="F690">
            <v>3.0654156467154983</v>
          </cell>
          <cell r="K690">
            <v>2.0293705386288341</v>
          </cell>
          <cell r="M690">
            <v>48.658462902613195</v>
          </cell>
        </row>
        <row r="691">
          <cell r="A691" t="str">
            <v>Charmarite-3T</v>
          </cell>
          <cell r="D691">
            <v>591.85839999999996</v>
          </cell>
          <cell r="F691">
            <v>3.0654156467154983</v>
          </cell>
          <cell r="K691">
            <v>2.0293705386288341</v>
          </cell>
          <cell r="M691">
            <v>48.658462902613195</v>
          </cell>
        </row>
        <row r="692">
          <cell r="A692" t="str">
            <v>Charoite</v>
          </cell>
          <cell r="D692">
            <v>1828.6800800000001</v>
          </cell>
          <cell r="F692">
            <v>0.38582910576682178</v>
          </cell>
          <cell r="M692">
            <v>43.745760056619638</v>
          </cell>
        </row>
        <row r="693">
          <cell r="A693" t="str">
            <v>Chatkalite</v>
          </cell>
          <cell r="D693">
            <v>931.07100000000003</v>
          </cell>
        </row>
        <row r="694">
          <cell r="A694" t="str">
            <v>Chayesite</v>
          </cell>
          <cell r="D694">
            <v>1040.7153000000001</v>
          </cell>
          <cell r="M694">
            <v>46.120394309567651</v>
          </cell>
        </row>
        <row r="695">
          <cell r="A695" t="str">
            <v>Chekhovichite</v>
          </cell>
          <cell r="D695">
            <v>1078.24398</v>
          </cell>
          <cell r="M695">
            <v>16.322224214968493</v>
          </cell>
        </row>
        <row r="696">
          <cell r="A696" t="str">
            <v>Chelkarite</v>
          </cell>
          <cell r="D696">
            <v>347.01296000000002</v>
          </cell>
          <cell r="F696">
            <v>4.0664648375092396</v>
          </cell>
          <cell r="J696">
            <v>6.2303148562520549</v>
          </cell>
          <cell r="M696">
            <v>50.716664876147568</v>
          </cell>
        </row>
        <row r="697">
          <cell r="A697" t="str">
            <v>Chelyabinskite</v>
          </cell>
          <cell r="D697">
            <v>574.77131000000008</v>
          </cell>
          <cell r="F697">
            <v>4.2087278155898211</v>
          </cell>
          <cell r="K697">
            <v>1.0448503423039677</v>
          </cell>
          <cell r="M697">
            <v>62.631257638798978</v>
          </cell>
        </row>
        <row r="698">
          <cell r="A698" t="str">
            <v>Chenevixite</v>
          </cell>
          <cell r="D698">
            <v>602.66904</v>
          </cell>
          <cell r="F698">
            <v>1.003476136753267</v>
          </cell>
          <cell r="M698">
            <v>34.511844179020713</v>
          </cell>
        </row>
        <row r="699">
          <cell r="A699" t="str">
            <v>Chengdeite</v>
          </cell>
          <cell r="D699">
            <v>632.50699999999995</v>
          </cell>
        </row>
        <row r="700">
          <cell r="A700" t="str">
            <v>Chenite</v>
          </cell>
          <cell r="D700">
            <v>1186.5172400000001</v>
          </cell>
          <cell r="F700">
            <v>0.50969676597366587</v>
          </cell>
          <cell r="M700">
            <v>18.878073781717656</v>
          </cell>
        </row>
        <row r="701">
          <cell r="A701" t="str">
            <v>Cheralite-(Ce)</v>
          </cell>
          <cell r="D701">
            <v>239.85491580000001</v>
          </cell>
          <cell r="M701">
            <v>26.681796279449028</v>
          </cell>
        </row>
        <row r="702">
          <cell r="A702" t="str">
            <v>Cheremnykhite</v>
          </cell>
          <cell r="D702">
            <v>1271.2446</v>
          </cell>
          <cell r="M702">
            <v>17.619866389206294</v>
          </cell>
        </row>
        <row r="703">
          <cell r="A703" t="str">
            <v>Cherepanovite</v>
          </cell>
          <cell r="D703">
            <v>177.8271</v>
          </cell>
        </row>
        <row r="704">
          <cell r="A704" t="str">
            <v>Chernikovite</v>
          </cell>
          <cell r="D704">
            <v>876.13624400000003</v>
          </cell>
          <cell r="F704">
            <v>2.0707875201199868</v>
          </cell>
          <cell r="M704">
            <v>36.522630149289888</v>
          </cell>
        </row>
        <row r="705">
          <cell r="A705" t="str">
            <v>Chernovite-(Ce)</v>
          </cell>
          <cell r="D705">
            <v>266.23191250000002</v>
          </cell>
          <cell r="M705">
            <v>24.03829030075423</v>
          </cell>
        </row>
        <row r="706">
          <cell r="A706" t="str">
            <v>Chernovite-(Y)</v>
          </cell>
          <cell r="D706">
            <v>227.82504999999998</v>
          </cell>
          <cell r="M706">
            <v>28.090677473789651</v>
          </cell>
        </row>
        <row r="707">
          <cell r="A707" t="str">
            <v>Chernykhite</v>
          </cell>
          <cell r="D707">
            <v>436.37956259999999</v>
          </cell>
          <cell r="F707">
            <v>0.46195563971629505</v>
          </cell>
          <cell r="M707">
            <v>43.996744223328115</v>
          </cell>
          <cell r="P707">
            <v>1.053659243940037</v>
          </cell>
        </row>
        <row r="708">
          <cell r="A708" t="str">
            <v>Chervetite</v>
          </cell>
          <cell r="D708">
            <v>628.27880000000005</v>
          </cell>
          <cell r="M708">
            <v>17.825812362282477</v>
          </cell>
        </row>
        <row r="709">
          <cell r="A709" t="str">
            <v>Chessexite</v>
          </cell>
          <cell r="D709">
            <v>2528.5862559999996</v>
          </cell>
          <cell r="F709">
            <v>3.58756201354596</v>
          </cell>
          <cell r="M709">
            <v>62.008610395610731</v>
          </cell>
          <cell r="P709">
            <v>1.8183890658622648</v>
          </cell>
        </row>
        <row r="710">
          <cell r="A710" t="str">
            <v>Chesterite</v>
          </cell>
          <cell r="D710">
            <v>2074.9601400000001</v>
          </cell>
          <cell r="F710">
            <v>0.29145812892579226</v>
          </cell>
          <cell r="M710">
            <v>46.264214020034132</v>
          </cell>
        </row>
        <row r="711">
          <cell r="A711" t="str">
            <v>Chestermanite</v>
          </cell>
          <cell r="D711">
            <v>192.65935400000001</v>
          </cell>
          <cell r="J711">
            <v>5.6109396069084712</v>
          </cell>
          <cell r="M711">
            <v>41.522510243650039</v>
          </cell>
        </row>
        <row r="712">
          <cell r="A712" t="str">
            <v>Chevkinite-(Ce)</v>
          </cell>
          <cell r="D712">
            <v>1205.2673100000002</v>
          </cell>
          <cell r="M712">
            <v>29.204044370870719</v>
          </cell>
        </row>
        <row r="713">
          <cell r="A713" t="str">
            <v>Chiavennite</v>
          </cell>
          <cell r="D713">
            <v>531.50535000000002</v>
          </cell>
          <cell r="F713">
            <v>1.1378323849421272</v>
          </cell>
          <cell r="I713">
            <v>3.3911907001500547</v>
          </cell>
          <cell r="M713">
            <v>51.173483013858657</v>
          </cell>
        </row>
        <row r="714">
          <cell r="A714" t="str">
            <v>Childrenite</v>
          </cell>
          <cell r="D714">
            <v>229.82986199999999</v>
          </cell>
          <cell r="F714">
            <v>1.7542367927802178</v>
          </cell>
          <cell r="M714">
            <v>48.729873057139976</v>
          </cell>
        </row>
        <row r="715">
          <cell r="A715" t="str">
            <v>Chiluite</v>
          </cell>
          <cell r="D715">
            <v>2036.9498000000001</v>
          </cell>
          <cell r="M715">
            <v>16.494633299259508</v>
          </cell>
        </row>
        <row r="716">
          <cell r="A716" t="str">
            <v>Chiolite</v>
          </cell>
          <cell r="D716">
            <v>461.87110480000001</v>
          </cell>
          <cell r="N716">
            <v>57.586985207739716</v>
          </cell>
          <cell r="P716">
            <v>24.887644800766502</v>
          </cell>
        </row>
        <row r="717">
          <cell r="A717" t="str">
            <v>Chkalovite</v>
          </cell>
          <cell r="D717">
            <v>207.15911599999998</v>
          </cell>
          <cell r="I717">
            <v>4.3503661214696443</v>
          </cell>
          <cell r="M717">
            <v>46.339452423614318</v>
          </cell>
          <cell r="P717">
            <v>22.195275249195408</v>
          </cell>
        </row>
        <row r="718">
          <cell r="A718" t="str">
            <v>Chladniite</v>
          </cell>
          <cell r="D718">
            <v>847.38516439999989</v>
          </cell>
          <cell r="M718">
            <v>46.069411691484653</v>
          </cell>
          <cell r="P718">
            <v>4.8834442870262755</v>
          </cell>
        </row>
        <row r="719">
          <cell r="A719" t="str">
            <v>Chloraluminite</v>
          </cell>
          <cell r="D719">
            <v>241.43132</v>
          </cell>
          <cell r="F719">
            <v>5.0098222550413096</v>
          </cell>
          <cell r="M719">
            <v>39.761369817304562</v>
          </cell>
        </row>
        <row r="720">
          <cell r="A720" t="str">
            <v>Chlorapatite</v>
          </cell>
          <cell r="D720">
            <v>520.75678600000003</v>
          </cell>
          <cell r="M720">
            <v>36.868036127713552</v>
          </cell>
        </row>
        <row r="721">
          <cell r="A721" t="str">
            <v>Chlorargyrite</v>
          </cell>
          <cell r="D721">
            <v>143.32089999999999</v>
          </cell>
        </row>
        <row r="722">
          <cell r="A722" t="str">
            <v>Chlorartinite</v>
          </cell>
          <cell r="D722">
            <v>215.12508</v>
          </cell>
          <cell r="F722">
            <v>3.2797570604041146</v>
          </cell>
          <cell r="K722">
            <v>5.5832634670025447</v>
          </cell>
          <cell r="M722">
            <v>52.060782499186054</v>
          </cell>
        </row>
        <row r="723">
          <cell r="A723" t="str">
            <v>Chlorbartonite</v>
          </cell>
          <cell r="D723">
            <v>2453.2763199999999</v>
          </cell>
        </row>
        <row r="724">
          <cell r="A724" t="str">
            <v>Chlorellestadite</v>
          </cell>
          <cell r="D724">
            <v>511.78172432000008</v>
          </cell>
          <cell r="F724">
            <v>5.9084173121221224E-2</v>
          </cell>
          <cell r="M724">
            <v>38.45245163091289</v>
          </cell>
          <cell r="N724">
            <v>0.37122082124450639</v>
          </cell>
        </row>
        <row r="725">
          <cell r="A725" t="str">
            <v>Chloritoid</v>
          </cell>
          <cell r="D725">
            <v>484.70752999999996</v>
          </cell>
          <cell r="F725">
            <v>0.83179231814286048</v>
          </cell>
          <cell r="M725">
            <v>46.211702137163009</v>
          </cell>
        </row>
        <row r="726">
          <cell r="A726" t="str">
            <v>Chlormagaluminite</v>
          </cell>
          <cell r="D726">
            <v>472.53001999999998</v>
          </cell>
          <cell r="F726">
            <v>3.4129133213589271</v>
          </cell>
          <cell r="K726">
            <v>1.2709245435877279</v>
          </cell>
          <cell r="M726">
            <v>52.481469854550191</v>
          </cell>
        </row>
        <row r="727">
          <cell r="A727" t="str">
            <v>Chlormanganokalite</v>
          </cell>
          <cell r="D727">
            <v>424.04745000000003</v>
          </cell>
        </row>
        <row r="728">
          <cell r="A728" t="str">
            <v>Chlorocalcite</v>
          </cell>
          <cell r="D728">
            <v>185.53440000000001</v>
          </cell>
        </row>
        <row r="729">
          <cell r="A729" t="str">
            <v>Chloromagnesite</v>
          </cell>
          <cell r="D729">
            <v>95.210399999999993</v>
          </cell>
        </row>
        <row r="730">
          <cell r="A730" t="str">
            <v>Chloromenite</v>
          </cell>
          <cell r="D730">
            <v>1324.4618</v>
          </cell>
          <cell r="M730">
            <v>16.911895835727385</v>
          </cell>
        </row>
        <row r="731">
          <cell r="A731" t="str">
            <v>Chlorophoenicite</v>
          </cell>
          <cell r="D731">
            <v>980.20768999999996</v>
          </cell>
          <cell r="F731">
            <v>1.1311215075245942</v>
          </cell>
          <cell r="M731">
            <v>32.64491834378488</v>
          </cell>
        </row>
        <row r="732">
          <cell r="A732" t="str">
            <v>Chlorothionite</v>
          </cell>
          <cell r="D732">
            <v>308.71159999999998</v>
          </cell>
          <cell r="M732">
            <v>20.730545920529064</v>
          </cell>
        </row>
        <row r="733">
          <cell r="A733" t="str">
            <v>Chloroxiphite</v>
          </cell>
          <cell r="D733">
            <v>822.0648799999999</v>
          </cell>
          <cell r="F733">
            <v>0.24522152071500733</v>
          </cell>
          <cell r="M733">
            <v>7.7849816428114531</v>
          </cell>
        </row>
        <row r="734">
          <cell r="A734" t="str">
            <v>Choloalite</v>
          </cell>
          <cell r="D734">
            <v>639.95767999999998</v>
          </cell>
          <cell r="F734">
            <v>0.3150020795125078</v>
          </cell>
          <cell r="M734">
            <v>17.500500970626682</v>
          </cell>
        </row>
        <row r="735">
          <cell r="A735" t="str">
            <v>Chondrodite</v>
          </cell>
          <cell r="D735">
            <v>382.11997479999997</v>
          </cell>
          <cell r="F735">
            <v>0.13188789731910139</v>
          </cell>
          <cell r="M735">
            <v>35.589581536840406</v>
          </cell>
          <cell r="N735">
            <v>7.4577637075673744</v>
          </cell>
        </row>
        <row r="736">
          <cell r="A736" t="str">
            <v>Chrisstanleyite</v>
          </cell>
          <cell r="D736">
            <v>850.83639999999991</v>
          </cell>
        </row>
        <row r="737">
          <cell r="A737" t="str">
            <v>Christelite</v>
          </cell>
          <cell r="D737">
            <v>689.49436000000003</v>
          </cell>
          <cell r="F737">
            <v>2.0465954210270842</v>
          </cell>
          <cell r="M737">
            <v>41.768173419141526</v>
          </cell>
        </row>
        <row r="738">
          <cell r="A738" t="str">
            <v>Christite</v>
          </cell>
          <cell r="D738">
            <v>576.09289999999999</v>
          </cell>
        </row>
        <row r="739">
          <cell r="A739" t="str">
            <v>Chromatite</v>
          </cell>
          <cell r="D739">
            <v>156.07169999999999</v>
          </cell>
          <cell r="M739">
            <v>41.005255917632731</v>
          </cell>
        </row>
        <row r="740">
          <cell r="A740" t="str">
            <v>Chrombismite</v>
          </cell>
          <cell r="D740">
            <v>3827.6662999999999</v>
          </cell>
          <cell r="M740">
            <v>11.285827084769641</v>
          </cell>
        </row>
        <row r="741">
          <cell r="A741" t="str">
            <v>Chromceladonite</v>
          </cell>
          <cell r="D741">
            <v>421.75007999999997</v>
          </cell>
          <cell r="F741">
            <v>0.47797975521427294</v>
          </cell>
          <cell r="M741">
            <v>45.522884073904621</v>
          </cell>
        </row>
        <row r="742">
          <cell r="A742" t="str">
            <v>Chromdravite</v>
          </cell>
          <cell r="D742">
            <v>1114.6138779999999</v>
          </cell>
          <cell r="F742">
            <v>0.36171808727470378</v>
          </cell>
          <cell r="J742">
            <v>2.9095277423057531</v>
          </cell>
          <cell r="M742">
            <v>44.498046344978306</v>
          </cell>
          <cell r="P742">
            <v>2.0625768666411677</v>
          </cell>
        </row>
        <row r="743">
          <cell r="A743" t="str">
            <v>Chromferide</v>
          </cell>
          <cell r="D743">
            <v>188.33944</v>
          </cell>
        </row>
        <row r="744">
          <cell r="A744" t="str">
            <v>Chromite</v>
          </cell>
          <cell r="D744">
            <v>223.83680000000001</v>
          </cell>
          <cell r="M744">
            <v>28.591187865444823</v>
          </cell>
        </row>
        <row r="745">
          <cell r="A745" t="str">
            <v>Chromium</v>
          </cell>
          <cell r="D745">
            <v>51.996099999999998</v>
          </cell>
        </row>
        <row r="746">
          <cell r="A746" t="str">
            <v>Chromphyllite</v>
          </cell>
          <cell r="D746">
            <v>415.64018659999999</v>
          </cell>
          <cell r="F746">
            <v>0.36375452825378946</v>
          </cell>
          <cell r="M746">
            <v>44.267399046538678</v>
          </cell>
          <cell r="N746">
            <v>2.2854386814001106</v>
          </cell>
        </row>
        <row r="747">
          <cell r="A747" t="str">
            <v>Chrysoberyl</v>
          </cell>
          <cell r="D747">
            <v>126.97286</v>
          </cell>
          <cell r="I747">
            <v>7.0977215130855527</v>
          </cell>
          <cell r="M747">
            <v>50.402582095102844</v>
          </cell>
        </row>
        <row r="748">
          <cell r="A748" t="str">
            <v>Chrysocolla</v>
          </cell>
          <cell r="D748">
            <v>460.08013999999997</v>
          </cell>
          <cell r="F748">
            <v>1.2597055373874648</v>
          </cell>
          <cell r="M748">
            <v>48.685344253285969</v>
          </cell>
        </row>
        <row r="749">
          <cell r="A749" t="str">
            <v>Chrysotile</v>
          </cell>
          <cell r="D749">
            <v>277.11235999999997</v>
          </cell>
          <cell r="F749">
            <v>1.4549188639582877</v>
          </cell>
          <cell r="M749">
            <v>51.962532454344512</v>
          </cell>
        </row>
        <row r="750">
          <cell r="A750" t="str">
            <v>Chubutite</v>
          </cell>
          <cell r="D750">
            <v>1617.3017999999997</v>
          </cell>
          <cell r="M750">
            <v>5.9355897582009742</v>
          </cell>
        </row>
        <row r="751">
          <cell r="A751" t="str">
            <v>Chudobaite</v>
          </cell>
          <cell r="D751">
            <v>953.86598000000004</v>
          </cell>
          <cell r="F751">
            <v>2.3247165183519805</v>
          </cell>
          <cell r="M751">
            <v>43.610361279474503</v>
          </cell>
        </row>
        <row r="752">
          <cell r="A752" t="str">
            <v>Chukhrovite-(Ce)</v>
          </cell>
          <cell r="D752">
            <v>824.70543410000005</v>
          </cell>
          <cell r="F752">
            <v>2.4443636681016021</v>
          </cell>
          <cell r="M752">
            <v>27.160194505622691</v>
          </cell>
          <cell r="N752">
            <v>29.947570537052187</v>
          </cell>
        </row>
        <row r="753">
          <cell r="A753" t="str">
            <v>Chukhrovite-(Y)</v>
          </cell>
          <cell r="D753">
            <v>799.10085909999998</v>
          </cell>
          <cell r="F753">
            <v>2.5226853119272286</v>
          </cell>
          <cell r="M753">
            <v>28.030454159725732</v>
          </cell>
          <cell r="N753">
            <v>30.90714254495537</v>
          </cell>
        </row>
        <row r="754">
          <cell r="A754" t="str">
            <v>Churchite-(Dy)</v>
          </cell>
          <cell r="D754">
            <v>283.933922</v>
          </cell>
          <cell r="F754">
            <v>1.4199641844837407</v>
          </cell>
          <cell r="M754">
            <v>33.809415699192151</v>
          </cell>
        </row>
        <row r="755">
          <cell r="A755" t="str">
            <v>Churchite-(Nd)</v>
          </cell>
          <cell r="D755">
            <v>275.24192199999999</v>
          </cell>
          <cell r="F755">
            <v>1.4648059317068716</v>
          </cell>
          <cell r="M755">
            <v>34.877099862716406</v>
          </cell>
        </row>
        <row r="756">
          <cell r="A756" t="str">
            <v>Churchite-(Y)</v>
          </cell>
          <cell r="D756">
            <v>219.90777200000002</v>
          </cell>
          <cell r="F756">
            <v>1.8333867708868423</v>
          </cell>
          <cell r="M756">
            <v>43.653027415511254</v>
          </cell>
        </row>
        <row r="757">
          <cell r="A757" t="str">
            <v>Chursinite</v>
          </cell>
          <cell r="D757">
            <v>540.0992</v>
          </cell>
          <cell r="M757">
            <v>11.849230659849153</v>
          </cell>
        </row>
        <row r="758">
          <cell r="A758" t="str">
            <v>Chvaleticeite</v>
          </cell>
          <cell r="D758">
            <v>251.4350675</v>
          </cell>
          <cell r="F758">
            <v>4.8104984401191375</v>
          </cell>
          <cell r="M758">
            <v>63.632333226549633</v>
          </cell>
        </row>
        <row r="759">
          <cell r="A759" t="str">
            <v>Chvilevaite</v>
          </cell>
          <cell r="D759">
            <v>209.96316800000002</v>
          </cell>
          <cell r="P759">
            <v>10.949428996994367</v>
          </cell>
        </row>
        <row r="760">
          <cell r="A760" t="str">
            <v>Cianciulliite</v>
          </cell>
          <cell r="D760">
            <v>473.76381500000002</v>
          </cell>
          <cell r="F760">
            <v>3.4040252736482208</v>
          </cell>
          <cell r="M760">
            <v>43.902086528073063</v>
          </cell>
        </row>
        <row r="761">
          <cell r="A761" t="str">
            <v>Cinnabar</v>
          </cell>
          <cell r="D761">
            <v>232.65600000000001</v>
          </cell>
        </row>
        <row r="762">
          <cell r="A762" t="str">
            <v>Ciprianiite</v>
          </cell>
          <cell r="D762">
            <v>1302.2050656000001</v>
          </cell>
          <cell r="F762">
            <v>3.870127780280077E-2</v>
          </cell>
          <cell r="I762">
            <v>0.5536565776357244</v>
          </cell>
          <cell r="J762">
            <v>3.3205215631746041</v>
          </cell>
          <cell r="M762">
            <v>28.750153865167082</v>
          </cell>
          <cell r="N762">
            <v>0.72947048440663043</v>
          </cell>
        </row>
        <row r="763">
          <cell r="A763" t="str">
            <v>Clairite</v>
          </cell>
          <cell r="D763">
            <v>692.94025999999997</v>
          </cell>
          <cell r="F763">
            <v>2.4727932534905683</v>
          </cell>
          <cell r="L763">
            <v>4.0426977067258303</v>
          </cell>
          <cell r="M763">
            <v>50.796124906929208</v>
          </cell>
        </row>
        <row r="764">
          <cell r="A764" t="str">
            <v>Claraite</v>
          </cell>
          <cell r="D764">
            <v>392.58168000000001</v>
          </cell>
          <cell r="F764">
            <v>3.0809588465768449</v>
          </cell>
          <cell r="K764">
            <v>3.0594907026736449</v>
          </cell>
          <cell r="M764">
            <v>44.829753645152266</v>
          </cell>
        </row>
        <row r="765">
          <cell r="A765" t="str">
            <v>Claringbullite</v>
          </cell>
          <cell r="D765">
            <v>408.68808000000001</v>
          </cell>
          <cell r="F765">
            <v>1.7263973052504982</v>
          </cell>
          <cell r="M765">
            <v>27.40373538665478</v>
          </cell>
        </row>
        <row r="766">
          <cell r="A766" t="str">
            <v>Clarkeite</v>
          </cell>
          <cell r="D766">
            <v>318.75462959999999</v>
          </cell>
          <cell r="F766">
            <v>0.41107544120827422</v>
          </cell>
          <cell r="M766">
            <v>19.57545215211519</v>
          </cell>
          <cell r="P766">
            <v>5.0486600367795882</v>
          </cell>
        </row>
        <row r="767">
          <cell r="A767" t="str">
            <v>Claudetite</v>
          </cell>
          <cell r="D767">
            <v>197.84139999999999</v>
          </cell>
          <cell r="M767">
            <v>24.26094841625666</v>
          </cell>
        </row>
        <row r="768">
          <cell r="A768" t="str">
            <v>Clausthalite</v>
          </cell>
          <cell r="D768">
            <v>286.16000000000003</v>
          </cell>
        </row>
        <row r="769">
          <cell r="A769" t="str">
            <v>Clearcreekite</v>
          </cell>
          <cell r="D769">
            <v>694.85889399999996</v>
          </cell>
          <cell r="F769">
            <v>0.73978962410748117</v>
          </cell>
          <cell r="K769">
            <v>1.7285523872131656</v>
          </cell>
          <cell r="M769">
            <v>13.815236565137784</v>
          </cell>
        </row>
        <row r="770">
          <cell r="A770" t="str">
            <v>Clerite</v>
          </cell>
          <cell r="D770">
            <v>426.70204999999999</v>
          </cell>
        </row>
        <row r="771">
          <cell r="A771" t="str">
            <v>Cliffordite</v>
          </cell>
          <cell r="D771">
            <v>764.82349999999997</v>
          </cell>
          <cell r="M771">
            <v>18.827167313765855</v>
          </cell>
        </row>
        <row r="772">
          <cell r="A772" t="str">
            <v>Clinoatacamite</v>
          </cell>
          <cell r="D772">
            <v>213.56672</v>
          </cell>
          <cell r="F772">
            <v>1.4158666668664481</v>
          </cell>
          <cell r="M772">
            <v>22.474569071435848</v>
          </cell>
        </row>
        <row r="773">
          <cell r="A773" t="str">
            <v>Clinobarylite</v>
          </cell>
          <cell r="D773">
            <v>323.51816000000002</v>
          </cell>
          <cell r="I773">
            <v>5.5713595799382638</v>
          </cell>
          <cell r="M773">
            <v>34.618087590508054</v>
          </cell>
        </row>
        <row r="774">
          <cell r="A774" t="str">
            <v>Clinobehoite</v>
          </cell>
          <cell r="D774">
            <v>43.026859999999999</v>
          </cell>
          <cell r="F774">
            <v>4.6851664285983228</v>
          </cell>
          <cell r="I774">
            <v>20.945474524517945</v>
          </cell>
          <cell r="M774">
            <v>74.36935904688373</v>
          </cell>
        </row>
        <row r="775">
          <cell r="A775" t="str">
            <v>Clinobirnessite</v>
          </cell>
          <cell r="D775">
            <v>1455.213092</v>
          </cell>
          <cell r="F775">
            <v>1.246753489213386</v>
          </cell>
          <cell r="M775">
            <v>39.580347590770579</v>
          </cell>
          <cell r="P775">
            <v>6.3192856431503301</v>
          </cell>
        </row>
        <row r="776">
          <cell r="A776" t="str">
            <v>Clinobisvanite</v>
          </cell>
          <cell r="D776">
            <v>323.91950000000003</v>
          </cell>
          <cell r="M776">
            <v>19.757254503047822</v>
          </cell>
        </row>
        <row r="777">
          <cell r="A777" t="str">
            <v>Clinocervantite</v>
          </cell>
          <cell r="D777">
            <v>307.49759999999998</v>
          </cell>
          <cell r="M777">
            <v>20.812390080442906</v>
          </cell>
        </row>
        <row r="778">
          <cell r="A778" t="str">
            <v>Clinochalcomenite</v>
          </cell>
          <cell r="D778">
            <v>226.53476000000001</v>
          </cell>
          <cell r="F778">
            <v>1.7797533588222842</v>
          </cell>
          <cell r="M778">
            <v>35.313344406836286</v>
          </cell>
        </row>
        <row r="779">
          <cell r="A779" t="str">
            <v>Clinochlore</v>
          </cell>
          <cell r="D779">
            <v>595.22479999999996</v>
          </cell>
          <cell r="F779">
            <v>1.3547016186153535</v>
          </cell>
          <cell r="M779">
            <v>48.383266288635824</v>
          </cell>
        </row>
        <row r="780">
          <cell r="A780" t="str">
            <v>Clinochrysotile</v>
          </cell>
          <cell r="D780">
            <v>277.11235999999997</v>
          </cell>
          <cell r="F780">
            <v>1.4549188639582877</v>
          </cell>
          <cell r="M780">
            <v>51.962532454344512</v>
          </cell>
        </row>
        <row r="781">
          <cell r="A781" t="str">
            <v>Clinoclase</v>
          </cell>
          <cell r="D781">
            <v>380.57921999999996</v>
          </cell>
          <cell r="F781">
            <v>0.7945310308849759</v>
          </cell>
          <cell r="M781">
            <v>29.427723352840975</v>
          </cell>
        </row>
        <row r="782">
          <cell r="A782" t="str">
            <v>Clinoenstatite</v>
          </cell>
          <cell r="D782">
            <v>200.7774</v>
          </cell>
          <cell r="M782">
            <v>47.812353382402598</v>
          </cell>
        </row>
        <row r="783">
          <cell r="A783" t="str">
            <v>Clinoferrosilite</v>
          </cell>
          <cell r="D783">
            <v>248.09039999999999</v>
          </cell>
          <cell r="M783">
            <v>38.694121175184534</v>
          </cell>
        </row>
        <row r="784">
          <cell r="A784" t="str">
            <v>Clinohedrite</v>
          </cell>
          <cell r="D784">
            <v>215.56637999999998</v>
          </cell>
          <cell r="F784">
            <v>0.93515510164432891</v>
          </cell>
          <cell r="M784">
            <v>37.110146767784478</v>
          </cell>
        </row>
        <row r="785">
          <cell r="A785" t="str">
            <v>Clinoholmquistite</v>
          </cell>
          <cell r="D785">
            <v>751.44556</v>
          </cell>
          <cell r="F785">
            <v>0.26826693872540819</v>
          </cell>
          <cell r="H785">
            <v>1.8473726825932673</v>
          </cell>
          <cell r="M785">
            <v>51.099589968965951</v>
          </cell>
        </row>
        <row r="786">
          <cell r="A786" t="str">
            <v>Clinohumite</v>
          </cell>
          <cell r="D786">
            <v>695.04817479999997</v>
          </cell>
          <cell r="F786">
            <v>7.2508643036868256E-2</v>
          </cell>
          <cell r="M786">
            <v>37.981554311104134</v>
          </cell>
          <cell r="N786">
            <v>4.1000905884257852</v>
          </cell>
        </row>
        <row r="787">
          <cell r="A787" t="str">
            <v>Clinojimthompsonite</v>
          </cell>
          <cell r="D787">
            <v>619.47058000000004</v>
          </cell>
          <cell r="F787">
            <v>0.32541981251151592</v>
          </cell>
          <cell r="M787">
            <v>46.489568560301919</v>
          </cell>
        </row>
        <row r="788">
          <cell r="A788" t="str">
            <v>Clinokurchatovite</v>
          </cell>
          <cell r="D788">
            <v>178.52590499999999</v>
          </cell>
          <cell r="J788">
            <v>12.110287299761904</v>
          </cell>
          <cell r="M788">
            <v>44.809743437514015</v>
          </cell>
        </row>
        <row r="789">
          <cell r="A789" t="str">
            <v>Clinomimetite</v>
          </cell>
          <cell r="D789">
            <v>1488.2103</v>
          </cell>
          <cell r="M789">
            <v>12.900918640329259</v>
          </cell>
        </row>
        <row r="790">
          <cell r="A790" t="str">
            <v>Clinophosinaite</v>
          </cell>
          <cell r="D790">
            <v>288.86436600000002</v>
          </cell>
          <cell r="M790">
            <v>38.77106807975062</v>
          </cell>
          <cell r="P790">
            <v>23.876016607739011</v>
          </cell>
        </row>
        <row r="791">
          <cell r="A791" t="str">
            <v>Clinoptilolite</v>
          </cell>
          <cell r="D791">
            <v>1364.3108252</v>
          </cell>
          <cell r="F791">
            <v>1.7730974168920641</v>
          </cell>
          <cell r="M791">
            <v>56.290046653219207</v>
          </cell>
          <cell r="P791">
            <v>2.3591160170763703</v>
          </cell>
        </row>
        <row r="792">
          <cell r="A792" t="str">
            <v>Clinoptilolite-Ca</v>
          </cell>
          <cell r="D792">
            <v>1376.6644675999999</v>
          </cell>
          <cell r="F792">
            <v>1.7571863420120428</v>
          </cell>
          <cell r="M792">
            <v>55.784922039779104</v>
          </cell>
          <cell r="P792">
            <v>1.1689731215374037</v>
          </cell>
        </row>
        <row r="793">
          <cell r="A793" t="str">
            <v>Clinoptilolite-K</v>
          </cell>
          <cell r="D793">
            <v>1375.5867976</v>
          </cell>
          <cell r="F793">
            <v>1.7585629668884228</v>
          </cell>
          <cell r="M793">
            <v>55.828625379357156</v>
          </cell>
          <cell r="P793">
            <v>1.169888925081088</v>
          </cell>
        </row>
        <row r="794">
          <cell r="A794" t="str">
            <v>Clinoptilolite-Na</v>
          </cell>
          <cell r="D794">
            <v>1364.3108252</v>
          </cell>
          <cell r="F794">
            <v>1.7730974168920641</v>
          </cell>
          <cell r="M794">
            <v>56.290046653219207</v>
          </cell>
          <cell r="P794">
            <v>2.3591160170763703</v>
          </cell>
        </row>
        <row r="795">
          <cell r="A795" t="str">
            <v>Clinosafflorite</v>
          </cell>
          <cell r="D795">
            <v>207.82621999999998</v>
          </cell>
        </row>
        <row r="796">
          <cell r="A796" t="str">
            <v>Clinotobermorite</v>
          </cell>
          <cell r="D796">
            <v>751.00036000000011</v>
          </cell>
          <cell r="F796">
            <v>1.878981789036692</v>
          </cell>
          <cell r="M796">
            <v>48.999470519561392</v>
          </cell>
        </row>
        <row r="797">
          <cell r="A797" t="str">
            <v>Clinotyrolite</v>
          </cell>
          <cell r="D797">
            <v>1562.71209</v>
          </cell>
          <cell r="F797">
            <v>1.9672318526696753</v>
          </cell>
          <cell r="M797">
            <v>37.471908213111732</v>
          </cell>
        </row>
        <row r="798">
          <cell r="A798" t="str">
            <v>Clinoungemachite</v>
          </cell>
          <cell r="D798">
            <v>1169.590952</v>
          </cell>
          <cell r="F798">
            <v>1.8097557922968612</v>
          </cell>
          <cell r="M798">
            <v>49.246140200988833</v>
          </cell>
          <cell r="P798">
            <v>17.690621806383469</v>
          </cell>
        </row>
        <row r="799">
          <cell r="A799" t="str">
            <v>Clinozoisite</v>
          </cell>
          <cell r="D799">
            <v>454.35726</v>
          </cell>
          <cell r="F799">
            <v>0.22183864741151049</v>
          </cell>
          <cell r="M799">
            <v>45.777237057904607</v>
          </cell>
        </row>
        <row r="800">
          <cell r="A800" t="str">
            <v>Clintonite</v>
          </cell>
          <cell r="D800">
            <v>415.80606600000004</v>
          </cell>
          <cell r="F800">
            <v>0.48481255201313012</v>
          </cell>
          <cell r="M800">
            <v>46.173640958859885</v>
          </cell>
        </row>
        <row r="801">
          <cell r="A801" t="str">
            <v>Coalingite</v>
          </cell>
          <cell r="D801">
            <v>858.95992000000001</v>
          </cell>
          <cell r="F801">
            <v>3.2856387525043078</v>
          </cell>
          <cell r="K801">
            <v>1.398319027504799</v>
          </cell>
          <cell r="M801">
            <v>54.016792774219311</v>
          </cell>
        </row>
        <row r="802">
          <cell r="A802" t="str">
            <v>Cobalt-zippeite</v>
          </cell>
          <cell r="D802">
            <v>2484.5412799999999</v>
          </cell>
          <cell r="F802">
            <v>1.7038750911798093</v>
          </cell>
          <cell r="M802">
            <v>32.197895299207914</v>
          </cell>
        </row>
        <row r="803">
          <cell r="A803" t="str">
            <v>Cobaltarthurite</v>
          </cell>
          <cell r="D803">
            <v>533.48160299999995</v>
          </cell>
          <cell r="F803">
            <v>1.832681379267731</v>
          </cell>
          <cell r="M803">
            <v>41.087036322787689</v>
          </cell>
        </row>
        <row r="804">
          <cell r="A804" t="str">
            <v>Cobaltaustinite</v>
          </cell>
          <cell r="D804">
            <v>254.93773999999996</v>
          </cell>
          <cell r="F804">
            <v>0.39536711983090467</v>
          </cell>
          <cell r="M804">
            <v>31.379033955506159</v>
          </cell>
        </row>
        <row r="805">
          <cell r="A805" t="str">
            <v>Cobaltite</v>
          </cell>
          <cell r="D805">
            <v>165.92080000000001</v>
          </cell>
        </row>
        <row r="806">
          <cell r="A806" t="str">
            <v>Cobaltkieserite</v>
          </cell>
          <cell r="D806">
            <v>173.01208</v>
          </cell>
          <cell r="F806">
            <v>1.1651671952617413</v>
          </cell>
          <cell r="M806">
            <v>46.237811833717046</v>
          </cell>
        </row>
        <row r="807">
          <cell r="A807" t="str">
            <v>Cobaltkoritnigite</v>
          </cell>
          <cell r="D807">
            <v>218.48981999999998</v>
          </cell>
          <cell r="F807">
            <v>1.3839637929126403</v>
          </cell>
          <cell r="M807">
            <v>36.613605155608624</v>
          </cell>
        </row>
        <row r="808">
          <cell r="A808" t="str">
            <v>Cobaltlotharmeyerite</v>
          </cell>
          <cell r="D808">
            <v>468.87450200000001</v>
          </cell>
          <cell r="F808">
            <v>0.70940133997732302</v>
          </cell>
          <cell r="M808">
            <v>34.122990121565621</v>
          </cell>
        </row>
        <row r="809">
          <cell r="A809" t="str">
            <v>Cobaltneustadtelite</v>
          </cell>
          <cell r="D809">
            <v>876.83414599999992</v>
          </cell>
          <cell r="F809">
            <v>0.33336133330738249</v>
          </cell>
          <cell r="M809">
            <v>21.896136330438939</v>
          </cell>
        </row>
        <row r="810">
          <cell r="A810" t="str">
            <v>Cobaltomenite</v>
          </cell>
          <cell r="D810">
            <v>221.92196000000001</v>
          </cell>
          <cell r="F810">
            <v>1.8167467518762002</v>
          </cell>
          <cell r="M810">
            <v>36.047356467111229</v>
          </cell>
        </row>
        <row r="811">
          <cell r="A811" t="str">
            <v>Cobaltpentlandite</v>
          </cell>
          <cell r="D811">
            <v>786.92679999999996</v>
          </cell>
        </row>
        <row r="812">
          <cell r="A812" t="str">
            <v>Cobalttsumcorite</v>
          </cell>
          <cell r="D812">
            <v>607.65812799999992</v>
          </cell>
          <cell r="F812">
            <v>0.53079319626907062</v>
          </cell>
          <cell r="M812">
            <v>26.066311417791159</v>
          </cell>
        </row>
        <row r="813">
          <cell r="A813" t="str">
            <v>Coccinite</v>
          </cell>
          <cell r="D813">
            <v>454.39894000000004</v>
          </cell>
        </row>
        <row r="814">
          <cell r="A814" t="str">
            <v>Cochromite</v>
          </cell>
          <cell r="D814">
            <v>207.97395599999999</v>
          </cell>
          <cell r="M814">
            <v>30.771929923764109</v>
          </cell>
        </row>
        <row r="815">
          <cell r="A815" t="str">
            <v>Coconinoite</v>
          </cell>
          <cell r="D815">
            <v>1539.9512480000001</v>
          </cell>
          <cell r="F815">
            <v>2.4872034130784382</v>
          </cell>
          <cell r="M815">
            <v>45.714018603788944</v>
          </cell>
        </row>
        <row r="816">
          <cell r="A816" t="str">
            <v>Coeruleolactite</v>
          </cell>
          <cell r="D816">
            <v>817.37500799999998</v>
          </cell>
          <cell r="F816">
            <v>2.2196568065364684</v>
          </cell>
          <cell r="M816">
            <v>56.764960447628468</v>
          </cell>
        </row>
        <row r="817">
          <cell r="A817" t="str">
            <v>Coesite</v>
          </cell>
          <cell r="D817">
            <v>60.084299999999999</v>
          </cell>
          <cell r="M817">
            <v>53.256507939678087</v>
          </cell>
        </row>
        <row r="818">
          <cell r="A818" t="str">
            <v>Coffinite</v>
          </cell>
          <cell r="D818">
            <v>327.70662599999997</v>
          </cell>
          <cell r="F818">
            <v>0.12302955387908454</v>
          </cell>
          <cell r="M818">
            <v>19.528930733307785</v>
          </cell>
        </row>
        <row r="819">
          <cell r="A819" t="str">
            <v>Cohenite</v>
          </cell>
          <cell r="D819">
            <v>183.03656000000001</v>
          </cell>
          <cell r="K819">
            <v>6.5620769970764297</v>
          </cell>
        </row>
        <row r="820">
          <cell r="A820" t="str">
            <v>Colemanite</v>
          </cell>
          <cell r="D820">
            <v>411.08580000000006</v>
          </cell>
          <cell r="F820">
            <v>2.4518969032742066</v>
          </cell>
          <cell r="J820">
            <v>15.777728153100885</v>
          </cell>
          <cell r="M820">
            <v>62.271769056484075</v>
          </cell>
        </row>
        <row r="821">
          <cell r="A821" t="str">
            <v>Collinsite</v>
          </cell>
          <cell r="D821">
            <v>338.31978399999997</v>
          </cell>
          <cell r="F821">
            <v>1.1917009263637981</v>
          </cell>
          <cell r="M821">
            <v>47.290760861918741</v>
          </cell>
        </row>
        <row r="822">
          <cell r="A822" t="str">
            <v>Coloradoite</v>
          </cell>
          <cell r="D822">
            <v>328.19</v>
          </cell>
        </row>
        <row r="823">
          <cell r="A823" t="str">
            <v>Colquiriite</v>
          </cell>
          <cell r="D823">
            <v>187.99095919999999</v>
          </cell>
          <cell r="H823">
            <v>3.692198832080857</v>
          </cell>
          <cell r="N823">
            <v>60.636117654321751</v>
          </cell>
        </row>
        <row r="824">
          <cell r="A824" t="str">
            <v>Colusite</v>
          </cell>
          <cell r="D824">
            <v>1673.2889</v>
          </cell>
        </row>
        <row r="825">
          <cell r="A825" t="str">
            <v>Comancheite</v>
          </cell>
          <cell r="D825">
            <v>3079.7375000000002</v>
          </cell>
          <cell r="M825">
            <v>4.6755478348398194</v>
          </cell>
        </row>
        <row r="826">
          <cell r="A826" t="str">
            <v>Combeite</v>
          </cell>
          <cell r="D826">
            <v>354.38663600000001</v>
          </cell>
          <cell r="M826">
            <v>40.632062660511835</v>
          </cell>
          <cell r="P826">
            <v>12.974398955608473</v>
          </cell>
        </row>
        <row r="827">
          <cell r="A827" t="str">
            <v>Comblainite</v>
          </cell>
          <cell r="D827">
            <v>874.19416000000001</v>
          </cell>
          <cell r="F827">
            <v>2.7671838942506777</v>
          </cell>
          <cell r="K827">
            <v>1.3739510682615403</v>
          </cell>
          <cell r="M827">
            <v>42.094332911123544</v>
          </cell>
        </row>
        <row r="828">
          <cell r="A828" t="str">
            <v>Compreignacite</v>
          </cell>
          <cell r="D828">
            <v>2008.5266799999999</v>
          </cell>
          <cell r="F828">
            <v>1.104027156861068</v>
          </cell>
          <cell r="M828">
            <v>23.897218034464945</v>
          </cell>
        </row>
        <row r="829">
          <cell r="A829" t="str">
            <v>Congolite</v>
          </cell>
          <cell r="D829">
            <v>457.99541500000004</v>
          </cell>
          <cell r="J829">
            <v>16.521999461501157</v>
          </cell>
          <cell r="M829">
            <v>45.413598736572503</v>
          </cell>
        </row>
        <row r="830">
          <cell r="A830" t="str">
            <v>Conichalcite</v>
          </cell>
          <cell r="D830">
            <v>259.55054000000001</v>
          </cell>
          <cell r="F830">
            <v>0.38834055209440138</v>
          </cell>
          <cell r="M830">
            <v>30.821357566815312</v>
          </cell>
        </row>
        <row r="831">
          <cell r="A831" t="str">
            <v>Connellite</v>
          </cell>
          <cell r="D831">
            <v>2043.5291199999999</v>
          </cell>
          <cell r="F831">
            <v>1.8742928410043898</v>
          </cell>
          <cell r="M831">
            <v>30.534265153999861</v>
          </cell>
        </row>
        <row r="832">
          <cell r="A832" t="str">
            <v>Cookeite</v>
          </cell>
          <cell r="D832">
            <v>522.15791999999999</v>
          </cell>
          <cell r="F832">
            <v>1.5442684466032806</v>
          </cell>
          <cell r="H832">
            <v>1.3292913377623383</v>
          </cell>
          <cell r="M832">
            <v>55.153659260784551</v>
          </cell>
        </row>
        <row r="833">
          <cell r="A833" t="str">
            <v>Coombsite</v>
          </cell>
          <cell r="D833">
            <v>2127.66363</v>
          </cell>
          <cell r="F833">
            <v>0.66322325583015218</v>
          </cell>
          <cell r="M833">
            <v>42.110340533479913</v>
          </cell>
        </row>
        <row r="834">
          <cell r="A834" t="str">
            <v>Cooperite</v>
          </cell>
          <cell r="D834">
            <v>186.90900000000002</v>
          </cell>
        </row>
        <row r="835">
          <cell r="A835" t="str">
            <v>Coparsite</v>
          </cell>
          <cell r="D835">
            <v>446.55338999999998</v>
          </cell>
          <cell r="M835">
            <v>21.138896739760501</v>
          </cell>
        </row>
        <row r="836">
          <cell r="A836" t="str">
            <v>Copiapite</v>
          </cell>
          <cell r="D836">
            <v>1249.93688</v>
          </cell>
          <cell r="F836">
            <v>3.3868494223484316</v>
          </cell>
          <cell r="M836">
            <v>58.880765243121715</v>
          </cell>
        </row>
        <row r="837">
          <cell r="A837" t="str">
            <v>Copper</v>
          </cell>
          <cell r="D837">
            <v>63.545999999999999</v>
          </cell>
        </row>
        <row r="838">
          <cell r="A838" t="str">
            <v>Coquandite</v>
          </cell>
          <cell r="D838">
            <v>972.57407999999998</v>
          </cell>
          <cell r="F838">
            <v>0.20727264292299463</v>
          </cell>
          <cell r="M838">
            <v>21.385743695739869</v>
          </cell>
        </row>
        <row r="839">
          <cell r="A839" t="str">
            <v>Coquimbite</v>
          </cell>
          <cell r="D839">
            <v>562.02231999999992</v>
          </cell>
          <cell r="F839">
            <v>3.2281493731423341</v>
          </cell>
          <cell r="M839">
            <v>59.781860620766814</v>
          </cell>
        </row>
        <row r="840">
          <cell r="A840" t="str">
            <v>Corderoite</v>
          </cell>
          <cell r="D840">
            <v>736.80739999999992</v>
          </cell>
        </row>
        <row r="841">
          <cell r="A841" t="str">
            <v>Cordierite</v>
          </cell>
          <cell r="D841">
            <v>584.95285999999999</v>
          </cell>
          <cell r="M841">
            <v>49.232890322136384</v>
          </cell>
        </row>
        <row r="842">
          <cell r="A842" t="str">
            <v>Cordylite-(Ce)</v>
          </cell>
          <cell r="D842">
            <v>634.97665639999991</v>
          </cell>
          <cell r="K842">
            <v>5.6746967997672693</v>
          </cell>
          <cell r="M842">
            <v>22.67714860832481</v>
          </cell>
          <cell r="N842">
            <v>5.9839690194948094</v>
          </cell>
        </row>
        <row r="843">
          <cell r="A843" t="str">
            <v>Corkite</v>
          </cell>
          <cell r="D843">
            <v>667.82000200000004</v>
          </cell>
          <cell r="F843">
            <v>0.9055793450163836</v>
          </cell>
          <cell r="M843">
            <v>33.540714463356245</v>
          </cell>
        </row>
        <row r="844">
          <cell r="A844" t="str">
            <v>Cornetite</v>
          </cell>
          <cell r="D844">
            <v>336.63138200000003</v>
          </cell>
          <cell r="F844">
            <v>0.8982584992625553</v>
          </cell>
          <cell r="M844">
            <v>33.269566056084457</v>
          </cell>
        </row>
        <row r="845">
          <cell r="A845" t="str">
            <v>Cornubite</v>
          </cell>
          <cell r="D845">
            <v>681.61304000000007</v>
          </cell>
          <cell r="F845">
            <v>0.88725415229732107</v>
          </cell>
          <cell r="M845">
            <v>30.514703767991293</v>
          </cell>
        </row>
        <row r="846">
          <cell r="A846" t="str">
            <v>Cornwallite</v>
          </cell>
          <cell r="D846">
            <v>681.61304000000007</v>
          </cell>
          <cell r="F846">
            <v>0.88725415229732107</v>
          </cell>
          <cell r="M846">
            <v>30.514703767991293</v>
          </cell>
        </row>
        <row r="847">
          <cell r="A847" t="str">
            <v>Coronadite</v>
          </cell>
          <cell r="D847">
            <v>933.55253900000002</v>
          </cell>
          <cell r="M847">
            <v>27.421102648835493</v>
          </cell>
        </row>
        <row r="848">
          <cell r="A848" t="str">
            <v>Corrensite</v>
          </cell>
          <cell r="D848">
            <v>1227.1869535999999</v>
          </cell>
          <cell r="F848">
            <v>2.2997571736896925</v>
          </cell>
          <cell r="M848">
            <v>50.846091393779957</v>
          </cell>
          <cell r="P848">
            <v>0.37467425696726381</v>
          </cell>
        </row>
        <row r="849">
          <cell r="A849" t="str">
            <v>Corundum</v>
          </cell>
          <cell r="D849">
            <v>101.96127999999999</v>
          </cell>
          <cell r="M849">
            <v>47.074928835730582</v>
          </cell>
        </row>
        <row r="850">
          <cell r="A850" t="str">
            <v>Corvusite</v>
          </cell>
          <cell r="D850">
            <v>829.25922579999997</v>
          </cell>
          <cell r="F850">
            <v>0.97237627862638376</v>
          </cell>
          <cell r="M850">
            <v>46.304652158625402</v>
          </cell>
          <cell r="P850">
            <v>1.663395518656164</v>
          </cell>
        </row>
        <row r="851">
          <cell r="A851" t="str">
            <v>Cosalite</v>
          </cell>
          <cell r="D851">
            <v>992.69079999999997</v>
          </cell>
        </row>
        <row r="852">
          <cell r="A852" t="str">
            <v>Coskrenite-(Ce)</v>
          </cell>
          <cell r="D852">
            <v>706.61119000000008</v>
          </cell>
          <cell r="F852">
            <v>2.282307473789086</v>
          </cell>
          <cell r="K852">
            <v>3.39960650778825</v>
          </cell>
          <cell r="M852">
            <v>45.28487583107762</v>
          </cell>
        </row>
        <row r="853">
          <cell r="A853" t="str">
            <v>Costibite</v>
          </cell>
          <cell r="D853">
            <v>212.7492</v>
          </cell>
        </row>
        <row r="854">
          <cell r="A854" t="str">
            <v>Cotunnite</v>
          </cell>
          <cell r="D854">
            <v>278.10539999999997</v>
          </cell>
        </row>
        <row r="855">
          <cell r="A855" t="str">
            <v>Coulsonite</v>
          </cell>
          <cell r="D855">
            <v>221.7276</v>
          </cell>
          <cell r="M855">
            <v>28.863163629606781</v>
          </cell>
        </row>
        <row r="856">
          <cell r="A856" t="str">
            <v>Cousinite</v>
          </cell>
          <cell r="D856">
            <v>1008.3266800000001</v>
          </cell>
          <cell r="F856">
            <v>1.19953981580652</v>
          </cell>
          <cell r="M856">
            <v>30.147828677904265</v>
          </cell>
        </row>
        <row r="857">
          <cell r="A857" t="str">
            <v>Covellite</v>
          </cell>
          <cell r="D857">
            <v>95.611999999999995</v>
          </cell>
        </row>
        <row r="858">
          <cell r="A858" t="str">
            <v>Cowlesite</v>
          </cell>
          <cell r="D858">
            <v>446.38326000000001</v>
          </cell>
          <cell r="F858">
            <v>2.7096177396974968</v>
          </cell>
          <cell r="M858">
            <v>57.347670250896051</v>
          </cell>
        </row>
        <row r="859">
          <cell r="A859" t="str">
            <v>Coyoteite</v>
          </cell>
          <cell r="D859">
            <v>386.89132799999999</v>
          </cell>
          <cell r="F859">
            <v>1.0420910752489134</v>
          </cell>
          <cell r="M859">
            <v>8.2707462494481128</v>
          </cell>
          <cell r="P859">
            <v>5.9421771273198454</v>
          </cell>
        </row>
        <row r="860">
          <cell r="A860" t="str">
            <v>Crandallite</v>
          </cell>
          <cell r="D860">
            <v>414.01732399999997</v>
          </cell>
          <cell r="F860">
            <v>1.7041750649062211</v>
          </cell>
          <cell r="M860">
            <v>54.101987287855621</v>
          </cell>
        </row>
        <row r="861">
          <cell r="A861" t="str">
            <v>Crawfordite</v>
          </cell>
          <cell r="D861">
            <v>311.56986600000005</v>
          </cell>
          <cell r="K861">
            <v>3.8549941155092311</v>
          </cell>
          <cell r="M861">
            <v>35.945645654962021</v>
          </cell>
          <cell r="P861">
            <v>22.136063697507897</v>
          </cell>
        </row>
        <row r="862">
          <cell r="A862" t="str">
            <v>Creaseyite</v>
          </cell>
          <cell r="D862">
            <v>1166.478615</v>
          </cell>
          <cell r="F862">
            <v>1.0369054215365963</v>
          </cell>
          <cell r="M862">
            <v>31.546759217698987</v>
          </cell>
        </row>
        <row r="863">
          <cell r="A863" t="str">
            <v>Crednerite</v>
          </cell>
          <cell r="D863">
            <v>150.48284999999998</v>
          </cell>
          <cell r="M863">
            <v>21.264084246144993</v>
          </cell>
        </row>
        <row r="864">
          <cell r="A864" t="str">
            <v>Creedite</v>
          </cell>
          <cell r="D864">
            <v>491.29761400000007</v>
          </cell>
          <cell r="F864">
            <v>1.3335318172336981</v>
          </cell>
          <cell r="M864">
            <v>27.680757269055245</v>
          </cell>
          <cell r="N864">
            <v>29.002384693038625</v>
          </cell>
        </row>
        <row r="865">
          <cell r="A865" t="str">
            <v>Crerarite</v>
          </cell>
          <cell r="D865">
            <v>959.0053999999999</v>
          </cell>
        </row>
        <row r="866">
          <cell r="A866" t="str">
            <v>Crichtonite</v>
          </cell>
          <cell r="D866">
            <v>1772.6069200000002</v>
          </cell>
          <cell r="M866">
            <v>34.298478311254705</v>
          </cell>
        </row>
        <row r="867">
          <cell r="A867" t="str">
            <v>Criddleite</v>
          </cell>
          <cell r="D867">
            <v>2549.1793199999997</v>
          </cell>
        </row>
        <row r="868">
          <cell r="A868" t="str">
            <v>Cristobalite</v>
          </cell>
          <cell r="D868">
            <v>60.084299999999999</v>
          </cell>
          <cell r="M868">
            <v>53.256507939678087</v>
          </cell>
        </row>
        <row r="869">
          <cell r="A869" t="str">
            <v>Crocoite</v>
          </cell>
          <cell r="D869">
            <v>323.19369999999998</v>
          </cell>
          <cell r="M869">
            <v>19.801623608380979</v>
          </cell>
        </row>
        <row r="870">
          <cell r="A870" t="str">
            <v>Cronstedtite</v>
          </cell>
          <cell r="D870">
            <v>399.49986000000001</v>
          </cell>
          <cell r="F870">
            <v>1.0092018555400746</v>
          </cell>
          <cell r="M870">
            <v>36.043717261878392</v>
          </cell>
        </row>
        <row r="871">
          <cell r="A871" t="str">
            <v>Cronusite</v>
          </cell>
          <cell r="D871">
            <v>161.97578799999999</v>
          </cell>
          <cell r="F871">
            <v>2.613568393320612</v>
          </cell>
          <cell r="M871">
            <v>20.74306315459938</v>
          </cell>
        </row>
        <row r="872">
          <cell r="A872" t="str">
            <v>Crookesite</v>
          </cell>
          <cell r="D872">
            <v>940.91652499999998</v>
          </cell>
        </row>
        <row r="873">
          <cell r="A873" t="str">
            <v>Crossite</v>
          </cell>
          <cell r="D873">
            <v>795.31992100000002</v>
          </cell>
          <cell r="F873">
            <v>0.25346781172855848</v>
          </cell>
          <cell r="M873">
            <v>48.280646550031534</v>
          </cell>
          <cell r="P873">
            <v>5.7812629592111024</v>
          </cell>
        </row>
        <row r="874">
          <cell r="A874" t="str">
            <v>Cryolite</v>
          </cell>
          <cell r="D874">
            <v>209.94126319999998</v>
          </cell>
          <cell r="N874">
            <v>54.296338634205185</v>
          </cell>
          <cell r="P874">
            <v>32.851714307490184</v>
          </cell>
        </row>
        <row r="875">
          <cell r="A875" t="str">
            <v>Cryolithionite</v>
          </cell>
          <cell r="D875">
            <v>371.73622239999997</v>
          </cell>
          <cell r="H875">
            <v>5.6015525916637179</v>
          </cell>
          <cell r="N875">
            <v>61.328658511702784</v>
          </cell>
          <cell r="P875">
            <v>18.553291243646104</v>
          </cell>
        </row>
        <row r="876">
          <cell r="A876" t="str">
            <v>Cryptohalite</v>
          </cell>
          <cell r="D876">
            <v>178.15291919999999</v>
          </cell>
          <cell r="F876">
            <v>4.5261789906162821</v>
          </cell>
          <cell r="L876">
            <v>15.724401332178678</v>
          </cell>
          <cell r="N876">
            <v>63.984592400661597</v>
          </cell>
        </row>
        <row r="877">
          <cell r="A877" t="str">
            <v>Cryptomelane</v>
          </cell>
          <cell r="D877">
            <v>734.59309999999994</v>
          </cell>
          <cell r="M877">
            <v>34.847917847308942</v>
          </cell>
        </row>
        <row r="878">
          <cell r="A878" t="str">
            <v>Cualstibite</v>
          </cell>
          <cell r="D878">
            <v>1403.7042999999999</v>
          </cell>
          <cell r="F878">
            <v>2.2977830872214331</v>
          </cell>
          <cell r="M878">
            <v>38.753147653676066</v>
          </cell>
        </row>
        <row r="879">
          <cell r="A879" t="str">
            <v>Cubanite</v>
          </cell>
          <cell r="D879">
            <v>271.43799999999999</v>
          </cell>
        </row>
        <row r="880">
          <cell r="A880" t="str">
            <v>Cuboargyrite</v>
          </cell>
          <cell r="D880">
            <v>261.68420000000003</v>
          </cell>
        </row>
        <row r="881">
          <cell r="A881" t="str">
            <v>Cumengite</v>
          </cell>
          <cell r="D881">
            <v>7791.4269999999997</v>
          </cell>
          <cell r="F881">
            <v>0.51746105045969115</v>
          </cell>
          <cell r="M881">
            <v>8.2138483746302189</v>
          </cell>
        </row>
        <row r="882">
          <cell r="A882" t="str">
            <v>Cummingtonite</v>
          </cell>
          <cell r="D882">
            <v>780.82047999999998</v>
          </cell>
          <cell r="F882">
            <v>0.25817458066673665</v>
          </cell>
          <cell r="M882">
            <v>49.177193712951798</v>
          </cell>
        </row>
        <row r="883">
          <cell r="A883" t="str">
            <v>Cupalite</v>
          </cell>
          <cell r="D883">
            <v>90.711939999999998</v>
          </cell>
        </row>
        <row r="884">
          <cell r="A884" t="str">
            <v>Cuprite</v>
          </cell>
          <cell r="D884">
            <v>143.09139999999999</v>
          </cell>
          <cell r="M884">
            <v>11.181244994458089</v>
          </cell>
        </row>
        <row r="885">
          <cell r="A885" t="str">
            <v>Cuprobismutite</v>
          </cell>
          <cell r="D885">
            <v>3880.7428</v>
          </cell>
        </row>
        <row r="886">
          <cell r="A886" t="str">
            <v>Cuprocopiapite</v>
          </cell>
          <cell r="D886">
            <v>1257.63588</v>
          </cell>
          <cell r="F886">
            <v>3.3661157949787501</v>
          </cell>
          <cell r="M886">
            <v>58.520308755822072</v>
          </cell>
        </row>
        <row r="887">
          <cell r="A887" t="str">
            <v>Cuproiridsite</v>
          </cell>
          <cell r="D887">
            <v>576.25</v>
          </cell>
        </row>
        <row r="888">
          <cell r="A888" t="str">
            <v>Cupropavonite</v>
          </cell>
          <cell r="D888">
            <v>1807.7222000000002</v>
          </cell>
        </row>
        <row r="889">
          <cell r="A889" t="str">
            <v>Cuprorhodsite</v>
          </cell>
          <cell r="D889">
            <v>397.62100000000004</v>
          </cell>
        </row>
        <row r="890">
          <cell r="A890" t="str">
            <v>Cuprorivaite</v>
          </cell>
          <cell r="D890">
            <v>375.96</v>
          </cell>
          <cell r="M890">
            <v>42.556122991807641</v>
          </cell>
        </row>
        <row r="891">
          <cell r="A891" t="str">
            <v>Cuprosklodowskite</v>
          </cell>
          <cell r="D891">
            <v>861.8445999999999</v>
          </cell>
          <cell r="F891">
            <v>1.1695147825953776</v>
          </cell>
          <cell r="M891">
            <v>29.702616921890556</v>
          </cell>
        </row>
        <row r="892">
          <cell r="A892" t="str">
            <v>Cuprospinel</v>
          </cell>
          <cell r="D892">
            <v>228.86470400000002</v>
          </cell>
          <cell r="M892">
            <v>27.963071142678249</v>
          </cell>
        </row>
        <row r="893">
          <cell r="A893" t="str">
            <v>Cuprostibite</v>
          </cell>
          <cell r="D893">
            <v>265.36866000000003</v>
          </cell>
        </row>
        <row r="894">
          <cell r="A894" t="str">
            <v>Cuprotungstite</v>
          </cell>
          <cell r="D894">
            <v>720.34788000000003</v>
          </cell>
          <cell r="F894">
            <v>0.27984812004999582</v>
          </cell>
          <cell r="M894">
            <v>22.210657439569339</v>
          </cell>
        </row>
        <row r="895">
          <cell r="A895" t="str">
            <v>Curetonite</v>
          </cell>
          <cell r="D895">
            <v>1160.0621080000001</v>
          </cell>
          <cell r="F895">
            <v>0.52132036365073653</v>
          </cell>
          <cell r="M895">
            <v>30.342065099155878</v>
          </cell>
        </row>
        <row r="896">
          <cell r="A896" t="str">
            <v>Curienite</v>
          </cell>
          <cell r="D896">
            <v>1067.21</v>
          </cell>
          <cell r="F896">
            <v>0.94446266433035664</v>
          </cell>
          <cell r="M896">
            <v>25.486061787277102</v>
          </cell>
        </row>
        <row r="897">
          <cell r="A897" t="str">
            <v>Curite</v>
          </cell>
          <cell r="D897">
            <v>3006.4888599999999</v>
          </cell>
          <cell r="F897">
            <v>0.30172937344594053</v>
          </cell>
          <cell r="M897">
            <v>12.239732696032673</v>
          </cell>
        </row>
        <row r="898">
          <cell r="A898" t="str">
            <v>Cuspidine</v>
          </cell>
          <cell r="D898">
            <v>365.48007480000001</v>
          </cell>
          <cell r="F898">
            <v>0.13789260612245011</v>
          </cell>
          <cell r="M898">
            <v>32.832296005648075</v>
          </cell>
          <cell r="N898">
            <v>7.7973073677394353</v>
          </cell>
        </row>
        <row r="899">
          <cell r="A899" t="str">
            <v>Cuzticite</v>
          </cell>
          <cell r="D899">
            <v>389.33623999999998</v>
          </cell>
          <cell r="F899">
            <v>1.5533205950722697</v>
          </cell>
          <cell r="M899">
            <v>36.984638265371856</v>
          </cell>
        </row>
        <row r="900">
          <cell r="A900" t="str">
            <v>Cyanochroite</v>
          </cell>
          <cell r="D900">
            <v>441.96147999999999</v>
          </cell>
          <cell r="F900">
            <v>2.7367271917000551</v>
          </cell>
          <cell r="M900">
            <v>50.681249415673058</v>
          </cell>
        </row>
        <row r="901">
          <cell r="A901" t="str">
            <v>Cyanophyllite</v>
          </cell>
          <cell r="D901">
            <v>1210.1247800000001</v>
          </cell>
          <cell r="F901">
            <v>2.082305925509599</v>
          </cell>
          <cell r="M901">
            <v>37.019587351975389</v>
          </cell>
        </row>
        <row r="902">
          <cell r="A902" t="str">
            <v>Cyanotrichite</v>
          </cell>
          <cell r="D902">
            <v>644.32932000000005</v>
          </cell>
          <cell r="F902">
            <v>2.5029188490134207</v>
          </cell>
          <cell r="M902">
            <v>44.695963858978196</v>
          </cell>
        </row>
        <row r="903">
          <cell r="A903" t="str">
            <v>Cylindrite</v>
          </cell>
          <cell r="D903">
            <v>1844.7109999999998</v>
          </cell>
        </row>
        <row r="904">
          <cell r="A904" t="str">
            <v>Cymrite</v>
          </cell>
          <cell r="D904">
            <v>393.47156000000001</v>
          </cell>
          <cell r="F904">
            <v>0.51233181884861012</v>
          </cell>
          <cell r="M904">
            <v>36.595935929905579</v>
          </cell>
        </row>
        <row r="905">
          <cell r="A905" t="str">
            <v>Cyrilovite</v>
          </cell>
          <cell r="D905">
            <v>484.53341199999994</v>
          </cell>
          <cell r="F905">
            <v>1.6641824485779735</v>
          </cell>
          <cell r="M905">
            <v>46.228308399916905</v>
          </cell>
          <cell r="P905">
            <v>4.744722950086258</v>
          </cell>
        </row>
        <row r="906">
          <cell r="A906" t="str">
            <v>Dachiardite-Ca</v>
          </cell>
          <cell r="D906">
            <v>3507.1234476</v>
          </cell>
          <cell r="F906">
            <v>1.4369896227772581</v>
          </cell>
          <cell r="M906">
            <v>55.199864758818137</v>
          </cell>
          <cell r="P906">
            <v>0.45886145271027384</v>
          </cell>
        </row>
        <row r="907">
          <cell r="A907" t="str">
            <v>Dachiardite-Na</v>
          </cell>
          <cell r="D907">
            <v>3476.9547836000002</v>
          </cell>
          <cell r="F907">
            <v>1.4494580210738179</v>
          </cell>
          <cell r="M907">
            <v>55.67882013109076</v>
          </cell>
          <cell r="P907">
            <v>1.7852511022801096</v>
          </cell>
        </row>
        <row r="908">
          <cell r="A908" t="str">
            <v>Dadsonite</v>
          </cell>
          <cell r="D908">
            <v>8950.5326999999997</v>
          </cell>
        </row>
        <row r="909">
          <cell r="A909" t="str">
            <v>Dalyite</v>
          </cell>
          <cell r="D909">
            <v>577.92460000000005</v>
          </cell>
          <cell r="M909">
            <v>41.526351361405958</v>
          </cell>
        </row>
        <row r="910">
          <cell r="A910" t="str">
            <v>Damaraite</v>
          </cell>
          <cell r="D910">
            <v>706.05883999999992</v>
          </cell>
          <cell r="F910">
            <v>0.14275580771710189</v>
          </cell>
          <cell r="M910">
            <v>6.7980453300464312</v>
          </cell>
        </row>
        <row r="911">
          <cell r="A911" t="str">
            <v>Damiaoite</v>
          </cell>
          <cell r="D911">
            <v>424.72</v>
          </cell>
        </row>
        <row r="912">
          <cell r="A912" t="str">
            <v>Danalite</v>
          </cell>
          <cell r="D912">
            <v>558.73983999999996</v>
          </cell>
          <cell r="I912">
            <v>4.8388423492407497</v>
          </cell>
          <cell r="M912">
            <v>34.361752331818685</v>
          </cell>
        </row>
        <row r="913">
          <cell r="A913" t="str">
            <v>Danbaite</v>
          </cell>
          <cell r="D913">
            <v>194.32599999999999</v>
          </cell>
        </row>
        <row r="914">
          <cell r="A914" t="str">
            <v>Danburite</v>
          </cell>
          <cell r="D914">
            <v>245.86419999999998</v>
          </cell>
          <cell r="J914">
            <v>8.7934721687826052</v>
          </cell>
          <cell r="M914">
            <v>52.059307536436783</v>
          </cell>
        </row>
        <row r="915">
          <cell r="A915" t="str">
            <v>Danielsite</v>
          </cell>
          <cell r="D915">
            <v>1524.0508</v>
          </cell>
        </row>
        <row r="916">
          <cell r="A916" t="str">
            <v>Dannemorite</v>
          </cell>
          <cell r="D916">
            <v>936.71258</v>
          </cell>
          <cell r="F916">
            <v>0.21520795631889564</v>
          </cell>
          <cell r="M916">
            <v>40.992894533347688</v>
          </cell>
        </row>
        <row r="917">
          <cell r="A917" t="str">
            <v>Dansite</v>
          </cell>
          <cell r="D917">
            <v>1574.0842280000002</v>
          </cell>
          <cell r="M917">
            <v>40.657036555987901</v>
          </cell>
          <cell r="P917">
            <v>30.670857341186704</v>
          </cell>
        </row>
        <row r="918">
          <cell r="A918" t="str">
            <v>Daomanite</v>
          </cell>
          <cell r="D918">
            <v>397.67959999999999</v>
          </cell>
        </row>
        <row r="919">
          <cell r="A919" t="str">
            <v>Daqingshanite-(Ce)</v>
          </cell>
          <cell r="D919">
            <v>550.16596331999995</v>
          </cell>
          <cell r="F919">
            <v>7.3282614134654436E-2</v>
          </cell>
          <cell r="K919">
            <v>5.4578985255281456</v>
          </cell>
          <cell r="M919">
            <v>34.606441091169323</v>
          </cell>
          <cell r="N919">
            <v>0.34532131150668294</v>
          </cell>
        </row>
        <row r="920">
          <cell r="A920" t="str">
            <v>Darapiosite</v>
          </cell>
          <cell r="D920">
            <v>1128.2699110000001</v>
          </cell>
          <cell r="H920">
            <v>0.61518967512375677</v>
          </cell>
          <cell r="M920">
            <v>42.54141631540859</v>
          </cell>
          <cell r="P920">
            <v>4.0752248687769885</v>
          </cell>
        </row>
        <row r="921">
          <cell r="A921" t="str">
            <v>Darapskite</v>
          </cell>
          <cell r="D921">
            <v>245.053124</v>
          </cell>
          <cell r="F921">
            <v>0.82262979026539573</v>
          </cell>
          <cell r="L921">
            <v>5.7157973631872574</v>
          </cell>
          <cell r="M921">
            <v>52.231613256234191</v>
          </cell>
          <cell r="P921">
            <v>28.144633650946645</v>
          </cell>
        </row>
        <row r="922">
          <cell r="A922" t="str">
            <v>Dashkovaite</v>
          </cell>
          <cell r="D922">
            <v>172.49071800000002</v>
          </cell>
          <cell r="F922">
            <v>3.3307635718694146</v>
          </cell>
          <cell r="K922">
            <v>27.853092941499607</v>
          </cell>
          <cell r="M922">
            <v>54.725530216646199</v>
          </cell>
        </row>
        <row r="923">
          <cell r="A923" t="str">
            <v>Datolite</v>
          </cell>
          <cell r="D923">
            <v>159.97844000000001</v>
          </cell>
          <cell r="F923">
            <v>0.63004739888700012</v>
          </cell>
          <cell r="J923">
            <v>6.7571605273810649</v>
          </cell>
          <cell r="M923">
            <v>50.004863155310176</v>
          </cell>
        </row>
        <row r="924">
          <cell r="A924" t="str">
            <v>Daubreeite</v>
          </cell>
          <cell r="D924">
            <v>246.59848000000002</v>
          </cell>
          <cell r="F924">
            <v>0.30655298443039875</v>
          </cell>
          <cell r="M924">
            <v>11.354064307290134</v>
          </cell>
        </row>
        <row r="925">
          <cell r="A925" t="str">
            <v>Daubreelite</v>
          </cell>
          <cell r="D925">
            <v>288.10320000000002</v>
          </cell>
        </row>
        <row r="926">
          <cell r="A926" t="str">
            <v>Davanite</v>
          </cell>
          <cell r="D926">
            <v>534.5806</v>
          </cell>
          <cell r="M926">
            <v>44.8933238505101</v>
          </cell>
        </row>
        <row r="927">
          <cell r="A927" t="str">
            <v>Davidite-(Ce)</v>
          </cell>
          <cell r="D927">
            <v>1871.4114375000001</v>
          </cell>
          <cell r="M927">
            <v>32.487628739310829</v>
          </cell>
        </row>
        <row r="928">
          <cell r="A928" t="str">
            <v>Davidite-(La)</v>
          </cell>
          <cell r="D928">
            <v>1860.8634625000002</v>
          </cell>
          <cell r="M928">
            <v>32.671779109640077</v>
          </cell>
        </row>
        <row r="929">
          <cell r="A929" t="str">
            <v>Davreuxite</v>
          </cell>
          <cell r="D929">
            <v>635.17376999999999</v>
          </cell>
          <cell r="F929">
            <v>0.31737456664811586</v>
          </cell>
          <cell r="M929">
            <v>47.859123653673549</v>
          </cell>
        </row>
        <row r="930">
          <cell r="A930" t="str">
            <v>Davyne</v>
          </cell>
          <cell r="D930">
            <v>1131.668512</v>
          </cell>
          <cell r="M930">
            <v>39.586079779517625</v>
          </cell>
          <cell r="P930">
            <v>8.1259724932595816</v>
          </cell>
        </row>
        <row r="931">
          <cell r="A931" t="str">
            <v>Dawsonite</v>
          </cell>
          <cell r="D931">
            <v>143.99518799999998</v>
          </cell>
          <cell r="F931">
            <v>1.3999634487785801</v>
          </cell>
          <cell r="K931">
            <v>8.3412509590251034</v>
          </cell>
          <cell r="M931">
            <v>55.555328696122821</v>
          </cell>
          <cell r="P931">
            <v>15.965650185477035</v>
          </cell>
        </row>
        <row r="932">
          <cell r="A932" t="str">
            <v>Dayingite</v>
          </cell>
          <cell r="D932">
            <v>445.82320000000004</v>
          </cell>
        </row>
        <row r="933">
          <cell r="A933" t="str">
            <v>Deanesmithite</v>
          </cell>
          <cell r="D933">
            <v>1199.0751000000002</v>
          </cell>
          <cell r="M933">
            <v>6.6715587705890966</v>
          </cell>
        </row>
        <row r="934">
          <cell r="A934" t="str">
            <v>Decrespignyite-(Y)</v>
          </cell>
          <cell r="D934">
            <v>863.71234099999992</v>
          </cell>
          <cell r="F934">
            <v>1.237004902306936</v>
          </cell>
          <cell r="K934">
            <v>5.1453126105095217</v>
          </cell>
          <cell r="M934">
            <v>35.751303453935478</v>
          </cell>
        </row>
        <row r="935">
          <cell r="A935" t="str">
            <v>Deerite</v>
          </cell>
          <cell r="D935">
            <v>1052.6937049999999</v>
          </cell>
          <cell r="F935">
            <v>0.47874324469338403</v>
          </cell>
          <cell r="M935">
            <v>37.996332465956947</v>
          </cell>
        </row>
        <row r="936">
          <cell r="A936" t="str">
            <v>Defernite</v>
          </cell>
          <cell r="D936">
            <v>521.80475000000001</v>
          </cell>
          <cell r="F936">
            <v>1.4487315418267084</v>
          </cell>
          <cell r="K936">
            <v>3.4527282474910397</v>
          </cell>
          <cell r="M936">
            <v>42.92632445373485</v>
          </cell>
        </row>
        <row r="937">
          <cell r="A937" t="str">
            <v>Delafossite</v>
          </cell>
          <cell r="D937">
            <v>151.39179999999999</v>
          </cell>
          <cell r="M937">
            <v>21.13641557865089</v>
          </cell>
        </row>
        <row r="938">
          <cell r="A938" t="str">
            <v>Delhayelite</v>
          </cell>
          <cell r="D938">
            <v>3231.1652222399998</v>
          </cell>
          <cell r="F938">
            <v>1.1229954986593012</v>
          </cell>
          <cell r="M938">
            <v>49.713946812240316</v>
          </cell>
          <cell r="N938">
            <v>0.41158162227249312</v>
          </cell>
          <cell r="P938">
            <v>5.3362563700926398</v>
          </cell>
        </row>
        <row r="939">
          <cell r="A939" t="str">
            <v>Deliensite</v>
          </cell>
          <cell r="D939">
            <v>876.09011999999996</v>
          </cell>
          <cell r="F939">
            <v>0.92039846311701368</v>
          </cell>
          <cell r="M939">
            <v>31.045870029900573</v>
          </cell>
        </row>
        <row r="940">
          <cell r="A940" t="str">
            <v>Delindeite</v>
          </cell>
          <cell r="D940">
            <v>886.42849080000008</v>
          </cell>
          <cell r="F940">
            <v>0.67542544741500765</v>
          </cell>
          <cell r="M940">
            <v>35.23220330137881</v>
          </cell>
          <cell r="P940">
            <v>3.6309387089930389</v>
          </cell>
        </row>
        <row r="941">
          <cell r="A941" t="str">
            <v>Dellaite</v>
          </cell>
          <cell r="D941">
            <v>534.73257999999998</v>
          </cell>
          <cell r="F941">
            <v>0.37698843784682057</v>
          </cell>
          <cell r="M941">
            <v>38.896489157253143</v>
          </cell>
        </row>
        <row r="942">
          <cell r="A942" t="str">
            <v>Deloneite-(Ce)</v>
          </cell>
          <cell r="D942">
            <v>634.79325720000008</v>
          </cell>
          <cell r="M942">
            <v>30.244933735884043</v>
          </cell>
          <cell r="N942">
            <v>2.9928489290827955</v>
          </cell>
          <cell r="P942">
            <v>3.6216150280809876</v>
          </cell>
        </row>
        <row r="943">
          <cell r="A943" t="str">
            <v>Deloryite</v>
          </cell>
          <cell r="D943">
            <v>946.13094000000001</v>
          </cell>
          <cell r="F943">
            <v>0.63919693821660672</v>
          </cell>
          <cell r="M943">
            <v>27.056550967459113</v>
          </cell>
        </row>
        <row r="944">
          <cell r="A944" t="str">
            <v>Delrioite</v>
          </cell>
          <cell r="D944">
            <v>413.63792000000001</v>
          </cell>
          <cell r="F944">
            <v>1.9494150826403922</v>
          </cell>
          <cell r="M944">
            <v>42.547694853508595</v>
          </cell>
        </row>
        <row r="945">
          <cell r="A945" t="str">
            <v>Delvauxite</v>
          </cell>
          <cell r="D945">
            <v>863.65650760000005</v>
          </cell>
          <cell r="F945">
            <v>2.0306864877029032</v>
          </cell>
          <cell r="K945">
            <v>0.27814298611324445</v>
          </cell>
          <cell r="M945">
            <v>53.537796094990021</v>
          </cell>
        </row>
        <row r="946">
          <cell r="A946" t="str">
            <v>Demesmaekerite</v>
          </cell>
          <cell r="D946">
            <v>2172.0092</v>
          </cell>
          <cell r="F946">
            <v>0.46405880785403669</v>
          </cell>
          <cell r="M946">
            <v>22.098525181200891</v>
          </cell>
        </row>
        <row r="947">
          <cell r="A947" t="str">
            <v>Denisovite</v>
          </cell>
          <cell r="D947">
            <v>345.97950440000005</v>
          </cell>
          <cell r="F947">
            <v>7.2832348967316454E-2</v>
          </cell>
          <cell r="M947">
            <v>38.151118294971454</v>
          </cell>
          <cell r="N947">
            <v>4.1183949392350181</v>
          </cell>
          <cell r="P947">
            <v>1.6612088077203453</v>
          </cell>
        </row>
        <row r="948">
          <cell r="A948" t="str">
            <v>Denningite</v>
          </cell>
          <cell r="D948">
            <v>392.74803750000001</v>
          </cell>
          <cell r="M948">
            <v>20.368529530844569</v>
          </cell>
        </row>
        <row r="949">
          <cell r="A949" t="str">
            <v>Derbylite</v>
          </cell>
          <cell r="D949">
            <v>721.74454000000003</v>
          </cell>
          <cell r="F949">
            <v>0.13965329062274584</v>
          </cell>
          <cell r="M949">
            <v>31.034748111845779</v>
          </cell>
        </row>
        <row r="950">
          <cell r="A950" t="str">
            <v>Derriksite</v>
          </cell>
          <cell r="D950">
            <v>880.17214000000001</v>
          </cell>
          <cell r="F950">
            <v>0.68709741255841161</v>
          </cell>
          <cell r="M950">
            <v>25.448612813398068</v>
          </cell>
        </row>
        <row r="951">
          <cell r="A951" t="str">
            <v>Dervillite</v>
          </cell>
          <cell r="D951">
            <v>354.79</v>
          </cell>
        </row>
        <row r="952">
          <cell r="A952" t="str">
            <v>Desautelsite</v>
          </cell>
          <cell r="D952">
            <v>659.8938599999999</v>
          </cell>
          <cell r="F952">
            <v>3.6658258950916749</v>
          </cell>
          <cell r="K952">
            <v>1.8201411966463819</v>
          </cell>
          <cell r="M952">
            <v>55.764452786392049</v>
          </cell>
        </row>
        <row r="953">
          <cell r="A953" t="str">
            <v>Descloizite</v>
          </cell>
          <cell r="D953">
            <v>404.53643999999997</v>
          </cell>
          <cell r="F953">
            <v>0.24915925991735138</v>
          </cell>
          <cell r="M953">
            <v>19.774979974609952</v>
          </cell>
        </row>
        <row r="954">
          <cell r="A954" t="str">
            <v>Despujolsite</v>
          </cell>
          <cell r="D954">
            <v>523.38913000000002</v>
          </cell>
          <cell r="F954">
            <v>2.3109536111305942</v>
          </cell>
          <cell r="M954">
            <v>51.967032635928071</v>
          </cell>
        </row>
        <row r="955">
          <cell r="A955" t="str">
            <v>Dessauite</v>
          </cell>
          <cell r="D955">
            <v>1856.5699650000001</v>
          </cell>
          <cell r="M955">
            <v>32.747335756883253</v>
          </cell>
        </row>
        <row r="956">
          <cell r="A956" t="str">
            <v>Devilline</v>
          </cell>
          <cell r="D956">
            <v>642.47908000000007</v>
          </cell>
          <cell r="F956">
            <v>1.8825951500241844</v>
          </cell>
          <cell r="M956">
            <v>42.334421223489485</v>
          </cell>
        </row>
        <row r="957">
          <cell r="A957" t="str">
            <v>Dewindtite</v>
          </cell>
          <cell r="D957">
            <v>2903.8484879999996</v>
          </cell>
          <cell r="F957">
            <v>0.90247270504286736</v>
          </cell>
          <cell r="M957">
            <v>24.24277998349892</v>
          </cell>
        </row>
        <row r="958">
          <cell r="A958" t="str">
            <v>Diaboleite</v>
          </cell>
          <cell r="D958">
            <v>616.88076000000001</v>
          </cell>
          <cell r="F958">
            <v>0.65357201284734512</v>
          </cell>
          <cell r="M958">
            <v>10.374387426185896</v>
          </cell>
        </row>
        <row r="959">
          <cell r="A959" t="str">
            <v>Diadochite</v>
          </cell>
          <cell r="D959">
            <v>427.82798200000002</v>
          </cell>
          <cell r="F959">
            <v>3.0627309459155478</v>
          </cell>
          <cell r="M959">
            <v>56.095208844941794</v>
          </cell>
        </row>
        <row r="960">
          <cell r="A960" t="str">
            <v>Diamond</v>
          </cell>
          <cell r="D960">
            <v>12.010999999999999</v>
          </cell>
          <cell r="K960">
            <v>100</v>
          </cell>
        </row>
        <row r="961">
          <cell r="A961" t="str">
            <v>Diaoyudaoite</v>
          </cell>
          <cell r="D961">
            <v>591.77650800000004</v>
          </cell>
          <cell r="M961">
            <v>45.961574398962114</v>
          </cell>
          <cell r="P961">
            <v>3.8848733752033295</v>
          </cell>
        </row>
        <row r="962">
          <cell r="A962" t="str">
            <v>Diaphorite</v>
          </cell>
          <cell r="D962">
            <v>1359.7826</v>
          </cell>
        </row>
        <row r="963">
          <cell r="A963" t="str">
            <v>Diaspore</v>
          </cell>
          <cell r="D963">
            <v>59.988280000000003</v>
          </cell>
          <cell r="F963">
            <v>1.6802282045759607</v>
          </cell>
          <cell r="M963">
            <v>53.341752755704938</v>
          </cell>
        </row>
        <row r="964">
          <cell r="A964" t="str">
            <v>Dickinsonite</v>
          </cell>
          <cell r="D964">
            <v>2132.6378299999997</v>
          </cell>
          <cell r="F964">
            <v>0.18432412408252183</v>
          </cell>
          <cell r="H964">
            <v>6.5093096468236245E-2</v>
          </cell>
          <cell r="M964">
            <v>38.336061027295955</v>
          </cell>
          <cell r="P964">
            <v>5.7133831486052191</v>
          </cell>
        </row>
        <row r="965">
          <cell r="A965" t="str">
            <v>Dickite</v>
          </cell>
          <cell r="D965">
            <v>258.16043999999999</v>
          </cell>
          <cell r="F965">
            <v>1.561726498451893</v>
          </cell>
          <cell r="M965">
            <v>55.777174845224152</v>
          </cell>
        </row>
        <row r="966">
          <cell r="A966" t="str">
            <v>Dickthomssenite</v>
          </cell>
          <cell r="D966">
            <v>348.29136</v>
          </cell>
          <cell r="F966">
            <v>4.0515389184503459</v>
          </cell>
          <cell r="M966">
            <v>59.717875286943666</v>
          </cell>
        </row>
        <row r="967">
          <cell r="A967" t="str">
            <v>Dienerite</v>
          </cell>
          <cell r="D967">
            <v>250.99160000000001</v>
          </cell>
        </row>
        <row r="968">
          <cell r="A968" t="str">
            <v>Dietrichite</v>
          </cell>
          <cell r="D968">
            <v>896.03554500000007</v>
          </cell>
          <cell r="F968">
            <v>4.9495090063642504</v>
          </cell>
          <cell r="M968">
            <v>67.851906477660989</v>
          </cell>
        </row>
        <row r="969">
          <cell r="A969" t="str">
            <v>Dietzeite</v>
          </cell>
          <cell r="D969">
            <v>545.95504000000005</v>
          </cell>
          <cell r="M969">
            <v>29.305343531584576</v>
          </cell>
        </row>
        <row r="970">
          <cell r="A970" t="str">
            <v>Digenite</v>
          </cell>
          <cell r="D970">
            <v>732.24400000000003</v>
          </cell>
        </row>
        <row r="971">
          <cell r="A971" t="str">
            <v>Dilithium</v>
          </cell>
          <cell r="D971">
            <v>141.482</v>
          </cell>
          <cell r="H971">
            <v>9.811848857098429</v>
          </cell>
        </row>
        <row r="972">
          <cell r="A972" t="str">
            <v>Dimorphite</v>
          </cell>
          <cell r="D972">
            <v>395.88440000000003</v>
          </cell>
        </row>
        <row r="973">
          <cell r="A973" t="str">
            <v>Dinite</v>
          </cell>
          <cell r="D973">
            <v>276.50583999999998</v>
          </cell>
          <cell r="F973">
            <v>13.122992266637118</v>
          </cell>
          <cell r="K973">
            <v>86.877007733362873</v>
          </cell>
        </row>
        <row r="974">
          <cell r="A974" t="str">
            <v>Diomignite</v>
          </cell>
          <cell r="D974">
            <v>169.11779999999999</v>
          </cell>
          <cell r="H974">
            <v>8.2084795332011176</v>
          </cell>
          <cell r="J974">
            <v>25.567976877655695</v>
          </cell>
          <cell r="M974">
            <v>66.223543589143191</v>
          </cell>
        </row>
        <row r="975">
          <cell r="A975" t="str">
            <v>Diopside</v>
          </cell>
          <cell r="D975">
            <v>216.5504</v>
          </cell>
          <cell r="M975">
            <v>44.329818832013238</v>
          </cell>
        </row>
        <row r="976">
          <cell r="A976" t="str">
            <v>Dioptase</v>
          </cell>
          <cell r="D976">
            <v>157.64498</v>
          </cell>
          <cell r="F976">
            <v>1.278746713025686</v>
          </cell>
          <cell r="M976">
            <v>40.596027859561403</v>
          </cell>
        </row>
        <row r="977">
          <cell r="A977" t="str">
            <v>Dissakisite-(Ce)</v>
          </cell>
          <cell r="D977">
            <v>599.36203799999998</v>
          </cell>
          <cell r="F977">
            <v>0.16816880884938532</v>
          </cell>
          <cell r="M977">
            <v>34.702264543487821</v>
          </cell>
        </row>
        <row r="978">
          <cell r="A978" t="str">
            <v>Dittmarite</v>
          </cell>
          <cell r="D978">
            <v>155.330142</v>
          </cell>
          <cell r="F978">
            <v>3.8934104624716048</v>
          </cell>
          <cell r="L978">
            <v>9.0173998553352259</v>
          </cell>
          <cell r="M978">
            <v>51.501272689237609</v>
          </cell>
        </row>
        <row r="979">
          <cell r="A979" t="str">
            <v>Dixenite</v>
          </cell>
          <cell r="D979">
            <v>1928.25414</v>
          </cell>
          <cell r="F979">
            <v>0.31363293222334271</v>
          </cell>
          <cell r="M979">
            <v>27.381255875327721</v>
          </cell>
        </row>
        <row r="980">
          <cell r="A980" t="str">
            <v>Djerfisherite</v>
          </cell>
          <cell r="D980">
            <v>2500.7152679999999</v>
          </cell>
          <cell r="P980">
            <v>0.91932769372766521</v>
          </cell>
        </row>
        <row r="981">
          <cell r="A981" t="str">
            <v>Djurleite</v>
          </cell>
          <cell r="D981">
            <v>2482.982</v>
          </cell>
        </row>
        <row r="982">
          <cell r="A982" t="str">
            <v>Dmisteinbergite</v>
          </cell>
          <cell r="D982">
            <v>278.20727999999997</v>
          </cell>
          <cell r="M982">
            <v>46.007135399188698</v>
          </cell>
        </row>
        <row r="983">
          <cell r="A983" t="str">
            <v>Dolerophanite</v>
          </cell>
          <cell r="D983">
            <v>239.155</v>
          </cell>
          <cell r="M983">
            <v>33.449854696744794</v>
          </cell>
        </row>
        <row r="984">
          <cell r="A984" t="str">
            <v>Dollaseite-(Ce)</v>
          </cell>
          <cell r="D984">
            <v>551.04465159999995</v>
          </cell>
          <cell r="F984">
            <v>0.2743715950440776</v>
          </cell>
          <cell r="M984">
            <v>36.293338374541264</v>
          </cell>
          <cell r="N984">
            <v>1.7238533342839546</v>
          </cell>
        </row>
        <row r="985">
          <cell r="A985" t="str">
            <v>Dolomite</v>
          </cell>
          <cell r="D985">
            <v>184.4014</v>
          </cell>
          <cell r="K985">
            <v>13.027016063869363</v>
          </cell>
          <cell r="M985">
            <v>52.058390012223335</v>
          </cell>
        </row>
        <row r="986">
          <cell r="A986" t="str">
            <v>Doloresite</v>
          </cell>
          <cell r="D986">
            <v>569.70291999999995</v>
          </cell>
          <cell r="F986">
            <v>1.4153903230827747</v>
          </cell>
          <cell r="M986">
            <v>44.934015784928746</v>
          </cell>
        </row>
        <row r="987">
          <cell r="A987" t="str">
            <v>Domeykite</v>
          </cell>
          <cell r="D987">
            <v>265.55959999999999</v>
          </cell>
        </row>
        <row r="988">
          <cell r="A988" t="str">
            <v>Donathite</v>
          </cell>
          <cell r="D988">
            <v>222.60804999999999</v>
          </cell>
          <cell r="M988">
            <v>28.749005258345328</v>
          </cell>
        </row>
        <row r="989">
          <cell r="A989" t="str">
            <v>Donbassite</v>
          </cell>
          <cell r="D989">
            <v>524.20177281999997</v>
          </cell>
          <cell r="F989">
            <v>1.5382473730719042</v>
          </cell>
          <cell r="M989">
            <v>54.938616184132883</v>
          </cell>
        </row>
        <row r="990">
          <cell r="A990" t="str">
            <v>Donharrisite</v>
          </cell>
          <cell r="D990">
            <v>1359.884</v>
          </cell>
        </row>
        <row r="991">
          <cell r="A991" t="str">
            <v>Donnayite-(Y)</v>
          </cell>
          <cell r="D991">
            <v>828.93465800000001</v>
          </cell>
          <cell r="F991">
            <v>0.72956775804155116</v>
          </cell>
          <cell r="K991">
            <v>8.6938094944511288</v>
          </cell>
          <cell r="M991">
            <v>40.532434825520347</v>
          </cell>
          <cell r="P991">
            <v>2.7734113633839641</v>
          </cell>
        </row>
        <row r="992">
          <cell r="A992" t="str">
            <v>Donpeacorite</v>
          </cell>
          <cell r="D992">
            <v>223.75218749999999</v>
          </cell>
          <cell r="M992">
            <v>42.90299955168036</v>
          </cell>
        </row>
        <row r="993">
          <cell r="A993" t="str">
            <v>Dorallcharite</v>
          </cell>
          <cell r="D993">
            <v>616.51004</v>
          </cell>
          <cell r="F993">
            <v>0.98094752844576549</v>
          </cell>
          <cell r="M993">
            <v>36.33219014567873</v>
          </cell>
        </row>
        <row r="994">
          <cell r="A994" t="str">
            <v>Dorfmanite</v>
          </cell>
          <cell r="D994">
            <v>177.98939799999999</v>
          </cell>
          <cell r="F994">
            <v>2.8314607817258866</v>
          </cell>
          <cell r="M994">
            <v>53.933774190303176</v>
          </cell>
          <cell r="P994">
            <v>25.832738644354542</v>
          </cell>
        </row>
        <row r="995">
          <cell r="A995" t="str">
            <v>Dorrite</v>
          </cell>
          <cell r="D995">
            <v>893.97008000000005</v>
          </cell>
          <cell r="M995">
            <v>35.79403910251672</v>
          </cell>
        </row>
        <row r="996">
          <cell r="A996" t="str">
            <v>Douglasite</v>
          </cell>
          <cell r="D996">
            <v>311.88496000000004</v>
          </cell>
          <cell r="F996">
            <v>1.2927074136566252</v>
          </cell>
          <cell r="M996">
            <v>10.259808616612997</v>
          </cell>
        </row>
        <row r="997">
          <cell r="A997" t="str">
            <v>Downeyite</v>
          </cell>
          <cell r="D997">
            <v>110.9588</v>
          </cell>
          <cell r="M997">
            <v>28.838451749658432</v>
          </cell>
        </row>
        <row r="998">
          <cell r="A998" t="str">
            <v>Doyleite</v>
          </cell>
          <cell r="D998">
            <v>78.003559999999993</v>
          </cell>
          <cell r="F998">
            <v>3.8765153795544722</v>
          </cell>
          <cell r="M998">
            <v>61.533345401158613</v>
          </cell>
        </row>
        <row r="999">
          <cell r="A999" t="str">
            <v>Dozyite</v>
          </cell>
          <cell r="D999">
            <v>834.48223999999993</v>
          </cell>
          <cell r="F999">
            <v>1.4494352809713484</v>
          </cell>
          <cell r="M999">
            <v>51.76668589136181</v>
          </cell>
        </row>
        <row r="1000">
          <cell r="A1000" t="str">
            <v>Dravite</v>
          </cell>
          <cell r="D1000">
            <v>958.75016799999992</v>
          </cell>
          <cell r="F1000">
            <v>0.42052248172330969</v>
          </cell>
          <cell r="J1000">
            <v>3.3825287423574149</v>
          </cell>
          <cell r="M1000">
            <v>51.732079592188398</v>
          </cell>
          <cell r="P1000">
            <v>2.3978893321038774</v>
          </cell>
        </row>
        <row r="1001">
          <cell r="A1001" t="str">
            <v>Dresserite</v>
          </cell>
          <cell r="D1001">
            <v>397.35311999999999</v>
          </cell>
          <cell r="F1001">
            <v>1.5219812543563269</v>
          </cell>
          <cell r="K1001">
            <v>6.0455043111275932</v>
          </cell>
          <cell r="M1001">
            <v>44.291435285571687</v>
          </cell>
        </row>
        <row r="1002">
          <cell r="A1002" t="str">
            <v>Dreyerite</v>
          </cell>
          <cell r="D1002">
            <v>323.91950000000003</v>
          </cell>
          <cell r="M1002">
            <v>19.757254503047822</v>
          </cell>
        </row>
        <row r="1003">
          <cell r="A1003" t="str">
            <v>Drugmanite</v>
          </cell>
          <cell r="D1003">
            <v>687.99597900000003</v>
          </cell>
          <cell r="F1003">
            <v>0.4395112896437437</v>
          </cell>
          <cell r="M1003">
            <v>23.255077774226351</v>
          </cell>
        </row>
        <row r="1004">
          <cell r="A1004" t="str">
            <v>Drysdallite</v>
          </cell>
          <cell r="D1004">
            <v>230.41300000000001</v>
          </cell>
        </row>
        <row r="1005">
          <cell r="A1005" t="str">
            <v>Dufrenite</v>
          </cell>
          <cell r="D1005">
            <v>685.21634600000004</v>
          </cell>
          <cell r="F1005">
            <v>1.3238826033493367</v>
          </cell>
          <cell r="M1005">
            <v>44.363886205364985</v>
          </cell>
        </row>
        <row r="1006">
          <cell r="A1006" t="str">
            <v>Dufrenoysite</v>
          </cell>
          <cell r="D1006">
            <v>724.57320000000004</v>
          </cell>
        </row>
        <row r="1007">
          <cell r="A1007" t="str">
            <v>Duftite-alpha</v>
          </cell>
          <cell r="D1007">
            <v>426.67253999999997</v>
          </cell>
          <cell r="F1007">
            <v>0.23623268560943717</v>
          </cell>
          <cell r="M1007">
            <v>18.749038782763009</v>
          </cell>
        </row>
        <row r="1008">
          <cell r="A1008" t="str">
            <v>Duftite-beta</v>
          </cell>
          <cell r="D1008">
            <v>426.67253999999997</v>
          </cell>
          <cell r="F1008">
            <v>0.23623268560943717</v>
          </cell>
          <cell r="M1008">
            <v>18.749038782763009</v>
          </cell>
        </row>
        <row r="1009">
          <cell r="A1009" t="str">
            <v>Dugganite</v>
          </cell>
          <cell r="D1009">
            <v>1302.2898300000002</v>
          </cell>
          <cell r="F1009">
            <v>0.30959007028412405</v>
          </cell>
          <cell r="M1009">
            <v>17.199827169041164</v>
          </cell>
        </row>
        <row r="1010">
          <cell r="A1010" t="str">
            <v>Duhamelite</v>
          </cell>
          <cell r="D1010">
            <v>1532.46506</v>
          </cell>
          <cell r="F1010">
            <v>1.249676778927671</v>
          </cell>
          <cell r="M1010">
            <v>28.188818869384207</v>
          </cell>
        </row>
        <row r="1011">
          <cell r="A1011" t="str">
            <v>Dukeite</v>
          </cell>
          <cell r="D1011">
            <v>6499.554079999999</v>
          </cell>
          <cell r="F1011">
            <v>0.18609399739004867</v>
          </cell>
          <cell r="M1011">
            <v>16.24665918619451</v>
          </cell>
        </row>
        <row r="1012">
          <cell r="A1012" t="str">
            <v>Dumontite</v>
          </cell>
          <cell r="D1012">
            <v>1536.5010239999999</v>
          </cell>
          <cell r="F1012">
            <v>0.65599695949177583</v>
          </cell>
          <cell r="M1012">
            <v>21.867046930129476</v>
          </cell>
        </row>
        <row r="1013">
          <cell r="A1013" t="str">
            <v>Dumortierite</v>
          </cell>
          <cell r="D1013">
            <v>569.73229600000002</v>
          </cell>
          <cell r="F1013">
            <v>8.8457334003758145E-2</v>
          </cell>
          <cell r="J1013">
            <v>1.8973823453392575</v>
          </cell>
          <cell r="M1013">
            <v>50.548161306972851</v>
          </cell>
        </row>
        <row r="1014">
          <cell r="A1014" t="str">
            <v>Dundasite</v>
          </cell>
          <cell r="D1014">
            <v>467.22611999999998</v>
          </cell>
          <cell r="F1014">
            <v>1.2943711280525156</v>
          </cell>
          <cell r="K1014">
            <v>5.14140776204892</v>
          </cell>
          <cell r="M1014">
            <v>37.667714296452438</v>
          </cell>
        </row>
        <row r="1015">
          <cell r="A1015" t="str">
            <v>Durangite</v>
          </cell>
          <cell r="D1015">
            <v>207.8889112</v>
          </cell>
          <cell r="M1015">
            <v>30.784518342313582</v>
          </cell>
          <cell r="N1015">
            <v>9.1387285114608829</v>
          </cell>
          <cell r="P1015">
            <v>11.058679304872902</v>
          </cell>
        </row>
        <row r="1016">
          <cell r="A1016" t="str">
            <v>Duranusite</v>
          </cell>
          <cell r="D1016">
            <v>331.75239999999997</v>
          </cell>
        </row>
        <row r="1017">
          <cell r="A1017" t="str">
            <v>Dusmatovite</v>
          </cell>
          <cell r="D1017">
            <v>1176.3094303999999</v>
          </cell>
          <cell r="H1017">
            <v>0.4425493722540168</v>
          </cell>
          <cell r="M1017">
            <v>40.80405950981654</v>
          </cell>
          <cell r="P1017">
            <v>0.5863194004705653</v>
          </cell>
        </row>
        <row r="1018">
          <cell r="A1018" t="str">
            <v>Dussertite</v>
          </cell>
          <cell r="D1018">
            <v>667.74310000000003</v>
          </cell>
          <cell r="F1018">
            <v>0.75473636492836838</v>
          </cell>
          <cell r="M1018">
            <v>31.148536016321245</v>
          </cell>
        </row>
        <row r="1019">
          <cell r="A1019" t="str">
            <v>Duttonite</v>
          </cell>
          <cell r="D1019">
            <v>100.95558</v>
          </cell>
          <cell r="F1019">
            <v>1.9967989882282884</v>
          </cell>
          <cell r="M1019">
            <v>47.543880189683421</v>
          </cell>
        </row>
        <row r="1020">
          <cell r="A1020" t="str">
            <v>Dwornikite</v>
          </cell>
          <cell r="D1020">
            <v>172.05813000000001</v>
          </cell>
          <cell r="F1020">
            <v>1.1716272866617812</v>
          </cell>
          <cell r="M1020">
            <v>46.49417031325401</v>
          </cell>
        </row>
        <row r="1021">
          <cell r="A1021" t="str">
            <v>Dypingite</v>
          </cell>
          <cell r="D1021">
            <v>485.65287999999998</v>
          </cell>
          <cell r="F1021">
            <v>2.4905195661559754</v>
          </cell>
          <cell r="K1021">
            <v>9.8926624300055632</v>
          </cell>
          <cell r="M1021">
            <v>62.593801564607212</v>
          </cell>
        </row>
        <row r="1022">
          <cell r="A1022" t="str">
            <v>Dyscrasite</v>
          </cell>
          <cell r="D1022">
            <v>445.3546</v>
          </cell>
        </row>
        <row r="1023">
          <cell r="A1023" t="str">
            <v>Dzhalindite</v>
          </cell>
          <cell r="D1023">
            <v>165.84201999999999</v>
          </cell>
          <cell r="F1023">
            <v>1.8233135365813804</v>
          </cell>
          <cell r="M1023">
            <v>28.942122147330334</v>
          </cell>
        </row>
        <row r="1024">
          <cell r="A1024" t="str">
            <v>Dzharkenite</v>
          </cell>
          <cell r="D1024">
            <v>213.767</v>
          </cell>
        </row>
        <row r="1025">
          <cell r="A1025" t="str">
            <v>Dzhezkazganite</v>
          </cell>
          <cell r="D1025">
            <v>217.80635000000001</v>
          </cell>
        </row>
        <row r="1026">
          <cell r="A1026" t="str">
            <v>Eakerite</v>
          </cell>
          <cell r="D1026">
            <v>779.37652000000003</v>
          </cell>
          <cell r="F1026">
            <v>0.7759587112016153</v>
          </cell>
          <cell r="M1026">
            <v>45.16261280234616</v>
          </cell>
        </row>
        <row r="1027">
          <cell r="A1027" t="str">
            <v>Earlandite</v>
          </cell>
          <cell r="D1027">
            <v>570.49811999999997</v>
          </cell>
          <cell r="F1027">
            <v>3.1801892703870784</v>
          </cell>
          <cell r="K1027">
            <v>25.264237505287486</v>
          </cell>
          <cell r="M1027">
            <v>50.48030657839854</v>
          </cell>
        </row>
        <row r="1028">
          <cell r="A1028" t="str">
            <v>Earlshannonite</v>
          </cell>
          <cell r="D1028">
            <v>472.78617299999996</v>
          </cell>
          <cell r="F1028">
            <v>2.4730215619059575</v>
          </cell>
          <cell r="M1028">
            <v>50.084188904568492</v>
          </cell>
        </row>
        <row r="1029">
          <cell r="A1029" t="str">
            <v>Eastonite</v>
          </cell>
          <cell r="D1029">
            <v>418.83259999999996</v>
          </cell>
          <cell r="F1029">
            <v>0.48130923906114292</v>
          </cell>
          <cell r="M1029">
            <v>45.839984757633481</v>
          </cell>
        </row>
        <row r="1030">
          <cell r="A1030" t="str">
            <v>Ecandrewsite</v>
          </cell>
          <cell r="D1030">
            <v>157.26921000000002</v>
          </cell>
          <cell r="M1030">
            <v>30.519769254261526</v>
          </cell>
        </row>
        <row r="1031">
          <cell r="A1031" t="str">
            <v>Ecdemite</v>
          </cell>
          <cell r="D1031">
            <v>1646.8498</v>
          </cell>
          <cell r="M1031">
            <v>6.8006080457367766</v>
          </cell>
        </row>
        <row r="1032">
          <cell r="A1032" t="str">
            <v>Eckermannite</v>
          </cell>
          <cell r="D1032">
            <v>803.85632400000009</v>
          </cell>
          <cell r="F1032">
            <v>0.25077615735719461</v>
          </cell>
          <cell r="M1032">
            <v>47.76793918710279</v>
          </cell>
          <cell r="P1032">
            <v>8.5798048657262296</v>
          </cell>
        </row>
        <row r="1033">
          <cell r="A1033" t="str">
            <v>Eclarite</v>
          </cell>
          <cell r="D1033">
            <v>5330.1093000000001</v>
          </cell>
        </row>
        <row r="1034">
          <cell r="A1034" t="str">
            <v>Edenharterite</v>
          </cell>
          <cell r="D1034">
            <v>892.87609999999995</v>
          </cell>
        </row>
        <row r="1035">
          <cell r="A1035" t="str">
            <v>Edenite</v>
          </cell>
          <cell r="D1035">
            <v>834.25228800000014</v>
          </cell>
          <cell r="F1035">
            <v>0.24163913350873539</v>
          </cell>
          <cell r="M1035">
            <v>46.027515359957874</v>
          </cell>
          <cell r="P1035">
            <v>2.7557332872427192</v>
          </cell>
        </row>
        <row r="1036">
          <cell r="A1036" t="str">
            <v>Edgarbaileyite</v>
          </cell>
          <cell r="D1036">
            <v>1371.7067999999999</v>
          </cell>
          <cell r="M1036">
            <v>8.1647040023421926</v>
          </cell>
        </row>
        <row r="1037">
          <cell r="A1037" t="str">
            <v>Edgarite</v>
          </cell>
          <cell r="D1037">
            <v>526.96213999999998</v>
          </cell>
        </row>
        <row r="1038">
          <cell r="A1038" t="str">
            <v>Edingtonite</v>
          </cell>
          <cell r="D1038">
            <v>507.60169999999999</v>
          </cell>
          <cell r="F1038">
            <v>1.5885525994101282</v>
          </cell>
          <cell r="M1038">
            <v>44.127432985350524</v>
          </cell>
        </row>
        <row r="1039">
          <cell r="A1039" t="str">
            <v>Edoylerite</v>
          </cell>
          <cell r="D1039">
            <v>781.89570000000003</v>
          </cell>
          <cell r="M1039">
            <v>8.1849279897561793</v>
          </cell>
        </row>
        <row r="1040">
          <cell r="A1040" t="str">
            <v>Effenbergerite</v>
          </cell>
          <cell r="D1040">
            <v>473.20899999999995</v>
          </cell>
          <cell r="M1040">
            <v>33.810430486317891</v>
          </cell>
        </row>
        <row r="1041">
          <cell r="A1041" t="str">
            <v>Efremovite</v>
          </cell>
          <cell r="D1041">
            <v>372.87779999999998</v>
          </cell>
          <cell r="F1041">
            <v>2.1625100770279166</v>
          </cell>
          <cell r="L1041">
            <v>7.512777644579538</v>
          </cell>
          <cell r="M1041">
            <v>51.489469204119956</v>
          </cell>
        </row>
        <row r="1042">
          <cell r="A1042" t="str">
            <v>Eggletonite</v>
          </cell>
          <cell r="D1042">
            <v>1602.6080359999999</v>
          </cell>
          <cell r="F1042">
            <v>1.8239182222595569</v>
          </cell>
          <cell r="M1042">
            <v>46.921753985264559</v>
          </cell>
          <cell r="P1042">
            <v>2.8690443930857716</v>
          </cell>
        </row>
        <row r="1043">
          <cell r="A1043" t="str">
            <v>Eglestonite</v>
          </cell>
          <cell r="D1043">
            <v>1342.9048400000001</v>
          </cell>
          <cell r="F1043">
            <v>7.5056695752172581E-2</v>
          </cell>
          <cell r="M1043">
            <v>2.3828047265061607</v>
          </cell>
        </row>
        <row r="1044">
          <cell r="A1044" t="str">
            <v>Ehrleite</v>
          </cell>
          <cell r="D1044">
            <v>480.04283050000004</v>
          </cell>
          <cell r="F1044">
            <v>1.7322423066580928</v>
          </cell>
          <cell r="I1044">
            <v>1.8773699818853975</v>
          </cell>
          <cell r="M1044">
            <v>48.327208586443</v>
          </cell>
        </row>
        <row r="1045">
          <cell r="A1045" t="str">
            <v>Eifelite</v>
          </cell>
          <cell r="D1045">
            <v>1022.2956039999999</v>
          </cell>
          <cell r="M1045">
            <v>46.951390392558125</v>
          </cell>
          <cell r="P1045">
            <v>6.7465128217454424</v>
          </cell>
        </row>
        <row r="1046">
          <cell r="A1046" t="str">
            <v>Eitelite</v>
          </cell>
          <cell r="D1046">
            <v>190.30293599999999</v>
          </cell>
          <cell r="K1046">
            <v>12.62303173294184</v>
          </cell>
          <cell r="M1046">
            <v>50.443993149953293</v>
          </cell>
          <cell r="P1046">
            <v>24.161233119388132</v>
          </cell>
        </row>
        <row r="1047">
          <cell r="A1047" t="str">
            <v>Ekanite</v>
          </cell>
          <cell r="D1047">
            <v>856.86609999999996</v>
          </cell>
          <cell r="M1047">
            <v>37.343991085655041</v>
          </cell>
        </row>
        <row r="1048">
          <cell r="A1048" t="str">
            <v>Ekaterinite</v>
          </cell>
          <cell r="D1048">
            <v>333.10508000000004</v>
          </cell>
          <cell r="F1048">
            <v>1.3616514044156875</v>
          </cell>
          <cell r="J1048">
            <v>12.980888793410175</v>
          </cell>
          <cell r="M1048">
            <v>45.629535280578729</v>
          </cell>
        </row>
        <row r="1049">
          <cell r="A1049" t="str">
            <v>Ekatite</v>
          </cell>
          <cell r="D1049">
            <v>1761.3838739999997</v>
          </cell>
          <cell r="F1049">
            <v>0.34906837122547663</v>
          </cell>
          <cell r="M1049">
            <v>27.886117685666971</v>
          </cell>
        </row>
        <row r="1050">
          <cell r="A1050" t="str">
            <v>Ekmanite</v>
          </cell>
          <cell r="D1050">
            <v>440.081795</v>
          </cell>
          <cell r="F1050">
            <v>1.3742081741872554</v>
          </cell>
          <cell r="M1050">
            <v>50.897720047701576</v>
          </cell>
        </row>
        <row r="1051">
          <cell r="A1051" t="str">
            <v>Elbaite</v>
          </cell>
          <cell r="D1051">
            <v>916.67843800000003</v>
          </cell>
          <cell r="F1051">
            <v>0.43982271567295228</v>
          </cell>
          <cell r="H1051">
            <v>1.8929756914387026</v>
          </cell>
          <cell r="J1051">
            <v>3.5377727516701993</v>
          </cell>
          <cell r="M1051">
            <v>54.106367013729184</v>
          </cell>
          <cell r="P1051">
            <v>2.5079424852796639</v>
          </cell>
        </row>
        <row r="1052">
          <cell r="A1052" t="str">
            <v>Ellenbergerite</v>
          </cell>
          <cell r="D1052">
            <v>1198.3398400000001</v>
          </cell>
          <cell r="F1052">
            <v>0.8411136527013906</v>
          </cell>
          <cell r="M1052">
            <v>50.734956788217943</v>
          </cell>
        </row>
        <row r="1053">
          <cell r="A1053" t="str">
            <v>Ellestadite</v>
          </cell>
          <cell r="D1053">
            <v>500.47939972</v>
          </cell>
          <cell r="F1053">
            <v>6.0418470804027444E-2</v>
          </cell>
          <cell r="M1053">
            <v>39.320823216719468</v>
          </cell>
          <cell r="N1053">
            <v>2.2776245988101302</v>
          </cell>
        </row>
        <row r="1054">
          <cell r="A1054" t="str">
            <v>Ellisite</v>
          </cell>
          <cell r="D1054">
            <v>784.26949999999999</v>
          </cell>
        </row>
        <row r="1055">
          <cell r="A1055" t="str">
            <v>Elpasolite</v>
          </cell>
          <cell r="D1055">
            <v>242.1583272</v>
          </cell>
          <cell r="N1055">
            <v>47.072681958962583</v>
          </cell>
          <cell r="P1055">
            <v>9.4936929346281023</v>
          </cell>
        </row>
        <row r="1056">
          <cell r="A1056" t="str">
            <v>Elpidite</v>
          </cell>
          <cell r="D1056">
            <v>599.753376</v>
          </cell>
          <cell r="F1056">
            <v>1.0083544740230024</v>
          </cell>
          <cell r="M1056">
            <v>48.017937292944893</v>
          </cell>
          <cell r="P1056">
            <v>7.6664072000154944</v>
          </cell>
        </row>
        <row r="1057">
          <cell r="A1057" t="str">
            <v>Elyite</v>
          </cell>
          <cell r="D1057">
            <v>1106.4530400000001</v>
          </cell>
          <cell r="F1057">
            <v>0.54657900347944277</v>
          </cell>
          <cell r="M1057">
            <v>15.906088522292821</v>
          </cell>
        </row>
        <row r="1058">
          <cell r="A1058" t="str">
            <v>Embolite</v>
          </cell>
          <cell r="D1058">
            <v>165.54655</v>
          </cell>
        </row>
        <row r="1059">
          <cell r="A1059" t="str">
            <v>Embreyite</v>
          </cell>
          <cell r="D1059">
            <v>1475.9454040000001</v>
          </cell>
          <cell r="F1059">
            <v>0.13658228783644086</v>
          </cell>
          <cell r="M1059">
            <v>18.428174867638937</v>
          </cell>
        </row>
        <row r="1060">
          <cell r="A1060" t="str">
            <v>Emeleusite</v>
          </cell>
          <cell r="D1060">
            <v>1034.5430719999999</v>
          </cell>
          <cell r="H1060">
            <v>1.341848432966936</v>
          </cell>
          <cell r="M1060">
            <v>46.395555003049694</v>
          </cell>
          <cell r="P1060">
            <v>8.8888587134630193</v>
          </cell>
        </row>
        <row r="1061">
          <cell r="A1061" t="str">
            <v>Emilite</v>
          </cell>
          <cell r="D1061">
            <v>8887.4327199999989</v>
          </cell>
        </row>
        <row r="1062">
          <cell r="A1062" t="str">
            <v>Emmonsite</v>
          </cell>
          <cell r="D1062">
            <v>674.51915999999994</v>
          </cell>
          <cell r="F1062">
            <v>0.59772356948318572</v>
          </cell>
          <cell r="M1062">
            <v>26.091682851529374</v>
          </cell>
        </row>
        <row r="1063">
          <cell r="A1063" t="str">
            <v>Emplectite</v>
          </cell>
          <cell r="D1063">
            <v>336.65840000000003</v>
          </cell>
        </row>
        <row r="1064">
          <cell r="A1064" t="str">
            <v>Empressite</v>
          </cell>
          <cell r="D1064">
            <v>235.4682</v>
          </cell>
        </row>
        <row r="1065">
          <cell r="A1065" t="str">
            <v>Enargite</v>
          </cell>
          <cell r="D1065">
            <v>393.8236</v>
          </cell>
        </row>
        <row r="1066">
          <cell r="A1066" t="str">
            <v>Endellite</v>
          </cell>
          <cell r="D1066">
            <v>294.19099999999997</v>
          </cell>
          <cell r="F1066">
            <v>2.740913216243869</v>
          </cell>
          <cell r="M1066">
            <v>59.82283618465555</v>
          </cell>
        </row>
        <row r="1067">
          <cell r="A1067" t="str">
            <v>Englishite</v>
          </cell>
          <cell r="D1067">
            <v>3550.6247979999998</v>
          </cell>
          <cell r="F1067">
            <v>1.6748731106000687</v>
          </cell>
          <cell r="M1067">
            <v>52.721138010820603</v>
          </cell>
          <cell r="P1067">
            <v>1.2949702831428263</v>
          </cell>
        </row>
        <row r="1068">
          <cell r="A1068" t="str">
            <v>Enstatite</v>
          </cell>
          <cell r="D1068">
            <v>200.7774</v>
          </cell>
          <cell r="M1068">
            <v>47.812353382402598</v>
          </cell>
        </row>
        <row r="1069">
          <cell r="A1069" t="str">
            <v>Eosphorite</v>
          </cell>
          <cell r="D1069">
            <v>228.92091199999996</v>
          </cell>
          <cell r="F1069">
            <v>1.7612021395406641</v>
          </cell>
          <cell r="M1069">
            <v>48.923359173057989</v>
          </cell>
        </row>
        <row r="1070">
          <cell r="A1070" t="str">
            <v>Ephesite</v>
          </cell>
          <cell r="D1070">
            <v>388.03660799999994</v>
          </cell>
          <cell r="F1070">
            <v>0.51950768521304058</v>
          </cell>
          <cell r="H1070">
            <v>1.7887487564059938</v>
          </cell>
          <cell r="M1070">
            <v>49.478012136421938</v>
          </cell>
          <cell r="P1070">
            <v>5.9246389454058948</v>
          </cell>
        </row>
        <row r="1071">
          <cell r="A1071" t="str">
            <v>Epididymite</v>
          </cell>
          <cell r="D1071">
            <v>245.26158800000002</v>
          </cell>
          <cell r="F1071">
            <v>0.41096529147483135</v>
          </cell>
          <cell r="I1071">
            <v>3.6745175114824744</v>
          </cell>
          <cell r="M1071">
            <v>52.187218163163806</v>
          </cell>
          <cell r="P1071">
            <v>9.3735705568374605</v>
          </cell>
        </row>
        <row r="1072">
          <cell r="A1072" t="str">
            <v>Epidote</v>
          </cell>
          <cell r="D1072">
            <v>519.30454499999996</v>
          </cell>
          <cell r="F1072">
            <v>0.19409419957994015</v>
          </cell>
          <cell r="M1072">
            <v>40.05206617246148</v>
          </cell>
        </row>
        <row r="1073">
          <cell r="A1073" t="str">
            <v>Epistilbite</v>
          </cell>
          <cell r="D1073">
            <v>608.62087999999994</v>
          </cell>
          <cell r="F1073">
            <v>1.656104864492983</v>
          </cell>
          <cell r="M1073">
            <v>55.204711346741831</v>
          </cell>
        </row>
        <row r="1074">
          <cell r="A1074" t="str">
            <v>Epistolite</v>
          </cell>
          <cell r="D1074">
            <v>767.94581600000004</v>
          </cell>
          <cell r="F1074">
            <v>1.0500115805045287</v>
          </cell>
          <cell r="M1074">
            <v>41.66804393397463</v>
          </cell>
          <cell r="P1074">
            <v>5.9873411693931278</v>
          </cell>
        </row>
        <row r="1075">
          <cell r="A1075" t="str">
            <v>Epsomite</v>
          </cell>
          <cell r="D1075">
            <v>246.47556</v>
          </cell>
          <cell r="F1075">
            <v>5.7251761594537012</v>
          </cell>
          <cell r="M1075">
            <v>71.403996404349385</v>
          </cell>
        </row>
        <row r="1076">
          <cell r="A1076" t="str">
            <v>Ercitite</v>
          </cell>
          <cell r="D1076">
            <v>226.34610749999999</v>
          </cell>
          <cell r="F1076">
            <v>2.2265459104482281</v>
          </cell>
          <cell r="M1076">
            <v>49.479887786451116</v>
          </cell>
          <cell r="P1076">
            <v>10.156908927625363</v>
          </cell>
        </row>
        <row r="1077">
          <cell r="A1077" t="str">
            <v>Erdite</v>
          </cell>
          <cell r="D1077">
            <v>178.99932799999999</v>
          </cell>
          <cell r="F1077">
            <v>2.2523883441618286</v>
          </cell>
          <cell r="M1077">
            <v>17.876491692750935</v>
          </cell>
          <cell r="P1077">
            <v>12.843494026971991</v>
          </cell>
        </row>
        <row r="1078">
          <cell r="A1078" t="str">
            <v>Ericaite</v>
          </cell>
          <cell r="D1078">
            <v>457.99541500000004</v>
          </cell>
          <cell r="J1078">
            <v>16.521999461501157</v>
          </cell>
          <cell r="M1078">
            <v>45.413598736572503</v>
          </cell>
        </row>
        <row r="1079">
          <cell r="A1079" t="str">
            <v>Ericssonite</v>
          </cell>
          <cell r="D1079">
            <v>504.22363999999999</v>
          </cell>
          <cell r="F1079">
            <v>0.19989939384833286</v>
          </cell>
          <cell r="M1079">
            <v>28.557685236654116</v>
          </cell>
        </row>
        <row r="1080">
          <cell r="A1080" t="str">
            <v>Eriochalcite</v>
          </cell>
          <cell r="D1080">
            <v>170.48195999999999</v>
          </cell>
          <cell r="F1080">
            <v>2.3649188453722614</v>
          </cell>
          <cell r="M1080">
            <v>18.769610579324642</v>
          </cell>
        </row>
        <row r="1081">
          <cell r="A1081" t="str">
            <v>Erionite</v>
          </cell>
          <cell r="D1081">
            <v>1428.8600631199997</v>
          </cell>
          <cell r="F1081">
            <v>2.1162464247179753</v>
          </cell>
          <cell r="M1081">
            <v>57.106320000174328</v>
          </cell>
          <cell r="P1081">
            <v>0.54704595094723052</v>
          </cell>
        </row>
        <row r="1082">
          <cell r="A1082" t="str">
            <v>Erionite-Ca</v>
          </cell>
          <cell r="D1082">
            <v>1419.9656771999998</v>
          </cell>
          <cell r="F1082">
            <v>2.1295021763924651</v>
          </cell>
          <cell r="M1082">
            <v>57.464022764901799</v>
          </cell>
          <cell r="P1082">
            <v>0.64761475207860053</v>
          </cell>
        </row>
        <row r="1083">
          <cell r="A1083" t="str">
            <v>Erionite-K</v>
          </cell>
          <cell r="D1083">
            <v>1428.2444335999999</v>
          </cell>
          <cell r="F1083">
            <v>2.1171586101534663</v>
          </cell>
          <cell r="M1083">
            <v>57.130935069936619</v>
          </cell>
          <cell r="P1083">
            <v>1.1267565426064197</v>
          </cell>
        </row>
        <row r="1084">
          <cell r="A1084" t="str">
            <v>Erionite-Na</v>
          </cell>
          <cell r="D1084">
            <v>1411.4215611999998</v>
          </cell>
          <cell r="F1084">
            <v>2.1423932318485548</v>
          </cell>
          <cell r="M1084">
            <v>57.811884303811922</v>
          </cell>
          <cell r="P1084">
            <v>1.4659540259827515</v>
          </cell>
        </row>
        <row r="1085">
          <cell r="A1085" t="str">
            <v>Erlianite</v>
          </cell>
          <cell r="D1085">
            <v>861.42097000000001</v>
          </cell>
          <cell r="F1085">
            <v>0.9360719416895551</v>
          </cell>
          <cell r="M1085">
            <v>42.718509627180303</v>
          </cell>
        </row>
        <row r="1086">
          <cell r="A1086" t="str">
            <v>Erlichmanite</v>
          </cell>
          <cell r="D1086">
            <v>254.33199999999999</v>
          </cell>
        </row>
        <row r="1087">
          <cell r="A1087" t="str">
            <v>Ernienickelite</v>
          </cell>
          <cell r="D1087">
            <v>389.54579000000001</v>
          </cell>
          <cell r="F1087">
            <v>1.5524850108122077</v>
          </cell>
          <cell r="M1087">
            <v>41.071936626500317</v>
          </cell>
        </row>
        <row r="1088">
          <cell r="A1088" t="str">
            <v>Erniggliite</v>
          </cell>
          <cell r="D1088">
            <v>869.71579999999994</v>
          </cell>
        </row>
        <row r="1089">
          <cell r="A1089" t="str">
            <v>Ernstite</v>
          </cell>
          <cell r="D1089">
            <v>210.85613700000002</v>
          </cell>
          <cell r="F1089">
            <v>0.71703390828980229</v>
          </cell>
          <cell r="M1089">
            <v>45.526965145908939</v>
          </cell>
        </row>
        <row r="1090">
          <cell r="A1090" t="str">
            <v>Ershovite</v>
          </cell>
          <cell r="D1090">
            <v>1022.2016438000001</v>
          </cell>
          <cell r="F1090">
            <v>1.3804673554957552</v>
          </cell>
          <cell r="M1090">
            <v>45.390515933349548</v>
          </cell>
          <cell r="P1090">
            <v>9.2210817084581169</v>
          </cell>
        </row>
        <row r="1091">
          <cell r="A1091" t="str">
            <v>Ertixiite</v>
          </cell>
          <cell r="D1091">
            <v>302.31613599999997</v>
          </cell>
          <cell r="M1091">
            <v>47.630471170086672</v>
          </cell>
          <cell r="P1091">
            <v>15.209090923284363</v>
          </cell>
        </row>
        <row r="1092">
          <cell r="A1092" t="str">
            <v>Erythrite</v>
          </cell>
          <cell r="D1092">
            <v>598.76023999999995</v>
          </cell>
          <cell r="F1092">
            <v>2.693405293577944</v>
          </cell>
          <cell r="M1092">
            <v>42.75340660562231</v>
          </cell>
        </row>
        <row r="1093">
          <cell r="A1093" t="str">
            <v>Erythrosiderite</v>
          </cell>
          <cell r="D1093">
            <v>329.32238000000001</v>
          </cell>
          <cell r="F1093">
            <v>0.61212967062851908</v>
          </cell>
          <cell r="M1093">
            <v>4.858278990938909</v>
          </cell>
        </row>
        <row r="1094">
          <cell r="A1094" t="str">
            <v>Eskebornite</v>
          </cell>
          <cell r="D1094">
            <v>277.31299999999999</v>
          </cell>
        </row>
        <row r="1095">
          <cell r="A1095" t="str">
            <v>Eskimoite</v>
          </cell>
          <cell r="D1095">
            <v>7116.1594000000005</v>
          </cell>
        </row>
        <row r="1096">
          <cell r="A1096" t="str">
            <v>Eskolaite</v>
          </cell>
          <cell r="D1096">
            <v>151.99039999999999</v>
          </cell>
          <cell r="M1096">
            <v>31.579757668905405</v>
          </cell>
        </row>
        <row r="1097">
          <cell r="A1097" t="str">
            <v>Esperanzaite</v>
          </cell>
          <cell r="D1097">
            <v>563.97876079999992</v>
          </cell>
          <cell r="F1097">
            <v>0.89359748102060088</v>
          </cell>
          <cell r="M1097">
            <v>31.205678694416537</v>
          </cell>
          <cell r="N1097">
            <v>13.474552249486059</v>
          </cell>
          <cell r="P1097">
            <v>4.0763535079564299</v>
          </cell>
        </row>
        <row r="1098">
          <cell r="A1098" t="str">
            <v>Esperite</v>
          </cell>
          <cell r="D1098">
            <v>957.32639999999992</v>
          </cell>
          <cell r="M1098">
            <v>26.740137950859811</v>
          </cell>
        </row>
        <row r="1099">
          <cell r="A1099" t="str">
            <v>Esseneite</v>
          </cell>
          <cell r="D1099">
            <v>246.98844</v>
          </cell>
          <cell r="M1099">
            <v>38.86675829848555</v>
          </cell>
        </row>
        <row r="1100">
          <cell r="A1100" t="str">
            <v>Ettringite</v>
          </cell>
          <cell r="D1100">
            <v>1255.10724</v>
          </cell>
          <cell r="F1100">
            <v>5.1396532458851878</v>
          </cell>
          <cell r="M1100">
            <v>63.737183127076861</v>
          </cell>
        </row>
        <row r="1101">
          <cell r="A1101" t="str">
            <v>Eucairite</v>
          </cell>
          <cell r="D1101">
            <v>250.37419999999997</v>
          </cell>
        </row>
        <row r="1102">
          <cell r="A1102" t="str">
            <v>Euchlorine</v>
          </cell>
          <cell r="D1102">
            <v>556.91626799999995</v>
          </cell>
          <cell r="M1102">
            <v>37.347122350536189</v>
          </cell>
          <cell r="P1102">
            <v>4.1280474859463085</v>
          </cell>
        </row>
        <row r="1103">
          <cell r="A1103" t="str">
            <v>Euchroite</v>
          </cell>
          <cell r="D1103">
            <v>337.06437999999997</v>
          </cell>
          <cell r="F1103">
            <v>2.0932440265565888</v>
          </cell>
          <cell r="M1103">
            <v>37.973517106731961</v>
          </cell>
        </row>
        <row r="1104">
          <cell r="A1104" t="str">
            <v>Euclase</v>
          </cell>
          <cell r="D1104">
            <v>145.08416</v>
          </cell>
          <cell r="F1104">
            <v>0.69472780488235242</v>
          </cell>
          <cell r="I1104">
            <v>6.2116912004728846</v>
          </cell>
          <cell r="M1104">
            <v>55.138341773492016</v>
          </cell>
        </row>
        <row r="1105">
          <cell r="A1105" t="str">
            <v>Eucryptite</v>
          </cell>
          <cell r="D1105">
            <v>126.00564</v>
          </cell>
          <cell r="H1105">
            <v>5.5084835885123873</v>
          </cell>
          <cell r="M1105">
            <v>50.789472598210686</v>
          </cell>
        </row>
        <row r="1106">
          <cell r="A1106" t="str">
            <v>Eudialyte</v>
          </cell>
          <cell r="D1106">
            <v>992.14593200000013</v>
          </cell>
          <cell r="F1106">
            <v>0.15238786465134646</v>
          </cell>
          <cell r="M1106">
            <v>37.896229563938782</v>
          </cell>
          <cell r="P1106">
            <v>9.2687042333203848</v>
          </cell>
        </row>
        <row r="1107">
          <cell r="A1107" t="str">
            <v>Eudidymite</v>
          </cell>
          <cell r="D1107">
            <v>245.26158800000002</v>
          </cell>
          <cell r="F1107">
            <v>0.41096529147483135</v>
          </cell>
          <cell r="I1107">
            <v>3.6745175114824744</v>
          </cell>
          <cell r="M1107">
            <v>52.187218163163806</v>
          </cell>
          <cell r="P1107">
            <v>9.3735705568374605</v>
          </cell>
        </row>
        <row r="1108">
          <cell r="A1108" t="str">
            <v>Eugenite</v>
          </cell>
          <cell r="D1108">
            <v>1371.9938</v>
          </cell>
        </row>
        <row r="1109">
          <cell r="A1109" t="str">
            <v>Eugsterite</v>
          </cell>
          <cell r="D1109">
            <v>456.25843199999997</v>
          </cell>
          <cell r="F1109">
            <v>0.88365709370605128</v>
          </cell>
          <cell r="M1109">
            <v>49.093142020003256</v>
          </cell>
          <cell r="P1109">
            <v>20.15504055385874</v>
          </cell>
        </row>
        <row r="1110">
          <cell r="A1110" t="str">
            <v>Eulytite</v>
          </cell>
          <cell r="D1110">
            <v>1112.1709000000001</v>
          </cell>
          <cell r="M1110">
            <v>17.262886486240557</v>
          </cell>
        </row>
        <row r="1111">
          <cell r="A1111" t="str">
            <v>Euxenite-(Y)</v>
          </cell>
          <cell r="D1111">
            <v>392.28168700000003</v>
          </cell>
          <cell r="M1111">
            <v>24.471292742248245</v>
          </cell>
        </row>
        <row r="1112">
          <cell r="A1112" t="str">
            <v>Evansite</v>
          </cell>
          <cell r="D1112">
            <v>386.05170200000003</v>
          </cell>
          <cell r="F1112">
            <v>4.6996088622347267</v>
          </cell>
          <cell r="M1112">
            <v>66.309874732789027</v>
          </cell>
        </row>
        <row r="1113">
          <cell r="A1113" t="str">
            <v>Eveite</v>
          </cell>
          <cell r="D1113">
            <v>265.80264</v>
          </cell>
          <cell r="F1113">
            <v>0.37920616589812656</v>
          </cell>
          <cell r="M1113">
            <v>30.096390314257228</v>
          </cell>
        </row>
        <row r="1114">
          <cell r="A1114" t="str">
            <v>Evenkite</v>
          </cell>
          <cell r="D1114">
            <v>338.661</v>
          </cell>
          <cell r="F1114">
            <v>14.881252934350281</v>
          </cell>
          <cell r="K1114">
            <v>85.118747065649728</v>
          </cell>
        </row>
        <row r="1115">
          <cell r="A1115" t="str">
            <v>Eveslogite</v>
          </cell>
          <cell r="D1115">
            <v>6959.6064657999996</v>
          </cell>
          <cell r="F1115">
            <v>0.21724073155998594</v>
          </cell>
          <cell r="M1115">
            <v>36.552420205092453</v>
          </cell>
          <cell r="N1115">
            <v>2.4568289836535371</v>
          </cell>
          <cell r="P1115">
            <v>1.3213257452399561</v>
          </cell>
        </row>
        <row r="1116">
          <cell r="A1116" t="str">
            <v>Ewaldite</v>
          </cell>
          <cell r="D1116">
            <v>294.75666539999997</v>
          </cell>
          <cell r="K1116">
            <v>8.1497732943208963</v>
          </cell>
          <cell r="M1116">
            <v>32.568016695984781</v>
          </cell>
          <cell r="P1116">
            <v>2.3398725829119114</v>
          </cell>
        </row>
        <row r="1117">
          <cell r="A1117" t="str">
            <v>Eylettersite</v>
          </cell>
          <cell r="D1117">
            <v>481.0993186</v>
          </cell>
          <cell r="F1117">
            <v>1.6970121728208161</v>
          </cell>
          <cell r="M1117">
            <v>45.560609114527232</v>
          </cell>
        </row>
        <row r="1118">
          <cell r="A1118" t="str">
            <v>Ezcurrite</v>
          </cell>
          <cell r="D1118">
            <v>598.15583199999992</v>
          </cell>
          <cell r="F1118">
            <v>2.3591109950090736</v>
          </cell>
          <cell r="J1118">
            <v>18.072213663545796</v>
          </cell>
          <cell r="M1118">
            <v>64.194910332329584</v>
          </cell>
          <cell r="P1118">
            <v>15.373765009115553</v>
          </cell>
        </row>
        <row r="1119">
          <cell r="A1119" t="str">
            <v>Eztlite</v>
          </cell>
          <cell r="D1119">
            <v>1814.06864</v>
          </cell>
          <cell r="F1119">
            <v>1.4446222938951199</v>
          </cell>
          <cell r="M1119">
            <v>29.104753169648529</v>
          </cell>
        </row>
        <row r="1120">
          <cell r="A1120" t="str">
            <v>Fabianite</v>
          </cell>
          <cell r="D1120">
            <v>169.51233999999999</v>
          </cell>
          <cell r="F1120">
            <v>0.59461157813053611</v>
          </cell>
          <cell r="J1120">
            <v>19.131350555363699</v>
          </cell>
          <cell r="M1120">
            <v>56.630921383068632</v>
          </cell>
        </row>
        <row r="1121">
          <cell r="A1121" t="str">
            <v>Faheyite</v>
          </cell>
          <cell r="D1121">
            <v>664.97527550000007</v>
          </cell>
          <cell r="F1121">
            <v>1.8189067241493253</v>
          </cell>
          <cell r="I1121">
            <v>2.7105308519098466</v>
          </cell>
          <cell r="M1121">
            <v>52.932313872171918</v>
          </cell>
        </row>
        <row r="1122">
          <cell r="A1122" t="str">
            <v>Fahleite</v>
          </cell>
          <cell r="D1122">
            <v>1564.4511199999999</v>
          </cell>
          <cell r="F1122">
            <v>1.8039758250804288</v>
          </cell>
          <cell r="M1122">
            <v>38.862013151296161</v>
          </cell>
        </row>
        <row r="1123">
          <cell r="A1123" t="str">
            <v>Fairbankite</v>
          </cell>
          <cell r="D1123">
            <v>382.79819999999995</v>
          </cell>
          <cell r="M1123">
            <v>12.538773693293228</v>
          </cell>
        </row>
        <row r="1124">
          <cell r="A1124" t="str">
            <v>Fairchildite</v>
          </cell>
          <cell r="D1124">
            <v>238.29300000000001</v>
          </cell>
          <cell r="K1124">
            <v>10.080866832009331</v>
          </cell>
          <cell r="M1124">
            <v>40.285027256360863</v>
          </cell>
        </row>
        <row r="1125">
          <cell r="A1125" t="str">
            <v>Fairfieldite</v>
          </cell>
          <cell r="D1125">
            <v>361.29457150000002</v>
          </cell>
          <cell r="F1125">
            <v>1.1159204477557449</v>
          </cell>
          <cell r="M1125">
            <v>44.283532779290596</v>
          </cell>
        </row>
        <row r="1126">
          <cell r="A1126" t="str">
            <v>Falcondoite</v>
          </cell>
          <cell r="D1126">
            <v>750.98536000000001</v>
          </cell>
          <cell r="F1126">
            <v>1.8790193193646281</v>
          </cell>
          <cell r="M1126">
            <v>49.000449223137984</v>
          </cell>
        </row>
        <row r="1127">
          <cell r="A1127" t="str">
            <v>Falkmanite</v>
          </cell>
          <cell r="D1127">
            <v>1842.8309999999999</v>
          </cell>
        </row>
        <row r="1128">
          <cell r="A1128" t="str">
            <v>Famatinite</v>
          </cell>
          <cell r="D1128">
            <v>440.65200000000004</v>
          </cell>
        </row>
        <row r="1129">
          <cell r="A1129" t="str">
            <v>Fangite</v>
          </cell>
          <cell r="D1129">
            <v>816.33550000000002</v>
          </cell>
        </row>
        <row r="1130">
          <cell r="A1130" t="str">
            <v>Farringtonite</v>
          </cell>
          <cell r="D1130">
            <v>262.85772399999996</v>
          </cell>
          <cell r="M1130">
            <v>48.693718431496428</v>
          </cell>
        </row>
        <row r="1131">
          <cell r="A1131" t="str">
            <v>Faujasite</v>
          </cell>
          <cell r="D1131">
            <v>536.60529599999995</v>
          </cell>
          <cell r="F1131">
            <v>3.0053821906371949</v>
          </cell>
          <cell r="M1131">
            <v>59.631912391710728</v>
          </cell>
          <cell r="P1131">
            <v>2.142148816958378</v>
          </cell>
        </row>
        <row r="1132">
          <cell r="A1132" t="str">
            <v>Faujasite-Ca</v>
          </cell>
          <cell r="D1132">
            <v>2127.5942464</v>
          </cell>
          <cell r="F1132">
            <v>3.0319766143921081</v>
          </cell>
          <cell r="M1132">
            <v>60.159591151637358</v>
          </cell>
          <cell r="P1132">
            <v>1.134579887158695</v>
          </cell>
        </row>
        <row r="1133">
          <cell r="A1133" t="str">
            <v>Faujasite-Mg</v>
          </cell>
          <cell r="D1133">
            <v>2099.9914964</v>
          </cell>
          <cell r="F1133">
            <v>3.0718295817190628</v>
          </cell>
          <cell r="M1133">
            <v>60.950342046346961</v>
          </cell>
          <cell r="P1133">
            <v>1.1494930546805429</v>
          </cell>
        </row>
        <row r="1134">
          <cell r="A1134" t="str">
            <v>Faujasite-Na</v>
          </cell>
          <cell r="D1134">
            <v>2109.6516028000001</v>
          </cell>
          <cell r="F1134">
            <v>3.0577636570124951</v>
          </cell>
          <cell r="M1134">
            <v>60.671250091778418</v>
          </cell>
          <cell r="P1134">
            <v>2.2884590392045374</v>
          </cell>
        </row>
        <row r="1135">
          <cell r="A1135" t="str">
            <v>Faustite</v>
          </cell>
          <cell r="D1135">
            <v>823.92336799999998</v>
          </cell>
          <cell r="F1135">
            <v>2.0796812744361923</v>
          </cell>
          <cell r="M1135">
            <v>55.34287747012899</v>
          </cell>
        </row>
        <row r="1136">
          <cell r="A1136" t="str">
            <v>Fayalite</v>
          </cell>
          <cell r="D1136">
            <v>203.77709999999999</v>
          </cell>
          <cell r="M1136">
            <v>31.405687881513671</v>
          </cell>
        </row>
        <row r="1137">
          <cell r="A1137" t="str">
            <v>Fedorite</v>
          </cell>
          <cell r="D1137">
            <v>1493.9447072</v>
          </cell>
          <cell r="F1137">
            <v>1.0120254067726986</v>
          </cell>
          <cell r="M1137">
            <v>48.192747464489287</v>
          </cell>
          <cell r="N1137">
            <v>1.2716938658062804</v>
          </cell>
          <cell r="P1137">
            <v>6.1554535155690395</v>
          </cell>
        </row>
        <row r="1138">
          <cell r="A1138" t="str">
            <v>Fedorovskite</v>
          </cell>
          <cell r="D1138">
            <v>401.36236499999995</v>
          </cell>
          <cell r="F1138">
            <v>1.5067780458190196</v>
          </cell>
          <cell r="J1138">
            <v>10.77330705882202</v>
          </cell>
          <cell r="M1138">
            <v>51.821550333948231</v>
          </cell>
        </row>
        <row r="1139">
          <cell r="A1139" t="str">
            <v>Fedotovite</v>
          </cell>
          <cell r="D1139">
            <v>573.02480000000003</v>
          </cell>
          <cell r="M1139">
            <v>36.297242283405531</v>
          </cell>
        </row>
        <row r="1140">
          <cell r="A1140" t="str">
            <v>Feinglosite</v>
          </cell>
          <cell r="D1140">
            <v>751.83012999999994</v>
          </cell>
          <cell r="F1140">
            <v>0.26812971701466665</v>
          </cell>
          <cell r="M1140">
            <v>19.152544471714641</v>
          </cell>
        </row>
        <row r="1141">
          <cell r="A1141" t="str">
            <v>Feitknechtite</v>
          </cell>
          <cell r="D1141">
            <v>87.944789999999998</v>
          </cell>
          <cell r="F1141">
            <v>1.1461054145447389</v>
          </cell>
          <cell r="M1141">
            <v>36.385100243004729</v>
          </cell>
        </row>
        <row r="1142">
          <cell r="A1142" t="str">
            <v>Feklichevite</v>
          </cell>
          <cell r="D1142">
            <v>3032.6935754400001</v>
          </cell>
          <cell r="F1142">
            <v>0.159531844535202</v>
          </cell>
          <cell r="M1142">
            <v>40.516916379252912</v>
          </cell>
          <cell r="N1142">
            <v>0.12529062186735174</v>
          </cell>
          <cell r="P1142">
            <v>8.4145139774952735</v>
          </cell>
        </row>
        <row r="1143">
          <cell r="A1143" t="str">
            <v>Felbertalite</v>
          </cell>
          <cell r="D1143">
            <v>3599.5050999999999</v>
          </cell>
        </row>
        <row r="1144">
          <cell r="A1144" t="str">
            <v>Felsobanyaite</v>
          </cell>
          <cell r="D1144">
            <v>464.13956000000007</v>
          </cell>
          <cell r="F1144">
            <v>4.3432626169594331</v>
          </cell>
          <cell r="M1144">
            <v>65.495085142063729</v>
          </cell>
        </row>
        <row r="1145">
          <cell r="A1145" t="str">
            <v>Fenaksite</v>
          </cell>
          <cell r="D1145">
            <v>806.41505963999998</v>
          </cell>
          <cell r="F1145">
            <v>9.9992180250201665E-2</v>
          </cell>
          <cell r="M1145">
            <v>41.267522973661116</v>
          </cell>
          <cell r="N1145">
            <v>0.47118175616614283</v>
          </cell>
          <cell r="P1145">
            <v>4.2762906753495713</v>
          </cell>
        </row>
        <row r="1146">
          <cell r="A1146" t="str">
            <v>Fencooperite</v>
          </cell>
          <cell r="D1146">
            <v>1800.9717016</v>
          </cell>
          <cell r="F1146">
            <v>0.10857492087536975</v>
          </cell>
          <cell r="K1146">
            <v>1.3338355055028699</v>
          </cell>
          <cell r="M1146">
            <v>28.046029682268937</v>
          </cell>
        </row>
        <row r="1147">
          <cell r="A1147" t="str">
            <v>Ferberite</v>
          </cell>
          <cell r="D1147">
            <v>303.69459999999998</v>
          </cell>
          <cell r="M1147">
            <v>21.073012164193898</v>
          </cell>
        </row>
        <row r="1148">
          <cell r="A1148" t="str">
            <v>Ferchromide</v>
          </cell>
          <cell r="D1148">
            <v>178.32709999999997</v>
          </cell>
        </row>
        <row r="1149">
          <cell r="A1149" t="str">
            <v>Ferdisilicite</v>
          </cell>
          <cell r="D1149">
            <v>112.018</v>
          </cell>
        </row>
        <row r="1150">
          <cell r="A1150" t="str">
            <v>Fergusonite-(Ce)</v>
          </cell>
          <cell r="D1150">
            <v>296.93979899999999</v>
          </cell>
          <cell r="F1150">
            <v>0.20366552480895295</v>
          </cell>
          <cell r="M1150">
            <v>23.168810725840089</v>
          </cell>
        </row>
        <row r="1151">
          <cell r="A1151" t="str">
            <v>Fergusonite-(Nd)</v>
          </cell>
          <cell r="D1151">
            <v>267.163344</v>
          </cell>
          <cell r="M1151">
            <v>21.559035434142494</v>
          </cell>
        </row>
        <row r="1152">
          <cell r="A1152" t="str">
            <v>Fergusonite-(Y)</v>
          </cell>
          <cell r="D1152">
            <v>245.80982999999998</v>
          </cell>
          <cell r="M1152">
            <v>26.035411195719881</v>
          </cell>
        </row>
        <row r="1153">
          <cell r="A1153" t="str">
            <v>Fergusonite-beta-(Ce)</v>
          </cell>
          <cell r="D1153">
            <v>288.77920699999993</v>
          </cell>
          <cell r="M1153">
            <v>22.161429371886882</v>
          </cell>
        </row>
        <row r="1154">
          <cell r="A1154" t="str">
            <v>Fergusonite-beta-(Nd)</v>
          </cell>
          <cell r="D1154">
            <v>285.36119199999996</v>
          </cell>
          <cell r="M1154">
            <v>22.426875761017989</v>
          </cell>
        </row>
        <row r="1155">
          <cell r="A1155" t="str">
            <v>Fergusonite-beta-(Y)</v>
          </cell>
          <cell r="D1155">
            <v>245.80982999999998</v>
          </cell>
          <cell r="M1155">
            <v>26.035411195719881</v>
          </cell>
        </row>
        <row r="1156">
          <cell r="A1156" t="str">
            <v>Fermorite</v>
          </cell>
          <cell r="D1156">
            <v>707.26502100000005</v>
          </cell>
          <cell r="F1156">
            <v>0.14251234969529195</v>
          </cell>
          <cell r="M1156">
            <v>29.407957954137249</v>
          </cell>
        </row>
        <row r="1157">
          <cell r="A1157" t="str">
            <v>Fernandinite</v>
          </cell>
          <cell r="D1157">
            <v>839.65912000000003</v>
          </cell>
          <cell r="F1157">
            <v>0.96033256924548149</v>
          </cell>
          <cell r="M1157">
            <v>45.731129556480013</v>
          </cell>
        </row>
        <row r="1158">
          <cell r="A1158" t="str">
            <v>Feroxyhyte</v>
          </cell>
          <cell r="D1158">
            <v>88.853740000000002</v>
          </cell>
          <cell r="F1158">
            <v>1.1343810626316913</v>
          </cell>
          <cell r="M1158">
            <v>36.012890397185302</v>
          </cell>
        </row>
        <row r="1159">
          <cell r="A1159" t="str">
            <v>Ferrarisite</v>
          </cell>
          <cell r="D1159">
            <v>920.22020000000009</v>
          </cell>
          <cell r="F1159">
            <v>2.190649585827392</v>
          </cell>
          <cell r="M1159">
            <v>43.466226887868793</v>
          </cell>
        </row>
        <row r="1160">
          <cell r="A1160" t="str">
            <v>Ferrazite</v>
          </cell>
          <cell r="D1160">
            <v>903.26021399999991</v>
          </cell>
          <cell r="F1160">
            <v>1.7854257001515625</v>
          </cell>
          <cell r="M1160">
            <v>28.340714672505218</v>
          </cell>
        </row>
        <row r="1161">
          <cell r="A1161" t="str">
            <v>Ferri-clinoferroholmquistite</v>
          </cell>
          <cell r="D1161">
            <v>903.80248000000006</v>
          </cell>
          <cell r="F1161">
            <v>0.2230443094159246</v>
          </cell>
          <cell r="H1161">
            <v>1.5359550684127354</v>
          </cell>
          <cell r="M1161">
            <v>42.485566094043023</v>
          </cell>
        </row>
        <row r="1162">
          <cell r="A1162" t="str">
            <v>Ferri-clinoholmquistite</v>
          </cell>
          <cell r="D1162">
            <v>809.17647999999997</v>
          </cell>
          <cell r="F1162">
            <v>0.24912735970773645</v>
          </cell>
          <cell r="H1162">
            <v>1.7155713670768087</v>
          </cell>
          <cell r="M1162">
            <v>47.453875574831343</v>
          </cell>
        </row>
        <row r="1163">
          <cell r="A1163" t="str">
            <v>Ferri-ferrobarroisite</v>
          </cell>
          <cell r="D1163">
            <v>951.88428799999997</v>
          </cell>
          <cell r="F1163">
            <v>0.21177784163614646</v>
          </cell>
          <cell r="M1163">
            <v>40.339524965454629</v>
          </cell>
          <cell r="P1163">
            <v>2.4151851532609814</v>
          </cell>
        </row>
        <row r="1164">
          <cell r="A1164" t="str">
            <v>Ferri-ferrotschermakite</v>
          </cell>
          <cell r="D1164">
            <v>967.86856</v>
          </cell>
          <cell r="F1164">
            <v>0.20828034748850607</v>
          </cell>
          <cell r="M1164">
            <v>39.673320931098331</v>
          </cell>
        </row>
        <row r="1165">
          <cell r="A1165" t="str">
            <v>Ferri-magnesiotaramite</v>
          </cell>
          <cell r="D1165">
            <v>879.1440960000001</v>
          </cell>
          <cell r="F1165">
            <v>0.22930029436266608</v>
          </cell>
          <cell r="M1165">
            <v>43.677208519864756</v>
          </cell>
          <cell r="P1165">
            <v>5.2300340989834728</v>
          </cell>
        </row>
        <row r="1166">
          <cell r="A1166" t="str">
            <v>Ferriallanite-(Ce)</v>
          </cell>
          <cell r="D1166">
            <v>604.39971800000012</v>
          </cell>
          <cell r="F1166">
            <v>0.16676711950418213</v>
          </cell>
          <cell r="M1166">
            <v>34.413020689066563</v>
          </cell>
        </row>
        <row r="1167">
          <cell r="A1167" t="str">
            <v>Ferribarroisite</v>
          </cell>
          <cell r="D1167">
            <v>928.22778800000015</v>
          </cell>
          <cell r="F1167">
            <v>0.21717514020383968</v>
          </cell>
          <cell r="M1167">
            <v>41.367604478567927</v>
          </cell>
          <cell r="P1167">
            <v>2.476737746618721</v>
          </cell>
        </row>
        <row r="1168">
          <cell r="A1168" t="str">
            <v>Ferric-ferronyboite</v>
          </cell>
          <cell r="D1168">
            <v>957.78582400000005</v>
          </cell>
          <cell r="F1168">
            <v>0.21047294180875242</v>
          </cell>
          <cell r="M1168">
            <v>40.090967142984155</v>
          </cell>
          <cell r="P1168">
            <v>7.2009109209785098</v>
          </cell>
        </row>
        <row r="1169">
          <cell r="A1169" t="str">
            <v>Ferricopiapite</v>
          </cell>
          <cell r="D1169">
            <v>1231.3174901999998</v>
          </cell>
          <cell r="F1169">
            <v>3.4380637274245069</v>
          </cell>
          <cell r="M1169">
            <v>59.771131804556589</v>
          </cell>
        </row>
        <row r="1170">
          <cell r="A1170" t="str">
            <v>Ferrierite</v>
          </cell>
          <cell r="D1170">
            <v>1290.8595143999999</v>
          </cell>
          <cell r="F1170">
            <v>1.4054914417571573</v>
          </cell>
          <cell r="M1170">
            <v>55.774698328396198</v>
          </cell>
          <cell r="P1170">
            <v>1.4247727343551122</v>
          </cell>
        </row>
        <row r="1171">
          <cell r="A1171" t="str">
            <v>Ferrierite-K</v>
          </cell>
          <cell r="D1171">
            <v>1300.5246336</v>
          </cell>
          <cell r="F1171">
            <v>1.3950462398992269</v>
          </cell>
          <cell r="M1171">
            <v>55.360197061937441</v>
          </cell>
          <cell r="P1171">
            <v>0.35354605989064136</v>
          </cell>
        </row>
        <row r="1172">
          <cell r="A1172" t="str">
            <v>Ferrierite-Mg</v>
          </cell>
          <cell r="D1172">
            <v>1318.3862208</v>
          </cell>
          <cell r="F1172">
            <v>1.3761460574876785</v>
          </cell>
          <cell r="M1172">
            <v>54.610173304384091</v>
          </cell>
          <cell r="P1172">
            <v>1.046268580661428</v>
          </cell>
        </row>
        <row r="1173">
          <cell r="A1173" t="str">
            <v>Ferrierite-Na</v>
          </cell>
          <cell r="D1173">
            <v>1290.8595143999999</v>
          </cell>
          <cell r="F1173">
            <v>1.4054914417571573</v>
          </cell>
          <cell r="M1173">
            <v>55.774698328396198</v>
          </cell>
          <cell r="P1173">
            <v>1.4247727343551122</v>
          </cell>
        </row>
        <row r="1174">
          <cell r="A1174" t="str">
            <v>Ferrihydrite</v>
          </cell>
          <cell r="D1174">
            <v>168.69983999999999</v>
          </cell>
          <cell r="F1174">
            <v>0.59747537401339568</v>
          </cell>
          <cell r="M1174">
            <v>33.193807415584978</v>
          </cell>
        </row>
        <row r="1175">
          <cell r="A1175" t="str">
            <v>Ferrikatophorite</v>
          </cell>
          <cell r="D1175">
            <v>943.33205599999997</v>
          </cell>
          <cell r="F1175">
            <v>0.21369781586220155</v>
          </cell>
          <cell r="M1175">
            <v>40.705242396639179</v>
          </cell>
          <cell r="P1175">
            <v>4.8741623596431669</v>
          </cell>
        </row>
        <row r="1176">
          <cell r="A1176" t="str">
            <v>Ferrilotharmeyerite</v>
          </cell>
          <cell r="D1176">
            <v>490.78534999999999</v>
          </cell>
          <cell r="F1176">
            <v>0.51343219596917467</v>
          </cell>
          <cell r="M1176">
            <v>32.599587579376603</v>
          </cell>
        </row>
        <row r="1177">
          <cell r="A1177" t="str">
            <v>Ferrimolybdite</v>
          </cell>
          <cell r="D1177">
            <v>717.61375999999996</v>
          </cell>
          <cell r="F1177">
            <v>1.9664004213074178</v>
          </cell>
          <cell r="M1177">
            <v>42.361032765035056</v>
          </cell>
        </row>
        <row r="1178">
          <cell r="A1178" t="str">
            <v>Ferrinatrite</v>
          </cell>
          <cell r="D1178">
            <v>501.06762399999991</v>
          </cell>
          <cell r="F1178">
            <v>1.6092678141184398</v>
          </cell>
          <cell r="M1178">
            <v>54.282054352008977</v>
          </cell>
          <cell r="P1178">
            <v>13.764470242443766</v>
          </cell>
        </row>
        <row r="1179">
          <cell r="A1179" t="str">
            <v>Ferripedrizite</v>
          </cell>
          <cell r="D1179">
            <v>832.87436323999998</v>
          </cell>
          <cell r="F1179">
            <v>0.1573252891231591</v>
          </cell>
          <cell r="H1179">
            <v>1.4167442919118658</v>
          </cell>
          <cell r="M1179">
            <v>44.758974036589294</v>
          </cell>
          <cell r="N1179">
            <v>1.5967452988065873</v>
          </cell>
          <cell r="P1179">
            <v>2.070219322506806</v>
          </cell>
        </row>
        <row r="1180">
          <cell r="A1180" t="str">
            <v>Ferripyrophyllite</v>
          </cell>
          <cell r="D1180">
            <v>418.04467999999997</v>
          </cell>
          <cell r="F1180">
            <v>0.48221639849596942</v>
          </cell>
          <cell r="M1180">
            <v>45.926382797168955</v>
          </cell>
        </row>
        <row r="1181">
          <cell r="A1181" t="str">
            <v>Ferrisicklerite</v>
          </cell>
          <cell r="D1181">
            <v>157.53212450000001</v>
          </cell>
          <cell r="H1181">
            <v>4.4060854394177866</v>
          </cell>
          <cell r="M1181">
            <v>40.625110721464303</v>
          </cell>
        </row>
        <row r="1182">
          <cell r="A1182" t="str">
            <v>Ferristrunzite</v>
          </cell>
          <cell r="D1182">
            <v>516.59742400000005</v>
          </cell>
          <cell r="F1182">
            <v>2.926669645956268</v>
          </cell>
          <cell r="M1182">
            <v>52.650243180461544</v>
          </cell>
        </row>
        <row r="1183">
          <cell r="A1183" t="str">
            <v>Ferrisurite</v>
          </cell>
          <cell r="D1183">
            <v>914.93359208000004</v>
          </cell>
          <cell r="F1183">
            <v>0.38557880381022636</v>
          </cell>
          <cell r="K1183">
            <v>2.231713883581468</v>
          </cell>
          <cell r="M1183">
            <v>31.651383500047391</v>
          </cell>
          <cell r="N1183">
            <v>0.83059156924424371</v>
          </cell>
          <cell r="P1183">
            <v>0.25127253167888736</v>
          </cell>
        </row>
        <row r="1184">
          <cell r="A1184" t="str">
            <v>Ferrisymplesite</v>
          </cell>
          <cell r="D1184">
            <v>586.47782000000007</v>
          </cell>
          <cell r="F1184">
            <v>2.2342226002681564</v>
          </cell>
          <cell r="M1184">
            <v>43.648777715071986</v>
          </cell>
        </row>
        <row r="1185">
          <cell r="A1185" t="str">
            <v>Ferritaramite</v>
          </cell>
          <cell r="D1185">
            <v>942.22809600000005</v>
          </cell>
          <cell r="F1185">
            <v>0.21394819455691547</v>
          </cell>
          <cell r="M1185">
            <v>40.752934626988669</v>
          </cell>
          <cell r="P1185">
            <v>4.8798731639605029</v>
          </cell>
        </row>
        <row r="1186">
          <cell r="A1186" t="str">
            <v>Ferritschermakite</v>
          </cell>
          <cell r="D1186">
            <v>879.69960000000015</v>
          </cell>
          <cell r="F1186">
            <v>0.22915549808139049</v>
          </cell>
          <cell r="M1186">
            <v>43.649627668354057</v>
          </cell>
        </row>
        <row r="1187">
          <cell r="A1187" t="str">
            <v>Ferritungstite</v>
          </cell>
          <cell r="D1187">
            <v>416.40432735999997</v>
          </cell>
          <cell r="F1187">
            <v>0.6777624089290637</v>
          </cell>
          <cell r="M1187">
            <v>23.437878424261342</v>
          </cell>
          <cell r="P1187">
            <v>0.11042040867228707</v>
          </cell>
        </row>
        <row r="1188">
          <cell r="A1188" t="str">
            <v>Ferriwinchite</v>
          </cell>
          <cell r="D1188">
            <v>826.82024799999999</v>
          </cell>
          <cell r="F1188">
            <v>0.24381115543266185</v>
          </cell>
          <cell r="M1188">
            <v>46.441242933857133</v>
          </cell>
          <cell r="P1188">
            <v>2.7805037498307614</v>
          </cell>
        </row>
        <row r="1189">
          <cell r="A1189" t="str">
            <v>Ferro-actinolite</v>
          </cell>
          <cell r="D1189">
            <v>970.07647999999995</v>
          </cell>
          <cell r="F1189">
            <v>0.20780629584999322</v>
          </cell>
          <cell r="M1189">
            <v>39.583023392135026</v>
          </cell>
        </row>
        <row r="1190">
          <cell r="A1190" t="str">
            <v>Ferro-aluminoceladonite</v>
          </cell>
          <cell r="D1190">
            <v>856.55503999999996</v>
          </cell>
          <cell r="F1190">
            <v>0.4706947962153139</v>
          </cell>
          <cell r="M1190">
            <v>44.829063173803753</v>
          </cell>
        </row>
        <row r="1191">
          <cell r="A1191" t="str">
            <v>Ferro-aluminotschermakite</v>
          </cell>
          <cell r="D1191">
            <v>911.24160000000006</v>
          </cell>
          <cell r="F1191">
            <v>0.22122343843828024</v>
          </cell>
          <cell r="M1191">
            <v>42.138725887843577</v>
          </cell>
        </row>
        <row r="1192">
          <cell r="A1192" t="str">
            <v>Ferro-anthophyllite</v>
          </cell>
          <cell r="D1192">
            <v>1001.61448</v>
          </cell>
          <cell r="F1192">
            <v>0.20126306480713019</v>
          </cell>
          <cell r="M1192">
            <v>38.336666219122556</v>
          </cell>
        </row>
        <row r="1193">
          <cell r="A1193" t="str">
            <v>Ferro-eckermannite</v>
          </cell>
          <cell r="D1193">
            <v>930.02432399999998</v>
          </cell>
          <cell r="F1193">
            <v>0.21675562111427099</v>
          </cell>
          <cell r="M1193">
            <v>41.287694320562743</v>
          </cell>
          <cell r="P1193">
            <v>7.4158602329201031</v>
          </cell>
        </row>
        <row r="1194">
          <cell r="A1194" t="str">
            <v>Ferro-edenite</v>
          </cell>
          <cell r="D1194">
            <v>991.96228800000017</v>
          </cell>
          <cell r="F1194">
            <v>0.20322143536972848</v>
          </cell>
          <cell r="M1194">
            <v>38.70969739930274</v>
          </cell>
          <cell r="P1194">
            <v>2.3176050418561878</v>
          </cell>
        </row>
        <row r="1195">
          <cell r="A1195" t="str">
            <v>Ferroalluaudite</v>
          </cell>
          <cell r="D1195">
            <v>474.98875579999998</v>
          </cell>
          <cell r="M1195">
            <v>40.420493676031562</v>
          </cell>
          <cell r="P1195">
            <v>5.3240723051238188</v>
          </cell>
        </row>
        <row r="1196">
          <cell r="A1196" t="str">
            <v>Ferroaxinite</v>
          </cell>
          <cell r="D1196">
            <v>570.11641999999995</v>
          </cell>
          <cell r="F1196">
            <v>0.17679546924819323</v>
          </cell>
          <cell r="J1196">
            <v>1.8961039571531728</v>
          </cell>
          <cell r="M1196">
            <v>44.901425571991069</v>
          </cell>
        </row>
        <row r="1197">
          <cell r="A1197" t="str">
            <v>Ferrobarroisite</v>
          </cell>
          <cell r="D1197">
            <v>923.01882799999998</v>
          </cell>
          <cell r="F1197">
            <v>0.2184007453421091</v>
          </cell>
          <cell r="M1197">
            <v>41.601058218067038</v>
          </cell>
          <cell r="P1197">
            <v>2.4907149564667384</v>
          </cell>
        </row>
        <row r="1198">
          <cell r="A1198" t="str">
            <v>Ferrobustamite</v>
          </cell>
          <cell r="D1198">
            <v>239.80100249999998</v>
          </cell>
          <cell r="M1198">
            <v>40.031692528057718</v>
          </cell>
        </row>
        <row r="1199">
          <cell r="A1199" t="str">
            <v>Ferrocarpholite</v>
          </cell>
          <cell r="D1199">
            <v>322.12133999999998</v>
          </cell>
          <cell r="F1199">
            <v>1.2516277251299155</v>
          </cell>
          <cell r="M1199">
            <v>49.668860808787151</v>
          </cell>
        </row>
        <row r="1200">
          <cell r="A1200" t="str">
            <v>Ferroceladonite</v>
          </cell>
          <cell r="D1200">
            <v>802.59195999999997</v>
          </cell>
          <cell r="F1200">
            <v>0.50234243562569458</v>
          </cell>
          <cell r="M1200">
            <v>47.843190455085043</v>
          </cell>
        </row>
        <row r="1201">
          <cell r="A1201" t="str">
            <v>Ferrochloropargasite</v>
          </cell>
          <cell r="D1201">
            <v>998.88358800000003</v>
          </cell>
          <cell r="M1201">
            <v>35.238020148550078</v>
          </cell>
          <cell r="P1201">
            <v>2.3015462738787136</v>
          </cell>
        </row>
        <row r="1202">
          <cell r="A1202" t="str">
            <v>Ferroclinoholmquistite</v>
          </cell>
          <cell r="D1202">
            <v>814.52956000000006</v>
          </cell>
          <cell r="F1202">
            <v>0.24749009722863832</v>
          </cell>
          <cell r="H1202">
            <v>1.7042966494672087</v>
          </cell>
          <cell r="M1202">
            <v>47.142009186259614</v>
          </cell>
        </row>
        <row r="1203">
          <cell r="A1203" t="str">
            <v>Ferrocolumbite</v>
          </cell>
          <cell r="D1203">
            <v>337.65616</v>
          </cell>
          <cell r="M1203">
            <v>28.430223218791561</v>
          </cell>
        </row>
        <row r="1204">
          <cell r="A1204" t="str">
            <v>Ferroferribarroisite</v>
          </cell>
          <cell r="D1204">
            <v>928.22778800000015</v>
          </cell>
          <cell r="F1204">
            <v>0.21717514020383968</v>
          </cell>
          <cell r="M1204">
            <v>41.367604478567927</v>
          </cell>
          <cell r="P1204">
            <v>2.476737746618721</v>
          </cell>
        </row>
        <row r="1205">
          <cell r="A1205" t="str">
            <v>Ferroferritschermakite</v>
          </cell>
          <cell r="D1205">
            <v>937.43052000000012</v>
          </cell>
          <cell r="F1205">
            <v>0.21504313727698987</v>
          </cell>
          <cell r="M1205">
            <v>40.961499738668635</v>
          </cell>
        </row>
        <row r="1206">
          <cell r="A1206" t="str">
            <v>Ferroferriwinchite</v>
          </cell>
          <cell r="D1206">
            <v>921.44624799999997</v>
          </cell>
          <cell r="F1206">
            <v>0.21877347749534709</v>
          </cell>
          <cell r="M1206">
            <v>41.672056382392483</v>
          </cell>
          <cell r="P1206">
            <v>2.4949657182824625</v>
          </cell>
        </row>
        <row r="1207">
          <cell r="A1207" t="str">
            <v>Ferrogedrite</v>
          </cell>
          <cell r="D1207">
            <v>941.67564000000004</v>
          </cell>
          <cell r="F1207">
            <v>0.21407371226041272</v>
          </cell>
          <cell r="M1207">
            <v>40.776843287567679</v>
          </cell>
        </row>
        <row r="1208">
          <cell r="A1208" t="str">
            <v>Ferroglaucophane</v>
          </cell>
          <cell r="D1208">
            <v>878.16909600000008</v>
          </cell>
          <cell r="F1208">
            <v>0.22955487834657298</v>
          </cell>
          <cell r="M1208">
            <v>43.725701775321866</v>
          </cell>
          <cell r="P1208">
            <v>5.2358408203424185</v>
          </cell>
        </row>
        <row r="1209">
          <cell r="A1209" t="str">
            <v>Ferrohagendorfite</v>
          </cell>
          <cell r="D1209">
            <v>506.97873800000002</v>
          </cell>
          <cell r="M1209">
            <v>37.869990516249217</v>
          </cell>
          <cell r="P1209">
            <v>6.8019917632127616</v>
          </cell>
        </row>
        <row r="1210">
          <cell r="A1210" t="str">
            <v>Ferrohexahydrite</v>
          </cell>
          <cell r="D1210">
            <v>260.00228000000004</v>
          </cell>
          <cell r="F1210">
            <v>4.6519899748571429</v>
          </cell>
          <cell r="M1210">
            <v>61.535614226152155</v>
          </cell>
        </row>
        <row r="1211">
          <cell r="A1211" t="str">
            <v>Ferrohogbomite-2N2S</v>
          </cell>
          <cell r="D1211">
            <v>1272.0390259999999</v>
          </cell>
          <cell r="F1211">
            <v>0.15847626989393956</v>
          </cell>
          <cell r="M1211">
            <v>40.24882802613007</v>
          </cell>
        </row>
        <row r="1212">
          <cell r="A1212" t="str">
            <v>Ferroholmquistite</v>
          </cell>
          <cell r="D1212">
            <v>846.07155999999998</v>
          </cell>
          <cell r="F1212">
            <v>0.2382635341152467</v>
          </cell>
          <cell r="H1212">
            <v>1.6407595593923523</v>
          </cell>
          <cell r="M1212">
            <v>45.384529885391736</v>
          </cell>
        </row>
        <row r="1213">
          <cell r="A1213" t="str">
            <v>Ferrohornblende</v>
          </cell>
          <cell r="D1213">
            <v>947.32342500000004</v>
          </cell>
          <cell r="F1213">
            <v>0.21279744032509279</v>
          </cell>
          <cell r="M1213">
            <v>40.533738517022314</v>
          </cell>
        </row>
        <row r="1214">
          <cell r="A1214" t="str">
            <v>Ferrokaersutite</v>
          </cell>
          <cell r="D1214">
            <v>998.89072800000008</v>
          </cell>
          <cell r="F1214">
            <v>0.20181186425028064</v>
          </cell>
          <cell r="M1214">
            <v>40.04291848827733</v>
          </cell>
          <cell r="P1214">
            <v>2.3015298225893632</v>
          </cell>
        </row>
        <row r="1215">
          <cell r="A1215" t="str">
            <v>Ferrokentbrooksite</v>
          </cell>
          <cell r="D1215">
            <v>3199.81536104</v>
          </cell>
          <cell r="F1215">
            <v>4.7249913804670314E-2</v>
          </cell>
          <cell r="M1215">
            <v>38.000767631942118</v>
          </cell>
          <cell r="N1215">
            <v>0.41561405079565633</v>
          </cell>
          <cell r="P1215">
            <v>9.4119793431492056</v>
          </cell>
        </row>
        <row r="1216">
          <cell r="A1216" t="str">
            <v>Ferrokesterite</v>
          </cell>
          <cell r="D1216">
            <v>432.29874999999998</v>
          </cell>
        </row>
        <row r="1217">
          <cell r="A1217" t="str">
            <v>Ferrokinoshitalite</v>
          </cell>
          <cell r="D1217">
            <v>526.29075107999995</v>
          </cell>
          <cell r="F1217">
            <v>0.25854890993384783</v>
          </cell>
          <cell r="M1217">
            <v>34.50434757353289</v>
          </cell>
          <cell r="N1217">
            <v>2.346414421051239</v>
          </cell>
        </row>
        <row r="1218">
          <cell r="A1218" t="str">
            <v>Ferrolaueite</v>
          </cell>
          <cell r="D1218">
            <v>535.62064399999997</v>
          </cell>
          <cell r="F1218">
            <v>3.3872704876550657</v>
          </cell>
          <cell r="M1218">
            <v>53.767382423743925</v>
          </cell>
        </row>
        <row r="1219">
          <cell r="A1219" t="str">
            <v>Ferroleakeite</v>
          </cell>
          <cell r="D1219">
            <v>965.83078399999999</v>
          </cell>
          <cell r="F1219">
            <v>0.20871979164416446</v>
          </cell>
          <cell r="H1219">
            <v>0.71865590898374188</v>
          </cell>
          <cell r="M1219">
            <v>39.757026423378115</v>
          </cell>
          <cell r="P1219">
            <v>7.1409303930407759</v>
          </cell>
        </row>
        <row r="1220">
          <cell r="A1220" t="str">
            <v>Ferronickelplatinum</v>
          </cell>
          <cell r="D1220">
            <v>504.697</v>
          </cell>
        </row>
        <row r="1221">
          <cell r="A1221" t="str">
            <v>Ferronigerite-2N1S</v>
          </cell>
          <cell r="D1221">
            <v>1041.0035620000001</v>
          </cell>
          <cell r="F1221">
            <v>0.17428297714124441</v>
          </cell>
          <cell r="M1221">
            <v>36.886098570333225</v>
          </cell>
        </row>
        <row r="1222">
          <cell r="A1222" t="str">
            <v>Ferronigerite-6N6S</v>
          </cell>
          <cell r="D1222">
            <v>1419.097223</v>
          </cell>
          <cell r="F1222">
            <v>0.14205369211690722</v>
          </cell>
          <cell r="M1222">
            <v>36.077922759771333</v>
          </cell>
        </row>
        <row r="1223">
          <cell r="A1223" t="str">
            <v>Ferronordite-(Ce)</v>
          </cell>
          <cell r="D1223">
            <v>793.05410400000005</v>
          </cell>
          <cell r="M1223">
            <v>34.296499901852847</v>
          </cell>
          <cell r="P1223">
            <v>8.6966707128975411</v>
          </cell>
        </row>
        <row r="1224">
          <cell r="A1224" t="str">
            <v>Ferronordite-(La)</v>
          </cell>
          <cell r="D1224">
            <v>786.08064220000006</v>
          </cell>
          <cell r="M1224">
            <v>34.600750279104126</v>
          </cell>
          <cell r="P1224">
            <v>8.4813597512603902</v>
          </cell>
        </row>
        <row r="1225">
          <cell r="A1225" t="str">
            <v>Ferronyboite</v>
          </cell>
          <cell r="D1225">
            <v>900.05490400000008</v>
          </cell>
          <cell r="F1225">
            <v>0.22397300331802866</v>
          </cell>
          <cell r="M1225">
            <v>42.662464066747646</v>
          </cell>
          <cell r="P1225">
            <v>7.6627885358424752</v>
          </cell>
        </row>
        <row r="1226">
          <cell r="A1226" t="str">
            <v>Ferropargasite</v>
          </cell>
          <cell r="D1226">
            <v>961.99286800000004</v>
          </cell>
          <cell r="F1226">
            <v>0.20955248911471142</v>
          </cell>
          <cell r="M1226">
            <v>39.91563895877033</v>
          </cell>
          <cell r="P1226">
            <v>2.3898064907483287</v>
          </cell>
        </row>
        <row r="1227">
          <cell r="A1227" t="str">
            <v>Ferropyrosmalite</v>
          </cell>
          <cell r="D1227">
            <v>1053.9017710000001</v>
          </cell>
          <cell r="F1227">
            <v>0.89900560571313426</v>
          </cell>
          <cell r="M1227">
            <v>37.041911375628573</v>
          </cell>
        </row>
        <row r="1228">
          <cell r="A1228" t="str">
            <v>Ferrorhodsite</v>
          </cell>
          <cell r="D1228">
            <v>417.74817000000002</v>
          </cell>
        </row>
        <row r="1229">
          <cell r="A1229" t="str">
            <v>Ferrorichterite</v>
          </cell>
          <cell r="D1229">
            <v>975.97801600000003</v>
          </cell>
          <cell r="F1229">
            <v>0.20654973441532931</v>
          </cell>
          <cell r="M1229">
            <v>39.343673085357693</v>
          </cell>
          <cell r="P1229">
            <v>4.711124148927551</v>
          </cell>
        </row>
        <row r="1230">
          <cell r="A1230" t="str">
            <v>Ferroselite</v>
          </cell>
          <cell r="D1230">
            <v>213.767</v>
          </cell>
        </row>
        <row r="1231">
          <cell r="A1231" t="str">
            <v>Ferrosilite</v>
          </cell>
          <cell r="D1231">
            <v>232.31939999999997</v>
          </cell>
          <cell r="M1231">
            <v>41.320871179935907</v>
          </cell>
        </row>
        <row r="1232">
          <cell r="A1232" t="str">
            <v>Ferrostrunzite</v>
          </cell>
          <cell r="D1232">
            <v>499.59008399999999</v>
          </cell>
          <cell r="F1232">
            <v>2.8245476545527279</v>
          </cell>
          <cell r="M1232">
            <v>51.240088264041681</v>
          </cell>
        </row>
        <row r="1233">
          <cell r="A1233" t="str">
            <v>Ferrotaaffeite-6N3S</v>
          </cell>
          <cell r="D1233">
            <v>470.24150200000003</v>
          </cell>
          <cell r="I1233">
            <v>1.7248503089376404</v>
          </cell>
          <cell r="M1233">
            <v>40.828552814549319</v>
          </cell>
        </row>
        <row r="1234">
          <cell r="A1234" t="str">
            <v>Ferrotantalite</v>
          </cell>
          <cell r="D1234">
            <v>513.73919999999998</v>
          </cell>
          <cell r="M1234">
            <v>18.685823468405761</v>
          </cell>
        </row>
        <row r="1235">
          <cell r="A1235" t="str">
            <v>Ferrotapiolite</v>
          </cell>
          <cell r="D1235">
            <v>500.017044</v>
          </cell>
          <cell r="M1235">
            <v>19.198625557252001</v>
          </cell>
        </row>
        <row r="1236">
          <cell r="A1236" t="str">
            <v>Ferrotitanowodginite</v>
          </cell>
          <cell r="D1236">
            <v>593.61800000000005</v>
          </cell>
          <cell r="M1236">
            <v>21.561879862133559</v>
          </cell>
        </row>
        <row r="1237">
          <cell r="A1237" t="str">
            <v>Ferrotschermakite</v>
          </cell>
          <cell r="D1237">
            <v>939.00310000000002</v>
          </cell>
          <cell r="F1237">
            <v>0.21468299731917817</v>
          </cell>
          <cell r="M1237">
            <v>40.892900140585269</v>
          </cell>
        </row>
        <row r="1238">
          <cell r="A1238" t="str">
            <v>Ferrotychite</v>
          </cell>
          <cell r="D1238">
            <v>585.73300800000004</v>
          </cell>
          <cell r="K1238">
            <v>8.2023719585220984</v>
          </cell>
          <cell r="M1238">
            <v>43.70428104676661</v>
          </cell>
          <cell r="P1238">
            <v>23.54974128417226</v>
          </cell>
        </row>
        <row r="1239">
          <cell r="A1239" t="str">
            <v>Ferrowinchite</v>
          </cell>
          <cell r="D1239">
            <v>931.33915300000001</v>
          </cell>
          <cell r="F1239">
            <v>0.21644961381753486</v>
          </cell>
          <cell r="M1239">
            <v>41.229405932642024</v>
          </cell>
          <cell r="P1239">
            <v>2.4684636016800212</v>
          </cell>
        </row>
        <row r="1240">
          <cell r="A1240" t="str">
            <v>Ferrowodginite</v>
          </cell>
          <cell r="D1240">
            <v>664.44799999999998</v>
          </cell>
          <cell r="M1240">
            <v>19.263388557118088</v>
          </cell>
        </row>
        <row r="1241">
          <cell r="A1241" t="str">
            <v>Ferrowyllieite</v>
          </cell>
          <cell r="D1241">
            <v>478.5549714</v>
          </cell>
          <cell r="M1241">
            <v>40.119278133989518</v>
          </cell>
          <cell r="P1241">
            <v>6.2451965157873612</v>
          </cell>
        </row>
        <row r="1242">
          <cell r="A1242" t="str">
            <v>Ferruccite</v>
          </cell>
          <cell r="D1242">
            <v>109.79338079999999</v>
          </cell>
          <cell r="J1242">
            <v>9.8457665855936565</v>
          </cell>
          <cell r="N1242">
            <v>69.215113193781903</v>
          </cell>
          <cell r="P1242">
            <v>20.939120220624449</v>
          </cell>
        </row>
        <row r="1243">
          <cell r="A1243" t="str">
            <v>Fersilicite</v>
          </cell>
          <cell r="D1243">
            <v>83.932500000000005</v>
          </cell>
        </row>
        <row r="1244">
          <cell r="A1244" t="str">
            <v>Fersmanite</v>
          </cell>
          <cell r="D1244">
            <v>1061.0470144000001</v>
          </cell>
          <cell r="M1244">
            <v>33.173534746623943</v>
          </cell>
          <cell r="N1244">
            <v>5.3716007704172846</v>
          </cell>
          <cell r="P1244">
            <v>5.6334352756084627</v>
          </cell>
        </row>
        <row r="1245">
          <cell r="A1245" t="str">
            <v>Fersmite</v>
          </cell>
          <cell r="D1245">
            <v>390.95606312000001</v>
          </cell>
          <cell r="F1245">
            <v>0.25781413695344663</v>
          </cell>
          <cell r="M1245">
            <v>24.554268127703871</v>
          </cell>
          <cell r="N1245">
            <v>0.48594727111748698</v>
          </cell>
          <cell r="P1245">
            <v>0.5880396844732787</v>
          </cell>
        </row>
        <row r="1246">
          <cell r="A1246" t="str">
            <v>Feruvite</v>
          </cell>
          <cell r="D1246">
            <v>1047.9159459999998</v>
          </cell>
          <cell r="F1246">
            <v>0.38474078149012159</v>
          </cell>
          <cell r="J1246">
            <v>3.0947138578994391</v>
          </cell>
          <cell r="M1246">
            <v>47.330265551660958</v>
          </cell>
          <cell r="P1246">
            <v>0.54846402728563892</v>
          </cell>
        </row>
        <row r="1247">
          <cell r="A1247" t="str">
            <v>Fervanite</v>
          </cell>
          <cell r="D1247">
            <v>773.22079999999994</v>
          </cell>
          <cell r="F1247">
            <v>1.3035603801656657</v>
          </cell>
          <cell r="M1247">
            <v>43.452969708005782</v>
          </cell>
        </row>
        <row r="1248">
          <cell r="A1248" t="str">
            <v>Fetiasite</v>
          </cell>
          <cell r="D1248">
            <v>426.98989999999998</v>
          </cell>
          <cell r="M1248">
            <v>26.229144998511678</v>
          </cell>
        </row>
        <row r="1249">
          <cell r="A1249" t="str">
            <v>Fettelite</v>
          </cell>
          <cell r="D1249">
            <v>3805.3548000000005</v>
          </cell>
        </row>
        <row r="1250">
          <cell r="A1250" t="str">
            <v>Fianelite</v>
          </cell>
          <cell r="D1250">
            <v>365.780485</v>
          </cell>
          <cell r="F1250">
            <v>1.1022348554215518</v>
          </cell>
          <cell r="M1250">
            <v>39.366397581325316</v>
          </cell>
        </row>
        <row r="1251">
          <cell r="A1251" t="str">
            <v>Fibroferrite</v>
          </cell>
          <cell r="D1251">
            <v>258.99433999999997</v>
          </cell>
          <cell r="F1251">
            <v>4.2809198069733885</v>
          </cell>
          <cell r="M1251">
            <v>61.775095162311274</v>
          </cell>
        </row>
        <row r="1252">
          <cell r="A1252" t="str">
            <v>Fichtelite</v>
          </cell>
          <cell r="D1252">
            <v>262.47895999999997</v>
          </cell>
          <cell r="F1252">
            <v>13.056269348217475</v>
          </cell>
          <cell r="K1252">
            <v>86.943730651782531</v>
          </cell>
        </row>
        <row r="1253">
          <cell r="A1253" t="str">
            <v>Fiedlerite</v>
          </cell>
          <cell r="D1253">
            <v>816.42388319999986</v>
          </cell>
          <cell r="F1253">
            <v>0.24691585357580342</v>
          </cell>
          <cell r="M1253">
            <v>3.9193855861467042</v>
          </cell>
          <cell r="N1253">
            <v>2.3270268779417798</v>
          </cell>
        </row>
        <row r="1254">
          <cell r="A1254" t="str">
            <v>Filipstadite</v>
          </cell>
          <cell r="D1254">
            <v>475.42901740000002</v>
          </cell>
          <cell r="M1254">
            <v>26.922042053716677</v>
          </cell>
        </row>
        <row r="1255">
          <cell r="A1255" t="str">
            <v>Fillowite</v>
          </cell>
          <cell r="D1255">
            <v>1042.2699579999999</v>
          </cell>
          <cell r="M1255">
            <v>36.841280615707817</v>
          </cell>
          <cell r="P1255">
            <v>4.4114805043627676</v>
          </cell>
        </row>
        <row r="1256">
          <cell r="A1256" t="str">
            <v>Fingerite</v>
          </cell>
          <cell r="D1256">
            <v>1420.6394</v>
          </cell>
          <cell r="M1256">
            <v>29.281491137019007</v>
          </cell>
        </row>
        <row r="1257">
          <cell r="A1257" t="str">
            <v>Finnemanite</v>
          </cell>
          <cell r="D1257">
            <v>1440.2121</v>
          </cell>
          <cell r="M1257">
            <v>9.9981523554759733</v>
          </cell>
        </row>
        <row r="1258">
          <cell r="A1258" t="str">
            <v>Fischesserite</v>
          </cell>
          <cell r="D1258">
            <v>678.49113999999997</v>
          </cell>
        </row>
        <row r="1259">
          <cell r="A1259" t="str">
            <v>Fizelyite</v>
          </cell>
          <cell r="D1259">
            <v>7536.0589999999993</v>
          </cell>
        </row>
        <row r="1260">
          <cell r="A1260" t="str">
            <v>Flagstaffite</v>
          </cell>
          <cell r="D1260">
            <v>190.28287999999998</v>
          </cell>
          <cell r="F1260">
            <v>11.653533938523532</v>
          </cell>
          <cell r="K1260">
            <v>63.121811063612242</v>
          </cell>
          <cell r="M1260">
            <v>25.224654997864231</v>
          </cell>
        </row>
        <row r="1261">
          <cell r="A1261" t="str">
            <v>Fleischerite</v>
          </cell>
          <cell r="D1261">
            <v>1006.39652</v>
          </cell>
          <cell r="F1261">
            <v>0.80122693588010419</v>
          </cell>
          <cell r="M1261">
            <v>23.846564970236585</v>
          </cell>
        </row>
        <row r="1262">
          <cell r="A1262" t="str">
            <v>Fletcherite</v>
          </cell>
          <cell r="D1262">
            <v>309.3116</v>
          </cell>
        </row>
        <row r="1263">
          <cell r="A1263" t="str">
            <v>Flinkite</v>
          </cell>
          <cell r="D1263">
            <v>371.76270999999997</v>
          </cell>
          <cell r="F1263">
            <v>1.0844982273773507</v>
          </cell>
          <cell r="M1263">
            <v>34.429273447032919</v>
          </cell>
        </row>
        <row r="1264">
          <cell r="A1264" t="str">
            <v>Florencite-(Ce)</v>
          </cell>
          <cell r="D1264">
            <v>513.04638399999999</v>
          </cell>
          <cell r="F1264">
            <v>1.1787706118985142</v>
          </cell>
          <cell r="M1264">
            <v>43.659132387530875</v>
          </cell>
        </row>
        <row r="1265">
          <cell r="A1265" t="str">
            <v>Florencite-(La)</v>
          </cell>
          <cell r="D1265">
            <v>512.13925900000004</v>
          </cell>
          <cell r="F1265">
            <v>1.1808585055183203</v>
          </cell>
          <cell r="M1265">
            <v>43.73646348404624</v>
          </cell>
        </row>
        <row r="1266">
          <cell r="A1266" t="str">
            <v>Florencite-(Nd)</v>
          </cell>
          <cell r="D1266">
            <v>516.14013399999999</v>
          </cell>
          <cell r="F1266">
            <v>1.1717050470638271</v>
          </cell>
          <cell r="M1266">
            <v>43.39743903736035</v>
          </cell>
        </row>
        <row r="1267">
          <cell r="A1267" t="str">
            <v>Florenskyite</v>
          </cell>
          <cell r="D1267">
            <v>134.031522</v>
          </cell>
        </row>
        <row r="1268">
          <cell r="A1268" t="str">
            <v>Florensovite</v>
          </cell>
          <cell r="D1268">
            <v>330.67914999999999</v>
          </cell>
        </row>
        <row r="1269">
          <cell r="A1269" t="str">
            <v>Fluckite</v>
          </cell>
          <cell r="D1269">
            <v>410.90089</v>
          </cell>
          <cell r="F1269">
            <v>1.4718001705958828</v>
          </cell>
          <cell r="M1269">
            <v>38.937370031006743</v>
          </cell>
        </row>
        <row r="1270">
          <cell r="A1270" t="str">
            <v>Fluellite</v>
          </cell>
          <cell r="D1270">
            <v>330.04554839999997</v>
          </cell>
          <cell r="F1270">
            <v>4.580913171922667</v>
          </cell>
          <cell r="M1270">
            <v>58.171607201110788</v>
          </cell>
          <cell r="N1270">
            <v>11.512594726455641</v>
          </cell>
        </row>
        <row r="1271">
          <cell r="A1271" t="str">
            <v>Fluoborite</v>
          </cell>
          <cell r="D1271">
            <v>168.7244748</v>
          </cell>
          <cell r="F1271">
            <v>0.29869406948659238</v>
          </cell>
          <cell r="J1271">
            <v>6.4068950357165377</v>
          </cell>
          <cell r="M1271">
            <v>33.188960917719804</v>
          </cell>
          <cell r="N1271">
            <v>16.890024303693966</v>
          </cell>
        </row>
        <row r="1272">
          <cell r="A1272" t="str">
            <v>Fluocerite-(Ce)</v>
          </cell>
          <cell r="D1272">
            <v>196.9892596</v>
          </cell>
          <cell r="N1272">
            <v>28.933155906942652</v>
          </cell>
        </row>
        <row r="1273">
          <cell r="A1273" t="str">
            <v>Fluocerite-(La)</v>
          </cell>
          <cell r="D1273">
            <v>196.02165959999999</v>
          </cell>
          <cell r="N1273">
            <v>29.075975438787683</v>
          </cell>
        </row>
        <row r="1274">
          <cell r="A1274" t="str">
            <v>Fluorannite</v>
          </cell>
          <cell r="D1274">
            <v>473.79539920000002</v>
          </cell>
          <cell r="F1274">
            <v>0.10636869856713459</v>
          </cell>
          <cell r="H1274">
            <v>0.29299566908922409</v>
          </cell>
          <cell r="M1274">
            <v>35.457013783514171</v>
          </cell>
          <cell r="N1274">
            <v>4.0098327742478421</v>
          </cell>
        </row>
        <row r="1275">
          <cell r="A1275" t="str">
            <v>Fluorapatite</v>
          </cell>
          <cell r="D1275">
            <v>504.30248920000002</v>
          </cell>
          <cell r="M1275">
            <v>38.070960209728028</v>
          </cell>
          <cell r="N1275">
            <v>3.7672634196468282</v>
          </cell>
        </row>
        <row r="1276">
          <cell r="A1276" t="str">
            <v>Fluorapophyllite</v>
          </cell>
          <cell r="D1276">
            <v>760.46531707999998</v>
          </cell>
          <cell r="F1276">
            <v>1.3254253380946313E-2</v>
          </cell>
          <cell r="M1276">
            <v>42.288311219086061</v>
          </cell>
          <cell r="N1276">
            <v>2.2484342804290245</v>
          </cell>
          <cell r="P1276">
            <v>0.45346778117919428</v>
          </cell>
        </row>
        <row r="1277">
          <cell r="A1277" t="str">
            <v>Fluorbritholite-(Ce)</v>
          </cell>
          <cell r="D1277">
            <v>622.38820236000015</v>
          </cell>
          <cell r="F1277">
            <v>3.2389431424890348E-2</v>
          </cell>
          <cell r="M1277">
            <v>33.418403371292328</v>
          </cell>
          <cell r="N1277">
            <v>2.4420004271239053</v>
          </cell>
          <cell r="P1277">
            <v>2.2162792848090316</v>
          </cell>
        </row>
        <row r="1278">
          <cell r="A1278" t="str">
            <v>Fluorcaphite</v>
          </cell>
          <cell r="D1278">
            <v>671.38043119999998</v>
          </cell>
          <cell r="M1278">
            <v>28.596722674332241</v>
          </cell>
          <cell r="N1278">
            <v>2.8297523009485057</v>
          </cell>
          <cell r="P1278">
            <v>0.85606337821423251</v>
          </cell>
        </row>
        <row r="1279">
          <cell r="A1279" t="str">
            <v>Fluorellestadite</v>
          </cell>
          <cell r="D1279">
            <v>503.55457592000005</v>
          </cell>
          <cell r="F1279">
            <v>6.0049498993737578E-2</v>
          </cell>
          <cell r="M1279">
            <v>39.08069341648968</v>
          </cell>
          <cell r="N1279">
            <v>2.2637152882929952</v>
          </cell>
        </row>
        <row r="1280">
          <cell r="A1280" t="str">
            <v>Fluorite</v>
          </cell>
          <cell r="D1280">
            <v>78.0748064</v>
          </cell>
          <cell r="N1280">
            <v>48.667179788229355</v>
          </cell>
        </row>
        <row r="1281">
          <cell r="A1281" t="str">
            <v>Fluoro-edenite</v>
          </cell>
          <cell r="D1281">
            <v>837.03076264000003</v>
          </cell>
          <cell r="F1281">
            <v>3.6125553981586692E-2</v>
          </cell>
          <cell r="M1281">
            <v>42.625269694353037</v>
          </cell>
          <cell r="N1281">
            <v>3.8585541752532682</v>
          </cell>
          <cell r="P1281">
            <v>2.471927212655975</v>
          </cell>
        </row>
        <row r="1282">
          <cell r="A1282" t="str">
            <v>Fluoro-ferroleakeite</v>
          </cell>
          <cell r="D1282">
            <v>913.96591039999998</v>
          </cell>
          <cell r="H1282">
            <v>0.7594375152309838</v>
          </cell>
          <cell r="M1282">
            <v>38.512027198689708</v>
          </cell>
          <cell r="N1282">
            <v>4.1573548824562367</v>
          </cell>
          <cell r="P1282">
            <v>7.5461571613557643</v>
          </cell>
        </row>
        <row r="1283">
          <cell r="A1283" t="str">
            <v>Fluoro-magnesio-arfvedsonite</v>
          </cell>
          <cell r="D1283">
            <v>828.14613984000005</v>
          </cell>
          <cell r="F1283">
            <v>9.7368321991549628E-2</v>
          </cell>
          <cell r="M1283">
            <v>44.048544387404583</v>
          </cell>
          <cell r="N1283">
            <v>2.7529058874083074</v>
          </cell>
          <cell r="P1283">
            <v>5.5521041260765118</v>
          </cell>
        </row>
        <row r="1284">
          <cell r="A1284" t="str">
            <v>Fluoro-magnesiohastingsite</v>
          </cell>
          <cell r="D1284">
            <v>908.68493567999997</v>
          </cell>
          <cell r="F1284">
            <v>6.6553760963081715E-2</v>
          </cell>
          <cell r="M1284">
            <v>39.792278467719129</v>
          </cell>
          <cell r="N1284">
            <v>2.9270612327358525</v>
          </cell>
          <cell r="P1284">
            <v>1.0120017223701843</v>
          </cell>
        </row>
        <row r="1285">
          <cell r="A1285" t="str">
            <v>Fluorocannilloite</v>
          </cell>
          <cell r="D1285">
            <v>855.79126640000004</v>
          </cell>
          <cell r="M1285">
            <v>41.129982721216521</v>
          </cell>
          <cell r="N1285">
            <v>4.4399619266785253</v>
          </cell>
        </row>
        <row r="1286">
          <cell r="A1286" t="str">
            <v>Fluororichterite</v>
          </cell>
          <cell r="D1286">
            <v>822.25014239999996</v>
          </cell>
          <cell r="M1286">
            <v>42.807751783735057</v>
          </cell>
          <cell r="N1286">
            <v>4.6210762930480218</v>
          </cell>
          <cell r="P1286">
            <v>5.5919158451945083</v>
          </cell>
        </row>
        <row r="1287">
          <cell r="A1287" t="str">
            <v>Fluorthalenite-(Y)</v>
          </cell>
          <cell r="D1287">
            <v>529.96645320000005</v>
          </cell>
          <cell r="M1287">
            <v>30.189458037190342</v>
          </cell>
          <cell r="N1287">
            <v>3.5848312822982278</v>
          </cell>
        </row>
        <row r="1288">
          <cell r="A1288" t="str">
            <v>Foggite</v>
          </cell>
          <cell r="D1288">
            <v>214.06086199999999</v>
          </cell>
          <cell r="F1288">
            <v>1.8834643392214314</v>
          </cell>
          <cell r="M1288">
            <v>52.319606187515021</v>
          </cell>
        </row>
        <row r="1289">
          <cell r="A1289" t="str">
            <v>Foitite</v>
          </cell>
          <cell r="D1289">
            <v>1031.727073</v>
          </cell>
          <cell r="F1289">
            <v>0.39077776531313341</v>
          </cell>
          <cell r="J1289">
            <v>3.1432731435167058</v>
          </cell>
          <cell r="M1289">
            <v>48.072926743873467</v>
          </cell>
          <cell r="P1289">
            <v>2.2282799978439649</v>
          </cell>
        </row>
        <row r="1290">
          <cell r="A1290" t="str">
            <v>Fontanite</v>
          </cell>
          <cell r="D1290">
            <v>1110.26998</v>
          </cell>
          <cell r="F1290">
            <v>1.0893998953299628</v>
          </cell>
          <cell r="K1290">
            <v>2.1636178976936762</v>
          </cell>
          <cell r="M1290">
            <v>28.820737817300973</v>
          </cell>
        </row>
        <row r="1291">
          <cell r="A1291" t="str">
            <v>Foordite</v>
          </cell>
          <cell r="D1291">
            <v>444.53992</v>
          </cell>
          <cell r="M1291">
            <v>21.594551058541605</v>
          </cell>
        </row>
        <row r="1292">
          <cell r="A1292" t="str">
            <v>Formanite-(Y)</v>
          </cell>
          <cell r="D1292">
            <v>333.85135000000002</v>
          </cell>
          <cell r="M1292">
            <v>19.169489654602266</v>
          </cell>
        </row>
        <row r="1293">
          <cell r="A1293" t="str">
            <v>Formicaite</v>
          </cell>
          <cell r="D1293">
            <v>130.11347999999998</v>
          </cell>
          <cell r="F1293">
            <v>1.5493244819829586</v>
          </cell>
          <cell r="K1293">
            <v>18.462345331167839</v>
          </cell>
          <cell r="M1293">
            <v>49.18598749337886</v>
          </cell>
        </row>
        <row r="1294">
          <cell r="A1294" t="str">
            <v>Fornacite</v>
          </cell>
          <cell r="D1294">
            <v>749.86623999999995</v>
          </cell>
          <cell r="F1294">
            <v>0.13441597264066724</v>
          </cell>
          <cell r="M1294">
            <v>19.202704738381073</v>
          </cell>
        </row>
        <row r="1295">
          <cell r="A1295" t="str">
            <v>Forsterite</v>
          </cell>
          <cell r="D1295">
            <v>140.69309999999999</v>
          </cell>
          <cell r="M1295">
            <v>45.487376424288044</v>
          </cell>
        </row>
        <row r="1296">
          <cell r="A1296" t="str">
            <v>Foshagite</v>
          </cell>
          <cell r="D1296">
            <v>422.57778000000002</v>
          </cell>
          <cell r="F1296">
            <v>0.47704353977154224</v>
          </cell>
          <cell r="M1296">
            <v>41.647575506691332</v>
          </cell>
        </row>
        <row r="1297">
          <cell r="A1297" t="str">
            <v>Foshallasite</v>
          </cell>
          <cell r="D1297">
            <v>342.44664</v>
          </cell>
          <cell r="F1297">
            <v>1.7660094431062312</v>
          </cell>
          <cell r="M1297">
            <v>46.720855547013109</v>
          </cell>
        </row>
        <row r="1298">
          <cell r="A1298" t="str">
            <v>Fourmarierite</v>
          </cell>
          <cell r="D1298">
            <v>1475.39948</v>
          </cell>
          <cell r="F1298">
            <v>0.81979695424591048</v>
          </cell>
          <cell r="M1298">
            <v>20.603816398254391</v>
          </cell>
        </row>
        <row r="1299">
          <cell r="A1299" t="str">
            <v>Fraipontite</v>
          </cell>
          <cell r="D1299">
            <v>372.81906199999997</v>
          </cell>
          <cell r="F1299">
            <v>1.08142539128002</v>
          </cell>
          <cell r="M1299">
            <v>38.623186064450749</v>
          </cell>
        </row>
        <row r="1300">
          <cell r="A1300" t="str">
            <v>Francevillite</v>
          </cell>
          <cell r="D1300">
            <v>978.77468999999996</v>
          </cell>
          <cell r="F1300">
            <v>0.61787866623318599</v>
          </cell>
          <cell r="M1300">
            <v>24.519534725606768</v>
          </cell>
        </row>
        <row r="1301">
          <cell r="A1301" t="str">
            <v>Franciscanite-III</v>
          </cell>
          <cell r="D1301">
            <v>713.68978000000004</v>
          </cell>
          <cell r="F1301">
            <v>0.28245885768463719</v>
          </cell>
          <cell r="M1301">
            <v>31.385008763891779</v>
          </cell>
        </row>
        <row r="1302">
          <cell r="A1302" t="str">
            <v>Franciscanite-VIII</v>
          </cell>
          <cell r="D1302">
            <v>331.87811000000005</v>
          </cell>
          <cell r="F1302">
            <v>0.4555618326258396</v>
          </cell>
          <cell r="M1302">
            <v>33.74606418000873</v>
          </cell>
        </row>
        <row r="1303">
          <cell r="A1303" t="str">
            <v>Francisite</v>
          </cell>
          <cell r="D1303">
            <v>720.98629999999991</v>
          </cell>
          <cell r="M1303">
            <v>17.752792251392297</v>
          </cell>
        </row>
        <row r="1304">
          <cell r="A1304" t="str">
            <v>Franckeite</v>
          </cell>
          <cell r="D1304">
            <v>1995.144</v>
          </cell>
        </row>
        <row r="1305">
          <cell r="A1305" t="str">
            <v>Francoanellite</v>
          </cell>
          <cell r="D1305">
            <v>1242.4897079999998</v>
          </cell>
          <cell r="F1305">
            <v>2.5959233136762534</v>
          </cell>
          <cell r="M1305">
            <v>57.945993062503511</v>
          </cell>
          <cell r="P1305">
            <v>2.7754476981148568</v>
          </cell>
        </row>
        <row r="1306">
          <cell r="A1306" t="str">
            <v>Francoisite-(Nd)</v>
          </cell>
          <cell r="D1306">
            <v>1243.4020168000002</v>
          </cell>
          <cell r="F1306">
            <v>1.1024579190629471</v>
          </cell>
          <cell r="M1306">
            <v>28.694389680838732</v>
          </cell>
        </row>
        <row r="1307">
          <cell r="A1307" t="str">
            <v>Franconite</v>
          </cell>
          <cell r="D1307">
            <v>755.73597599999994</v>
          </cell>
          <cell r="F1307">
            <v>2.4006955572007866</v>
          </cell>
          <cell r="M1307">
            <v>42.341242201231402</v>
          </cell>
          <cell r="P1307">
            <v>6.0840739967631245</v>
          </cell>
        </row>
        <row r="1308">
          <cell r="A1308" t="str">
            <v>Frankamenite</v>
          </cell>
          <cell r="D1308">
            <v>1298.37303116</v>
          </cell>
          <cell r="F1308">
            <v>0.23289300743550112</v>
          </cell>
          <cell r="M1308">
            <v>39.678941847684882</v>
          </cell>
          <cell r="N1308">
            <v>4.0970913353363274</v>
          </cell>
          <cell r="P1308">
            <v>5.1349131258860954</v>
          </cell>
        </row>
        <row r="1309">
          <cell r="A1309" t="str">
            <v>Frankdicksonite</v>
          </cell>
          <cell r="D1309">
            <v>175.3238064</v>
          </cell>
          <cell r="N1309">
            <v>21.672359949401599</v>
          </cell>
        </row>
        <row r="1310">
          <cell r="A1310" t="str">
            <v>Frankhawthorneite</v>
          </cell>
          <cell r="D1310">
            <v>352.70427999999998</v>
          </cell>
          <cell r="F1310">
            <v>0.57154962792059127</v>
          </cell>
          <cell r="M1310">
            <v>27.217248398573446</v>
          </cell>
        </row>
        <row r="1311">
          <cell r="A1311" t="str">
            <v>Franklinfurnaceite</v>
          </cell>
          <cell r="D1311">
            <v>831.54255499999999</v>
          </cell>
          <cell r="F1311">
            <v>0.96970623469775397</v>
          </cell>
          <cell r="M1311">
            <v>34.633128306945153</v>
          </cell>
        </row>
        <row r="1312">
          <cell r="A1312" t="str">
            <v>Franklinite</v>
          </cell>
          <cell r="D1312">
            <v>236.53724</v>
          </cell>
          <cell r="M1312">
            <v>27.056035658486589</v>
          </cell>
        </row>
        <row r="1313">
          <cell r="A1313" t="str">
            <v>Franklinphilite</v>
          </cell>
          <cell r="D1313">
            <v>8207.6267737999988</v>
          </cell>
          <cell r="F1313">
            <v>0.79577829012028067</v>
          </cell>
          <cell r="M1313">
            <v>43.275198761938135</v>
          </cell>
          <cell r="P1313">
            <v>0.30811275289375428</v>
          </cell>
        </row>
        <row r="1314">
          <cell r="A1314" t="str">
            <v>Fransoletite</v>
          </cell>
          <cell r="D1314">
            <v>592.22080800000003</v>
          </cell>
          <cell r="F1314">
            <v>1.7019665408311691</v>
          </cell>
          <cell r="I1314">
            <v>3.0435202134944235</v>
          </cell>
          <cell r="M1314">
            <v>54.031873868234626</v>
          </cell>
        </row>
        <row r="1315">
          <cell r="A1315" t="str">
            <v>Franzinite</v>
          </cell>
          <cell r="D1315">
            <v>5804.0555880000002</v>
          </cell>
          <cell r="F1315">
            <v>6.9464531117443884E-2</v>
          </cell>
          <cell r="M1315">
            <v>44.656753552788331</v>
          </cell>
          <cell r="P1315">
            <v>8.3180651990681795</v>
          </cell>
        </row>
        <row r="1316">
          <cell r="A1316" t="str">
            <v>Freboldite</v>
          </cell>
          <cell r="D1316">
            <v>137.89319999999998</v>
          </cell>
        </row>
        <row r="1317">
          <cell r="A1317" t="str">
            <v>Fredrikssonite</v>
          </cell>
          <cell r="D1317">
            <v>194.80952500000001</v>
          </cell>
          <cell r="J1317">
            <v>5.5490099880896482</v>
          </cell>
          <cell r="M1317">
            <v>41.064213877632518</v>
          </cell>
        </row>
        <row r="1318">
          <cell r="A1318" t="str">
            <v>Freedite</v>
          </cell>
          <cell r="D1318">
            <v>2192.2473</v>
          </cell>
          <cell r="M1318">
            <v>6.5683556777558803</v>
          </cell>
        </row>
        <row r="1319">
          <cell r="A1319" t="str">
            <v>Freibergite</v>
          </cell>
          <cell r="D1319">
            <v>1929.4626400000002</v>
          </cell>
        </row>
        <row r="1320">
          <cell r="A1320" t="str">
            <v>Freieslebenite</v>
          </cell>
          <cell r="D1320">
            <v>533.01620000000003</v>
          </cell>
        </row>
        <row r="1321">
          <cell r="A1321" t="str">
            <v>Fresnoite</v>
          </cell>
          <cell r="D1321">
            <v>506.7002</v>
          </cell>
          <cell r="M1321">
            <v>25.260538677505949</v>
          </cell>
        </row>
        <row r="1322">
          <cell r="A1322" t="str">
            <v>Freudenbergite</v>
          </cell>
          <cell r="D1322">
            <v>700.94393600000012</v>
          </cell>
          <cell r="M1322">
            <v>36.52080956157954</v>
          </cell>
          <cell r="P1322">
            <v>6.5596595731159866</v>
          </cell>
        </row>
        <row r="1323">
          <cell r="A1323" t="str">
            <v>Friedelite</v>
          </cell>
          <cell r="D1323">
            <v>1064.1951999999999</v>
          </cell>
          <cell r="F1323">
            <v>0.71035370202759807</v>
          </cell>
          <cell r="M1323">
            <v>33.827111793024436</v>
          </cell>
        </row>
        <row r="1324">
          <cell r="A1324" t="str">
            <v>Friedrichite</v>
          </cell>
          <cell r="D1324">
            <v>3393.7808000000005</v>
          </cell>
        </row>
        <row r="1325">
          <cell r="A1325" t="str">
            <v>Fritzscheite</v>
          </cell>
          <cell r="D1325">
            <v>999.03412860000003</v>
          </cell>
          <cell r="F1325">
            <v>2.0178289632857291</v>
          </cell>
          <cell r="M1325">
            <v>35.232710267191571</v>
          </cell>
        </row>
        <row r="1326">
          <cell r="A1326" t="str">
            <v>Frohbergite</v>
          </cell>
          <cell r="D1326">
            <v>311.04699999999997</v>
          </cell>
        </row>
        <row r="1327">
          <cell r="A1327" t="str">
            <v>Frolovite</v>
          </cell>
          <cell r="D1327">
            <v>197.75672</v>
          </cell>
          <cell r="F1327">
            <v>4.0774948128184976</v>
          </cell>
          <cell r="J1327">
            <v>10.932624691590759</v>
          </cell>
          <cell r="M1327">
            <v>64.723565398940679</v>
          </cell>
        </row>
        <row r="1328">
          <cell r="A1328" t="str">
            <v>Frondelite</v>
          </cell>
          <cell r="D1328">
            <v>648.276836</v>
          </cell>
          <cell r="F1328">
            <v>0.7773993639964023</v>
          </cell>
          <cell r="M1328">
            <v>41.955810372345312</v>
          </cell>
        </row>
        <row r="1329">
          <cell r="A1329" t="str">
            <v>Froodite</v>
          </cell>
          <cell r="D1329">
            <v>524.38080000000002</v>
          </cell>
        </row>
        <row r="1330">
          <cell r="A1330" t="str">
            <v>Fuenzalidaite</v>
          </cell>
          <cell r="D1330">
            <v>4191.4246120000007</v>
          </cell>
          <cell r="F1330">
            <v>0.57714410348077605</v>
          </cell>
          <cell r="M1330">
            <v>36.644877152331794</v>
          </cell>
          <cell r="P1330">
            <v>4.936457914753495</v>
          </cell>
        </row>
        <row r="1331">
          <cell r="A1331" t="str">
            <v>Fukalite</v>
          </cell>
          <cell r="D1331">
            <v>408.4943432</v>
          </cell>
          <cell r="F1331">
            <v>0.24674515492776597</v>
          </cell>
          <cell r="K1331">
            <v>2.9403099944812157</v>
          </cell>
          <cell r="M1331">
            <v>39.166760241197871</v>
          </cell>
          <cell r="N1331">
            <v>4.6508363007363176</v>
          </cell>
        </row>
        <row r="1332">
          <cell r="A1332" t="str">
            <v>Fukuchilite</v>
          </cell>
          <cell r="D1332">
            <v>503.01300000000003</v>
          </cell>
        </row>
        <row r="1333">
          <cell r="A1333" t="str">
            <v>Fullerite</v>
          </cell>
          <cell r="D1333">
            <v>720.66</v>
          </cell>
          <cell r="K1333">
            <v>100</v>
          </cell>
        </row>
        <row r="1334">
          <cell r="A1334" t="str">
            <v>Fuloppite</v>
          </cell>
          <cell r="D1334">
            <v>2076.59</v>
          </cell>
        </row>
        <row r="1335">
          <cell r="A1335" t="str">
            <v>Furongite</v>
          </cell>
          <cell r="D1335">
            <v>787.041786</v>
          </cell>
          <cell r="F1335">
            <v>2.3052041610405678</v>
          </cell>
          <cell r="M1335">
            <v>48.788464199790269</v>
          </cell>
        </row>
        <row r="1336">
          <cell r="A1336" t="str">
            <v>Furutobeite</v>
          </cell>
          <cell r="D1336">
            <v>761.06219999999996</v>
          </cell>
        </row>
        <row r="1337">
          <cell r="A1337" t="str">
            <v>Gabrielsonite</v>
          </cell>
          <cell r="D1337">
            <v>418.97353999999996</v>
          </cell>
          <cell r="F1337">
            <v>0.24057366486675988</v>
          </cell>
          <cell r="M1337">
            <v>19.093568534184762</v>
          </cell>
        </row>
        <row r="1338">
          <cell r="A1338" t="str">
            <v>Gadolinite-(Ce)</v>
          </cell>
          <cell r="D1338">
            <v>569.31314400000008</v>
          </cell>
          <cell r="I1338">
            <v>3.0076842912307677</v>
          </cell>
          <cell r="M1338">
            <v>28.102987202417374</v>
          </cell>
        </row>
        <row r="1339">
          <cell r="A1339" t="str">
            <v>Gadolinite-(Y)</v>
          </cell>
          <cell r="D1339">
            <v>467.84806000000003</v>
          </cell>
          <cell r="I1339">
            <v>3.8526097553979386</v>
          </cell>
          <cell r="M1339">
            <v>34.19785474797095</v>
          </cell>
        </row>
        <row r="1340">
          <cell r="A1340" t="str">
            <v>Gagarinite-(Y)</v>
          </cell>
          <cell r="D1340">
            <v>290.64548239999999</v>
          </cell>
          <cell r="N1340">
            <v>29.414809304464175</v>
          </cell>
          <cell r="P1340">
            <v>7.9099003398099956</v>
          </cell>
        </row>
        <row r="1341">
          <cell r="A1341" t="str">
            <v>Gageite</v>
          </cell>
          <cell r="D1341">
            <v>3958.9490599999999</v>
          </cell>
          <cell r="F1341">
            <v>1.0183914819050488</v>
          </cell>
          <cell r="M1341">
            <v>37.988455451356579</v>
          </cell>
        </row>
        <row r="1342">
          <cell r="A1342" t="str">
            <v>Gageite-2M</v>
          </cell>
          <cell r="D1342">
            <v>3958.9490599999999</v>
          </cell>
          <cell r="F1342">
            <v>1.0183914819050488</v>
          </cell>
          <cell r="M1342">
            <v>37.988455451356579</v>
          </cell>
        </row>
        <row r="1343">
          <cell r="A1343" t="str">
            <v>Gahnite</v>
          </cell>
          <cell r="D1343">
            <v>183.35068000000001</v>
          </cell>
          <cell r="M1343">
            <v>34.904479219820729</v>
          </cell>
        </row>
        <row r="1344">
          <cell r="A1344" t="str">
            <v>Gaidonnayite</v>
          </cell>
          <cell r="D1344">
            <v>401.48519599999997</v>
          </cell>
          <cell r="F1344">
            <v>1.0042113732133726</v>
          </cell>
          <cell r="M1344">
            <v>43.835588896782134</v>
          </cell>
          <cell r="P1344">
            <v>11.452361496287899</v>
          </cell>
        </row>
        <row r="1345">
          <cell r="A1345" t="str">
            <v>Gainesite</v>
          </cell>
          <cell r="D1345">
            <v>639.48673480000002</v>
          </cell>
          <cell r="F1345">
            <v>0.4728510906400118</v>
          </cell>
          <cell r="H1345">
            <v>0.10854017170771812</v>
          </cell>
          <cell r="I1345">
            <v>0.84557000258826953</v>
          </cell>
          <cell r="M1345">
            <v>43.783472707618706</v>
          </cell>
          <cell r="P1345">
            <v>5.7520550151058423</v>
          </cell>
        </row>
        <row r="1346">
          <cell r="A1346" t="str">
            <v>Gaitite</v>
          </cell>
          <cell r="D1346">
            <v>459.41495999999995</v>
          </cell>
          <cell r="F1346">
            <v>0.87758570160623417</v>
          </cell>
          <cell r="M1346">
            <v>34.825596449884877</v>
          </cell>
        </row>
        <row r="1347">
          <cell r="A1347" t="str">
            <v>Galaxite</v>
          </cell>
          <cell r="D1347">
            <v>172.721971</v>
          </cell>
          <cell r="M1347">
            <v>37.052379398796923</v>
          </cell>
        </row>
        <row r="1348">
          <cell r="A1348" t="str">
            <v>Galeite</v>
          </cell>
          <cell r="D1348">
            <v>936.61083280000003</v>
          </cell>
          <cell r="M1348">
            <v>34.164456441678688</v>
          </cell>
          <cell r="N1348">
            <v>8.1136807453760635</v>
          </cell>
          <cell r="P1348">
            <v>36.818549169357844</v>
          </cell>
        </row>
        <row r="1349">
          <cell r="A1349" t="str">
            <v>Galena</v>
          </cell>
          <cell r="D1349">
            <v>239.26599999999999</v>
          </cell>
        </row>
        <row r="1350">
          <cell r="A1350" t="str">
            <v>Galenobismutite</v>
          </cell>
          <cell r="D1350">
            <v>753.4248</v>
          </cell>
        </row>
        <row r="1351">
          <cell r="A1351" t="str">
            <v>Galgenbergite</v>
          </cell>
          <cell r="D1351">
            <v>580.30258000000003</v>
          </cell>
          <cell r="F1351">
            <v>0.34738429045068181</v>
          </cell>
          <cell r="K1351">
            <v>8.2791291398359785</v>
          </cell>
          <cell r="M1351">
            <v>35.842025723890451</v>
          </cell>
        </row>
        <row r="1352">
          <cell r="A1352" t="str">
            <v>Galileiite</v>
          </cell>
          <cell r="D1352">
            <v>531.29185400000006</v>
          </cell>
          <cell r="M1352">
            <v>36.136974161098273</v>
          </cell>
          <cell r="P1352">
            <v>4.3271448313980736</v>
          </cell>
        </row>
        <row r="1353">
          <cell r="A1353" t="str">
            <v>Galkhaite</v>
          </cell>
          <cell r="D1353">
            <v>1727.4803200000003</v>
          </cell>
        </row>
        <row r="1354">
          <cell r="A1354" t="str">
            <v>Gallite</v>
          </cell>
          <cell r="D1354">
            <v>197.40100000000001</v>
          </cell>
        </row>
        <row r="1355">
          <cell r="A1355" t="str">
            <v>Gallobeudantite</v>
          </cell>
          <cell r="D1355">
            <v>718.80169000000001</v>
          </cell>
          <cell r="F1355">
            <v>0.82732777102958677</v>
          </cell>
          <cell r="M1355">
            <v>30.939223306500573</v>
          </cell>
        </row>
        <row r="1356">
          <cell r="A1356" t="str">
            <v>Gamagarite</v>
          </cell>
          <cell r="D1356">
            <v>577.15930249999997</v>
          </cell>
          <cell r="F1356">
            <v>0.17463809309389067</v>
          </cell>
          <cell r="M1356">
            <v>24.94884850270606</v>
          </cell>
        </row>
        <row r="1357">
          <cell r="A1357" t="str">
            <v>Gananite</v>
          </cell>
          <cell r="D1357">
            <v>265.97560959999998</v>
          </cell>
          <cell r="N1357">
            <v>21.428735396345154</v>
          </cell>
        </row>
        <row r="1358">
          <cell r="A1358" t="str">
            <v>Ganomalite</v>
          </cell>
          <cell r="D1358">
            <v>2900.8777500000001</v>
          </cell>
          <cell r="M1358">
            <v>18.200704941805974</v>
          </cell>
        </row>
        <row r="1359">
          <cell r="A1359" t="str">
            <v>Ganophyllite</v>
          </cell>
          <cell r="D1359">
            <v>1514.2005759999997</v>
          </cell>
          <cell r="F1359">
            <v>1.5975796326734464</v>
          </cell>
          <cell r="M1359">
            <v>47.019748326921793</v>
          </cell>
          <cell r="P1359">
            <v>0.7591387945687853</v>
          </cell>
        </row>
        <row r="1360">
          <cell r="A1360" t="str">
            <v>Ganterite</v>
          </cell>
          <cell r="D1360">
            <v>451.0744904</v>
          </cell>
          <cell r="F1360">
            <v>0.44690623010234409</v>
          </cell>
          <cell r="M1360">
            <v>42.563435549136521</v>
          </cell>
          <cell r="P1360">
            <v>1.5290003196332382</v>
          </cell>
        </row>
        <row r="1361">
          <cell r="A1361" t="str">
            <v>Gaotaiite</v>
          </cell>
          <cell r="D1361">
            <v>1597.46</v>
          </cell>
        </row>
        <row r="1362">
          <cell r="A1362" t="str">
            <v>Garavellite</v>
          </cell>
          <cell r="D1362">
            <v>514.84140000000002</v>
          </cell>
        </row>
        <row r="1363">
          <cell r="A1363" t="str">
            <v>Garrelsite-V</v>
          </cell>
          <cell r="D1363">
            <v>890.83152800000016</v>
          </cell>
          <cell r="F1363">
            <v>0.45258389193427823</v>
          </cell>
          <cell r="J1363">
            <v>8.4943109467495166</v>
          </cell>
          <cell r="M1363">
            <v>35.920147630877288</v>
          </cell>
          <cell r="P1363">
            <v>2.5807088408303391</v>
          </cell>
        </row>
        <row r="1364">
          <cell r="A1364" t="str">
            <v>Garrelsite-VIII</v>
          </cell>
          <cell r="D1364">
            <v>890.83152800000016</v>
          </cell>
          <cell r="F1364">
            <v>0.45258389193427823</v>
          </cell>
          <cell r="J1364">
            <v>8.4943109467495166</v>
          </cell>
          <cell r="M1364">
            <v>35.920147630877288</v>
          </cell>
          <cell r="P1364">
            <v>2.5807088408303391</v>
          </cell>
        </row>
        <row r="1365">
          <cell r="A1365" t="str">
            <v>Garronite</v>
          </cell>
          <cell r="D1365">
            <v>2642.2321760000004</v>
          </cell>
          <cell r="F1365">
            <v>2.0599537199792239</v>
          </cell>
          <cell r="M1365">
            <v>55.102856335816561</v>
          </cell>
          <cell r="P1365">
            <v>1.7401777337223676</v>
          </cell>
        </row>
        <row r="1366">
          <cell r="A1366" t="str">
            <v>Gartrellite</v>
          </cell>
          <cell r="D1366">
            <v>620.46075600000006</v>
          </cell>
          <cell r="F1366">
            <v>6.4980096823400058E-2</v>
          </cell>
          <cell r="K1366">
            <v>0.96790972546215293</v>
          </cell>
          <cell r="M1366">
            <v>25.012731022749811</v>
          </cell>
        </row>
        <row r="1367">
          <cell r="A1367" t="str">
            <v>Garyansellite</v>
          </cell>
          <cell r="D1367">
            <v>330.29249900000002</v>
          </cell>
          <cell r="F1367">
            <v>1.1443720373437847</v>
          </cell>
          <cell r="M1367">
            <v>50.862099656704586</v>
          </cell>
        </row>
        <row r="1368">
          <cell r="A1368" t="str">
            <v>Gasparite-(Ce)</v>
          </cell>
          <cell r="D1368">
            <v>279.0342</v>
          </cell>
          <cell r="M1368">
            <v>22.935396449610838</v>
          </cell>
        </row>
        <row r="1369">
          <cell r="A1369" t="str">
            <v>Gaspeite</v>
          </cell>
          <cell r="D1369">
            <v>108.0994</v>
          </cell>
          <cell r="K1369">
            <v>11.111069996688231</v>
          </cell>
          <cell r="M1369">
            <v>44.40191157397728</v>
          </cell>
        </row>
        <row r="1370">
          <cell r="A1370" t="str">
            <v>Gatehouseite</v>
          </cell>
          <cell r="D1370">
            <v>532.66233399999999</v>
          </cell>
          <cell r="F1370">
            <v>0.75690728302932719</v>
          </cell>
          <cell r="M1370">
            <v>36.043997809689316</v>
          </cell>
        </row>
        <row r="1371">
          <cell r="A1371" t="str">
            <v>Gatelite-(Ce)</v>
          </cell>
          <cell r="D1371">
            <v>1067.7028239599999</v>
          </cell>
          <cell r="F1371">
            <v>0.15104427597359413</v>
          </cell>
          <cell r="M1371">
            <v>32.81688988144203</v>
          </cell>
          <cell r="N1371">
            <v>0.53381154681796783</v>
          </cell>
        </row>
        <row r="1372">
          <cell r="A1372" t="str">
            <v>Gatumbaite</v>
          </cell>
          <cell r="D1372">
            <v>336.01376399999998</v>
          </cell>
          <cell r="F1372">
            <v>1.1998794192252198</v>
          </cell>
          <cell r="M1372">
            <v>52.376842515296495</v>
          </cell>
        </row>
        <row r="1373">
          <cell r="A1373" t="str">
            <v>Gaudefroyite</v>
          </cell>
          <cell r="D1373">
            <v>582.84508000000005</v>
          </cell>
          <cell r="F1373">
            <v>0.12970084606358864</v>
          </cell>
          <cell r="J1373">
            <v>5.5640857429902297</v>
          </cell>
          <cell r="K1373">
            <v>2.0607534338284195</v>
          </cell>
          <cell r="M1373">
            <v>41.175778647732599</v>
          </cell>
        </row>
        <row r="1374">
          <cell r="A1374" t="str">
            <v>Gaultite</v>
          </cell>
          <cell r="D1374">
            <v>797.40317200000004</v>
          </cell>
          <cell r="F1374">
            <v>1.2640280793866718</v>
          </cell>
          <cell r="M1374">
            <v>46.148073260987729</v>
          </cell>
          <cell r="P1374">
            <v>11.532318308861706</v>
          </cell>
        </row>
        <row r="1375">
          <cell r="A1375" t="str">
            <v>Gaylussite</v>
          </cell>
          <cell r="D1375">
            <v>296.15233599999999</v>
          </cell>
          <cell r="F1375">
            <v>3.4034511211824445</v>
          </cell>
          <cell r="K1375">
            <v>8.1113660369709191</v>
          </cell>
          <cell r="M1375">
            <v>59.426645886730412</v>
          </cell>
          <cell r="P1375">
            <v>15.525636779039287</v>
          </cell>
        </row>
        <row r="1376">
          <cell r="A1376" t="str">
            <v>Gearksutite</v>
          </cell>
          <cell r="D1376">
            <v>178.07577279999998</v>
          </cell>
          <cell r="F1376">
            <v>1.6980524371476995</v>
          </cell>
          <cell r="M1376">
            <v>17.969204623886938</v>
          </cell>
          <cell r="N1376">
            <v>42.674874636287413</v>
          </cell>
        </row>
        <row r="1377">
          <cell r="A1377" t="str">
            <v>Gebhardite</v>
          </cell>
          <cell r="D1377">
            <v>2345.9960000000001</v>
          </cell>
          <cell r="M1377">
            <v>7.5018627482740809</v>
          </cell>
        </row>
        <row r="1378">
          <cell r="A1378" t="str">
            <v>Gedrite</v>
          </cell>
          <cell r="D1378">
            <v>783.96564000000001</v>
          </cell>
          <cell r="F1378">
            <v>0.25713882052279746</v>
          </cell>
          <cell r="M1378">
            <v>48.979901721202992</v>
          </cell>
        </row>
        <row r="1379">
          <cell r="A1379" t="str">
            <v>Geerite</v>
          </cell>
          <cell r="D1379">
            <v>668.69799999999998</v>
          </cell>
        </row>
        <row r="1380">
          <cell r="A1380" t="str">
            <v>Geffroyite</v>
          </cell>
          <cell r="D1380">
            <v>1342.21678</v>
          </cell>
        </row>
        <row r="1381">
          <cell r="A1381" t="str">
            <v>Gehlenite</v>
          </cell>
          <cell r="D1381">
            <v>274.20038</v>
          </cell>
          <cell r="M1381">
            <v>40.844509405858595</v>
          </cell>
        </row>
        <row r="1382">
          <cell r="A1382" t="str">
            <v>Geigerite</v>
          </cell>
          <cell r="D1382">
            <v>1012.5357300000001</v>
          </cell>
          <cell r="F1382">
            <v>2.1900145686710726</v>
          </cell>
          <cell r="M1382">
            <v>41.083429223776626</v>
          </cell>
        </row>
        <row r="1383">
          <cell r="A1383" t="str">
            <v>Geikielite</v>
          </cell>
          <cell r="D1383">
            <v>120.1832</v>
          </cell>
          <cell r="M1383">
            <v>39.937528706175236</v>
          </cell>
        </row>
        <row r="1384">
          <cell r="A1384" t="str">
            <v>Geminite</v>
          </cell>
          <cell r="D1384">
            <v>442.97684000000004</v>
          </cell>
          <cell r="F1384">
            <v>1.3652271301587686</v>
          </cell>
          <cell r="M1384">
            <v>36.117915329388325</v>
          </cell>
        </row>
        <row r="1385">
          <cell r="A1385" t="str">
            <v>Genkinite</v>
          </cell>
          <cell r="D1385">
            <v>1056.9100000000001</v>
          </cell>
        </row>
        <row r="1386">
          <cell r="A1386" t="str">
            <v>Genthelvite</v>
          </cell>
          <cell r="D1386">
            <v>596.91183999999998</v>
          </cell>
          <cell r="I1386">
            <v>4.5294025328765475</v>
          </cell>
          <cell r="M1386">
            <v>32.164347753597916</v>
          </cell>
        </row>
        <row r="1387">
          <cell r="A1387" t="str">
            <v>Geocronite</v>
          </cell>
          <cell r="D1387">
            <v>4321.9895999999999</v>
          </cell>
        </row>
        <row r="1388">
          <cell r="A1388" t="str">
            <v>Georgbokiite</v>
          </cell>
          <cell r="D1388">
            <v>674.55059999999992</v>
          </cell>
          <cell r="M1388">
            <v>18.974884908559865</v>
          </cell>
        </row>
        <row r="1389">
          <cell r="A1389" t="str">
            <v>Georgechaoite</v>
          </cell>
          <cell r="D1389">
            <v>417.593728</v>
          </cell>
          <cell r="F1389">
            <v>0.96547427072467917</v>
          </cell>
          <cell r="M1389">
            <v>42.144646387026192</v>
          </cell>
          <cell r="P1389">
            <v>5.5052953285735171</v>
          </cell>
        </row>
        <row r="1390">
          <cell r="A1390" t="str">
            <v>Georgeericksenite</v>
          </cell>
          <cell r="D1390">
            <v>1699.9083880000001</v>
          </cell>
          <cell r="F1390">
            <v>1.4230508050178525</v>
          </cell>
          <cell r="M1390">
            <v>35.765292076433944</v>
          </cell>
          <cell r="P1390">
            <v>8.1144730488852677</v>
          </cell>
        </row>
        <row r="1391">
          <cell r="A1391" t="str">
            <v>Georgeite</v>
          </cell>
          <cell r="D1391">
            <v>639.86395999999991</v>
          </cell>
          <cell r="F1391">
            <v>2.2053375220570328</v>
          </cell>
          <cell r="K1391">
            <v>5.6313532645282924</v>
          </cell>
          <cell r="M1391">
            <v>42.507441738084452</v>
          </cell>
        </row>
        <row r="1392">
          <cell r="A1392" t="str">
            <v>Georgiadesite</v>
          </cell>
          <cell r="D1392">
            <v>1099.470724</v>
          </cell>
          <cell r="F1392">
            <v>0.14668003110922306</v>
          </cell>
          <cell r="M1392">
            <v>6.6938790086419804</v>
          </cell>
        </row>
        <row r="1393">
          <cell r="A1393" t="str">
            <v>Gerasimovskite</v>
          </cell>
          <cell r="D1393">
            <v>764.66365800000005</v>
          </cell>
          <cell r="F1393">
            <v>2.3990296659292785</v>
          </cell>
          <cell r="M1393">
            <v>44.77617792056752</v>
          </cell>
        </row>
        <row r="1394">
          <cell r="A1394" t="str">
            <v>Gerdtremmelite</v>
          </cell>
          <cell r="D1394">
            <v>343.30898000000002</v>
          </cell>
          <cell r="F1394">
            <v>1.467977913074106</v>
          </cell>
          <cell r="M1394">
            <v>41.943149870417017</v>
          </cell>
        </row>
        <row r="1395">
          <cell r="A1395" t="str">
            <v>Gerenite-(Y)</v>
          </cell>
          <cell r="D1395">
            <v>872.18280649999997</v>
          </cell>
          <cell r="F1395">
            <v>0.46226088956959965</v>
          </cell>
          <cell r="M1395">
            <v>36.688180231858311</v>
          </cell>
          <cell r="P1395">
            <v>1.3179443477139905</v>
          </cell>
        </row>
        <row r="1396">
          <cell r="A1396" t="str">
            <v>Gerhardtite</v>
          </cell>
          <cell r="D1396">
            <v>240.11895999999999</v>
          </cell>
          <cell r="F1396">
            <v>1.2593008065668785</v>
          </cell>
          <cell r="L1396">
            <v>5.8332503189252529</v>
          </cell>
          <cell r="M1396">
            <v>39.978683899014058</v>
          </cell>
        </row>
        <row r="1397">
          <cell r="A1397" t="str">
            <v>Germanite</v>
          </cell>
          <cell r="D1397">
            <v>3192.136</v>
          </cell>
        </row>
        <row r="1398">
          <cell r="A1398" t="str">
            <v>Germanocolusite</v>
          </cell>
          <cell r="D1398">
            <v>1609.6591999999998</v>
          </cell>
        </row>
        <row r="1399">
          <cell r="A1399" t="str">
            <v>Gersdorffite</v>
          </cell>
          <cell r="D1399">
            <v>165.67760000000001</v>
          </cell>
        </row>
        <row r="1400">
          <cell r="A1400" t="str">
            <v>Gerstleyite</v>
          </cell>
          <cell r="D1400">
            <v>1426.039696</v>
          </cell>
          <cell r="F1400">
            <v>0.28272424753034364</v>
          </cell>
          <cell r="M1400">
            <v>2.243892655285523</v>
          </cell>
          <cell r="P1400">
            <v>3.2242816331811288</v>
          </cell>
        </row>
        <row r="1401">
          <cell r="A1401" t="str">
            <v>Gerstmannite</v>
          </cell>
          <cell r="D1401">
            <v>255.41430500000001</v>
          </cell>
          <cell r="F1401">
            <v>0.78925884750268782</v>
          </cell>
          <cell r="M1401">
            <v>37.584582429711602</v>
          </cell>
        </row>
        <row r="1402">
          <cell r="A1402" t="str">
            <v>Getchellite</v>
          </cell>
          <cell r="D1402">
            <v>292.86959999999999</v>
          </cell>
        </row>
        <row r="1403">
          <cell r="A1403" t="str">
            <v>Geversite</v>
          </cell>
          <cell r="D1403">
            <v>482.1952</v>
          </cell>
        </row>
        <row r="1404">
          <cell r="A1404" t="str">
            <v>Gianellaite</v>
          </cell>
          <cell r="D1404">
            <v>926.43708000000004</v>
          </cell>
          <cell r="L1404">
            <v>3.0237865695099337</v>
          </cell>
          <cell r="M1404">
            <v>6.9079273036005846</v>
          </cell>
        </row>
        <row r="1405">
          <cell r="A1405" t="str">
            <v>Gibbsite</v>
          </cell>
          <cell r="D1405">
            <v>78.003559999999993</v>
          </cell>
          <cell r="F1405">
            <v>3.8765153795544722</v>
          </cell>
          <cell r="M1405">
            <v>61.533345401158613</v>
          </cell>
        </row>
        <row r="1406">
          <cell r="A1406" t="str">
            <v>Giessenite</v>
          </cell>
          <cell r="D1406">
            <v>5459.6677499999996</v>
          </cell>
        </row>
        <row r="1407">
          <cell r="A1407" t="str">
            <v>Gilalite</v>
          </cell>
          <cell r="D1407">
            <v>884.33975999999996</v>
          </cell>
          <cell r="F1407">
            <v>1.5956717811715264</v>
          </cell>
          <cell r="M1407">
            <v>43.420596626798726</v>
          </cell>
        </row>
        <row r="1408">
          <cell r="A1408" t="str">
            <v>Gillespite</v>
          </cell>
          <cell r="D1408">
            <v>465.51</v>
          </cell>
          <cell r="M1408">
            <v>34.369616119954458</v>
          </cell>
        </row>
        <row r="1409">
          <cell r="A1409" t="str">
            <v>Gillulyite</v>
          </cell>
          <cell r="D1409">
            <v>1518.6541999999999</v>
          </cell>
        </row>
        <row r="1410">
          <cell r="A1410" t="str">
            <v>Gilmarite</v>
          </cell>
          <cell r="D1410">
            <v>380.57921999999996</v>
          </cell>
          <cell r="F1410">
            <v>0.7945310308849759</v>
          </cell>
          <cell r="M1410">
            <v>29.427723352840975</v>
          </cell>
        </row>
        <row r="1411">
          <cell r="A1411" t="str">
            <v>Giniite</v>
          </cell>
          <cell r="D1411">
            <v>729.16568799999993</v>
          </cell>
          <cell r="F1411">
            <v>0.82939174175732755</v>
          </cell>
          <cell r="M1411">
            <v>43.884127471450633</v>
          </cell>
        </row>
        <row r="1412">
          <cell r="A1412" t="str">
            <v>Ginorite</v>
          </cell>
          <cell r="D1412">
            <v>743.60444000000007</v>
          </cell>
          <cell r="F1412">
            <v>2.1687659637965582</v>
          </cell>
          <cell r="J1412">
            <v>20.35221844560261</v>
          </cell>
          <cell r="M1412">
            <v>66.699628635891401</v>
          </cell>
        </row>
        <row r="1413">
          <cell r="A1413" t="str">
            <v>Giorgiosite</v>
          </cell>
          <cell r="D1413">
            <v>485.65287999999998</v>
          </cell>
          <cell r="F1413">
            <v>2.4905195661559754</v>
          </cell>
          <cell r="K1413">
            <v>9.8926624300055632</v>
          </cell>
          <cell r="M1413">
            <v>62.593801564607212</v>
          </cell>
        </row>
        <row r="1414">
          <cell r="A1414" t="str">
            <v>Giraudite</v>
          </cell>
          <cell r="D1414">
            <v>2042.9663399999999</v>
          </cell>
        </row>
        <row r="1415">
          <cell r="A1415" t="str">
            <v>Girdite</v>
          </cell>
          <cell r="D1415">
            <v>1022.8104799999999</v>
          </cell>
          <cell r="F1415">
            <v>0.19709223159309047</v>
          </cell>
          <cell r="M1415">
            <v>14.078326612374955</v>
          </cell>
        </row>
        <row r="1416">
          <cell r="A1416" t="str">
            <v>Girvasite</v>
          </cell>
          <cell r="D1416">
            <v>628.06779399999994</v>
          </cell>
          <cell r="F1416">
            <v>1.7653094309115305</v>
          </cell>
          <cell r="K1416">
            <v>1.9123731728871294</v>
          </cell>
          <cell r="M1416">
            <v>53.495403395895188</v>
          </cell>
          <cell r="P1416">
            <v>3.6603959349012576</v>
          </cell>
        </row>
        <row r="1417">
          <cell r="A1417" t="str">
            <v>Gismondine</v>
          </cell>
          <cell r="D1417">
            <v>718.55208000000005</v>
          </cell>
          <cell r="F1417">
            <v>2.5249276294628498</v>
          </cell>
          <cell r="M1417">
            <v>55.665415372536387</v>
          </cell>
        </row>
        <row r="1418">
          <cell r="A1418" t="str">
            <v>Gittinsite</v>
          </cell>
          <cell r="D1418">
            <v>299.46879999999999</v>
          </cell>
          <cell r="M1418">
            <v>37.398152996238679</v>
          </cell>
        </row>
        <row r="1419">
          <cell r="A1419" t="str">
            <v>Giuseppettite</v>
          </cell>
          <cell r="D1419">
            <v>1121.5692750000001</v>
          </cell>
          <cell r="M1419">
            <v>44.507396121385362</v>
          </cell>
          <cell r="P1419">
            <v>10.248929117641886</v>
          </cell>
        </row>
        <row r="1420">
          <cell r="A1420" t="str">
            <v>Gjerdingenite-Fe</v>
          </cell>
          <cell r="D1420">
            <v>1242.1823225000001</v>
          </cell>
          <cell r="F1420">
            <v>1.0548548117822696</v>
          </cell>
          <cell r="M1420">
            <v>43.792250955978325</v>
          </cell>
        </row>
        <row r="1421">
          <cell r="A1421" t="str">
            <v>Gladite</v>
          </cell>
          <cell r="D1421">
            <v>1604.2420000000002</v>
          </cell>
        </row>
        <row r="1422">
          <cell r="A1422" t="str">
            <v>Gladiusite</v>
          </cell>
          <cell r="D1422">
            <v>579.00658699999997</v>
          </cell>
          <cell r="F1422">
            <v>2.2630519745710598</v>
          </cell>
          <cell r="M1422">
            <v>44.212001339459725</v>
          </cell>
        </row>
        <row r="1423">
          <cell r="A1423" t="str">
            <v>Glagolevite</v>
          </cell>
          <cell r="D1423">
            <v>574.59861799999999</v>
          </cell>
          <cell r="F1423">
            <v>1.1402063622784417</v>
          </cell>
          <cell r="M1423">
            <v>50.120064855429213</v>
          </cell>
          <cell r="P1423">
            <v>4.0010134517935798</v>
          </cell>
        </row>
        <row r="1424">
          <cell r="A1424" t="str">
            <v>Glauberite</v>
          </cell>
          <cell r="D1424">
            <v>278.18473599999999</v>
          </cell>
          <cell r="M1424">
            <v>46.010863802390659</v>
          </cell>
          <cell r="P1424">
            <v>16.52841800780903</v>
          </cell>
        </row>
        <row r="1425">
          <cell r="A1425" t="str">
            <v>Glaucocerinite</v>
          </cell>
          <cell r="D1425">
            <v>982.55698000000007</v>
          </cell>
          <cell r="F1425">
            <v>3.4878343645780214</v>
          </cell>
          <cell r="M1425">
            <v>50.478639925798497</v>
          </cell>
        </row>
        <row r="1426">
          <cell r="A1426" t="str">
            <v>Glaucochroite</v>
          </cell>
          <cell r="D1426">
            <v>187.09915000000001</v>
          </cell>
          <cell r="M1426">
            <v>34.205179446298928</v>
          </cell>
        </row>
        <row r="1427">
          <cell r="A1427" t="str">
            <v>Glaucodot</v>
          </cell>
          <cell r="D1427">
            <v>165.14924999999999</v>
          </cell>
        </row>
        <row r="1428">
          <cell r="A1428" t="str">
            <v>Glauconite</v>
          </cell>
          <cell r="D1428">
            <v>426.92901039999998</v>
          </cell>
          <cell r="F1428">
            <v>0.47218154561838604</v>
          </cell>
          <cell r="M1428">
            <v>44.970661473699657</v>
          </cell>
          <cell r="P1428">
            <v>0.26924579309403618</v>
          </cell>
        </row>
        <row r="1429">
          <cell r="A1429" t="str">
            <v>Glaucophane</v>
          </cell>
          <cell r="D1429">
            <v>783.54309599999999</v>
          </cell>
          <cell r="F1429">
            <v>0.25727748866540967</v>
          </cell>
          <cell r="M1429">
            <v>49.006315282497241</v>
          </cell>
          <cell r="P1429">
            <v>5.8681566125368558</v>
          </cell>
        </row>
        <row r="1430">
          <cell r="A1430" t="str">
            <v>Glaukosphaerite</v>
          </cell>
          <cell r="D1430">
            <v>218.68788000000001</v>
          </cell>
          <cell r="F1430">
            <v>0.92180691495111666</v>
          </cell>
          <cell r="K1430">
            <v>5.4923025455274423</v>
          </cell>
          <cell r="M1430">
            <v>36.580445153156177</v>
          </cell>
        </row>
        <row r="1431">
          <cell r="A1431" t="str">
            <v>Glucine</v>
          </cell>
          <cell r="D1431">
            <v>343.10644399999995</v>
          </cell>
          <cell r="F1431">
            <v>1.4688444615747294</v>
          </cell>
          <cell r="I1431">
            <v>10.506570374994183</v>
          </cell>
          <cell r="M1431">
            <v>58.288762422660881</v>
          </cell>
        </row>
        <row r="1432">
          <cell r="A1432" t="str">
            <v>Glushinskite</v>
          </cell>
          <cell r="D1432">
            <v>148.35515999999998</v>
          </cell>
          <cell r="F1432">
            <v>2.7176405593172497</v>
          </cell>
          <cell r="K1432">
            <v>16.192224119471142</v>
          </cell>
          <cell r="M1432">
            <v>64.707152754241918</v>
          </cell>
        </row>
        <row r="1433">
          <cell r="A1433" t="str">
            <v>Gmelinite</v>
          </cell>
          <cell r="D1433">
            <v>552.44709599999999</v>
          </cell>
          <cell r="F1433">
            <v>2.1894005937538679</v>
          </cell>
          <cell r="M1433">
            <v>52.129733703949086</v>
          </cell>
          <cell r="P1433">
            <v>8.3228849120423298</v>
          </cell>
        </row>
        <row r="1434">
          <cell r="A1434" t="str">
            <v>Gmelinite-Ca</v>
          </cell>
          <cell r="D1434">
            <v>558.04044399999998</v>
          </cell>
          <cell r="F1434">
            <v>2.1674558054075379</v>
          </cell>
          <cell r="M1434">
            <v>51.607227235307697</v>
          </cell>
          <cell r="P1434">
            <v>2.0598657541029413</v>
          </cell>
        </row>
        <row r="1435">
          <cell r="A1435" t="str">
            <v>Gmelinite-K</v>
          </cell>
          <cell r="D1435">
            <v>2017.9624276000002</v>
          </cell>
          <cell r="F1435">
            <v>2.1477813167981896</v>
          </cell>
          <cell r="M1435">
            <v>55.103022969682961</v>
          </cell>
          <cell r="P1435">
            <v>1.9367360395545947</v>
          </cell>
        </row>
        <row r="1436">
          <cell r="A1436" t="str">
            <v>Gmelinite-Na</v>
          </cell>
          <cell r="D1436">
            <v>552.44709599999999</v>
          </cell>
          <cell r="F1436">
            <v>2.1894005937538679</v>
          </cell>
          <cell r="M1436">
            <v>52.129733703949086</v>
          </cell>
          <cell r="P1436">
            <v>8.3228849120423298</v>
          </cell>
        </row>
        <row r="1437">
          <cell r="A1437" t="str">
            <v>Gobbinsite</v>
          </cell>
          <cell r="D1437">
            <v>1339.932358</v>
          </cell>
          <cell r="F1437">
            <v>1.8053568044365416</v>
          </cell>
          <cell r="M1437">
            <v>52.537995354538637</v>
          </cell>
          <cell r="P1437">
            <v>4.2893523435606147</v>
          </cell>
        </row>
        <row r="1438">
          <cell r="A1438" t="str">
            <v>Godlevskite</v>
          </cell>
          <cell r="D1438">
            <v>781.89499999999998</v>
          </cell>
        </row>
        <row r="1439">
          <cell r="A1439" t="str">
            <v>Godovikovite</v>
          </cell>
          <cell r="D1439">
            <v>244.36360500000001</v>
          </cell>
          <cell r="F1439">
            <v>1.6499019974762608</v>
          </cell>
          <cell r="L1439">
            <v>5.7319255868728902</v>
          </cell>
          <cell r="M1439">
            <v>52.378994817988541</v>
          </cell>
        </row>
        <row r="1440">
          <cell r="A1440" t="str">
            <v>Goedkenite</v>
          </cell>
          <cell r="D1440">
            <v>385.40060399999999</v>
          </cell>
          <cell r="F1440">
            <v>0.26153046713958966</v>
          </cell>
          <cell r="M1440">
            <v>37.36231819709343</v>
          </cell>
        </row>
        <row r="1441">
          <cell r="A1441" t="str">
            <v>Goethite</v>
          </cell>
          <cell r="D1441">
            <v>88.853740000000002</v>
          </cell>
          <cell r="F1441">
            <v>1.1343810626316913</v>
          </cell>
          <cell r="M1441">
            <v>36.012890397185302</v>
          </cell>
        </row>
        <row r="1442">
          <cell r="A1442" t="str">
            <v>Gold</v>
          </cell>
          <cell r="D1442">
            <v>196.96654000000001</v>
          </cell>
        </row>
        <row r="1443">
          <cell r="A1443" t="str">
            <v>Goldamalgam</v>
          </cell>
          <cell r="D1443">
            <v>375.28195500000004</v>
          </cell>
        </row>
        <row r="1444">
          <cell r="A1444" t="str">
            <v>Goldfieldite</v>
          </cell>
          <cell r="D1444">
            <v>1665.22864</v>
          </cell>
        </row>
        <row r="1445">
          <cell r="A1445" t="str">
            <v>Goldichite</v>
          </cell>
          <cell r="D1445">
            <v>359.13362000000001</v>
          </cell>
          <cell r="F1445">
            <v>2.2452701587782284</v>
          </cell>
          <cell r="M1445">
            <v>53.459990741050632</v>
          </cell>
        </row>
        <row r="1446">
          <cell r="A1446" t="str">
            <v>Goldmanite</v>
          </cell>
          <cell r="D1446">
            <v>484.97142400000001</v>
          </cell>
          <cell r="M1446">
            <v>39.588476866628739</v>
          </cell>
        </row>
        <row r="1447">
          <cell r="A1447" t="str">
            <v>Goldquarryite</v>
          </cell>
          <cell r="D1447">
            <v>980.83799187999989</v>
          </cell>
          <cell r="F1447">
            <v>2.486868188419872</v>
          </cell>
          <cell r="M1447">
            <v>45.184157186910944</v>
          </cell>
          <cell r="N1447">
            <v>3.680216955178492</v>
          </cell>
        </row>
        <row r="1448">
          <cell r="A1448" t="str">
            <v>Gonnardite</v>
          </cell>
          <cell r="D1448">
            <v>808.59165600000006</v>
          </cell>
          <cell r="F1448">
            <v>1.7451528092444231</v>
          </cell>
          <cell r="M1448">
            <v>53.424221829961596</v>
          </cell>
          <cell r="P1448">
            <v>5.6863728012548274</v>
          </cell>
        </row>
        <row r="1449">
          <cell r="A1449" t="str">
            <v>Gonyerite</v>
          </cell>
          <cell r="D1449">
            <v>703.49140999999986</v>
          </cell>
          <cell r="F1449">
            <v>0.57310721107454621</v>
          </cell>
          <cell r="M1449">
            <v>40.937130987853863</v>
          </cell>
        </row>
        <row r="1450">
          <cell r="A1450" t="str">
            <v>Goosecreekite</v>
          </cell>
          <cell r="D1450">
            <v>608.62087999999994</v>
          </cell>
          <cell r="F1450">
            <v>1.656104864492983</v>
          </cell>
          <cell r="M1450">
            <v>55.204711346741831</v>
          </cell>
        </row>
        <row r="1451">
          <cell r="A1451" t="str">
            <v>Gorceixite</v>
          </cell>
          <cell r="D1451">
            <v>511.266324</v>
          </cell>
          <cell r="F1451">
            <v>1.380020484196804</v>
          </cell>
          <cell r="M1451">
            <v>43.811139025851425</v>
          </cell>
        </row>
        <row r="1452">
          <cell r="A1452" t="str">
            <v>Gordaite</v>
          </cell>
          <cell r="D1452">
            <v>626.20178800000008</v>
          </cell>
          <cell r="F1452">
            <v>2.8972961028977449</v>
          </cell>
          <cell r="M1452">
            <v>40.879857724072799</v>
          </cell>
          <cell r="P1452">
            <v>3.6713034744640494</v>
          </cell>
        </row>
        <row r="1453">
          <cell r="A1453" t="str">
            <v>Gordonite</v>
          </cell>
          <cell r="D1453">
            <v>446.34772399999997</v>
          </cell>
          <cell r="F1453">
            <v>4.0647501991070989</v>
          </cell>
          <cell r="M1453">
            <v>64.521265487622387</v>
          </cell>
        </row>
        <row r="1454">
          <cell r="A1454" t="str">
            <v>Gorgeyite</v>
          </cell>
          <cell r="D1454">
            <v>872.98347999999987</v>
          </cell>
          <cell r="F1454">
            <v>0.23091845907553718</v>
          </cell>
          <cell r="M1454">
            <v>45.818163706832117</v>
          </cell>
        </row>
        <row r="1455">
          <cell r="A1455" t="str">
            <v>Gormanite</v>
          </cell>
          <cell r="D1455">
            <v>793.42720799999995</v>
          </cell>
          <cell r="F1455">
            <v>1.2703622838202442</v>
          </cell>
          <cell r="M1455">
            <v>48.395819569625857</v>
          </cell>
        </row>
        <row r="1456">
          <cell r="A1456" t="str">
            <v>Gortdrumite</v>
          </cell>
          <cell r="D1456">
            <v>939.70640000000003</v>
          </cell>
        </row>
        <row r="1457">
          <cell r="A1457" t="str">
            <v>Goslarite</v>
          </cell>
          <cell r="D1457">
            <v>287.56056000000001</v>
          </cell>
          <cell r="F1457">
            <v>4.9071958964052653</v>
          </cell>
          <cell r="M1457">
            <v>61.202203807086761</v>
          </cell>
        </row>
        <row r="1458">
          <cell r="A1458" t="str">
            <v>Gottardiite</v>
          </cell>
          <cell r="D1458">
            <v>10168.184904</v>
          </cell>
          <cell r="F1458">
            <v>1.8437591543624434</v>
          </cell>
          <cell r="M1458">
            <v>57.431892271183273</v>
          </cell>
          <cell r="P1458">
            <v>0.67828530510758711</v>
          </cell>
        </row>
        <row r="1459">
          <cell r="A1459" t="str">
            <v>Gottlobite</v>
          </cell>
          <cell r="D1459">
            <v>205.20207699999997</v>
          </cell>
          <cell r="F1459">
            <v>0.49119385862746417</v>
          </cell>
          <cell r="M1459">
            <v>38.984498192969077</v>
          </cell>
        </row>
        <row r="1460">
          <cell r="A1460" t="str">
            <v>Gotzenite</v>
          </cell>
          <cell r="D1460">
            <v>363.78540180000005</v>
          </cell>
          <cell r="F1460">
            <v>0.13853497075648732</v>
          </cell>
          <cell r="M1460">
            <v>32.9852433347423</v>
          </cell>
          <cell r="N1460">
            <v>7.8336306676943721</v>
          </cell>
          <cell r="P1460">
            <v>1.5798990205659207</v>
          </cell>
        </row>
        <row r="1461">
          <cell r="A1461" t="str">
            <v>Goudeyite</v>
          </cell>
          <cell r="D1461">
            <v>999.68231299999991</v>
          </cell>
          <cell r="F1461">
            <v>1.2099123734321786</v>
          </cell>
          <cell r="M1461">
            <v>33.609417274945827</v>
          </cell>
        </row>
        <row r="1462">
          <cell r="A1462" t="str">
            <v>Gowerite</v>
          </cell>
          <cell r="D1462">
            <v>355.00839999999999</v>
          </cell>
          <cell r="F1462">
            <v>2.8392004245533347</v>
          </cell>
          <cell r="J1462">
            <v>18.269990231217065</v>
          </cell>
          <cell r="M1462">
            <v>67.601499006784067</v>
          </cell>
        </row>
        <row r="1463">
          <cell r="A1463" t="str">
            <v>Goyazite</v>
          </cell>
          <cell r="D1463">
            <v>461.559324</v>
          </cell>
          <cell r="F1463">
            <v>1.5286399024191308</v>
          </cell>
          <cell r="M1463">
            <v>48.529319711023753</v>
          </cell>
        </row>
        <row r="1464">
          <cell r="A1464" t="str">
            <v>Graemite</v>
          </cell>
          <cell r="D1464">
            <v>257.15948000000003</v>
          </cell>
          <cell r="F1464">
            <v>0.78390265838148376</v>
          </cell>
          <cell r="M1464">
            <v>24.886346791492965</v>
          </cell>
        </row>
        <row r="1465">
          <cell r="A1465" t="str">
            <v>Graeserite</v>
          </cell>
          <cell r="D1465">
            <v>666.94914000000006</v>
          </cell>
          <cell r="F1465">
            <v>0.15112696599323899</v>
          </cell>
          <cell r="M1465">
            <v>33.584509907307172</v>
          </cell>
        </row>
        <row r="1466">
          <cell r="A1466" t="str">
            <v>Graftonite</v>
          </cell>
          <cell r="D1466">
            <v>351.93496899999997</v>
          </cell>
          <cell r="M1466">
            <v>36.368991795185892</v>
          </cell>
        </row>
        <row r="1467">
          <cell r="A1467" t="str">
            <v>Gramaccioliite-(Y)</v>
          </cell>
          <cell r="D1467">
            <v>1863.1311000000003</v>
          </cell>
          <cell r="M1467">
            <v>32.632013925375404</v>
          </cell>
        </row>
        <row r="1468">
          <cell r="A1468" t="str">
            <v>Grandidierite</v>
          </cell>
          <cell r="D1468">
            <v>296.02521999999999</v>
          </cell>
          <cell r="J1468">
            <v>3.6517158909636147</v>
          </cell>
          <cell r="M1468">
            <v>48.642679836535549</v>
          </cell>
        </row>
        <row r="1469">
          <cell r="A1469" t="str">
            <v>Grandreefite</v>
          </cell>
          <cell r="D1469">
            <v>548.46040640000001</v>
          </cell>
          <cell r="M1469">
            <v>11.668590704672607</v>
          </cell>
          <cell r="N1469">
            <v>6.927903264595618</v>
          </cell>
        </row>
        <row r="1470">
          <cell r="A1470" t="str">
            <v>Grantsite</v>
          </cell>
          <cell r="D1470">
            <v>1379.3991120000001</v>
          </cell>
          <cell r="F1470">
            <v>1.1691351589038865</v>
          </cell>
          <cell r="M1470">
            <v>46.395274176456041</v>
          </cell>
          <cell r="P1470">
            <v>6.6666036827200736</v>
          </cell>
        </row>
        <row r="1471">
          <cell r="A1471" t="str">
            <v>Graphite</v>
          </cell>
          <cell r="D1471">
            <v>12.010999999999999</v>
          </cell>
          <cell r="K1471">
            <v>100</v>
          </cell>
        </row>
        <row r="1472">
          <cell r="A1472" t="str">
            <v>Gratonite</v>
          </cell>
          <cell r="D1472">
            <v>2645.4763999999996</v>
          </cell>
        </row>
        <row r="1473">
          <cell r="A1473" t="str">
            <v>Grattarolaite</v>
          </cell>
          <cell r="D1473">
            <v>310.51056199999999</v>
          </cell>
          <cell r="M1473">
            <v>36.068273903030715</v>
          </cell>
        </row>
        <row r="1474">
          <cell r="A1474" t="str">
            <v>Gravegliaite</v>
          </cell>
          <cell r="D1474">
            <v>232.99852999999999</v>
          </cell>
          <cell r="F1474">
            <v>2.5955700235533676</v>
          </cell>
          <cell r="M1474">
            <v>41.200431607873234</v>
          </cell>
        </row>
        <row r="1475">
          <cell r="A1475" t="str">
            <v>Grayite</v>
          </cell>
          <cell r="D1475">
            <v>318.37730199999999</v>
          </cell>
          <cell r="F1475">
            <v>0.63317327816290125</v>
          </cell>
          <cell r="M1475">
            <v>25.126477138122116</v>
          </cell>
        </row>
        <row r="1476">
          <cell r="A1476" t="str">
            <v>Grechishchevite</v>
          </cell>
          <cell r="D1476">
            <v>817.83940800000005</v>
          </cell>
        </row>
        <row r="1477">
          <cell r="A1477" t="str">
            <v>Greenalite</v>
          </cell>
          <cell r="D1477">
            <v>354.28092199999992</v>
          </cell>
          <cell r="F1477">
            <v>0.93886003830598608</v>
          </cell>
          <cell r="M1477">
            <v>37.482972340237964</v>
          </cell>
        </row>
        <row r="1478">
          <cell r="A1478" t="str">
            <v>Greenockite</v>
          </cell>
          <cell r="D1478">
            <v>144.477</v>
          </cell>
        </row>
        <row r="1479">
          <cell r="A1479" t="str">
            <v>Gregoryite</v>
          </cell>
          <cell r="D1479">
            <v>115.0637016</v>
          </cell>
          <cell r="K1479">
            <v>10.438565623200843</v>
          </cell>
          <cell r="M1479">
            <v>41.714458454376718</v>
          </cell>
          <cell r="P1479">
            <v>23.976042154374774</v>
          </cell>
        </row>
        <row r="1480">
          <cell r="A1480" t="str">
            <v>Greifensteinite</v>
          </cell>
          <cell r="D1480">
            <v>550.6902399999999</v>
          </cell>
          <cell r="F1480">
            <v>1.4642569296307126</v>
          </cell>
          <cell r="I1480">
            <v>3.2730487469688958</v>
          </cell>
          <cell r="M1480">
            <v>49.390706470483295</v>
          </cell>
        </row>
        <row r="1481">
          <cell r="A1481" t="str">
            <v>Greigite</v>
          </cell>
          <cell r="D1481">
            <v>239.95800000000003</v>
          </cell>
        </row>
        <row r="1482">
          <cell r="A1482" t="str">
            <v>Griceite</v>
          </cell>
          <cell r="D1482">
            <v>25.939403199999997</v>
          </cell>
          <cell r="H1482">
            <v>26.758518484342002</v>
          </cell>
          <cell r="N1482">
            <v>73.241481515658009</v>
          </cell>
        </row>
        <row r="1483">
          <cell r="A1483" t="str">
            <v>Griffithite</v>
          </cell>
          <cell r="D1483">
            <v>764.29907000000003</v>
          </cell>
          <cell r="F1483">
            <v>1.8462877365531796</v>
          </cell>
          <cell r="M1483">
            <v>52.333571464374543</v>
          </cell>
        </row>
        <row r="1484">
          <cell r="A1484" t="str">
            <v>Grimaldiite</v>
          </cell>
          <cell r="D1484">
            <v>85.002839999999992</v>
          </cell>
          <cell r="F1484">
            <v>1.1857721459659467</v>
          </cell>
          <cell r="M1484">
            <v>37.644389293345967</v>
          </cell>
        </row>
        <row r="1485">
          <cell r="A1485" t="str">
            <v>Grimselite</v>
          </cell>
          <cell r="D1485">
            <v>608.35524799999996</v>
          </cell>
          <cell r="F1485">
            <v>0.33136559709599156</v>
          </cell>
          <cell r="K1485">
            <v>5.9230195052085755</v>
          </cell>
          <cell r="M1485">
            <v>31.559323377448699</v>
          </cell>
          <cell r="P1485">
            <v>3.7790038099580925</v>
          </cell>
        </row>
        <row r="1486">
          <cell r="A1486" t="str">
            <v>Griphite</v>
          </cell>
          <cell r="D1486">
            <v>1007.4333382</v>
          </cell>
          <cell r="F1486">
            <v>1.0005029234002772E-2</v>
          </cell>
          <cell r="H1486">
            <v>0.48228501239408361</v>
          </cell>
          <cell r="M1486">
            <v>38.274050041755899</v>
          </cell>
          <cell r="N1486">
            <v>3.7716447291579214</v>
          </cell>
          <cell r="P1486">
            <v>2.5102152014528203</v>
          </cell>
        </row>
        <row r="1487">
          <cell r="A1487" t="str">
            <v>Grischunite</v>
          </cell>
          <cell r="D1487">
            <v>1303.2287779999999</v>
          </cell>
          <cell r="F1487">
            <v>0.30936701736953204</v>
          </cell>
          <cell r="M1487">
            <v>31.919522268253658</v>
          </cell>
          <cell r="P1487">
            <v>1.7640623341115325</v>
          </cell>
        </row>
        <row r="1488">
          <cell r="A1488" t="str">
            <v>Grossite</v>
          </cell>
          <cell r="D1488">
            <v>259.99995999999999</v>
          </cell>
          <cell r="M1488">
            <v>43.07531431927913</v>
          </cell>
        </row>
        <row r="1489">
          <cell r="A1489" t="str">
            <v>Grossular</v>
          </cell>
          <cell r="D1489">
            <v>450.44638000000003</v>
          </cell>
          <cell r="M1489">
            <v>42.622786756550241</v>
          </cell>
        </row>
        <row r="1490">
          <cell r="A1490" t="str">
            <v>Groutite</v>
          </cell>
          <cell r="D1490">
            <v>87.944789999999998</v>
          </cell>
          <cell r="F1490">
            <v>1.1461054145447389</v>
          </cell>
          <cell r="M1490">
            <v>36.385100243004729</v>
          </cell>
        </row>
        <row r="1491">
          <cell r="A1491" t="str">
            <v>Grumantite</v>
          </cell>
          <cell r="D1491">
            <v>178.18098799999999</v>
          </cell>
          <cell r="F1491">
            <v>1.6970497436011527</v>
          </cell>
          <cell r="M1491">
            <v>53.875781629407058</v>
          </cell>
          <cell r="P1491">
            <v>12.902480931355035</v>
          </cell>
        </row>
        <row r="1492">
          <cell r="A1492" t="str">
            <v>Grumiplucite</v>
          </cell>
          <cell r="D1492">
            <v>746.81479999999999</v>
          </cell>
        </row>
        <row r="1493">
          <cell r="A1493" t="str">
            <v>Grunerite</v>
          </cell>
          <cell r="D1493">
            <v>1001.61448</v>
          </cell>
          <cell r="F1493">
            <v>0.20126306480713019</v>
          </cell>
          <cell r="M1493">
            <v>38.336666219122556</v>
          </cell>
        </row>
        <row r="1494">
          <cell r="A1494" t="str">
            <v>Gruzdevite</v>
          </cell>
          <cell r="D1494">
            <v>1854.8380000000002</v>
          </cell>
        </row>
        <row r="1495">
          <cell r="A1495" t="str">
            <v>Guanajuatite</v>
          </cell>
          <cell r="D1495">
            <v>654.84079999999994</v>
          </cell>
        </row>
        <row r="1496">
          <cell r="A1496" t="str">
            <v>Guanine</v>
          </cell>
          <cell r="D1496">
            <v>151.12780000000001</v>
          </cell>
          <cell r="F1496">
            <v>3.3347272970294015</v>
          </cell>
          <cell r="K1496">
            <v>39.737890712363964</v>
          </cell>
          <cell r="L1496">
            <v>46.340712959495214</v>
          </cell>
          <cell r="M1496">
            <v>10.586669031111416</v>
          </cell>
        </row>
        <row r="1497">
          <cell r="A1497" t="str">
            <v>Guarinoite</v>
          </cell>
          <cell r="D1497">
            <v>772.28731999999991</v>
          </cell>
          <cell r="F1497">
            <v>2.3492448380480986</v>
          </cell>
          <cell r="M1497">
            <v>35.218731805670458</v>
          </cell>
        </row>
        <row r="1498">
          <cell r="A1498" t="str">
            <v>Gudmundite</v>
          </cell>
          <cell r="D1498">
            <v>209.66300000000001</v>
          </cell>
        </row>
        <row r="1499">
          <cell r="A1499" t="str">
            <v>Guerinite</v>
          </cell>
          <cell r="D1499">
            <v>920.22020000000009</v>
          </cell>
          <cell r="F1499">
            <v>2.190649585827392</v>
          </cell>
          <cell r="M1499">
            <v>43.466226887868793</v>
          </cell>
        </row>
        <row r="1500">
          <cell r="A1500" t="str">
            <v>Guettardite</v>
          </cell>
          <cell r="D1500">
            <v>536.81844000000001</v>
          </cell>
        </row>
        <row r="1501">
          <cell r="A1501" t="str">
            <v>Gugiaite</v>
          </cell>
          <cell r="D1501">
            <v>257.33498000000003</v>
          </cell>
          <cell r="I1501">
            <v>3.5021200771072785</v>
          </cell>
          <cell r="M1501">
            <v>43.521405445928877</v>
          </cell>
        </row>
        <row r="1502">
          <cell r="A1502" t="str">
            <v>Guildite</v>
          </cell>
          <cell r="D1502">
            <v>400.58866</v>
          </cell>
          <cell r="F1502">
            <v>2.264532400892227</v>
          </cell>
          <cell r="M1502">
            <v>51.92163951920157</v>
          </cell>
        </row>
        <row r="1503">
          <cell r="A1503" t="str">
            <v>Guilleminite</v>
          </cell>
          <cell r="D1503">
            <v>1287.3711399999997</v>
          </cell>
          <cell r="F1503">
            <v>0.46976662844873168</v>
          </cell>
          <cell r="M1503">
            <v>21.127535917886121</v>
          </cell>
        </row>
        <row r="1504">
          <cell r="A1504" t="str">
            <v>Gunningite</v>
          </cell>
          <cell r="D1504">
            <v>176.85589250000001</v>
          </cell>
          <cell r="F1504">
            <v>1.1398432766383513</v>
          </cell>
          <cell r="M1504">
            <v>45.232872294599964</v>
          </cell>
        </row>
        <row r="1505">
          <cell r="A1505" t="str">
            <v>Gupeiite</v>
          </cell>
          <cell r="D1505">
            <v>195.62649999999999</v>
          </cell>
        </row>
        <row r="1506">
          <cell r="A1506" t="str">
            <v>Gustavite</v>
          </cell>
          <cell r="D1506">
            <v>1134.4053999999999</v>
          </cell>
        </row>
        <row r="1507">
          <cell r="A1507" t="str">
            <v>Gutkovaite-Mn</v>
          </cell>
          <cell r="D1507">
            <v>2251.8802928</v>
          </cell>
          <cell r="F1507">
            <v>1.0070983822946133</v>
          </cell>
          <cell r="M1507">
            <v>46.679238828143092</v>
          </cell>
          <cell r="P1507">
            <v>0.10209143031939057</v>
          </cell>
        </row>
        <row r="1508">
          <cell r="A1508" t="str">
            <v>Gutsevichite</v>
          </cell>
          <cell r="D1508">
            <v>466.03160400000002</v>
          </cell>
          <cell r="F1508">
            <v>4.1093479145246983</v>
          </cell>
          <cell r="M1508">
            <v>65.229181323934412</v>
          </cell>
        </row>
        <row r="1509">
          <cell r="A1509" t="str">
            <v>Guyanaite</v>
          </cell>
          <cell r="D1509">
            <v>85.002839999999992</v>
          </cell>
          <cell r="F1509">
            <v>1.1857721459659467</v>
          </cell>
          <cell r="M1509">
            <v>37.644389293345967</v>
          </cell>
        </row>
        <row r="1510">
          <cell r="A1510" t="str">
            <v>Gwihabaite</v>
          </cell>
          <cell r="D1510">
            <v>85.308390000000003</v>
          </cell>
          <cell r="F1510">
            <v>3.5445751584340068</v>
          </cell>
          <cell r="L1510">
            <v>28.733158602571212</v>
          </cell>
          <cell r="M1510">
            <v>56.264336954430846</v>
          </cell>
        </row>
        <row r="1511">
          <cell r="A1511" t="str">
            <v>Gypsum</v>
          </cell>
          <cell r="D1511">
            <v>172.17215999999999</v>
          </cell>
          <cell r="F1511">
            <v>2.3417026306692095</v>
          </cell>
          <cell r="M1511">
            <v>55.756052546474407</v>
          </cell>
        </row>
        <row r="1512">
          <cell r="A1512" t="str">
            <v>Gyrolite</v>
          </cell>
          <cell r="D1512">
            <v>3586.1864479999999</v>
          </cell>
          <cell r="F1512">
            <v>3.8224404109398389</v>
          </cell>
          <cell r="M1512">
            <v>58.890435024029728</v>
          </cell>
          <cell r="P1512">
            <v>0.64106449381128217</v>
          </cell>
        </row>
        <row r="1513">
          <cell r="A1513" t="str">
            <v>Gysinite-(Nd)</v>
          </cell>
          <cell r="D1513">
            <v>505.14739500000002</v>
          </cell>
          <cell r="F1513">
            <v>0.5986015230267594</v>
          </cell>
          <cell r="K1513">
            <v>4.7554437056930672</v>
          </cell>
          <cell r="M1513">
            <v>25.338188668675599</v>
          </cell>
        </row>
        <row r="1514">
          <cell r="A1514" t="str">
            <v>Haapalaite</v>
          </cell>
          <cell r="D1514">
            <v>276.86738800000001</v>
          </cell>
          <cell r="F1514">
            <v>1.1649649398216593</v>
          </cell>
          <cell r="M1514">
            <v>18.491914258966464</v>
          </cell>
        </row>
        <row r="1515">
          <cell r="A1515" t="str">
            <v>Hafnon</v>
          </cell>
          <cell r="D1515">
            <v>270.57310000000001</v>
          </cell>
          <cell r="M1515">
            <v>23.652609960117985</v>
          </cell>
        </row>
        <row r="1516">
          <cell r="A1516" t="str">
            <v>Hagendorfite</v>
          </cell>
          <cell r="D1516">
            <v>501.06682620000004</v>
          </cell>
          <cell r="M1516">
            <v>38.316805256504125</v>
          </cell>
          <cell r="P1516">
            <v>6.4234296738601353</v>
          </cell>
        </row>
        <row r="1517">
          <cell r="A1517" t="str">
            <v>Haggertyite</v>
          </cell>
          <cell r="D1517">
            <v>1040.1026000000002</v>
          </cell>
          <cell r="M1517">
            <v>29.226789741704323</v>
          </cell>
        </row>
        <row r="1518">
          <cell r="A1518" t="str">
            <v>Haggite</v>
          </cell>
          <cell r="D1518">
            <v>184.90382</v>
          </cell>
          <cell r="F1518">
            <v>1.635347501203599</v>
          </cell>
          <cell r="M1518">
            <v>43.264114283847675</v>
          </cell>
        </row>
        <row r="1519">
          <cell r="A1519" t="str">
            <v>Haidingerite</v>
          </cell>
          <cell r="D1519">
            <v>181.01308</v>
          </cell>
          <cell r="F1519">
            <v>1.1136653771097647</v>
          </cell>
          <cell r="M1519">
            <v>35.355235102347301</v>
          </cell>
        </row>
        <row r="1520">
          <cell r="A1520" t="str">
            <v>Haigerachite</v>
          </cell>
          <cell r="D1520">
            <v>1052.582476</v>
          </cell>
          <cell r="F1520">
            <v>2.1066928725877823</v>
          </cell>
          <cell r="M1520">
            <v>54.720500590967461</v>
          </cell>
        </row>
        <row r="1521">
          <cell r="A1521" t="str">
            <v>Hainite</v>
          </cell>
          <cell r="D1521">
            <v>1456.0941895599999</v>
          </cell>
          <cell r="M1521">
            <v>30.436450002861449</v>
          </cell>
          <cell r="N1521">
            <v>10.829433129435776</v>
          </cell>
          <cell r="P1521">
            <v>5.5260290561501755</v>
          </cell>
        </row>
        <row r="1522">
          <cell r="A1522" t="str">
            <v>Haiweeite</v>
          </cell>
          <cell r="D1522">
            <v>1000.6142199999999</v>
          </cell>
          <cell r="F1522">
            <v>0.80585702649718494</v>
          </cell>
          <cell r="M1522">
            <v>33.578115649805582</v>
          </cell>
        </row>
        <row r="1523">
          <cell r="A1523" t="str">
            <v>Hakite</v>
          </cell>
          <cell r="D1523">
            <v>606.77867999999989</v>
          </cell>
        </row>
        <row r="1524">
          <cell r="A1524" t="str">
            <v>Halite</v>
          </cell>
          <cell r="D1524">
            <v>58.442468000000005</v>
          </cell>
          <cell r="P1524">
            <v>39.337435236307954</v>
          </cell>
        </row>
        <row r="1525">
          <cell r="A1525" t="str">
            <v>Hallimondite</v>
          </cell>
          <cell r="D1525">
            <v>962.26610000000005</v>
          </cell>
          <cell r="M1525">
            <v>16.626793773572608</v>
          </cell>
        </row>
        <row r="1526">
          <cell r="A1526" t="str">
            <v>Halloysite</v>
          </cell>
          <cell r="D1526">
            <v>258.16043999999999</v>
          </cell>
          <cell r="F1526">
            <v>1.561726498451893</v>
          </cell>
          <cell r="M1526">
            <v>55.777174845224152</v>
          </cell>
        </row>
        <row r="1527">
          <cell r="A1527" t="str">
            <v>Halotrichite</v>
          </cell>
          <cell r="D1527">
            <v>890.40064000000007</v>
          </cell>
          <cell r="F1527">
            <v>4.9808319994019774</v>
          </cell>
          <cell r="M1527">
            <v>68.281307614513835</v>
          </cell>
        </row>
        <row r="1528">
          <cell r="A1528" t="str">
            <v>Halurgite</v>
          </cell>
          <cell r="D1528">
            <v>449.15799999999996</v>
          </cell>
          <cell r="F1528">
            <v>2.2440655626750501</v>
          </cell>
          <cell r="J1528">
            <v>19.253803783969119</v>
          </cell>
          <cell r="M1528">
            <v>67.679658383018889</v>
          </cell>
        </row>
        <row r="1529">
          <cell r="A1529" t="str">
            <v>Hambergite</v>
          </cell>
          <cell r="D1529">
            <v>93.8399</v>
          </cell>
          <cell r="F1529">
            <v>1.0741060039492796</v>
          </cell>
          <cell r="I1529">
            <v>19.207565225453141</v>
          </cell>
          <cell r="J1529">
            <v>11.519620118947271</v>
          </cell>
          <cell r="M1529">
            <v>68.198708651650307</v>
          </cell>
        </row>
        <row r="1530">
          <cell r="A1530" t="str">
            <v>Hammarite</v>
          </cell>
          <cell r="D1530">
            <v>1666.0075999999999</v>
          </cell>
        </row>
        <row r="1531">
          <cell r="A1531" t="str">
            <v>Hanawaltite</v>
          </cell>
          <cell r="D1531">
            <v>1513.8109199999999</v>
          </cell>
          <cell r="F1531">
            <v>3.3291476058317782E-2</v>
          </cell>
          <cell r="M1531">
            <v>3.699134367454556</v>
          </cell>
        </row>
        <row r="1532">
          <cell r="A1532" t="str">
            <v>Hancockite</v>
          </cell>
          <cell r="D1532">
            <v>583.18103499999995</v>
          </cell>
          <cell r="F1532">
            <v>0.17283483849916348</v>
          </cell>
          <cell r="M1532">
            <v>35.665117265001605</v>
          </cell>
        </row>
        <row r="1533">
          <cell r="A1533" t="str">
            <v>Hanksite</v>
          </cell>
          <cell r="D1533">
            <v>1564.916696</v>
          </cell>
          <cell r="K1533">
            <v>1.5350337855939138</v>
          </cell>
          <cell r="M1533">
            <v>42.939972569632545</v>
          </cell>
          <cell r="P1533">
            <v>32.319605081394059</v>
          </cell>
        </row>
        <row r="1534">
          <cell r="A1534" t="str">
            <v>Hannayite</v>
          </cell>
          <cell r="D1534">
            <v>637.03144799999995</v>
          </cell>
          <cell r="F1534">
            <v>4.4302867760462599</v>
          </cell>
          <cell r="L1534">
            <v>4.3975034651664489</v>
          </cell>
          <cell r="M1534">
            <v>60.277338144850901</v>
          </cell>
        </row>
        <row r="1535">
          <cell r="A1535" t="str">
            <v>Hannebachite</v>
          </cell>
          <cell r="D1535">
            <v>258.29967999999997</v>
          </cell>
          <cell r="F1535">
            <v>0.78044231413681975</v>
          </cell>
          <cell r="M1535">
            <v>43.358861304048077</v>
          </cell>
        </row>
        <row r="1536">
          <cell r="A1536" t="str">
            <v>Haradaite</v>
          </cell>
          <cell r="D1536">
            <v>1221.3754039999999</v>
          </cell>
          <cell r="M1536">
            <v>36.678583712497954</v>
          </cell>
        </row>
        <row r="1537">
          <cell r="A1537" t="str">
            <v>Hardystonite</v>
          </cell>
          <cell r="D1537">
            <v>313.71280000000002</v>
          </cell>
          <cell r="M1537">
            <v>35.70010531926016</v>
          </cell>
        </row>
        <row r="1538">
          <cell r="A1538" t="str">
            <v>Harkerite</v>
          </cell>
          <cell r="D1538">
            <v>2935.9116400000003</v>
          </cell>
          <cell r="F1538">
            <v>0.1373256587517736</v>
          </cell>
          <cell r="J1538">
            <v>2.2091945519177818</v>
          </cell>
          <cell r="K1538">
            <v>4.0910631765470971</v>
          </cell>
          <cell r="M1538">
            <v>44.686317603209609</v>
          </cell>
        </row>
        <row r="1539">
          <cell r="A1539" t="str">
            <v>Harmotome</v>
          </cell>
          <cell r="D1539">
            <v>704.92754360000004</v>
          </cell>
          <cell r="F1539">
            <v>1.7158188965394259</v>
          </cell>
          <cell r="M1539">
            <v>49.932337471513151</v>
          </cell>
          <cell r="P1539">
            <v>0.65225903594554901</v>
          </cell>
        </row>
        <row r="1540">
          <cell r="A1540" t="str">
            <v>Harrisonite</v>
          </cell>
          <cell r="D1540">
            <v>732.77422400000012</v>
          </cell>
          <cell r="M1540">
            <v>34.934416579587541</v>
          </cell>
        </row>
        <row r="1541">
          <cell r="A1541" t="str">
            <v>Harstigite</v>
          </cell>
          <cell r="D1541">
            <v>885.96924999999999</v>
          </cell>
          <cell r="F1541">
            <v>0.22753385628225811</v>
          </cell>
          <cell r="I1541">
            <v>4.0688455045138419</v>
          </cell>
          <cell r="M1541">
            <v>43.340736712927679</v>
          </cell>
        </row>
        <row r="1542">
          <cell r="A1542" t="str">
            <v>Hartite</v>
          </cell>
          <cell r="D1542">
            <v>274.48996</v>
          </cell>
          <cell r="F1542">
            <v>12.484959377020568</v>
          </cell>
          <cell r="K1542">
            <v>87.515040622979427</v>
          </cell>
        </row>
        <row r="1543">
          <cell r="A1543" t="str">
            <v>Hashemite</v>
          </cell>
          <cell r="D1543">
            <v>248.33817500000001</v>
          </cell>
          <cell r="M1543">
            <v>25.770343202369105</v>
          </cell>
        </row>
        <row r="1544">
          <cell r="A1544" t="str">
            <v>Hastingsite</v>
          </cell>
          <cell r="D1544">
            <v>990.85832800000014</v>
          </cell>
          <cell r="F1544">
            <v>0.20344785354622358</v>
          </cell>
          <cell r="M1544">
            <v>38.752825620899458</v>
          </cell>
          <cell r="P1544">
            <v>2.3201871902720685</v>
          </cell>
        </row>
        <row r="1545">
          <cell r="A1545" t="str">
            <v>Hastite</v>
          </cell>
          <cell r="D1545">
            <v>216.85319999999999</v>
          </cell>
        </row>
        <row r="1546">
          <cell r="A1546" t="str">
            <v>Hatchite</v>
          </cell>
          <cell r="D1546">
            <v>831.03305</v>
          </cell>
        </row>
        <row r="1547">
          <cell r="A1547" t="str">
            <v>Hatrurite</v>
          </cell>
          <cell r="D1547">
            <v>228.31649999999999</v>
          </cell>
          <cell r="M1547">
            <v>35.037765557898801</v>
          </cell>
        </row>
        <row r="1548">
          <cell r="A1548" t="str">
            <v>Hauchecornite</v>
          </cell>
          <cell r="D1548">
            <v>1137.2760000000001</v>
          </cell>
        </row>
        <row r="1549">
          <cell r="A1549" t="str">
            <v>Hauckite</v>
          </cell>
          <cell r="D1549">
            <v>3993.54664</v>
          </cell>
          <cell r="F1549">
            <v>2.0443767748258979</v>
          </cell>
          <cell r="K1549">
            <v>0.60152045701411905</v>
          </cell>
          <cell r="M1549">
            <v>41.265029522730202</v>
          </cell>
        </row>
        <row r="1550">
          <cell r="A1550" t="str">
            <v>Hauerite</v>
          </cell>
          <cell r="D1550">
            <v>119.07005000000001</v>
          </cell>
        </row>
        <row r="1551">
          <cell r="A1551" t="str">
            <v>Hausmannite</v>
          </cell>
          <cell r="D1551">
            <v>228.81174999999999</v>
          </cell>
          <cell r="M1551">
            <v>27.969542648050201</v>
          </cell>
        </row>
        <row r="1552">
          <cell r="A1552" t="str">
            <v>Hauyne</v>
          </cell>
          <cell r="D1552">
            <v>1032.426062</v>
          </cell>
          <cell r="M1552">
            <v>40.291931336386583</v>
          </cell>
          <cell r="P1552">
            <v>8.9070854935469477</v>
          </cell>
        </row>
        <row r="1553">
          <cell r="A1553" t="str">
            <v>Hawleyite</v>
          </cell>
          <cell r="D1553">
            <v>144.477</v>
          </cell>
        </row>
        <row r="1554">
          <cell r="A1554" t="str">
            <v>Hawthorneite</v>
          </cell>
          <cell r="D1554">
            <v>1040.633</v>
          </cell>
          <cell r="M1554">
            <v>29.211893145806449</v>
          </cell>
        </row>
        <row r="1555">
          <cell r="A1555" t="str">
            <v>Haxonite</v>
          </cell>
          <cell r="D1555">
            <v>1365.076</v>
          </cell>
          <cell r="K1555">
            <v>5.2792665023778902</v>
          </cell>
        </row>
        <row r="1556">
          <cell r="A1556" t="str">
            <v>Haycockite</v>
          </cell>
          <cell r="D1556">
            <v>789.947</v>
          </cell>
        </row>
        <row r="1557">
          <cell r="A1557" t="str">
            <v>Haynesite</v>
          </cell>
          <cell r="D1557">
            <v>1188.09058</v>
          </cell>
          <cell r="F1557">
            <v>1.0180435905821252</v>
          </cell>
          <cell r="M1557">
            <v>25.586315144422738</v>
          </cell>
        </row>
        <row r="1558">
          <cell r="A1558" t="str">
            <v>Heazlewoodite</v>
          </cell>
          <cell r="D1558">
            <v>240.202</v>
          </cell>
        </row>
        <row r="1559">
          <cell r="A1559" t="str">
            <v>Hechtsbergite</v>
          </cell>
          <cell r="D1559">
            <v>565.90664000000004</v>
          </cell>
          <cell r="F1559">
            <v>0.17811065090171058</v>
          </cell>
          <cell r="M1559">
            <v>16.963292743834916</v>
          </cell>
        </row>
        <row r="1560">
          <cell r="A1560" t="str">
            <v>Hectorfloresite</v>
          </cell>
          <cell r="D1560">
            <v>766.06498199999999</v>
          </cell>
          <cell r="M1560">
            <v>39.681829497853229</v>
          </cell>
          <cell r="P1560">
            <v>27.009185494919279</v>
          </cell>
        </row>
        <row r="1561">
          <cell r="A1561" t="str">
            <v>Hectorite</v>
          </cell>
          <cell r="D1561">
            <v>383.25238719999999</v>
          </cell>
          <cell r="F1561">
            <v>0.52599280978464324</v>
          </cell>
          <cell r="H1561">
            <v>0.5433234259055908</v>
          </cell>
          <cell r="M1561">
            <v>50.095656651398414</v>
          </cell>
          <cell r="P1561">
            <v>2.3994389877605959</v>
          </cell>
        </row>
        <row r="1562">
          <cell r="A1562" t="str">
            <v>Hedenbergite</v>
          </cell>
          <cell r="D1562">
            <v>248.0924</v>
          </cell>
          <cell r="M1562">
            <v>38.693809242040459</v>
          </cell>
        </row>
        <row r="1563">
          <cell r="A1563" t="str">
            <v>Hedleyite</v>
          </cell>
          <cell r="D1563">
            <v>1845.6628000000001</v>
          </cell>
        </row>
        <row r="1564">
          <cell r="A1564" t="str">
            <v>Hedyphane</v>
          </cell>
          <cell r="D1564">
            <v>1153.9662999999998</v>
          </cell>
          <cell r="M1564">
            <v>16.637643577633074</v>
          </cell>
        </row>
        <row r="1565">
          <cell r="A1565" t="str">
            <v>Heideite</v>
          </cell>
          <cell r="D1565">
            <v>292.66032000000001</v>
          </cell>
        </row>
        <row r="1566">
          <cell r="A1566" t="str">
            <v>Heidornite</v>
          </cell>
          <cell r="D1566">
            <v>609.85331599999995</v>
          </cell>
          <cell r="F1566">
            <v>0.33055161743188755</v>
          </cell>
          <cell r="J1566">
            <v>8.8627869328499322</v>
          </cell>
          <cell r="M1566">
            <v>47.222699695872443</v>
          </cell>
          <cell r="P1566">
            <v>7.5394418286642564</v>
          </cell>
        </row>
        <row r="1567">
          <cell r="A1567" t="str">
            <v>Heinrichite</v>
          </cell>
          <cell r="D1567">
            <v>1153.38888</v>
          </cell>
          <cell r="F1567">
            <v>1.9225675211989215</v>
          </cell>
          <cell r="M1567">
            <v>31.90478132579187</v>
          </cell>
        </row>
        <row r="1568">
          <cell r="A1568" t="str">
            <v>Hejtmanite</v>
          </cell>
          <cell r="D1568">
            <v>514.7139866</v>
          </cell>
          <cell r="F1568">
            <v>0.29373788926683114</v>
          </cell>
          <cell r="M1568">
            <v>29.529856183628333</v>
          </cell>
          <cell r="N1568">
            <v>1.845530109400761</v>
          </cell>
        </row>
        <row r="1569">
          <cell r="A1569" t="str">
            <v>Heliophyllite</v>
          </cell>
          <cell r="D1569">
            <v>1646.8498</v>
          </cell>
          <cell r="M1569">
            <v>6.8006080457367766</v>
          </cell>
        </row>
        <row r="1570">
          <cell r="A1570" t="str">
            <v>Hellandite-(Ce)</v>
          </cell>
          <cell r="D1570">
            <v>1114.0245516000002</v>
          </cell>
          <cell r="F1570">
            <v>0.13571603945609126</v>
          </cell>
          <cell r="J1570">
            <v>3.8814225357867773</v>
          </cell>
          <cell r="M1570">
            <v>33.750234629927697</v>
          </cell>
          <cell r="N1570">
            <v>0.85269230254907036</v>
          </cell>
        </row>
        <row r="1571">
          <cell r="A1571" t="str">
            <v>Hellandite-(Y)</v>
          </cell>
          <cell r="D1571">
            <v>1029.46991</v>
          </cell>
          <cell r="F1571">
            <v>0.19581728231376866</v>
          </cell>
          <cell r="J1571">
            <v>4.2002198976364449</v>
          </cell>
          <cell r="M1571">
            <v>37.299351469145904</v>
          </cell>
        </row>
        <row r="1572">
          <cell r="A1572" t="str">
            <v>Hellyerite</v>
          </cell>
          <cell r="D1572">
            <v>226.79087999999999</v>
          </cell>
          <cell r="F1572">
            <v>5.3332303309551072</v>
          </cell>
          <cell r="K1572">
            <v>5.2960683427834487</v>
          </cell>
          <cell r="M1572">
            <v>63.492235666619401</v>
          </cell>
        </row>
        <row r="1573">
          <cell r="A1573" t="str">
            <v>Helmutwinklerite</v>
          </cell>
          <cell r="D1573">
            <v>651.84896000000003</v>
          </cell>
          <cell r="F1573">
            <v>0.61851138030503261</v>
          </cell>
          <cell r="M1573">
            <v>24.544642979870673</v>
          </cell>
        </row>
        <row r="1574">
          <cell r="A1574" t="str">
            <v>Helvite</v>
          </cell>
          <cell r="D1574">
            <v>555.10403999999994</v>
          </cell>
          <cell r="I1574">
            <v>4.8705356206739197</v>
          </cell>
          <cell r="M1574">
            <v>34.586813671901936</v>
          </cell>
        </row>
        <row r="1575">
          <cell r="A1575" t="str">
            <v>Hematite</v>
          </cell>
          <cell r="D1575">
            <v>159.69220000000001</v>
          </cell>
          <cell r="M1575">
            <v>30.056696570026588</v>
          </cell>
        </row>
        <row r="1576">
          <cell r="A1576" t="str">
            <v>Hematolite</v>
          </cell>
          <cell r="D1576">
            <v>1468.1855999999998</v>
          </cell>
          <cell r="F1576">
            <v>1.578997914160172</v>
          </cell>
          <cell r="M1576">
            <v>37.051146667015402</v>
          </cell>
        </row>
        <row r="1577">
          <cell r="A1577" t="str">
            <v>Hematophanite</v>
          </cell>
          <cell r="D1577">
            <v>1145.95488</v>
          </cell>
          <cell r="F1577">
            <v>6.5967256930744081E-2</v>
          </cell>
          <cell r="M1577">
            <v>12.216427753246272</v>
          </cell>
        </row>
        <row r="1578">
          <cell r="A1578" t="str">
            <v>Hemihedrite</v>
          </cell>
          <cell r="D1578">
            <v>3055.5152063999994</v>
          </cell>
          <cell r="M1578">
            <v>16.755956538118969</v>
          </cell>
          <cell r="N1578">
            <v>1.2435482670946267</v>
          </cell>
        </row>
        <row r="1579">
          <cell r="A1579" t="str">
            <v>Hemimorphite</v>
          </cell>
          <cell r="D1579">
            <v>481.75675999999999</v>
          </cell>
          <cell r="F1579">
            <v>0.83688706308968042</v>
          </cell>
          <cell r="M1579">
            <v>33.210535540798638</v>
          </cell>
        </row>
        <row r="1580">
          <cell r="A1580" t="str">
            <v>Hemloite</v>
          </cell>
          <cell r="D1580">
            <v>1050.40228</v>
          </cell>
          <cell r="F1580">
            <v>9.5957522102865206E-2</v>
          </cell>
          <cell r="M1580">
            <v>36.556051649088197</v>
          </cell>
        </row>
        <row r="1581">
          <cell r="A1581" t="str">
            <v>Hemusite</v>
          </cell>
          <cell r="D1581">
            <v>852.45400000000006</v>
          </cell>
        </row>
        <row r="1582">
          <cell r="A1582" t="str">
            <v>Hendersonite</v>
          </cell>
          <cell r="D1582">
            <v>721.83248000000003</v>
          </cell>
          <cell r="F1582">
            <v>1.675635321924001</v>
          </cell>
          <cell r="M1582">
            <v>48.762948433686439</v>
          </cell>
        </row>
        <row r="1583">
          <cell r="A1583" t="str">
            <v>Hendricksite</v>
          </cell>
          <cell r="D1583">
            <v>493.24674699999997</v>
          </cell>
          <cell r="F1583">
            <v>0.40869605572887852</v>
          </cell>
          <cell r="M1583">
            <v>38.924291172263928</v>
          </cell>
        </row>
        <row r="1584">
          <cell r="A1584" t="str">
            <v>Heneuite</v>
          </cell>
          <cell r="D1584">
            <v>523.53362600000003</v>
          </cell>
          <cell r="F1584">
            <v>0.1925263153965969</v>
          </cell>
          <cell r="K1584">
            <v>2.294217487378738</v>
          </cell>
          <cell r="M1584">
            <v>48.896649095086012</v>
          </cell>
        </row>
        <row r="1585">
          <cell r="A1585" t="str">
            <v>Henmilite</v>
          </cell>
          <cell r="D1585">
            <v>369.41007999999999</v>
          </cell>
          <cell r="F1585">
            <v>3.2742149320884804</v>
          </cell>
          <cell r="J1585">
            <v>5.8525744614223854</v>
          </cell>
          <cell r="M1585">
            <v>51.972810270905434</v>
          </cell>
        </row>
        <row r="1586">
          <cell r="A1586" t="str">
            <v>Hennomartinite</v>
          </cell>
          <cell r="D1586">
            <v>417.69286</v>
          </cell>
          <cell r="F1586">
            <v>0.96524513251196109</v>
          </cell>
          <cell r="M1586">
            <v>38.304221910807861</v>
          </cell>
        </row>
        <row r="1587">
          <cell r="A1587" t="str">
            <v>Henritermierite</v>
          </cell>
          <cell r="D1587">
            <v>468.32740499999994</v>
          </cell>
          <cell r="F1587">
            <v>0.86088491874610695</v>
          </cell>
          <cell r="M1587">
            <v>40.99542284953408</v>
          </cell>
        </row>
        <row r="1588">
          <cell r="A1588" t="str">
            <v>Henryite</v>
          </cell>
          <cell r="D1588">
            <v>1088.1886</v>
          </cell>
        </row>
        <row r="1589">
          <cell r="A1589" t="str">
            <v>Henrymeyerite</v>
          </cell>
          <cell r="D1589">
            <v>784.32439999999997</v>
          </cell>
          <cell r="M1589">
            <v>32.638331792304307</v>
          </cell>
        </row>
        <row r="1590">
          <cell r="A1590" t="str">
            <v>Hentschelite</v>
          </cell>
          <cell r="D1590">
            <v>399.19740400000001</v>
          </cell>
          <cell r="F1590">
            <v>0.50498324382891024</v>
          </cell>
          <cell r="M1590">
            <v>40.078917948073631</v>
          </cell>
        </row>
        <row r="1591">
          <cell r="A1591" t="str">
            <v>Hercynite</v>
          </cell>
          <cell r="D1591">
            <v>173.80768</v>
          </cell>
          <cell r="M1591">
            <v>36.820927590771589</v>
          </cell>
        </row>
        <row r="1592">
          <cell r="A1592" t="str">
            <v>Herderite</v>
          </cell>
          <cell r="D1592">
            <v>163.05994519999999</v>
          </cell>
          <cell r="I1592">
            <v>5.5269121971960535</v>
          </cell>
          <cell r="M1592">
            <v>39.247897404542982</v>
          </cell>
          <cell r="N1592">
            <v>11.65117722607943</v>
          </cell>
        </row>
        <row r="1593">
          <cell r="A1593" t="str">
            <v>Herschelite</v>
          </cell>
          <cell r="D1593">
            <v>261.29975839999997</v>
          </cell>
          <cell r="F1593">
            <v>2.3144453087255519</v>
          </cell>
          <cell r="M1593">
            <v>55.107054396725388</v>
          </cell>
          <cell r="P1593">
            <v>7.0385883678643317</v>
          </cell>
        </row>
        <row r="1594">
          <cell r="A1594" t="str">
            <v>Herzenbergite</v>
          </cell>
          <cell r="D1594">
            <v>150.77600000000001</v>
          </cell>
        </row>
        <row r="1595">
          <cell r="A1595" t="str">
            <v>Hessite</v>
          </cell>
          <cell r="D1595">
            <v>235.4682</v>
          </cell>
        </row>
        <row r="1596">
          <cell r="A1596" t="str">
            <v>Hetaerolite</v>
          </cell>
          <cell r="D1596">
            <v>239.26369999999997</v>
          </cell>
          <cell r="M1596">
            <v>26.74772646247634</v>
          </cell>
        </row>
        <row r="1597">
          <cell r="A1597" t="str">
            <v>Heterogenite-2H</v>
          </cell>
          <cell r="D1597">
            <v>91.939939999999993</v>
          </cell>
          <cell r="F1597">
            <v>1.0963026514918328</v>
          </cell>
          <cell r="M1597">
            <v>34.804025323488361</v>
          </cell>
        </row>
        <row r="1598">
          <cell r="A1598" t="str">
            <v>Heterogenite-3R</v>
          </cell>
          <cell r="D1598">
            <v>91.939939999999993</v>
          </cell>
          <cell r="F1598">
            <v>1.0963026514918328</v>
          </cell>
          <cell r="M1598">
            <v>34.804025323488361</v>
          </cell>
        </row>
        <row r="1599">
          <cell r="A1599" t="str">
            <v>Heteromorphite</v>
          </cell>
          <cell r="D1599">
            <v>3033.654</v>
          </cell>
        </row>
        <row r="1600">
          <cell r="A1600" t="str">
            <v>Heterosite</v>
          </cell>
          <cell r="D1600">
            <v>150.81836200000001</v>
          </cell>
          <cell r="M1600">
            <v>42.433559913613166</v>
          </cell>
        </row>
        <row r="1601">
          <cell r="A1601" t="str">
            <v>Heulandite</v>
          </cell>
          <cell r="D1601">
            <v>688.19584399999997</v>
          </cell>
          <cell r="F1601">
            <v>1.7575345892382344</v>
          </cell>
          <cell r="M1601">
            <v>55.795977750775258</v>
          </cell>
          <cell r="P1601">
            <v>1.6702925628246021</v>
          </cell>
        </row>
        <row r="1602">
          <cell r="A1602" t="str">
            <v>Heulandite-Ca</v>
          </cell>
          <cell r="D1602">
            <v>1370.6442459999998</v>
          </cell>
          <cell r="F1602">
            <v>1.7649043557871547</v>
          </cell>
          <cell r="M1602">
            <v>56.029943746613888</v>
          </cell>
          <cell r="P1602">
            <v>1.257972376881813</v>
          </cell>
        </row>
        <row r="1603">
          <cell r="A1603" t="str">
            <v>Heulandite-K</v>
          </cell>
          <cell r="D1603">
            <v>1367.0396735999998</v>
          </cell>
          <cell r="F1603">
            <v>1.7695580067764907</v>
          </cell>
          <cell r="M1603">
            <v>56.177681952536432</v>
          </cell>
          <cell r="P1603">
            <v>0.33634383030681353</v>
          </cell>
        </row>
        <row r="1604">
          <cell r="A1604" t="str">
            <v>Heulandite-Na</v>
          </cell>
          <cell r="D1604">
            <v>1350.7363683999999</v>
          </cell>
          <cell r="F1604">
            <v>1.7909164634883319</v>
          </cell>
          <cell r="M1604">
            <v>56.855743131407046</v>
          </cell>
          <cell r="P1604">
            <v>2.2126226182391138</v>
          </cell>
        </row>
        <row r="1605">
          <cell r="A1605" t="str">
            <v>Heulandite-Sr</v>
          </cell>
          <cell r="D1605">
            <v>1424.4622039999999</v>
          </cell>
          <cell r="F1605">
            <v>1.6982240688500572</v>
          </cell>
          <cell r="M1605">
            <v>53.913062617139119</v>
          </cell>
          <cell r="P1605">
            <v>0.80696307474648876</v>
          </cell>
        </row>
        <row r="1606">
          <cell r="A1606" t="str">
            <v>Hewettite</v>
          </cell>
          <cell r="D1606">
            <v>763.85491999999999</v>
          </cell>
          <cell r="F1606">
            <v>2.3751787839502296</v>
          </cell>
          <cell r="M1606">
            <v>52.364001268722603</v>
          </cell>
        </row>
        <row r="1607">
          <cell r="A1607" t="str">
            <v>Hexaferrum</v>
          </cell>
          <cell r="D1607">
            <v>86.512950000000004</v>
          </cell>
        </row>
        <row r="1608">
          <cell r="A1608" t="str">
            <v>Hexahydrite</v>
          </cell>
          <cell r="D1608">
            <v>228.46028000000001</v>
          </cell>
          <cell r="F1608">
            <v>5.2942594660218401</v>
          </cell>
          <cell r="M1608">
            <v>70.031429533396349</v>
          </cell>
        </row>
        <row r="1609">
          <cell r="A1609" t="str">
            <v>Hexahydroborite</v>
          </cell>
          <cell r="D1609">
            <v>233.78728000000001</v>
          </cell>
          <cell r="F1609">
            <v>5.1736262126835983</v>
          </cell>
          <cell r="J1609">
            <v>9.2477229727810677</v>
          </cell>
          <cell r="M1609">
            <v>68.435716434187526</v>
          </cell>
        </row>
        <row r="1610">
          <cell r="A1610" t="str">
            <v>Hexatestibiopanickelite</v>
          </cell>
          <cell r="D1610">
            <v>196.76</v>
          </cell>
        </row>
        <row r="1611">
          <cell r="A1611" t="str">
            <v>Heyite</v>
          </cell>
          <cell r="D1611">
            <v>1441.5698</v>
          </cell>
          <cell r="M1611">
            <v>13.318314520739822</v>
          </cell>
        </row>
        <row r="1612">
          <cell r="A1612" t="str">
            <v>Heyrovskyite</v>
          </cell>
          <cell r="D1612">
            <v>3801.9582</v>
          </cell>
        </row>
        <row r="1613">
          <cell r="A1613" t="str">
            <v>Hiarneite</v>
          </cell>
          <cell r="D1613">
            <v>873.9477918</v>
          </cell>
          <cell r="M1613">
            <v>29.291269158396428</v>
          </cell>
          <cell r="P1613">
            <v>0.26305653742370383</v>
          </cell>
        </row>
        <row r="1614">
          <cell r="A1614" t="str">
            <v>Hibbingite</v>
          </cell>
          <cell r="D1614">
            <v>182.39771999999999</v>
          </cell>
          <cell r="F1614">
            <v>1.6578167753412709</v>
          </cell>
          <cell r="M1614">
            <v>26.315131570723583</v>
          </cell>
        </row>
        <row r="1615">
          <cell r="A1615" t="str">
            <v>Hibonite</v>
          </cell>
          <cell r="D1615">
            <v>708.80921600000011</v>
          </cell>
          <cell r="M1615">
            <v>42.88722453631302</v>
          </cell>
        </row>
        <row r="1616">
          <cell r="A1616" t="str">
            <v>Hibschite</v>
          </cell>
          <cell r="D1616">
            <v>426.39263999999997</v>
          </cell>
          <cell r="F1616">
            <v>0.94555103014911346</v>
          </cell>
          <cell r="M1616">
            <v>45.027231239263415</v>
          </cell>
        </row>
        <row r="1617">
          <cell r="A1617" t="str">
            <v>Hidalgoite</v>
          </cell>
          <cell r="D1617">
            <v>625.17146000000002</v>
          </cell>
          <cell r="F1617">
            <v>0.96735701914479588</v>
          </cell>
          <cell r="M1617">
            <v>35.828826862953719</v>
          </cell>
        </row>
        <row r="1618">
          <cell r="A1618" t="str">
            <v>Hieratite</v>
          </cell>
          <cell r="D1618">
            <v>220.2725192</v>
          </cell>
          <cell r="N1618">
            <v>51.74972330365938</v>
          </cell>
        </row>
        <row r="1619">
          <cell r="A1619" t="str">
            <v>Hilairite</v>
          </cell>
          <cell r="D1619">
            <v>419.50047599999999</v>
          </cell>
          <cell r="F1619">
            <v>1.4416288767214653</v>
          </cell>
          <cell r="M1619">
            <v>45.767004087976289</v>
          </cell>
          <cell r="P1619">
            <v>10.9605444166409</v>
          </cell>
        </row>
        <row r="1620">
          <cell r="A1620" t="str">
            <v>Hilgardite</v>
          </cell>
          <cell r="D1620">
            <v>331.66858000000002</v>
          </cell>
          <cell r="F1620">
            <v>0.60779950877469313</v>
          </cell>
          <cell r="J1620">
            <v>16.296388400734251</v>
          </cell>
          <cell r="M1620">
            <v>48.239118700963466</v>
          </cell>
        </row>
        <row r="1621">
          <cell r="A1621" t="str">
            <v>Hillebrandite</v>
          </cell>
          <cell r="D1621">
            <v>570.76314000000002</v>
          </cell>
          <cell r="F1621">
            <v>1.0595708755824702</v>
          </cell>
          <cell r="M1621">
            <v>42.047389395187636</v>
          </cell>
        </row>
        <row r="1622">
          <cell r="A1622" t="str">
            <v>Hingganite-(Ce)</v>
          </cell>
          <cell r="D1622">
            <v>518.75416499999994</v>
          </cell>
          <cell r="F1622">
            <v>0.38860025345531446</v>
          </cell>
          <cell r="I1622">
            <v>3.4745475248377047</v>
          </cell>
          <cell r="M1622">
            <v>30.841969239899985</v>
          </cell>
        </row>
        <row r="1623">
          <cell r="A1623" t="str">
            <v>Hingganite-(Y)</v>
          </cell>
          <cell r="D1623">
            <v>414.01693999999998</v>
          </cell>
          <cell r="F1623">
            <v>0.48690761300733254</v>
          </cell>
          <cell r="I1623">
            <v>4.3535320076516681</v>
          </cell>
          <cell r="M1623">
            <v>38.644312476682721</v>
          </cell>
        </row>
        <row r="1624">
          <cell r="A1624" t="str">
            <v>Hingganite-(Yb)</v>
          </cell>
          <cell r="D1624">
            <v>453.69816500000002</v>
          </cell>
          <cell r="F1624">
            <v>0.44432183233538097</v>
          </cell>
          <cell r="I1624">
            <v>3.9727645801697262</v>
          </cell>
          <cell r="M1624">
            <v>35.264414172801423</v>
          </cell>
        </row>
        <row r="1625">
          <cell r="A1625" t="str">
            <v>Hinsdalite</v>
          </cell>
          <cell r="D1625">
            <v>551.328622</v>
          </cell>
          <cell r="F1625">
            <v>1.0969211027103178</v>
          </cell>
          <cell r="M1625">
            <v>40.627602315919667</v>
          </cell>
        </row>
        <row r="1626">
          <cell r="A1626" t="str">
            <v>Hiortdahlite</v>
          </cell>
          <cell r="D1626">
            <v>371.92572835999999</v>
          </cell>
          <cell r="F1626">
            <v>5.4201144107157838E-2</v>
          </cell>
          <cell r="M1626">
            <v>32.693473650283075</v>
          </cell>
          <cell r="N1626">
            <v>6.640552743932254</v>
          </cell>
          <cell r="P1626">
            <v>5.5631513558461485</v>
          </cell>
        </row>
        <row r="1627">
          <cell r="A1627" t="str">
            <v>Hisingerite</v>
          </cell>
          <cell r="D1627">
            <v>351.92191999999994</v>
          </cell>
          <cell r="F1627">
            <v>2.2912809750526484</v>
          </cell>
          <cell r="M1627">
            <v>50.009217953800665</v>
          </cell>
        </row>
        <row r="1628">
          <cell r="A1628" t="str">
            <v>Hocartite</v>
          </cell>
          <cell r="D1628">
            <v>518.55740000000003</v>
          </cell>
        </row>
        <row r="1629">
          <cell r="A1629" t="str">
            <v>Hochelagaite</v>
          </cell>
          <cell r="D1629">
            <v>734.67840200000001</v>
          </cell>
          <cell r="F1629">
            <v>2.1951155711257728</v>
          </cell>
          <cell r="M1629">
            <v>41.377097675997831</v>
          </cell>
          <cell r="P1629">
            <v>0.78230719514196367</v>
          </cell>
        </row>
        <row r="1630">
          <cell r="A1630" t="str">
            <v>Hodgkinsonite</v>
          </cell>
          <cell r="D1630">
            <v>311.81583000000001</v>
          </cell>
          <cell r="F1630">
            <v>0.64649700433746415</v>
          </cell>
          <cell r="M1630">
            <v>30.786249691043587</v>
          </cell>
        </row>
        <row r="1631">
          <cell r="A1631" t="str">
            <v>Hodrushite</v>
          </cell>
          <cell r="D1631">
            <v>3721.5847999999996</v>
          </cell>
        </row>
        <row r="1632">
          <cell r="A1632" t="str">
            <v>Hoelite</v>
          </cell>
          <cell r="D1632">
            <v>208.21632</v>
          </cell>
          <cell r="F1632">
            <v>3.8726647363664863</v>
          </cell>
          <cell r="K1632">
            <v>80.759279580006023</v>
          </cell>
          <cell r="M1632">
            <v>15.368055683627487</v>
          </cell>
        </row>
        <row r="1633">
          <cell r="A1633" t="str">
            <v>Hoganite</v>
          </cell>
          <cell r="D1633">
            <v>199.65052</v>
          </cell>
          <cell r="F1633">
            <v>4.0388174295764419</v>
          </cell>
          <cell r="K1633">
            <v>24.064049520131476</v>
          </cell>
          <cell r="M1633">
            <v>40.068515724376773</v>
          </cell>
        </row>
        <row r="1634">
          <cell r="A1634" t="str">
            <v>Hogtuvaite</v>
          </cell>
          <cell r="D1634">
            <v>837.16833699999995</v>
          </cell>
          <cell r="I1634">
            <v>1.9377135138831703</v>
          </cell>
          <cell r="M1634">
            <v>38.222659154391792</v>
          </cell>
          <cell r="P1634">
            <v>1.3730672186184223</v>
          </cell>
        </row>
        <row r="1635">
          <cell r="A1635" t="str">
            <v>Hohmannite</v>
          </cell>
          <cell r="D1635">
            <v>463.94283999999999</v>
          </cell>
          <cell r="F1635">
            <v>3.4760833899279491</v>
          </cell>
          <cell r="M1635">
            <v>58.62571346073581</v>
          </cell>
        </row>
        <row r="1636">
          <cell r="A1636" t="str">
            <v>Holdawayite</v>
          </cell>
          <cell r="D1636">
            <v>599.53944000000001</v>
          </cell>
          <cell r="F1636">
            <v>1.2188630993150342</v>
          </cell>
          <cell r="K1636">
            <v>4.0067422420116339</v>
          </cell>
          <cell r="M1636">
            <v>35.359150016886296</v>
          </cell>
        </row>
        <row r="1637">
          <cell r="A1637" t="str">
            <v>Holdenite</v>
          </cell>
          <cell r="D1637">
            <v>1018.8924950000001</v>
          </cell>
          <cell r="F1637">
            <v>0.79140047056681873</v>
          </cell>
          <cell r="M1637">
            <v>31.405472272126218</v>
          </cell>
        </row>
        <row r="1638">
          <cell r="A1638" t="str">
            <v>Hollandite</v>
          </cell>
          <cell r="D1638">
            <v>852.98806479999985</v>
          </cell>
          <cell r="M1638">
            <v>30.011017804806222</v>
          </cell>
          <cell r="P1638">
            <v>0.26952039481807305</v>
          </cell>
        </row>
        <row r="1639">
          <cell r="A1639" t="str">
            <v>Hollingworthite</v>
          </cell>
          <cell r="D1639">
            <v>237.89690000000002</v>
          </cell>
        </row>
        <row r="1640">
          <cell r="A1640" t="str">
            <v>Holmquistite</v>
          </cell>
          <cell r="D1640">
            <v>751.44556</v>
          </cell>
          <cell r="F1640">
            <v>0.26826693872540819</v>
          </cell>
          <cell r="H1640">
            <v>1.8473726825932673</v>
          </cell>
          <cell r="M1640">
            <v>51.099589968965951</v>
          </cell>
        </row>
        <row r="1641">
          <cell r="A1641" t="str">
            <v>Holtedahlite</v>
          </cell>
          <cell r="D1641">
            <v>953.53174649999994</v>
          </cell>
          <cell r="F1641">
            <v>0.50210336651858922</v>
          </cell>
          <cell r="K1641">
            <v>0.314908235727</v>
          </cell>
          <cell r="M1641">
            <v>49.917808373672223</v>
          </cell>
        </row>
        <row r="1642">
          <cell r="A1642" t="str">
            <v>Holtite</v>
          </cell>
          <cell r="D1642">
            <v>2589.5813519999997</v>
          </cell>
          <cell r="F1642">
            <v>8.1738077020258079E-2</v>
          </cell>
          <cell r="J1642">
            <v>1.5862795724982504</v>
          </cell>
          <cell r="M1642">
            <v>44.298935776395716</v>
          </cell>
        </row>
        <row r="1643">
          <cell r="A1643" t="str">
            <v>Homilite</v>
          </cell>
          <cell r="D1643">
            <v>365.90249999999997</v>
          </cell>
          <cell r="J1643">
            <v>5.9086778581726014</v>
          </cell>
          <cell r="M1643">
            <v>43.725855931566471</v>
          </cell>
        </row>
        <row r="1644">
          <cell r="A1644" t="str">
            <v>Honessite</v>
          </cell>
          <cell r="D1644">
            <v>904.07615999999996</v>
          </cell>
          <cell r="F1644">
            <v>2.6757214790399964</v>
          </cell>
          <cell r="M1644">
            <v>42.472704954414461</v>
          </cell>
        </row>
        <row r="1645">
          <cell r="A1645" t="str">
            <v>Hongquiite</v>
          </cell>
          <cell r="D1645">
            <v>63.879400000000004</v>
          </cell>
          <cell r="M1645">
            <v>25.046259044386765</v>
          </cell>
        </row>
        <row r="1646">
          <cell r="A1646" t="str">
            <v>Hongshiite</v>
          </cell>
          <cell r="D1646">
            <v>258.62600000000003</v>
          </cell>
        </row>
        <row r="1647">
          <cell r="A1647" t="str">
            <v>Hopeite</v>
          </cell>
          <cell r="D1647">
            <v>458.17384400000003</v>
          </cell>
          <cell r="F1647">
            <v>1.7599258677891705</v>
          </cell>
          <cell r="M1647">
            <v>41.903919770679877</v>
          </cell>
        </row>
        <row r="1648">
          <cell r="A1648" t="str">
            <v>Hornesite</v>
          </cell>
          <cell r="D1648">
            <v>494.87563999999998</v>
          </cell>
          <cell r="F1648">
            <v>3.2588065963400421</v>
          </cell>
          <cell r="M1648">
            <v>51.728228126161149</v>
          </cell>
        </row>
        <row r="1649">
          <cell r="A1649" t="str">
            <v>Horobetsuite</v>
          </cell>
          <cell r="D1649">
            <v>426.92840000000001</v>
          </cell>
        </row>
        <row r="1650">
          <cell r="A1650" t="str">
            <v>Horsfordite</v>
          </cell>
          <cell r="D1650">
            <v>503.02600000000001</v>
          </cell>
        </row>
        <row r="1651">
          <cell r="A1651" t="str">
            <v>Horvathite-(Y)</v>
          </cell>
          <cell r="D1651">
            <v>209.9016244</v>
          </cell>
          <cell r="K1651">
            <v>5.7222044061513229</v>
          </cell>
          <cell r="M1651">
            <v>22.866997879221746</v>
          </cell>
          <cell r="N1651">
            <v>18.10219740252758</v>
          </cell>
          <cell r="P1651">
            <v>10.952639392723061</v>
          </cell>
        </row>
        <row r="1652">
          <cell r="A1652" t="str">
            <v>Hotsonite-VI</v>
          </cell>
          <cell r="D1652">
            <v>640.13830199999995</v>
          </cell>
          <cell r="F1652">
            <v>4.0938715771455279</v>
          </cell>
          <cell r="M1652">
            <v>64.983519764452396</v>
          </cell>
        </row>
        <row r="1653">
          <cell r="A1653" t="str">
            <v>Hotsonite-VII</v>
          </cell>
          <cell r="D1653">
            <v>1420.329084</v>
          </cell>
          <cell r="F1653">
            <v>3.7611579317628063</v>
          </cell>
          <cell r="M1653">
            <v>64.208063488475332</v>
          </cell>
        </row>
        <row r="1654">
          <cell r="A1654" t="str">
            <v>Howardevansite</v>
          </cell>
          <cell r="D1654">
            <v>543.04706800000008</v>
          </cell>
          <cell r="M1654">
            <v>35.354725458162306</v>
          </cell>
          <cell r="P1654">
            <v>4.2334761302863715</v>
          </cell>
        </row>
        <row r="1655">
          <cell r="A1655" t="str">
            <v>Howieite</v>
          </cell>
          <cell r="D1655">
            <v>2544.9293600000001</v>
          </cell>
          <cell r="F1655">
            <v>0.50299384341261244</v>
          </cell>
          <cell r="M1655">
            <v>46.96221430680496</v>
          </cell>
          <cell r="P1655">
            <v>0.9033558401008035</v>
          </cell>
        </row>
        <row r="1656">
          <cell r="A1656" t="str">
            <v>Howlite</v>
          </cell>
          <cell r="D1656">
            <v>391.32280000000003</v>
          </cell>
          <cell r="F1656">
            <v>1.2878626034567882</v>
          </cell>
          <cell r="J1656">
            <v>13.812126459281188</v>
          </cell>
          <cell r="M1656">
            <v>57.239598612705414</v>
          </cell>
        </row>
        <row r="1657">
          <cell r="A1657" t="str">
            <v>Hsianghualite</v>
          </cell>
          <cell r="D1657">
            <v>475.39864640000002</v>
          </cell>
          <cell r="H1657">
            <v>2.9200756260293801</v>
          </cell>
          <cell r="I1657">
            <v>5.6871302021443872</v>
          </cell>
          <cell r="M1657">
            <v>40.385642965936718</v>
          </cell>
          <cell r="N1657">
            <v>7.9926198123899406</v>
          </cell>
        </row>
        <row r="1658">
          <cell r="A1658" t="str">
            <v>Huanghoite-(Ce)</v>
          </cell>
          <cell r="D1658">
            <v>416.45880319999998</v>
          </cell>
          <cell r="K1658">
            <v>5.7681575741511422</v>
          </cell>
          <cell r="M1658">
            <v>23.050635323921519</v>
          </cell>
          <cell r="N1658">
            <v>4.5618925699299515</v>
          </cell>
        </row>
        <row r="1659">
          <cell r="A1659" t="str">
            <v>Huangite</v>
          </cell>
          <cell r="D1659">
            <v>395.15486000000004</v>
          </cell>
          <cell r="F1659">
            <v>1.5304480881242355</v>
          </cell>
          <cell r="M1659">
            <v>56.684510978809669</v>
          </cell>
        </row>
        <row r="1660">
          <cell r="A1660" t="str">
            <v>Hubeite</v>
          </cell>
          <cell r="D1660">
            <v>545.25084500000003</v>
          </cell>
          <cell r="F1660">
            <v>0.92429017693681881</v>
          </cell>
          <cell r="M1660">
            <v>44.014787359018207</v>
          </cell>
        </row>
        <row r="1661">
          <cell r="A1661" t="str">
            <v>Hubnerite</v>
          </cell>
          <cell r="D1661">
            <v>302.78564999999998</v>
          </cell>
          <cell r="M1661">
            <v>21.136272475264267</v>
          </cell>
        </row>
        <row r="1662">
          <cell r="A1662" t="str">
            <v>Huemulite</v>
          </cell>
          <cell r="D1662">
            <v>1506.028992</v>
          </cell>
          <cell r="F1662">
            <v>3.2124959251780458</v>
          </cell>
          <cell r="M1662">
            <v>55.242548743709705</v>
          </cell>
          <cell r="P1662">
            <v>6.1060625318958008</v>
          </cell>
        </row>
        <row r="1663">
          <cell r="A1663" t="str">
            <v>Hugelite</v>
          </cell>
          <cell r="D1663">
            <v>1624.3966999999998</v>
          </cell>
          <cell r="F1663">
            <v>0.62050113743767155</v>
          </cell>
          <cell r="M1663">
            <v>20.683826801667351</v>
          </cell>
        </row>
        <row r="1664">
          <cell r="A1664" t="str">
            <v>Hulsite</v>
          </cell>
          <cell r="D1664">
            <v>233.09229999999999</v>
          </cell>
          <cell r="J1664">
            <v>4.6376478330687032</v>
          </cell>
          <cell r="M1664">
            <v>34.319881008510364</v>
          </cell>
        </row>
        <row r="1665">
          <cell r="A1665" t="str">
            <v>Humberstonite</v>
          </cell>
          <cell r="D1665">
            <v>1135.3164360000001</v>
          </cell>
          <cell r="F1665">
            <v>1.0653664138444658</v>
          </cell>
          <cell r="L1665">
            <v>2.467460094094859</v>
          </cell>
          <cell r="M1665">
            <v>50.732851365150147</v>
          </cell>
          <cell r="P1665">
            <v>14.174759643839069</v>
          </cell>
        </row>
        <row r="1666">
          <cell r="A1666" t="str">
            <v>Humboldtine</v>
          </cell>
          <cell r="D1666">
            <v>179.89715999999999</v>
          </cell>
          <cell r="F1666">
            <v>2.2411471087147796</v>
          </cell>
          <cell r="K1666">
            <v>13.353184675066576</v>
          </cell>
          <cell r="M1666">
            <v>53.361820720238164</v>
          </cell>
        </row>
        <row r="1667">
          <cell r="A1667" t="str">
            <v>Humite</v>
          </cell>
          <cell r="D1667">
            <v>538.58407479999994</v>
          </cell>
          <cell r="F1667">
            <v>9.3573134368509947E-2</v>
          </cell>
          <cell r="M1667">
            <v>37.133014019076974</v>
          </cell>
          <cell r="N1667">
            <v>5.2912082130505658</v>
          </cell>
        </row>
        <row r="1668">
          <cell r="A1668" t="str">
            <v>Hummerite</v>
          </cell>
          <cell r="D1668">
            <v>686.22464000000002</v>
          </cell>
          <cell r="F1668">
            <v>2.3501108908010067</v>
          </cell>
          <cell r="M1668">
            <v>51.293232490165316</v>
          </cell>
        </row>
        <row r="1669">
          <cell r="A1669" t="str">
            <v>Hunchunite</v>
          </cell>
          <cell r="D1669">
            <v>556.58391000000006</v>
          </cell>
        </row>
        <row r="1670">
          <cell r="A1670" t="str">
            <v>Hungchaoite</v>
          </cell>
          <cell r="D1670">
            <v>341.67831999999999</v>
          </cell>
          <cell r="F1670">
            <v>5.3099418189600103</v>
          </cell>
          <cell r="J1670">
            <v>12.65517812192474</v>
          </cell>
          <cell r="M1670">
            <v>74.92146414206205</v>
          </cell>
        </row>
        <row r="1671">
          <cell r="A1671" t="str">
            <v>Huntite</v>
          </cell>
          <cell r="D1671">
            <v>353.02979999999997</v>
          </cell>
          <cell r="K1671">
            <v>13.6090494343537</v>
          </cell>
          <cell r="M1671">
            <v>54.384304101240176</v>
          </cell>
        </row>
        <row r="1672">
          <cell r="A1672" t="str">
            <v>Hureaulite</v>
          </cell>
          <cell r="D1672">
            <v>728.65269799999999</v>
          </cell>
          <cell r="F1672">
            <v>1.383292757669855</v>
          </cell>
          <cell r="M1672">
            <v>43.915023011415514</v>
          </cell>
        </row>
        <row r="1673">
          <cell r="A1673" t="str">
            <v>Hurlbutite</v>
          </cell>
          <cell r="D1673">
            <v>248.04508399999997</v>
          </cell>
          <cell r="I1673">
            <v>7.2665661053778443</v>
          </cell>
          <cell r="M1673">
            <v>51.601587072775857</v>
          </cell>
        </row>
        <row r="1674">
          <cell r="A1674" t="str">
            <v>Hutchinsonite</v>
          </cell>
          <cell r="D1674">
            <v>1074.7853</v>
          </cell>
        </row>
        <row r="1675">
          <cell r="A1675" t="str">
            <v>Huttonite</v>
          </cell>
          <cell r="D1675">
            <v>324.12119999999999</v>
          </cell>
          <cell r="M1675">
            <v>19.744959601531772</v>
          </cell>
        </row>
        <row r="1676">
          <cell r="A1676" t="str">
            <v>Hyalophane</v>
          </cell>
          <cell r="D1676">
            <v>302.060745</v>
          </cell>
          <cell r="M1676">
            <v>42.373993350244831</v>
          </cell>
        </row>
        <row r="1677">
          <cell r="A1677" t="str">
            <v>Hyalotekite</v>
          </cell>
          <cell r="D1677">
            <v>1595.9800654000001</v>
          </cell>
          <cell r="I1677">
            <v>1.4116999634549445</v>
          </cell>
          <cell r="J1677">
            <v>0.81279210694582393</v>
          </cell>
          <cell r="M1677">
            <v>28.069473404589306</v>
          </cell>
          <cell r="N1677">
            <v>0.89279325656419306</v>
          </cell>
        </row>
        <row r="1678">
          <cell r="A1678" t="str">
            <v>Hydroastrophyllite</v>
          </cell>
          <cell r="D1678">
            <v>1213.3017252</v>
          </cell>
          <cell r="F1678">
            <v>0.70613020834432094</v>
          </cell>
          <cell r="M1678">
            <v>41.537985938075217</v>
          </cell>
          <cell r="N1678">
            <v>1.5658432527876207</v>
          </cell>
        </row>
        <row r="1679">
          <cell r="A1679" t="str">
            <v>Hydrobasaluminite</v>
          </cell>
          <cell r="D1679">
            <v>644.29236000000003</v>
          </cell>
          <cell r="F1679">
            <v>6.257656074022047</v>
          </cell>
          <cell r="M1679">
            <v>72.014294876940639</v>
          </cell>
        </row>
        <row r="1680">
          <cell r="A1680" t="str">
            <v>Hydrobiotite</v>
          </cell>
          <cell r="D1680">
            <v>464.61697063999998</v>
          </cell>
          <cell r="F1680">
            <v>1.6921319058084245</v>
          </cell>
          <cell r="M1680">
            <v>50.964802184006594</v>
          </cell>
          <cell r="N1680">
            <v>0.81780926658060316</v>
          </cell>
        </row>
        <row r="1681">
          <cell r="A1681" t="str">
            <v>Hydroboracite</v>
          </cell>
          <cell r="D1681">
            <v>413.32808</v>
          </cell>
          <cell r="F1681">
            <v>2.9263146118695831</v>
          </cell>
          <cell r="J1681">
            <v>15.692134925843895</v>
          </cell>
          <cell r="M1681">
            <v>65.804820229005486</v>
          </cell>
        </row>
        <row r="1682">
          <cell r="A1682" t="str">
            <v>Hydrocalumite</v>
          </cell>
          <cell r="D1682">
            <v>289.45744000000002</v>
          </cell>
          <cell r="F1682">
            <v>4.3527124402122812</v>
          </cell>
          <cell r="M1682">
            <v>52.510068492279906</v>
          </cell>
        </row>
        <row r="1683">
          <cell r="A1683" t="str">
            <v>Hydrocerussite</v>
          </cell>
          <cell r="D1683">
            <v>775.63307999999984</v>
          </cell>
          <cell r="F1683">
            <v>0.25990124093211708</v>
          </cell>
          <cell r="K1683">
            <v>3.0970829660849435</v>
          </cell>
          <cell r="M1683">
            <v>16.502029542112879</v>
          </cell>
        </row>
        <row r="1684">
          <cell r="A1684" t="str">
            <v>Hydrochlorborite</v>
          </cell>
          <cell r="D1684">
            <v>468.00463999999999</v>
          </cell>
          <cell r="F1684">
            <v>4.5227628512401088</v>
          </cell>
          <cell r="J1684">
            <v>9.239224636747192</v>
          </cell>
          <cell r="M1684">
            <v>61.535543750164521</v>
          </cell>
        </row>
        <row r="1685">
          <cell r="A1685" t="str">
            <v>Hydrodelhayelite</v>
          </cell>
          <cell r="D1685">
            <v>756.93049999999994</v>
          </cell>
          <cell r="F1685">
            <v>1.8642609856519197</v>
          </cell>
          <cell r="M1685">
            <v>52.843028521112579</v>
          </cell>
        </row>
        <row r="1686">
          <cell r="A1686" t="str">
            <v>Hydrodresserite</v>
          </cell>
          <cell r="D1686">
            <v>433.38367999999997</v>
          </cell>
          <cell r="F1686">
            <v>2.325745168807464</v>
          </cell>
          <cell r="K1686">
            <v>5.5428944624772214</v>
          </cell>
          <cell r="M1686">
            <v>47.992623995439793</v>
          </cell>
        </row>
        <row r="1687">
          <cell r="A1687" t="str">
            <v>Hydroglauberite</v>
          </cell>
          <cell r="D1687">
            <v>456.25843199999997</v>
          </cell>
          <cell r="F1687">
            <v>0.88365709370605128</v>
          </cell>
          <cell r="M1687">
            <v>49.093142020003256</v>
          </cell>
          <cell r="P1687">
            <v>20.15504055385874</v>
          </cell>
        </row>
        <row r="1688">
          <cell r="A1688" t="str">
            <v>Hydrohalite</v>
          </cell>
          <cell r="D1688">
            <v>94.473027999999999</v>
          </cell>
          <cell r="F1688">
            <v>4.2676307570029408</v>
          </cell>
          <cell r="M1688">
            <v>33.870831365752352</v>
          </cell>
          <cell r="P1688">
            <v>24.334742398645254</v>
          </cell>
        </row>
        <row r="1689">
          <cell r="A1689" t="str">
            <v>Hydrohetaerolite</v>
          </cell>
          <cell r="D1689">
            <v>496.54268000000002</v>
          </cell>
          <cell r="F1689">
            <v>0.40598322786673646</v>
          </cell>
          <cell r="M1689">
            <v>28.999440692590611</v>
          </cell>
        </row>
        <row r="1690">
          <cell r="A1690" t="str">
            <v>Hydrohonessite</v>
          </cell>
          <cell r="D1690">
            <v>958.12199999999996</v>
          </cell>
          <cell r="F1690">
            <v>3.1559863983918546</v>
          </cell>
          <cell r="M1690">
            <v>45.086512991038717</v>
          </cell>
        </row>
        <row r="1691">
          <cell r="A1691" t="str">
            <v>Hydromagnesite</v>
          </cell>
          <cell r="D1691">
            <v>467.63760000000002</v>
          </cell>
          <cell r="F1691">
            <v>2.1553869919784039</v>
          </cell>
          <cell r="K1691">
            <v>10.273767549914719</v>
          </cell>
          <cell r="M1691">
            <v>61.583841846763384</v>
          </cell>
        </row>
        <row r="1692">
          <cell r="A1692" t="str">
            <v>Hydrombobomkulite</v>
          </cell>
          <cell r="D1692">
            <v>765.17137000000002</v>
          </cell>
          <cell r="F1692">
            <v>5.2690941638341755</v>
          </cell>
          <cell r="L1692">
            <v>2.7458045117396379</v>
          </cell>
          <cell r="M1692">
            <v>67.95608413838066</v>
          </cell>
        </row>
        <row r="1693">
          <cell r="A1693" t="str">
            <v>Hydromolysite</v>
          </cell>
          <cell r="D1693">
            <v>270.29678000000001</v>
          </cell>
          <cell r="F1693">
            <v>4.4748146833269713</v>
          </cell>
          <cell r="M1693">
            <v>35.515184457617288</v>
          </cell>
        </row>
        <row r="1694">
          <cell r="A1694" t="str">
            <v>Hydronium-jarosite</v>
          </cell>
          <cell r="D1694">
            <v>480.73545999999999</v>
          </cell>
          <cell r="F1694">
            <v>1.8869962286534887</v>
          </cell>
          <cell r="M1694">
            <v>49.92163465536742</v>
          </cell>
        </row>
        <row r="1695">
          <cell r="A1695" t="str">
            <v>Hydrophilite</v>
          </cell>
          <cell r="D1695">
            <v>110.9834</v>
          </cell>
        </row>
        <row r="1696">
          <cell r="A1696" t="str">
            <v>Hydroromarchite</v>
          </cell>
          <cell r="D1696">
            <v>422.14348000000001</v>
          </cell>
          <cell r="F1696">
            <v>0.47753432079538455</v>
          </cell>
          <cell r="M1696">
            <v>15.160153604646457</v>
          </cell>
        </row>
        <row r="1697">
          <cell r="A1697" t="str">
            <v>Hydroscarbroite</v>
          </cell>
          <cell r="D1697">
            <v>1188.0486799999999</v>
          </cell>
          <cell r="F1697">
            <v>3.2239184003806987</v>
          </cell>
          <cell r="K1697">
            <v>3.0329565283469702</v>
          </cell>
          <cell r="M1697">
            <v>61.948000312579786</v>
          </cell>
        </row>
        <row r="1698">
          <cell r="A1698" t="str">
            <v>Hydrotalcite</v>
          </cell>
          <cell r="D1698">
            <v>603.98083999999994</v>
          </cell>
          <cell r="F1698">
            <v>4.0051866545965273</v>
          </cell>
          <cell r="K1698">
            <v>1.9886392422647048</v>
          </cell>
          <cell r="M1698">
            <v>60.926800260749999</v>
          </cell>
        </row>
        <row r="1699">
          <cell r="A1699" t="str">
            <v>Hydrotungstite</v>
          </cell>
          <cell r="D1699">
            <v>267.87876</v>
          </cell>
          <cell r="F1699">
            <v>1.5050689349166766</v>
          </cell>
          <cell r="M1699">
            <v>29.863136592091138</v>
          </cell>
        </row>
        <row r="1700">
          <cell r="A1700" t="str">
            <v>Hydrougrandite</v>
          </cell>
          <cell r="D1700">
            <v>460.22583000000003</v>
          </cell>
          <cell r="F1700">
            <v>0.87603948696230272</v>
          </cell>
          <cell r="M1700">
            <v>41.717084849409687</v>
          </cell>
        </row>
        <row r="1701">
          <cell r="A1701" t="str">
            <v>Hydrowoodwardite</v>
          </cell>
          <cell r="D1701">
            <v>116.80581000000001</v>
          </cell>
          <cell r="F1701">
            <v>3.0202179155300581</v>
          </cell>
          <cell r="M1701">
            <v>51.365381567920288</v>
          </cell>
        </row>
        <row r="1702">
          <cell r="A1702" t="str">
            <v>Hydroxyapophyllite</v>
          </cell>
          <cell r="D1702">
            <v>759.07157283999993</v>
          </cell>
          <cell r="F1702">
            <v>0.10622871793012938</v>
          </cell>
          <cell r="M1702">
            <v>43.841388863359029</v>
          </cell>
          <cell r="N1702">
            <v>0.50056948197701923</v>
          </cell>
          <cell r="P1702">
            <v>0.45430040109365039</v>
          </cell>
        </row>
        <row r="1703">
          <cell r="A1703" t="str">
            <v>Hydroxycancrinite</v>
          </cell>
          <cell r="D1703">
            <v>484.17561200000006</v>
          </cell>
          <cell r="F1703">
            <v>0.62452959733130875</v>
          </cell>
          <cell r="M1703">
            <v>46.262470568220188</v>
          </cell>
          <cell r="P1703">
            <v>18.992916974926029</v>
          </cell>
        </row>
        <row r="1704">
          <cell r="A1704" t="str">
            <v>Hydroxylapatite</v>
          </cell>
          <cell r="D1704">
            <v>502.31142599999998</v>
          </cell>
          <cell r="F1704">
            <v>0.20066037677590079</v>
          </cell>
          <cell r="M1704">
            <v>41.407021467992649</v>
          </cell>
        </row>
        <row r="1705">
          <cell r="A1705" t="str">
            <v>Hydroxylbastnasite-(Ce)</v>
          </cell>
          <cell r="D1705">
            <v>217.13154</v>
          </cell>
          <cell r="F1705">
            <v>0.46420708847733499</v>
          </cell>
          <cell r="K1705">
            <v>5.5316698808473426</v>
          </cell>
          <cell r="M1705">
            <v>29.474115091708924</v>
          </cell>
        </row>
        <row r="1706">
          <cell r="A1706" t="str">
            <v>Hydroxylbastnasite-(La)</v>
          </cell>
          <cell r="D1706">
            <v>215.92203999999998</v>
          </cell>
          <cell r="F1706">
            <v>0.46680737177177473</v>
          </cell>
          <cell r="K1706">
            <v>5.5626558548631726</v>
          </cell>
          <cell r="M1706">
            <v>29.639216080025921</v>
          </cell>
        </row>
        <row r="1707">
          <cell r="A1707" t="str">
            <v>Hydroxylbastnasite-(Nd)</v>
          </cell>
          <cell r="D1707">
            <v>221.25654</v>
          </cell>
          <cell r="F1707">
            <v>0.45555263586784828</v>
          </cell>
          <cell r="K1707">
            <v>5.4285401010067309</v>
          </cell>
          <cell r="M1707">
            <v>28.924613934575671</v>
          </cell>
        </row>
        <row r="1708">
          <cell r="A1708" t="str">
            <v>Hydroxylclinohumite</v>
          </cell>
          <cell r="D1708">
            <v>621.49029264000001</v>
          </cell>
          <cell r="F1708">
            <v>0.29192603995360134</v>
          </cell>
          <cell r="M1708">
            <v>45.823615167061824</v>
          </cell>
          <cell r="N1708">
            <v>0.6113821382244784</v>
          </cell>
        </row>
        <row r="1709">
          <cell r="A1709" t="str">
            <v>Hydroxylellestadite</v>
          </cell>
          <cell r="D1709">
            <v>505.35010431999996</v>
          </cell>
          <cell r="F1709">
            <v>0.1196722816182598</v>
          </cell>
          <cell r="M1709">
            <v>39.891639138229358</v>
          </cell>
          <cell r="N1709">
            <v>0.37594537010265955</v>
          </cell>
        </row>
        <row r="1710">
          <cell r="A1710" t="str">
            <v>Hydroxylherderite</v>
          </cell>
          <cell r="D1710">
            <v>161.068882</v>
          </cell>
          <cell r="F1710">
            <v>0.62578195582185769</v>
          </cell>
          <cell r="I1710">
            <v>5.5952334728442459</v>
          </cell>
          <cell r="M1710">
            <v>49.666328471814936</v>
          </cell>
        </row>
        <row r="1711">
          <cell r="A1711" t="str">
            <v>Hydrozincite</v>
          </cell>
          <cell r="D1711">
            <v>549.01243999999997</v>
          </cell>
          <cell r="F1711">
            <v>1.1015488100779649</v>
          </cell>
          <cell r="K1711">
            <v>4.3754928394700858</v>
          </cell>
          <cell r="M1711">
            <v>34.970573708675886</v>
          </cell>
        </row>
        <row r="1712">
          <cell r="A1712" t="str">
            <v>Hypercinnabar</v>
          </cell>
          <cell r="D1712">
            <v>232.65600000000001</v>
          </cell>
        </row>
        <row r="1713">
          <cell r="A1713" t="str">
            <v>Hypersthene</v>
          </cell>
          <cell r="D1713">
            <v>232.31939999999997</v>
          </cell>
          <cell r="M1713">
            <v>41.320871179935907</v>
          </cell>
        </row>
        <row r="1714">
          <cell r="A1714" t="str">
            <v>Hyttsjoite</v>
          </cell>
          <cell r="D1714">
            <v>6852.2694799999999</v>
          </cell>
          <cell r="F1714">
            <v>0.17651494932157866</v>
          </cell>
          <cell r="M1714">
            <v>22.415090423443182</v>
          </cell>
        </row>
        <row r="1715">
          <cell r="A1715" t="str">
            <v>Ianthinite</v>
          </cell>
          <cell r="D1715">
            <v>304.04237999999998</v>
          </cell>
          <cell r="F1715">
            <v>0.66302598999521067</v>
          </cell>
          <cell r="M1715">
            <v>21.048907721351213</v>
          </cell>
        </row>
        <row r="1716">
          <cell r="A1716" t="str">
            <v>Ice</v>
          </cell>
          <cell r="D1716">
            <v>18.015280000000001</v>
          </cell>
          <cell r="F1716">
            <v>11.189834407236523</v>
          </cell>
          <cell r="M1716">
            <v>88.810165592763468</v>
          </cell>
        </row>
        <row r="1717">
          <cell r="A1717" t="str">
            <v>Idaite</v>
          </cell>
          <cell r="D1717">
            <v>565.97299999999996</v>
          </cell>
        </row>
        <row r="1718">
          <cell r="A1718" t="str">
            <v>Iddingsite</v>
          </cell>
          <cell r="D1718">
            <v>452.31062000000003</v>
          </cell>
          <cell r="F1718">
            <v>1.7827394811114541</v>
          </cell>
          <cell r="M1718">
            <v>49.521631837872832</v>
          </cell>
        </row>
        <row r="1719">
          <cell r="A1719" t="str">
            <v>Idrialite</v>
          </cell>
          <cell r="D1719">
            <v>278.35315999999995</v>
          </cell>
          <cell r="F1719">
            <v>5.0695167247248083</v>
          </cell>
          <cell r="K1719">
            <v>94.930483275275208</v>
          </cell>
        </row>
        <row r="1720">
          <cell r="A1720" t="str">
            <v>Iimoriite-(Y)</v>
          </cell>
          <cell r="D1720">
            <v>329.904</v>
          </cell>
          <cell r="K1720">
            <v>3.6407560987438767</v>
          </cell>
          <cell r="M1720">
            <v>33.947996993064649</v>
          </cell>
        </row>
        <row r="1721">
          <cell r="A1721" t="str">
            <v>Ikaite</v>
          </cell>
          <cell r="D1721">
            <v>208.17887999999999</v>
          </cell>
          <cell r="F1721">
            <v>5.8100418255684732</v>
          </cell>
          <cell r="K1721">
            <v>5.7695574113954304</v>
          </cell>
          <cell r="M1721">
            <v>69.168688005238565</v>
          </cell>
        </row>
        <row r="1722">
          <cell r="A1722" t="str">
            <v>Ikranite</v>
          </cell>
          <cell r="D1722">
            <v>2829.41327</v>
          </cell>
          <cell r="F1722">
            <v>0.53435460136935042</v>
          </cell>
          <cell r="M1722">
            <v>40.996361765137266</v>
          </cell>
          <cell r="P1722">
            <v>8.1252775067390566</v>
          </cell>
        </row>
        <row r="1723">
          <cell r="A1723" t="str">
            <v>Ikunolite</v>
          </cell>
          <cell r="D1723">
            <v>967.29010000000005</v>
          </cell>
        </row>
        <row r="1724">
          <cell r="A1724" t="str">
            <v>Ilesite</v>
          </cell>
          <cell r="D1724">
            <v>226.28924999999998</v>
          </cell>
          <cell r="F1724">
            <v>3.5633685647904181</v>
          </cell>
          <cell r="M1724">
            <v>56.562651562104705</v>
          </cell>
        </row>
        <row r="1725">
          <cell r="A1725" t="str">
            <v>Ilimaussite-(Ce)</v>
          </cell>
          <cell r="D1725">
            <v>1511.1314319999999</v>
          </cell>
          <cell r="F1725">
            <v>0.66701014793000479</v>
          </cell>
          <cell r="M1725">
            <v>34.939396323800374</v>
          </cell>
          <cell r="P1725">
            <v>6.08544498861301</v>
          </cell>
        </row>
        <row r="1726">
          <cell r="A1726" t="str">
            <v>Ilinskite</v>
          </cell>
          <cell r="D1726">
            <v>662.08766800000001</v>
          </cell>
          <cell r="M1726">
            <v>19.332062230767903</v>
          </cell>
          <cell r="P1726">
            <v>3.4723147871710545</v>
          </cell>
        </row>
        <row r="1727">
          <cell r="A1727" t="str">
            <v>Illite</v>
          </cell>
          <cell r="D1727">
            <v>389.34367999999995</v>
          </cell>
          <cell r="F1727">
            <v>1.3461854575371561</v>
          </cell>
          <cell r="M1727">
            <v>55.0649647118967</v>
          </cell>
        </row>
        <row r="1728">
          <cell r="A1728" t="str">
            <v>Ilmajokite</v>
          </cell>
          <cell r="D1728">
            <v>544.12012200000004</v>
          </cell>
          <cell r="F1728">
            <v>3.3343593200179424</v>
          </cell>
          <cell r="M1728">
            <v>55.86792101763146</v>
          </cell>
          <cell r="P1728">
            <v>6.3376909997825814</v>
          </cell>
        </row>
        <row r="1729">
          <cell r="A1729" t="str">
            <v>Ilmenite</v>
          </cell>
          <cell r="D1729">
            <v>151.7252</v>
          </cell>
          <cell r="M1729">
            <v>31.634955828036475</v>
          </cell>
        </row>
        <row r="1730">
          <cell r="A1730" t="str">
            <v>Ilmenorutile</v>
          </cell>
          <cell r="D1730">
            <v>95.265476000000007</v>
          </cell>
          <cell r="M1730">
            <v>33.589083205756509</v>
          </cell>
        </row>
        <row r="1731">
          <cell r="A1731" t="str">
            <v>Ilsemannite</v>
          </cell>
          <cell r="D1731">
            <v>433.83047999999997</v>
          </cell>
          <cell r="F1731">
            <v>0.46466997892817502</v>
          </cell>
          <cell r="M1731">
            <v>33.191443810033817</v>
          </cell>
        </row>
        <row r="1732">
          <cell r="A1732" t="str">
            <v>Iltisite</v>
          </cell>
          <cell r="D1732">
            <v>387.08972500000004</v>
          </cell>
        </row>
        <row r="1733">
          <cell r="A1733" t="str">
            <v>Ilvaite</v>
          </cell>
          <cell r="D1733">
            <v>408.79253999999997</v>
          </cell>
          <cell r="F1733">
            <v>0.24656516481440685</v>
          </cell>
          <cell r="M1733">
            <v>35.224370777411934</v>
          </cell>
        </row>
        <row r="1734">
          <cell r="A1734" t="str">
            <v>IMA1995-020</v>
          </cell>
          <cell r="D1734">
            <v>187.52762000000001</v>
          </cell>
          <cell r="F1734">
            <v>1.6124664729387597</v>
          </cell>
          <cell r="J1734">
            <v>17.293452559148353</v>
          </cell>
          <cell r="M1734">
            <v>59.722295841007309</v>
          </cell>
        </row>
        <row r="1735">
          <cell r="A1735" t="str">
            <v>IMA1997-013</v>
          </cell>
          <cell r="D1735">
            <v>784.16679999999997</v>
          </cell>
          <cell r="M1735">
            <v>32.644891367499874</v>
          </cell>
        </row>
        <row r="1736">
          <cell r="A1736" t="str">
            <v>IMA1997-015</v>
          </cell>
          <cell r="D1736">
            <v>1424.6266507999999</v>
          </cell>
          <cell r="F1736">
            <v>0.47757038633100379</v>
          </cell>
          <cell r="M1736">
            <v>42.395483031349734</v>
          </cell>
          <cell r="N1736">
            <v>0.33339266799009121</v>
          </cell>
          <cell r="P1736">
            <v>6.0515244433752393</v>
          </cell>
        </row>
        <row r="1737">
          <cell r="A1737" t="str">
            <v>IMA1998-018</v>
          </cell>
          <cell r="D1737">
            <v>570.32120480000003</v>
          </cell>
          <cell r="M1737">
            <v>16.831988569259661</v>
          </cell>
          <cell r="N1737">
            <v>3.3311760180234491</v>
          </cell>
          <cell r="P1737">
            <v>4.8372252982728305</v>
          </cell>
        </row>
        <row r="1738">
          <cell r="A1738" t="str">
            <v>IMA1998-032</v>
          </cell>
          <cell r="D1738">
            <v>1533.3666800000001</v>
          </cell>
          <cell r="F1738">
            <v>1.4461433321350117</v>
          </cell>
          <cell r="M1738">
            <v>35.476158905448493</v>
          </cell>
        </row>
        <row r="1739">
          <cell r="A1739" t="str">
            <v>IMA1998-070</v>
          </cell>
          <cell r="D1739">
            <v>2076.55798</v>
          </cell>
          <cell r="F1739">
            <v>9.7077953970733821E-2</v>
          </cell>
          <cell r="M1739">
            <v>29.27812302163602</v>
          </cell>
        </row>
        <row r="1740">
          <cell r="A1740" t="str">
            <v>IMA2000-004</v>
          </cell>
          <cell r="D1740">
            <v>340.06662000000006</v>
          </cell>
          <cell r="F1740">
            <v>0.88918459565363972</v>
          </cell>
          <cell r="M1740">
            <v>28.228704128620443</v>
          </cell>
        </row>
        <row r="1741">
          <cell r="A1741" t="str">
            <v>IMA2000-011</v>
          </cell>
          <cell r="D1741">
            <v>1252.4685399999998</v>
          </cell>
          <cell r="F1741">
            <v>0.48285763728644243</v>
          </cell>
          <cell r="M1741">
            <v>31.935732293922531</v>
          </cell>
        </row>
        <row r="1742">
          <cell r="A1742" t="str">
            <v>IMA2000-016</v>
          </cell>
          <cell r="D1742">
            <v>219.58740500000002</v>
          </cell>
          <cell r="M1742">
            <v>36.430595825839823</v>
          </cell>
        </row>
        <row r="1743">
          <cell r="A1743" t="str">
            <v>IMA2000-019</v>
          </cell>
          <cell r="D1743">
            <v>2750.4183599999997</v>
          </cell>
          <cell r="F1743">
            <v>1.6124586951928292</v>
          </cell>
          <cell r="M1743">
            <v>31.412224866038201</v>
          </cell>
        </row>
        <row r="1744">
          <cell r="A1744" t="str">
            <v>IMA2000-020</v>
          </cell>
          <cell r="D1744">
            <v>1565.1994599999998</v>
          </cell>
          <cell r="F1744">
            <v>3.1554483158331785</v>
          </cell>
          <cell r="M1744">
            <v>49.065388765212077</v>
          </cell>
        </row>
        <row r="1745">
          <cell r="A1745" t="str">
            <v>IMA2000-026</v>
          </cell>
          <cell r="D1745">
            <v>2616.7898100000002</v>
          </cell>
          <cell r="H1745">
            <v>0.2652486635905999</v>
          </cell>
          <cell r="M1745">
            <v>19.565224461035331</v>
          </cell>
        </row>
        <row r="1746">
          <cell r="A1746" t="str">
            <v>IMA2000-030</v>
          </cell>
          <cell r="D1746">
            <v>973.16186000000005</v>
          </cell>
          <cell r="F1746">
            <v>0.41429490465234631</v>
          </cell>
          <cell r="J1746">
            <v>3.3324363944965949</v>
          </cell>
          <cell r="M1746">
            <v>50.96597188878733</v>
          </cell>
        </row>
        <row r="1747">
          <cell r="A1747" t="str">
            <v>IMA2000-037</v>
          </cell>
          <cell r="D1747">
            <v>2882.0478389999998</v>
          </cell>
          <cell r="F1747">
            <v>8.7432622245240954E-2</v>
          </cell>
          <cell r="M1747">
            <v>39.13736908653722</v>
          </cell>
          <cell r="N1747">
            <v>4.9439853867741439</v>
          </cell>
        </row>
        <row r="1748">
          <cell r="A1748" t="str">
            <v>IMA2000-044</v>
          </cell>
          <cell r="D1748">
            <v>2155.4601600000001</v>
          </cell>
        </row>
        <row r="1749">
          <cell r="A1749" t="str">
            <v>IMA2001-002</v>
          </cell>
          <cell r="D1749">
            <v>5755.2588000000005</v>
          </cell>
        </row>
        <row r="1750">
          <cell r="A1750" t="str">
            <v>IMA2001-004</v>
          </cell>
          <cell r="D1750">
            <v>863.365906</v>
          </cell>
          <cell r="F1750">
            <v>1.5176902294772803</v>
          </cell>
          <cell r="M1750">
            <v>38.915991199680292</v>
          </cell>
        </row>
        <row r="1751">
          <cell r="A1751" t="str">
            <v>IMA2001-017</v>
          </cell>
          <cell r="D1751">
            <v>1615.1266000000001</v>
          </cell>
        </row>
        <row r="1752">
          <cell r="A1752" t="str">
            <v>IMA2001-022</v>
          </cell>
          <cell r="D1752">
            <v>717.13254000000006</v>
          </cell>
          <cell r="F1752">
            <v>0.14055142442706614</v>
          </cell>
          <cell r="M1752">
            <v>20.079217155590232</v>
          </cell>
        </row>
        <row r="1753">
          <cell r="A1753" t="str">
            <v>IMA2001-043</v>
          </cell>
          <cell r="D1753">
            <v>912.44753600000001</v>
          </cell>
          <cell r="H1753">
            <v>0.76070127060982062</v>
          </cell>
          <cell r="M1753">
            <v>42.08303325397987</v>
          </cell>
          <cell r="P1753">
            <v>5.0391429847644416</v>
          </cell>
        </row>
        <row r="1754">
          <cell r="A1754" t="str">
            <v>IMA2001-045</v>
          </cell>
          <cell r="D1754">
            <v>492.64959579999999</v>
          </cell>
          <cell r="F1754">
            <v>0.15344679188712734</v>
          </cell>
          <cell r="M1754">
            <v>34.911943796625764</v>
          </cell>
          <cell r="N1754">
            <v>0.96409310806137072</v>
          </cell>
        </row>
        <row r="1755">
          <cell r="A1755" t="str">
            <v>IMA2001-055</v>
          </cell>
          <cell r="D1755">
            <v>518.90660000000003</v>
          </cell>
          <cell r="F1755">
            <v>0.38848609749808538</v>
          </cell>
          <cell r="M1755">
            <v>43.166072661245778</v>
          </cell>
        </row>
        <row r="1756">
          <cell r="A1756" t="str">
            <v>IMA2001-060</v>
          </cell>
          <cell r="D1756">
            <v>667.5259916</v>
          </cell>
          <cell r="F1756">
            <v>0.22649455137710625</v>
          </cell>
          <cell r="M1756">
            <v>41.944359249426419</v>
          </cell>
          <cell r="N1756">
            <v>1.4230459516986393</v>
          </cell>
          <cell r="P1756">
            <v>12.915097102565017</v>
          </cell>
        </row>
        <row r="1757">
          <cell r="A1757" t="str">
            <v>IMA2001-062</v>
          </cell>
          <cell r="D1757">
            <v>1300.9488220000001</v>
          </cell>
          <cell r="F1757">
            <v>0.30990919333796824</v>
          </cell>
          <cell r="M1757">
            <v>14.757905672633754</v>
          </cell>
        </row>
        <row r="1758">
          <cell r="A1758" t="str">
            <v>IMA2001-065</v>
          </cell>
          <cell r="D1758">
            <v>843.90448000000004</v>
          </cell>
          <cell r="F1758">
            <v>0.23887537603781889</v>
          </cell>
          <cell r="M1758">
            <v>45.501073770813491</v>
          </cell>
        </row>
        <row r="1759">
          <cell r="A1759" t="str">
            <v>IMA2001-066</v>
          </cell>
          <cell r="D1759">
            <v>903.80248000000006</v>
          </cell>
          <cell r="F1759">
            <v>0.2230443094159246</v>
          </cell>
          <cell r="H1759">
            <v>1.5359550684127354</v>
          </cell>
          <cell r="M1759">
            <v>42.485566094043023</v>
          </cell>
        </row>
        <row r="1760">
          <cell r="A1760" t="str">
            <v>IMA2001-067</v>
          </cell>
          <cell r="D1760">
            <v>809.17647999999997</v>
          </cell>
          <cell r="F1760">
            <v>0.24912735970773645</v>
          </cell>
          <cell r="H1760">
            <v>1.7155713670768087</v>
          </cell>
          <cell r="M1760">
            <v>47.453875574831343</v>
          </cell>
        </row>
        <row r="1761">
          <cell r="A1761" t="str">
            <v>IMA2001-069</v>
          </cell>
          <cell r="D1761">
            <v>834.86320799999999</v>
          </cell>
          <cell r="F1761">
            <v>0.24146231151199565</v>
          </cell>
          <cell r="H1761">
            <v>1.4549389509089496</v>
          </cell>
          <cell r="M1761">
            <v>45.993834237812052</v>
          </cell>
          <cell r="P1761">
            <v>6.1958626879626495</v>
          </cell>
        </row>
        <row r="1762">
          <cell r="A1762" t="str">
            <v>IMA2001-070</v>
          </cell>
          <cell r="D1762">
            <v>310.17672399999998</v>
          </cell>
          <cell r="M1762">
            <v>41.265249806429708</v>
          </cell>
        </row>
        <row r="1763">
          <cell r="A1763" t="str">
            <v>IMA2002-001</v>
          </cell>
          <cell r="D1763">
            <v>642.03581499999996</v>
          </cell>
          <cell r="F1763">
            <v>0.94194745195016905</v>
          </cell>
          <cell r="M1763">
            <v>34.887711053938638</v>
          </cell>
        </row>
        <row r="1764">
          <cell r="A1764" t="str">
            <v>IMA2002-002</v>
          </cell>
          <cell r="D1764">
            <v>1037.00299</v>
          </cell>
          <cell r="M1764">
            <v>46.285498173925227</v>
          </cell>
        </row>
        <row r="1765">
          <cell r="A1765" t="str">
            <v>IMA2002-005</v>
          </cell>
          <cell r="D1765">
            <v>644.07665359999999</v>
          </cell>
          <cell r="F1765">
            <v>1.1737034649131708</v>
          </cell>
          <cell r="M1765">
            <v>42.229414539362828</v>
          </cell>
          <cell r="P1765">
            <v>0.71388297872624529</v>
          </cell>
        </row>
        <row r="1766">
          <cell r="A1766" t="str">
            <v>IMA2002-006</v>
          </cell>
          <cell r="D1766">
            <v>695.94514872000002</v>
          </cell>
          <cell r="F1766">
            <v>1.3758886052458839</v>
          </cell>
          <cell r="M1766">
            <v>41.381019830323844</v>
          </cell>
          <cell r="P1766">
            <v>1.7838294789227309</v>
          </cell>
        </row>
        <row r="1767">
          <cell r="A1767" t="str">
            <v>IMA2002-007</v>
          </cell>
          <cell r="D1767">
            <v>862.23006799999996</v>
          </cell>
          <cell r="F1767">
            <v>1.5196895221241578</v>
          </cell>
          <cell r="M1767">
            <v>40.822839873406039</v>
          </cell>
          <cell r="P1767">
            <v>2.6663148100745664</v>
          </cell>
        </row>
        <row r="1768">
          <cell r="A1768" t="str">
            <v>IMA2002-008</v>
          </cell>
          <cell r="D1768">
            <v>286.08107799999999</v>
          </cell>
          <cell r="F1768">
            <v>5.989553772584709</v>
          </cell>
          <cell r="M1768">
            <v>67.111324293877274</v>
          </cell>
          <cell r="P1768">
            <v>16.072204537763941</v>
          </cell>
        </row>
        <row r="1769">
          <cell r="A1769" t="str">
            <v>IMA2002-010</v>
          </cell>
          <cell r="D1769">
            <v>808.41549880000002</v>
          </cell>
          <cell r="F1769">
            <v>6.2340467339887178E-2</v>
          </cell>
          <cell r="M1769">
            <v>44.529885997282172</v>
          </cell>
          <cell r="N1769">
            <v>3.5251185612227154</v>
          </cell>
          <cell r="P1769">
            <v>8.5314178293683174</v>
          </cell>
        </row>
        <row r="1770">
          <cell r="A1770" t="str">
            <v>IMA2002-011</v>
          </cell>
          <cell r="D1770">
            <v>102.72974000000001</v>
          </cell>
          <cell r="F1770">
            <v>0.98115696584066114</v>
          </cell>
          <cell r="M1770">
            <v>31.148526220352547</v>
          </cell>
        </row>
        <row r="1771">
          <cell r="A1771" t="str">
            <v>IMA2002-012</v>
          </cell>
          <cell r="D1771">
            <v>1511.6503310000001</v>
          </cell>
          <cell r="M1771">
            <v>32.810590506859747</v>
          </cell>
          <cell r="N1771">
            <v>6.2839939933172273</v>
          </cell>
          <cell r="P1771">
            <v>7.6041950736026402</v>
          </cell>
        </row>
        <row r="1772">
          <cell r="A1772" t="str">
            <v>IMA2002-013</v>
          </cell>
          <cell r="D1772">
            <v>883.11183140000003</v>
          </cell>
          <cell r="M1772">
            <v>21.740485539145499</v>
          </cell>
          <cell r="N1772">
            <v>1.6134765602009122</v>
          </cell>
          <cell r="P1772">
            <v>2.6032680327195084</v>
          </cell>
        </row>
        <row r="1773">
          <cell r="A1773" t="str">
            <v>IMA2002-014</v>
          </cell>
          <cell r="D1773">
            <v>2250.6219199999996</v>
          </cell>
          <cell r="F1773">
            <v>0.35827963499084742</v>
          </cell>
          <cell r="M1773">
            <v>17.772198717410522</v>
          </cell>
        </row>
        <row r="1774">
          <cell r="A1774" t="str">
            <v>IMA2002-016</v>
          </cell>
          <cell r="D1774">
            <v>408.11082749999997</v>
          </cell>
          <cell r="F1774">
            <v>0.24697702978733149</v>
          </cell>
          <cell r="M1774">
            <v>35.283209926597699</v>
          </cell>
        </row>
        <row r="1775">
          <cell r="A1775" t="str">
            <v>IMA2002-017</v>
          </cell>
          <cell r="D1775">
            <v>324.87856999999997</v>
          </cell>
          <cell r="F1775">
            <v>2.4820104323901702</v>
          </cell>
          <cell r="M1775">
            <v>49.247323392244688</v>
          </cell>
        </row>
        <row r="1776">
          <cell r="A1776" t="str">
            <v>IMA2002-018</v>
          </cell>
          <cell r="D1776">
            <v>446.06193999999999</v>
          </cell>
          <cell r="M1776">
            <v>21.520867707296436</v>
          </cell>
        </row>
        <row r="1777">
          <cell r="A1777" t="str">
            <v>IMA2002-019</v>
          </cell>
          <cell r="D1777">
            <v>640.64623319999998</v>
          </cell>
          <cell r="K1777">
            <v>5.6244769941152608</v>
          </cell>
          <cell r="M1777">
            <v>22.476460882436356</v>
          </cell>
          <cell r="N1777">
            <v>2.9655061117122008</v>
          </cell>
        </row>
        <row r="1778">
          <cell r="A1778" t="str">
            <v>IMA2002-020</v>
          </cell>
          <cell r="D1778">
            <v>558.33745680000004</v>
          </cell>
          <cell r="F1778">
            <v>1.7149897223230681</v>
          </cell>
          <cell r="M1778">
            <v>51.57977429108066</v>
          </cell>
          <cell r="P1778">
            <v>0.41175399787363859</v>
          </cell>
        </row>
        <row r="1779">
          <cell r="A1779" t="str">
            <v>IMA2002-021</v>
          </cell>
          <cell r="D1779">
            <v>6597.2823184000008</v>
          </cell>
          <cell r="F1779">
            <v>9.166865548762354E-2</v>
          </cell>
          <cell r="M1779">
            <v>43.410187131336258</v>
          </cell>
          <cell r="P1779">
            <v>10.03603129963637</v>
          </cell>
        </row>
        <row r="1780">
          <cell r="A1780" t="str">
            <v>IMA2002-022</v>
          </cell>
          <cell r="D1780">
            <v>544.08387000000005</v>
          </cell>
          <cell r="M1780">
            <v>2.9406128139766388</v>
          </cell>
        </row>
        <row r="1781">
          <cell r="A1781" t="str">
            <v>IMA2002-023</v>
          </cell>
          <cell r="D1781">
            <v>448.39680000000004</v>
          </cell>
          <cell r="M1781">
            <v>24.976940067368901</v>
          </cell>
        </row>
        <row r="1782">
          <cell r="A1782" t="str">
            <v>IMA2002-024</v>
          </cell>
          <cell r="D1782">
            <v>919.63725999999997</v>
          </cell>
        </row>
        <row r="1783">
          <cell r="A1783" t="str">
            <v>IMA2002-025</v>
          </cell>
          <cell r="D1783">
            <v>1060.4252632</v>
          </cell>
          <cell r="F1783">
            <v>0.19010109151084964</v>
          </cell>
          <cell r="M1783">
            <v>31.684213085050917</v>
          </cell>
          <cell r="N1783">
            <v>1.7915834202845495</v>
          </cell>
        </row>
        <row r="1784">
          <cell r="A1784" t="str">
            <v>IMA2002-027</v>
          </cell>
          <cell r="D1784">
            <v>480.4402</v>
          </cell>
          <cell r="J1784">
            <v>4.500039755207828</v>
          </cell>
          <cell r="M1784">
            <v>26.641234434587279</v>
          </cell>
        </row>
        <row r="1785">
          <cell r="A1785" t="str">
            <v>IMA2002-028</v>
          </cell>
          <cell r="D1785">
            <v>556.53904</v>
          </cell>
          <cell r="F1785">
            <v>1.8110858853675385</v>
          </cell>
          <cell r="M1785">
            <v>45.996845073078788</v>
          </cell>
        </row>
        <row r="1786">
          <cell r="A1786" t="str">
            <v>IMA2002-030</v>
          </cell>
          <cell r="D1786">
            <v>126.4166032</v>
          </cell>
          <cell r="J1786">
            <v>8.5510919660590918</v>
          </cell>
          <cell r="M1786">
            <v>37.968272192904486</v>
          </cell>
          <cell r="N1786">
            <v>15.028408230478382</v>
          </cell>
        </row>
        <row r="1787">
          <cell r="A1787" t="str">
            <v>IMA2002-033</v>
          </cell>
          <cell r="D1787">
            <v>895.58313200000009</v>
          </cell>
          <cell r="F1787">
            <v>0.67527399566967272</v>
          </cell>
          <cell r="M1787">
            <v>48.234919190059053</v>
          </cell>
          <cell r="P1787">
            <v>3.8505249560685115</v>
          </cell>
        </row>
        <row r="1788">
          <cell r="A1788" t="str">
            <v>IMA2002-034</v>
          </cell>
          <cell r="D1788">
            <v>280.53571999999997</v>
          </cell>
          <cell r="F1788">
            <v>2.8743291585114372</v>
          </cell>
          <cell r="M1788">
            <v>45.625277237422743</v>
          </cell>
        </row>
        <row r="1789">
          <cell r="A1789" t="str">
            <v>IMA2002-035</v>
          </cell>
          <cell r="D1789">
            <v>1735.2254816</v>
          </cell>
          <cell r="F1789">
            <v>2.6720008720277661</v>
          </cell>
          <cell r="M1789">
            <v>50.711968521151988</v>
          </cell>
          <cell r="N1789">
            <v>8.7589323238762642</v>
          </cell>
        </row>
        <row r="1790">
          <cell r="A1790" t="str">
            <v>IMA2002-036</v>
          </cell>
          <cell r="D1790">
            <v>751.06856799999991</v>
          </cell>
          <cell r="F1790">
            <v>0.96624573430424809</v>
          </cell>
          <cell r="K1790">
            <v>1.5991882115349021</v>
          </cell>
          <cell r="M1790">
            <v>41.75227846840211</v>
          </cell>
        </row>
        <row r="1791">
          <cell r="A1791" t="str">
            <v>IMA2002-037</v>
          </cell>
          <cell r="D1791">
            <v>889.45076875999996</v>
          </cell>
          <cell r="F1791">
            <v>0.10198945594984075</v>
          </cell>
          <cell r="M1791">
            <v>30.939281820358321</v>
          </cell>
          <cell r="N1791">
            <v>3.8447463267331652</v>
          </cell>
          <cell r="P1791">
            <v>0.64617876580315037</v>
          </cell>
        </row>
        <row r="1792">
          <cell r="A1792" t="str">
            <v>IMA2002-038</v>
          </cell>
          <cell r="D1792">
            <v>184.208924</v>
          </cell>
          <cell r="J1792">
            <v>5.8683367587555102</v>
          </cell>
          <cell r="M1792">
            <v>43.427320600385244</v>
          </cell>
        </row>
        <row r="1793">
          <cell r="A1793" t="str">
            <v>IMA2002-041</v>
          </cell>
          <cell r="D1793">
            <v>1437.0065000000002</v>
          </cell>
          <cell r="M1793">
            <v>8.9070717495014797</v>
          </cell>
        </row>
        <row r="1794">
          <cell r="A1794" t="str">
            <v>IMA2002-043</v>
          </cell>
          <cell r="D1794">
            <v>2272.5614809999997</v>
          </cell>
          <cell r="F1794">
            <v>0.63202448514967147</v>
          </cell>
          <cell r="M1794">
            <v>33.793197958370222</v>
          </cell>
          <cell r="P1794">
            <v>2.0232471765634052</v>
          </cell>
        </row>
        <row r="1795">
          <cell r="A1795" t="str">
            <v>IMA2002-047</v>
          </cell>
          <cell r="D1795">
            <v>641.5752</v>
          </cell>
          <cell r="M1795">
            <v>19.950147698975897</v>
          </cell>
        </row>
        <row r="1796">
          <cell r="A1796" t="str">
            <v>IMA2002-048</v>
          </cell>
          <cell r="D1796">
            <v>1006.6621620000001</v>
          </cell>
          <cell r="I1796">
            <v>2.0143207687188305</v>
          </cell>
          <cell r="M1796">
            <v>47.680544488370266</v>
          </cell>
          <cell r="P1796">
            <v>0.57094050188408685</v>
          </cell>
        </row>
        <row r="1797">
          <cell r="A1797" t="str">
            <v>IMA2002-049</v>
          </cell>
          <cell r="D1797">
            <v>622.42356749999999</v>
          </cell>
          <cell r="F1797">
            <v>0.16193795553861318</v>
          </cell>
          <cell r="M1797">
            <v>33.416504589537418</v>
          </cell>
        </row>
        <row r="1798">
          <cell r="A1798" t="str">
            <v>IMA2002-050</v>
          </cell>
          <cell r="D1798">
            <v>774.6052416</v>
          </cell>
          <cell r="F1798">
            <v>3.1229533058713557</v>
          </cell>
          <cell r="M1798">
            <v>33.047852796765788</v>
          </cell>
          <cell r="N1798">
            <v>31.884530123995482</v>
          </cell>
        </row>
        <row r="1799">
          <cell r="A1799" t="str">
            <v>IMA2002-051</v>
          </cell>
          <cell r="D1799">
            <v>841.42458099999999</v>
          </cell>
          <cell r="F1799">
            <v>0.23957940444337936</v>
          </cell>
          <cell r="M1799">
            <v>45.635177373074633</v>
          </cell>
          <cell r="P1799">
            <v>2.0491825874053</v>
          </cell>
        </row>
        <row r="1800">
          <cell r="A1800" t="str">
            <v>IMA2002-052</v>
          </cell>
          <cell r="D1800">
            <v>366.68595999999997</v>
          </cell>
          <cell r="M1800">
            <v>34.905945130814395</v>
          </cell>
        </row>
        <row r="1801">
          <cell r="A1801" t="str">
            <v>IMA2002-053</v>
          </cell>
          <cell r="D1801">
            <v>3278.8608000000004</v>
          </cell>
        </row>
        <row r="1802">
          <cell r="A1802" t="str">
            <v>IMA2002-054</v>
          </cell>
          <cell r="D1802">
            <v>215.92203999999998</v>
          </cell>
          <cell r="F1802">
            <v>0.46680737177177473</v>
          </cell>
          <cell r="K1802">
            <v>5.5626558548631726</v>
          </cell>
          <cell r="M1802">
            <v>29.639216080025921</v>
          </cell>
        </row>
        <row r="1803">
          <cell r="A1803" t="str">
            <v>IMA2002-058</v>
          </cell>
          <cell r="D1803">
            <v>3234.4638000000004</v>
          </cell>
        </row>
        <row r="1804">
          <cell r="A1804" t="str">
            <v>IMA2002-059</v>
          </cell>
          <cell r="D1804">
            <v>6490.5587999999998</v>
          </cell>
          <cell r="M1804">
            <v>31.059334983607268</v>
          </cell>
        </row>
        <row r="1805">
          <cell r="A1805" t="str">
            <v>IMA2002-060</v>
          </cell>
          <cell r="D1805">
            <v>762.19200000000001</v>
          </cell>
        </row>
        <row r="1806">
          <cell r="A1806" t="str">
            <v>IMA2002-061</v>
          </cell>
          <cell r="D1806">
            <v>1210.072408</v>
          </cell>
          <cell r="F1806">
            <v>0.91625426104253427</v>
          </cell>
          <cell r="M1806">
            <v>25.121521488324021</v>
          </cell>
          <cell r="P1806">
            <v>1.8998671358846488</v>
          </cell>
        </row>
        <row r="1807">
          <cell r="A1807" t="str">
            <v>IMA2002-062</v>
          </cell>
          <cell r="D1807">
            <v>10480.855</v>
          </cell>
        </row>
        <row r="1808">
          <cell r="A1808" t="str">
            <v>IMA2002-063</v>
          </cell>
          <cell r="D1808">
            <v>615.29683999999997</v>
          </cell>
          <cell r="F1808">
            <v>2.7848314644359298</v>
          </cell>
          <cell r="M1808">
            <v>53.305604494897132</v>
          </cell>
        </row>
        <row r="1809">
          <cell r="A1809" t="str">
            <v>IMA2002-064</v>
          </cell>
          <cell r="D1809">
            <v>686.57479999999998</v>
          </cell>
          <cell r="F1809">
            <v>0.73403509712270243</v>
          </cell>
          <cell r="H1809">
            <v>0.20219209909830654</v>
          </cell>
          <cell r="M1809">
            <v>39.61546505930599</v>
          </cell>
          <cell r="N1809">
            <v>8.3013838550439072</v>
          </cell>
          <cell r="P1809">
            <v>1.0045417338358473</v>
          </cell>
        </row>
        <row r="1810">
          <cell r="A1810" t="str">
            <v>Imandrite</v>
          </cell>
          <cell r="D1810">
            <v>1420.809616</v>
          </cell>
          <cell r="M1810">
            <v>40.538745903307564</v>
          </cell>
          <cell r="P1810">
            <v>19.416902369838692</v>
          </cell>
        </row>
        <row r="1811">
          <cell r="A1811" t="str">
            <v>Imgreite</v>
          </cell>
          <cell r="D1811">
            <v>186.29</v>
          </cell>
        </row>
        <row r="1812">
          <cell r="A1812" t="str">
            <v>Imhofite</v>
          </cell>
          <cell r="D1812">
            <v>3771.2313999999997</v>
          </cell>
        </row>
        <row r="1813">
          <cell r="A1813" t="str">
            <v>Imiterite</v>
          </cell>
          <cell r="D1813">
            <v>480.45840000000004</v>
          </cell>
        </row>
        <row r="1814">
          <cell r="A1814" t="str">
            <v>Imogolite</v>
          </cell>
          <cell r="D1814">
            <v>198.07613999999998</v>
          </cell>
          <cell r="F1814">
            <v>2.0354596974678527</v>
          </cell>
          <cell r="M1814">
            <v>56.541792464251387</v>
          </cell>
        </row>
        <row r="1815">
          <cell r="A1815" t="str">
            <v>Inaglyite</v>
          </cell>
          <cell r="D1815">
            <v>2454.3739999999998</v>
          </cell>
        </row>
        <row r="1816">
          <cell r="A1816" t="str">
            <v>Incaite</v>
          </cell>
          <cell r="D1816">
            <v>2083.9769999999999</v>
          </cell>
        </row>
        <row r="1817">
          <cell r="A1817" t="str">
            <v>Inderborite</v>
          </cell>
          <cell r="D1817">
            <v>503.40448000000004</v>
          </cell>
          <cell r="F1817">
            <v>4.4049429198564143</v>
          </cell>
          <cell r="J1817">
            <v>12.884271510654809</v>
          </cell>
          <cell r="M1817">
            <v>69.921268877066808</v>
          </cell>
        </row>
        <row r="1818">
          <cell r="A1818" t="str">
            <v>Inderite</v>
          </cell>
          <cell r="D1818">
            <v>279.84629999999999</v>
          </cell>
          <cell r="F1818">
            <v>5.402644237211641</v>
          </cell>
          <cell r="J1818">
            <v>11.588504118153429</v>
          </cell>
          <cell r="M1818">
            <v>74.323726988707733</v>
          </cell>
        </row>
        <row r="1819">
          <cell r="A1819" t="str">
            <v>Indialite</v>
          </cell>
          <cell r="D1819">
            <v>584.95285999999999</v>
          </cell>
          <cell r="M1819">
            <v>49.232890322136384</v>
          </cell>
        </row>
        <row r="1820">
          <cell r="A1820" t="str">
            <v>Indigirite</v>
          </cell>
          <cell r="D1820">
            <v>646.85375999999997</v>
          </cell>
          <cell r="F1820">
            <v>4.9863016951466745</v>
          </cell>
          <cell r="K1820">
            <v>7.4273356623914504</v>
          </cell>
          <cell r="M1820">
            <v>71.729133954481455</v>
          </cell>
        </row>
        <row r="1821">
          <cell r="A1821" t="str">
            <v>Indite</v>
          </cell>
          <cell r="D1821">
            <v>413.75099999999998</v>
          </cell>
        </row>
        <row r="1822">
          <cell r="A1822" t="str">
            <v>Indium</v>
          </cell>
          <cell r="D1822">
            <v>114.82</v>
          </cell>
        </row>
        <row r="1823">
          <cell r="A1823" t="str">
            <v>Inesite</v>
          </cell>
          <cell r="D1823">
            <v>1317.6516300000001</v>
          </cell>
          <cell r="F1823">
            <v>0.91794217262115008</v>
          </cell>
          <cell r="M1823">
            <v>42.498258815192294</v>
          </cell>
        </row>
        <row r="1824">
          <cell r="A1824" t="str">
            <v>Ingersonite</v>
          </cell>
          <cell r="D1824">
            <v>886.16364999999996</v>
          </cell>
          <cell r="M1824">
            <v>25.276550217332883</v>
          </cell>
        </row>
        <row r="1825">
          <cell r="A1825" t="str">
            <v>Ingodite</v>
          </cell>
          <cell r="D1825">
            <v>264.92989999999998</v>
          </cell>
        </row>
        <row r="1826">
          <cell r="A1826" t="str">
            <v>Innelite</v>
          </cell>
          <cell r="D1826">
            <v>1284.0229893600003</v>
          </cell>
          <cell r="F1826">
            <v>0.10204817287991924</v>
          </cell>
          <cell r="M1826">
            <v>29.032659312884185</v>
          </cell>
          <cell r="N1826">
            <v>0.44387997779080496</v>
          </cell>
          <cell r="P1826">
            <v>4.1180311285824711</v>
          </cell>
        </row>
        <row r="1827">
          <cell r="A1827" t="str">
            <v>Insizwaite</v>
          </cell>
          <cell r="D1827">
            <v>569.42560000000003</v>
          </cell>
        </row>
        <row r="1828">
          <cell r="A1828" t="str">
            <v>Intersilite</v>
          </cell>
          <cell r="D1828">
            <v>1045.6877380000001</v>
          </cell>
          <cell r="F1828">
            <v>1.1566818238811556</v>
          </cell>
          <cell r="M1828">
            <v>48.961155552920893</v>
          </cell>
          <cell r="P1828">
            <v>13.19118537851689</v>
          </cell>
        </row>
        <row r="1829">
          <cell r="A1829" t="str">
            <v>Inyoite</v>
          </cell>
          <cell r="D1829">
            <v>277.60401999999999</v>
          </cell>
          <cell r="F1829">
            <v>4.7201117620703048</v>
          </cell>
          <cell r="J1829">
            <v>11.682107485331086</v>
          </cell>
          <cell r="M1829">
            <v>69.160669935543439</v>
          </cell>
        </row>
        <row r="1830">
          <cell r="A1830" t="str">
            <v>Iodargyrite</v>
          </cell>
          <cell r="D1830">
            <v>234.77267000000001</v>
          </cell>
        </row>
        <row r="1831">
          <cell r="A1831" t="str">
            <v>Iowaite</v>
          </cell>
          <cell r="D1831">
            <v>394.62365999999997</v>
          </cell>
          <cell r="F1831">
            <v>3.5758524970347705</v>
          </cell>
          <cell r="M1831">
            <v>48.652125926762729</v>
          </cell>
        </row>
        <row r="1832">
          <cell r="A1832" t="str">
            <v>Iquiqueite</v>
          </cell>
          <cell r="D1832">
            <v>1466.1599720000002</v>
          </cell>
          <cell r="F1832">
            <v>1.718673301769829</v>
          </cell>
          <cell r="J1832">
            <v>17.695204135609831</v>
          </cell>
          <cell r="M1832">
            <v>61.109729982452407</v>
          </cell>
          <cell r="P1832">
            <v>6.2721035737019832</v>
          </cell>
        </row>
        <row r="1833">
          <cell r="A1833" t="str">
            <v>Iranite</v>
          </cell>
          <cell r="D1833">
            <v>3052.6756747999998</v>
          </cell>
          <cell r="F1833">
            <v>1.6509123591487273E-2</v>
          </cell>
          <cell r="M1833">
            <v>17.03359791190616</v>
          </cell>
          <cell r="N1833">
            <v>0.93352874120396223</v>
          </cell>
        </row>
        <row r="1834">
          <cell r="A1834" t="str">
            <v>Iraqite-(La)</v>
          </cell>
          <cell r="D1834">
            <v>1634.6329156000002</v>
          </cell>
          <cell r="M1834">
            <v>39.151053052488763</v>
          </cell>
          <cell r="P1834">
            <v>0.28128355645599479</v>
          </cell>
        </row>
        <row r="1835">
          <cell r="A1835" t="str">
            <v>Irarsite</v>
          </cell>
          <cell r="D1835">
            <v>254.28569999999999</v>
          </cell>
        </row>
        <row r="1836">
          <cell r="A1836" t="str">
            <v>Irhtemite</v>
          </cell>
          <cell r="D1836">
            <v>814.37080000000003</v>
          </cell>
          <cell r="F1836">
            <v>1.2376917247032924</v>
          </cell>
          <cell r="M1836">
            <v>39.292666190880119</v>
          </cell>
        </row>
        <row r="1837">
          <cell r="A1837" t="str">
            <v>Iridarsenite</v>
          </cell>
          <cell r="D1837">
            <v>319.27569999999997</v>
          </cell>
        </row>
        <row r="1838">
          <cell r="A1838" t="str">
            <v>Iridisite</v>
          </cell>
          <cell r="D1838">
            <v>186.81990000000002</v>
          </cell>
        </row>
        <row r="1839">
          <cell r="A1839" t="str">
            <v>Iridium</v>
          </cell>
          <cell r="D1839">
            <v>182.785</v>
          </cell>
        </row>
        <row r="1840">
          <cell r="A1840" t="str">
            <v>Iriginite</v>
          </cell>
          <cell r="D1840">
            <v>627.94934000000001</v>
          </cell>
          <cell r="F1840">
            <v>0.96307769031176937</v>
          </cell>
          <cell r="M1840">
            <v>30.574568324253669</v>
          </cell>
        </row>
        <row r="1841">
          <cell r="A1841" t="str">
            <v>Iron</v>
          </cell>
          <cell r="D1841">
            <v>55.847000000000001</v>
          </cell>
        </row>
        <row r="1842">
          <cell r="A1842" t="str">
            <v>Irtyshite</v>
          </cell>
          <cell r="D1842">
            <v>901.74377600000003</v>
          </cell>
          <cell r="M1842">
            <v>19.517007456450688</v>
          </cell>
          <cell r="P1842">
            <v>5.0989579549923061</v>
          </cell>
        </row>
        <row r="1843">
          <cell r="A1843" t="str">
            <v>Ishikawaite</v>
          </cell>
          <cell r="D1843">
            <v>294.45079999999996</v>
          </cell>
          <cell r="M1843">
            <v>21.734564823732864</v>
          </cell>
        </row>
        <row r="1844">
          <cell r="A1844" t="str">
            <v>Isochalcopyrite</v>
          </cell>
          <cell r="D1844">
            <v>1524.047</v>
          </cell>
        </row>
        <row r="1845">
          <cell r="A1845" t="str">
            <v>Isoclasite</v>
          </cell>
          <cell r="D1845">
            <v>228.16526200000001</v>
          </cell>
          <cell r="F1845">
            <v>2.2087937295204911</v>
          </cell>
          <cell r="M1845">
            <v>49.085386188191961</v>
          </cell>
        </row>
        <row r="1846">
          <cell r="A1846" t="str">
            <v>Isocubanite</v>
          </cell>
          <cell r="D1846">
            <v>271.43799999999999</v>
          </cell>
        </row>
        <row r="1847">
          <cell r="A1847" t="str">
            <v>Isoferroplatinum</v>
          </cell>
          <cell r="D1847">
            <v>576.51675</v>
          </cell>
        </row>
        <row r="1848">
          <cell r="A1848" t="str">
            <v>Isokite</v>
          </cell>
          <cell r="D1848">
            <v>178.35276519999999</v>
          </cell>
          <cell r="M1848">
            <v>35.88259477123038</v>
          </cell>
          <cell r="N1848">
            <v>10.652149507576011</v>
          </cell>
        </row>
        <row r="1849">
          <cell r="A1849" t="str">
            <v>Isolueshite</v>
          </cell>
          <cell r="D1849">
            <v>202.42169219999997</v>
          </cell>
          <cell r="M1849">
            <v>23.711984362118681</v>
          </cell>
          <cell r="P1849">
            <v>4.5429455213298535</v>
          </cell>
        </row>
        <row r="1850">
          <cell r="A1850" t="str">
            <v>Isomertieite</v>
          </cell>
          <cell r="D1850">
            <v>1563.9632000000001</v>
          </cell>
        </row>
        <row r="1851">
          <cell r="A1851" t="str">
            <v>Isovite</v>
          </cell>
          <cell r="D1851">
            <v>1249.4848200000001</v>
          </cell>
          <cell r="K1851">
            <v>5.7676571052699934</v>
          </cell>
        </row>
        <row r="1852">
          <cell r="A1852" t="str">
            <v>Itoigawaite</v>
          </cell>
          <cell r="D1852">
            <v>361.77983999999998</v>
          </cell>
          <cell r="F1852">
            <v>1.1144236229415108</v>
          </cell>
          <cell r="M1852">
            <v>44.224133660958003</v>
          </cell>
        </row>
        <row r="1853">
          <cell r="A1853" t="str">
            <v>Itoite</v>
          </cell>
          <cell r="D1853">
            <v>952.35068000000001</v>
          </cell>
          <cell r="F1853">
            <v>0.2116741282738413</v>
          </cell>
          <cell r="M1853">
            <v>20.159884802098318</v>
          </cell>
        </row>
        <row r="1854">
          <cell r="A1854" t="str">
            <v>Iwakiite</v>
          </cell>
          <cell r="D1854">
            <v>229.99338500000002</v>
          </cell>
          <cell r="M1854">
            <v>27.825843773724184</v>
          </cell>
        </row>
        <row r="1855">
          <cell r="A1855" t="str">
            <v>Ixiolite</v>
          </cell>
          <cell r="D1855">
            <v>160.20669800000002</v>
          </cell>
          <cell r="M1855">
            <v>19.973447052756804</v>
          </cell>
        </row>
        <row r="1856">
          <cell r="A1856" t="str">
            <v>Izoklakeite</v>
          </cell>
          <cell r="D1856">
            <v>10557.267599999999</v>
          </cell>
        </row>
        <row r="1857">
          <cell r="A1857" t="str">
            <v>Jachymovite</v>
          </cell>
          <cell r="D1857">
            <v>2728.5866000000001</v>
          </cell>
          <cell r="F1857">
            <v>1.4776001611970093</v>
          </cell>
          <cell r="M1857">
            <v>27.559022682292728</v>
          </cell>
        </row>
        <row r="1858">
          <cell r="A1858" t="str">
            <v>Jacobsite</v>
          </cell>
          <cell r="D1858">
            <v>227.38455500000001</v>
          </cell>
          <cell r="M1858">
            <v>28.145095430953958</v>
          </cell>
        </row>
        <row r="1859">
          <cell r="A1859" t="str">
            <v>Jadeite</v>
          </cell>
          <cell r="D1859">
            <v>205.02525399999999</v>
          </cell>
          <cell r="M1859">
            <v>46.82174421303241</v>
          </cell>
          <cell r="P1859">
            <v>11.213139626204294</v>
          </cell>
        </row>
        <row r="1860">
          <cell r="A1860" t="str">
            <v>Jaffeite</v>
          </cell>
          <cell r="D1860">
            <v>458.60834000000006</v>
          </cell>
          <cell r="F1860">
            <v>1.3186938554148404</v>
          </cell>
          <cell r="M1860">
            <v>45.352903961580807</v>
          </cell>
        </row>
        <row r="1861">
          <cell r="A1861" t="str">
            <v>Jagoite</v>
          </cell>
          <cell r="D1861">
            <v>834.24703160000001</v>
          </cell>
          <cell r="F1861">
            <v>2.4164065602172411E-2</v>
          </cell>
          <cell r="M1861">
            <v>19.56181728174818</v>
          </cell>
          <cell r="P1861">
            <v>0.55115013009774794</v>
          </cell>
        </row>
        <row r="1862">
          <cell r="A1862" t="str">
            <v>Jagowerite</v>
          </cell>
          <cell r="D1862">
            <v>415.24748399999999</v>
          </cell>
          <cell r="F1862">
            <v>0.48546471144904041</v>
          </cell>
          <cell r="M1862">
            <v>38.529793957764234</v>
          </cell>
        </row>
        <row r="1863">
          <cell r="A1863" t="str">
            <v>Jahnsite-(CaFeFe)</v>
          </cell>
          <cell r="D1863">
            <v>851.40863200000001</v>
          </cell>
          <cell r="F1863">
            <v>2.3676997439697085</v>
          </cell>
          <cell r="M1863">
            <v>48.858372391977348</v>
          </cell>
        </row>
        <row r="1864">
          <cell r="A1864" t="str">
            <v>Jahnsite-(CaMnFe)</v>
          </cell>
          <cell r="D1864">
            <v>876.4264179999999</v>
          </cell>
          <cell r="F1864">
            <v>2.0701019078591951</v>
          </cell>
          <cell r="M1864">
            <v>47.463699342755326</v>
          </cell>
        </row>
        <row r="1865">
          <cell r="A1865" t="str">
            <v>Jahnsite-(CaMnMg)</v>
          </cell>
          <cell r="D1865">
            <v>813.34241799999995</v>
          </cell>
          <cell r="F1865">
            <v>2.2306619694830672</v>
          </cell>
          <cell r="M1865">
            <v>51.145051677361309</v>
          </cell>
        </row>
        <row r="1866">
          <cell r="A1866" t="str">
            <v>Jahnsite-(CaMnMn)</v>
          </cell>
          <cell r="D1866">
            <v>874.60851799999989</v>
          </cell>
          <cell r="F1866">
            <v>2.0744046766761541</v>
          </cell>
          <cell r="M1866">
            <v>47.562354063421097</v>
          </cell>
        </row>
        <row r="1867">
          <cell r="A1867" t="str">
            <v>Jahnsite-(MnMnMn)</v>
          </cell>
          <cell r="D1867">
            <v>889.46856799999989</v>
          </cell>
          <cell r="F1867">
            <v>2.0397483005830064</v>
          </cell>
          <cell r="M1867">
            <v>46.767745928937657</v>
          </cell>
        </row>
        <row r="1868">
          <cell r="A1868" t="str">
            <v>Jaipurite</v>
          </cell>
          <cell r="D1868">
            <v>90.999200000000002</v>
          </cell>
        </row>
        <row r="1869">
          <cell r="A1869" t="str">
            <v>Jalpaite</v>
          </cell>
          <cell r="D1869">
            <v>451.2826</v>
          </cell>
        </row>
        <row r="1870">
          <cell r="A1870" t="str">
            <v>Jamborite</v>
          </cell>
          <cell r="D1870">
            <v>111.03437999999998</v>
          </cell>
          <cell r="F1870">
            <v>2.7233186694067197</v>
          </cell>
          <cell r="M1870">
            <v>41.787291467741795</v>
          </cell>
        </row>
        <row r="1871">
          <cell r="A1871" t="str">
            <v>Jamesite</v>
          </cell>
          <cell r="D1871">
            <v>1583.0085999999999</v>
          </cell>
          <cell r="M1871">
            <v>24.256697026156395</v>
          </cell>
        </row>
        <row r="1872">
          <cell r="A1872" t="str">
            <v>Jamesonite</v>
          </cell>
          <cell r="D1872">
            <v>2064.0709999999999</v>
          </cell>
        </row>
        <row r="1873">
          <cell r="A1873" t="str">
            <v>Janggunite</v>
          </cell>
          <cell r="D1873">
            <v>559.84933000000001</v>
          </cell>
          <cell r="F1873">
            <v>1.080226353043952</v>
          </cell>
          <cell r="M1873">
            <v>40.009264635540426</v>
          </cell>
        </row>
        <row r="1874">
          <cell r="A1874" t="str">
            <v>Janhaugite</v>
          </cell>
          <cell r="D1874">
            <v>773.35210391999999</v>
          </cell>
          <cell r="F1874">
            <v>0.18246746764472166</v>
          </cell>
          <cell r="M1874">
            <v>34.963357393021418</v>
          </cell>
          <cell r="N1874">
            <v>2.7022934849559594</v>
          </cell>
          <cell r="P1874">
            <v>8.3236794823097728</v>
          </cell>
        </row>
        <row r="1875">
          <cell r="A1875" t="str">
            <v>Jankovicite</v>
          </cell>
          <cell r="D1875">
            <v>3169.6333</v>
          </cell>
        </row>
        <row r="1876">
          <cell r="A1876" t="str">
            <v>Jarlite</v>
          </cell>
          <cell r="D1876">
            <v>1393.5724497600002</v>
          </cell>
          <cell r="F1876">
            <v>0.33270778284964647</v>
          </cell>
          <cell r="H1876">
            <v>9.9614483641598597E-2</v>
          </cell>
          <cell r="M1876">
            <v>2.6405961172910262</v>
          </cell>
          <cell r="N1876">
            <v>43.352552058850328</v>
          </cell>
          <cell r="P1876">
            <v>3.299400473073256</v>
          </cell>
        </row>
        <row r="1877">
          <cell r="A1877" t="str">
            <v>Jarosewichite</v>
          </cell>
          <cell r="D1877">
            <v>460.71543999999994</v>
          </cell>
          <cell r="F1877">
            <v>1.3126627577317576</v>
          </cell>
          <cell r="M1877">
            <v>34.727292838286473</v>
          </cell>
        </row>
        <row r="1878">
          <cell r="A1878" t="str">
            <v>Jarosite</v>
          </cell>
          <cell r="D1878">
            <v>500.81054</v>
          </cell>
          <cell r="F1878">
            <v>1.2075704317245399</v>
          </cell>
          <cell r="M1878">
            <v>44.725815874402322</v>
          </cell>
        </row>
        <row r="1879">
          <cell r="A1879" t="str">
            <v>Jaskolskiite</v>
          </cell>
          <cell r="D1879">
            <v>900.3674400000001</v>
          </cell>
        </row>
        <row r="1880">
          <cell r="A1880" t="str">
            <v>Jasmundite</v>
          </cell>
          <cell r="D1880">
            <v>873.25520000000006</v>
          </cell>
          <cell r="M1880">
            <v>32.978813066329288</v>
          </cell>
        </row>
        <row r="1881">
          <cell r="A1881" t="str">
            <v>Jeanbandyite</v>
          </cell>
          <cell r="D1881">
            <v>247.09255000000002</v>
          </cell>
          <cell r="F1881">
            <v>2.4475201700739255</v>
          </cell>
          <cell r="M1881">
            <v>38.850382174614325</v>
          </cell>
        </row>
        <row r="1882">
          <cell r="A1882" t="str">
            <v>Jedwabite</v>
          </cell>
          <cell r="D1882">
            <v>708.80403999999999</v>
          </cell>
        </row>
        <row r="1883">
          <cell r="A1883" t="str">
            <v>Jeffreyite</v>
          </cell>
          <cell r="D1883">
            <v>255.29908399999999</v>
          </cell>
          <cell r="F1883">
            <v>0.78961505400465914</v>
          </cell>
          <cell r="I1883">
            <v>2.6475359386718367</v>
          </cell>
          <cell r="M1883">
            <v>43.868469187300335</v>
          </cell>
          <cell r="P1883">
            <v>4.5025167422849046</v>
          </cell>
        </row>
        <row r="1884">
          <cell r="A1884" t="str">
            <v>Jennite</v>
          </cell>
          <cell r="D1884">
            <v>1063.37048</v>
          </cell>
          <cell r="F1884">
            <v>2.0853202545175038</v>
          </cell>
          <cell r="M1884">
            <v>48.146982601962016</v>
          </cell>
        </row>
        <row r="1885">
          <cell r="A1885" t="str">
            <v>Jensenite</v>
          </cell>
          <cell r="D1885">
            <v>450.26495999999997</v>
          </cell>
          <cell r="F1885">
            <v>0.89541944369821735</v>
          </cell>
          <cell r="M1885">
            <v>28.426640172044483</v>
          </cell>
        </row>
        <row r="1886">
          <cell r="A1886" t="str">
            <v>Jentschite</v>
          </cell>
          <cell r="D1886">
            <v>875.57249999999999</v>
          </cell>
        </row>
        <row r="1887">
          <cell r="A1887" t="str">
            <v>Jeppeite</v>
          </cell>
          <cell r="D1887">
            <v>641.50585999999998</v>
          </cell>
          <cell r="M1887">
            <v>32.422494160848352</v>
          </cell>
        </row>
        <row r="1888">
          <cell r="A1888" t="str">
            <v>Jeremejevite</v>
          </cell>
          <cell r="D1888">
            <v>511.92991799999993</v>
          </cell>
          <cell r="F1888">
            <v>9.8445115684760595E-2</v>
          </cell>
          <cell r="J1888">
            <v>10.558085804236979</v>
          </cell>
          <cell r="M1888">
            <v>48.442314324750988</v>
          </cell>
          <cell r="N1888">
            <v>9.2778340022706001</v>
          </cell>
        </row>
        <row r="1889">
          <cell r="A1889" t="str">
            <v>Jeromite</v>
          </cell>
          <cell r="D1889">
            <v>162.50059999999999</v>
          </cell>
        </row>
        <row r="1890">
          <cell r="A1890" t="str">
            <v>Jerrygibbsite</v>
          </cell>
          <cell r="D1890">
            <v>902.01550499999996</v>
          </cell>
          <cell r="F1890">
            <v>0.22348618053965713</v>
          </cell>
          <cell r="M1890">
            <v>31.92730040710331</v>
          </cell>
        </row>
        <row r="1891">
          <cell r="A1891" t="str">
            <v>Jervisite</v>
          </cell>
          <cell r="D1891">
            <v>223.41910679999998</v>
          </cell>
          <cell r="M1891">
            <v>42.966960782782969</v>
          </cell>
          <cell r="P1891">
            <v>6.1739843997979857</v>
          </cell>
        </row>
        <row r="1892">
          <cell r="A1892" t="str">
            <v>Jianshuiite</v>
          </cell>
          <cell r="D1892">
            <v>366.98819400000002</v>
          </cell>
          <cell r="F1892">
            <v>1.5380505673705678</v>
          </cell>
          <cell r="M1892">
            <v>43.160532842645068</v>
          </cell>
        </row>
        <row r="1893">
          <cell r="A1893" t="str">
            <v>Jimboite</v>
          </cell>
          <cell r="D1893">
            <v>282.43054999999998</v>
          </cell>
          <cell r="J1893">
            <v>7.654979250651178</v>
          </cell>
          <cell r="M1893">
            <v>33.989382522535188</v>
          </cell>
        </row>
        <row r="1894">
          <cell r="A1894" t="str">
            <v>Jimthompsonite</v>
          </cell>
          <cell r="D1894">
            <v>619.47058000000004</v>
          </cell>
          <cell r="F1894">
            <v>0.32541981251151592</v>
          </cell>
          <cell r="M1894">
            <v>46.489568560301919</v>
          </cell>
        </row>
        <row r="1895">
          <cell r="A1895" t="str">
            <v>Jinshajiangite</v>
          </cell>
          <cell r="D1895">
            <v>1770.7184044000001</v>
          </cell>
          <cell r="F1895">
            <v>7.3999456759698434E-2</v>
          </cell>
          <cell r="M1895">
            <v>32.076173071260136</v>
          </cell>
          <cell r="N1895">
            <v>2.6823015947639512</v>
          </cell>
          <cell r="P1895">
            <v>2.3369939735856513</v>
          </cell>
        </row>
        <row r="1896">
          <cell r="A1896" t="str">
            <v>Jixianite</v>
          </cell>
          <cell r="D1896">
            <v>624.91017999999997</v>
          </cell>
          <cell r="F1896">
            <v>0.32258715964588708</v>
          </cell>
          <cell r="M1896">
            <v>17.921903592609105</v>
          </cell>
        </row>
        <row r="1897">
          <cell r="A1897" t="str">
            <v>Joaquinite-(Ce)</v>
          </cell>
          <cell r="D1897">
            <v>1419.1948996000001</v>
          </cell>
          <cell r="F1897">
            <v>0.17755489402549426</v>
          </cell>
          <cell r="M1897">
            <v>28.747615997985225</v>
          </cell>
          <cell r="N1897">
            <v>0.66933735476905587</v>
          </cell>
          <cell r="P1897">
            <v>1.6199161937856219</v>
          </cell>
        </row>
        <row r="1898">
          <cell r="A1898" t="str">
            <v>Joesmithite</v>
          </cell>
          <cell r="D1898">
            <v>1043.42073164</v>
          </cell>
          <cell r="F1898">
            <v>0.17387923634106645</v>
          </cell>
          <cell r="I1898">
            <v>1.5546867632678851</v>
          </cell>
          <cell r="M1898">
            <v>36.493976825771789</v>
          </cell>
          <cell r="N1898">
            <v>0.36415613805447772</v>
          </cell>
        </row>
        <row r="1899">
          <cell r="A1899" t="str">
            <v>Johachidolite</v>
          </cell>
          <cell r="D1899">
            <v>211.48534000000001</v>
          </cell>
          <cell r="J1899">
            <v>15.334396228126259</v>
          </cell>
          <cell r="M1899">
            <v>52.956767594387387</v>
          </cell>
        </row>
        <row r="1900">
          <cell r="A1900" t="str">
            <v>Johannite</v>
          </cell>
          <cell r="D1900">
            <v>973.86551999999995</v>
          </cell>
          <cell r="F1900">
            <v>1.862980013914036</v>
          </cell>
          <cell r="M1900">
            <v>36.143265447985058</v>
          </cell>
        </row>
        <row r="1901">
          <cell r="A1901" t="str">
            <v>Johannsenite</v>
          </cell>
          <cell r="D1901">
            <v>247.18344999999999</v>
          </cell>
          <cell r="M1901">
            <v>38.83609521592161</v>
          </cell>
        </row>
        <row r="1902">
          <cell r="A1902" t="str">
            <v>Johillerite</v>
          </cell>
          <cell r="D1902">
            <v>607.02211799999998</v>
          </cell>
          <cell r="M1902">
            <v>31.628633340836522</v>
          </cell>
          <cell r="P1902">
            <v>3.7873031835719702</v>
          </cell>
        </row>
        <row r="1903">
          <cell r="A1903" t="str">
            <v>Johnbaumite</v>
          </cell>
          <cell r="D1903">
            <v>634.15494000000001</v>
          </cell>
          <cell r="F1903">
            <v>0.15894222948101611</v>
          </cell>
          <cell r="M1903">
            <v>32.79832527993868</v>
          </cell>
        </row>
        <row r="1904">
          <cell r="A1904" t="str">
            <v>Johninnesite</v>
          </cell>
          <cell r="D1904">
            <v>2079.3435759999998</v>
          </cell>
          <cell r="F1904">
            <v>0.29084370999590886</v>
          </cell>
          <cell r="M1904">
            <v>37.702792797143786</v>
          </cell>
          <cell r="P1904">
            <v>2.2112524611469024</v>
          </cell>
        </row>
        <row r="1905">
          <cell r="A1905" t="str">
            <v>Johnsomervilleite</v>
          </cell>
          <cell r="D1905">
            <v>955.3662822</v>
          </cell>
          <cell r="M1905">
            <v>40.192500735504808</v>
          </cell>
          <cell r="P1905">
            <v>3.3689356427655595</v>
          </cell>
        </row>
        <row r="1906">
          <cell r="A1906" t="str">
            <v>Johntomaite</v>
          </cell>
          <cell r="D1906">
            <v>690.07082100000002</v>
          </cell>
          <cell r="F1906">
            <v>0.4381898071879205</v>
          </cell>
          <cell r="M1906">
            <v>34.777734791368609</v>
          </cell>
        </row>
        <row r="1907">
          <cell r="A1907" t="str">
            <v>Johnwalkite</v>
          </cell>
          <cell r="D1907">
            <v>480.92616579999998</v>
          </cell>
          <cell r="F1907">
            <v>0.75449918470624422</v>
          </cell>
          <cell r="M1907">
            <v>39.256113188591243</v>
          </cell>
        </row>
        <row r="1908">
          <cell r="A1908" t="str">
            <v>Jokokuite</v>
          </cell>
          <cell r="D1908">
            <v>241.07804999999999</v>
          </cell>
          <cell r="F1908">
            <v>4.1809696071459008</v>
          </cell>
          <cell r="M1908">
            <v>59.729452764364069</v>
          </cell>
        </row>
        <row r="1909">
          <cell r="A1909" t="str">
            <v>Joliotite</v>
          </cell>
          <cell r="D1909">
            <v>366.06745999999998</v>
          </cell>
          <cell r="F1909">
            <v>1.101370769201939</v>
          </cell>
          <cell r="K1909">
            <v>3.2810892287448876</v>
          </cell>
          <cell r="M1909">
            <v>30.59430630627481</v>
          </cell>
        </row>
        <row r="1910">
          <cell r="A1910" t="str">
            <v>Jolliffeite</v>
          </cell>
          <cell r="D1910">
            <v>212.63239999999996</v>
          </cell>
        </row>
        <row r="1911">
          <cell r="A1911" t="str">
            <v>Jonesite</v>
          </cell>
          <cell r="D1911">
            <v>1829.8584940000001</v>
          </cell>
          <cell r="F1911">
            <v>0.66099537421389265</v>
          </cell>
          <cell r="M1911">
            <v>36.722774039815995</v>
          </cell>
          <cell r="P1911">
            <v>0.62818431248596862</v>
          </cell>
        </row>
        <row r="1912">
          <cell r="A1912" t="str">
            <v>Jordanite</v>
          </cell>
          <cell r="D1912">
            <v>4181.5043999999998</v>
          </cell>
        </row>
        <row r="1913">
          <cell r="A1913" t="str">
            <v>Jordisite</v>
          </cell>
          <cell r="D1913">
            <v>160.072</v>
          </cell>
        </row>
        <row r="1914">
          <cell r="A1914" t="str">
            <v>Jorgensenite</v>
          </cell>
          <cell r="D1914">
            <v>3049.7949626</v>
          </cell>
          <cell r="F1914">
            <v>2.478707615660615E-2</v>
          </cell>
          <cell r="M1914">
            <v>0.39345431896740324</v>
          </cell>
          <cell r="N1914">
            <v>40.023917036028486</v>
          </cell>
          <cell r="P1914">
            <v>3.015254242586964</v>
          </cell>
        </row>
        <row r="1915">
          <cell r="A1915" t="str">
            <v>Joseite</v>
          </cell>
          <cell r="D1915">
            <v>1003.7701</v>
          </cell>
        </row>
        <row r="1916">
          <cell r="A1916" t="str">
            <v>Joseite-B</v>
          </cell>
          <cell r="D1916">
            <v>1003.7701</v>
          </cell>
        </row>
        <row r="1917">
          <cell r="A1917" t="str">
            <v>Jouravskite</v>
          </cell>
          <cell r="D1917">
            <v>667.49945000000002</v>
          </cell>
          <cell r="F1917">
            <v>4.5300711483732314</v>
          </cell>
          <cell r="K1917">
            <v>0.89970111585859713</v>
          </cell>
          <cell r="M1917">
            <v>61.121353732950631</v>
          </cell>
        </row>
        <row r="1918">
          <cell r="A1918" t="str">
            <v>Juabite</v>
          </cell>
          <cell r="D1918">
            <v>2040.9449199999999</v>
          </cell>
          <cell r="F1918">
            <v>0.49385948151898196</v>
          </cell>
          <cell r="M1918">
            <v>26.653320952924105</v>
          </cell>
        </row>
        <row r="1919">
          <cell r="A1919" t="str">
            <v>Juanitaite</v>
          </cell>
          <cell r="D1919">
            <v>1560.7090000000001</v>
          </cell>
          <cell r="F1919">
            <v>0.96873280028499875</v>
          </cell>
          <cell r="M1919">
            <v>29.728962926464831</v>
          </cell>
        </row>
        <row r="1920">
          <cell r="A1920" t="str">
            <v>Juanite</v>
          </cell>
          <cell r="D1920">
            <v>1556.9413</v>
          </cell>
          <cell r="F1920">
            <v>0.51790777211703487</v>
          </cell>
          <cell r="M1920">
            <v>44.187549010357678</v>
          </cell>
        </row>
        <row r="1921">
          <cell r="A1921" t="str">
            <v>Julgoldite-(Fe++)</v>
          </cell>
          <cell r="D1921">
            <v>545.54413</v>
          </cell>
          <cell r="F1921">
            <v>0.73903462218537674</v>
          </cell>
          <cell r="M1921">
            <v>41.058383306223092</v>
          </cell>
        </row>
        <row r="1922">
          <cell r="A1922" t="str">
            <v>Julgoldite-(Fe+++)</v>
          </cell>
          <cell r="D1922">
            <v>543.52824999999996</v>
          </cell>
          <cell r="F1922">
            <v>0.37088780573962815</v>
          </cell>
          <cell r="M1922">
            <v>41.210663843139713</v>
          </cell>
        </row>
        <row r="1923">
          <cell r="A1923" t="str">
            <v>Julienite</v>
          </cell>
          <cell r="D1923">
            <v>481.369936</v>
          </cell>
          <cell r="F1923">
            <v>3.3502383081938052</v>
          </cell>
          <cell r="K1923">
            <v>9.9806814690645727</v>
          </cell>
          <cell r="L1923">
            <v>11.639065053701234</v>
          </cell>
          <cell r="M1923">
            <v>26.5897785523523</v>
          </cell>
          <cell r="P1923">
            <v>9.5518088192362747</v>
          </cell>
        </row>
        <row r="1924">
          <cell r="A1924" t="str">
            <v>Jungite</v>
          </cell>
          <cell r="D1924">
            <v>2084.5447980000004</v>
          </cell>
          <cell r="F1924">
            <v>1.9824731058622227</v>
          </cell>
          <cell r="M1924">
            <v>46.819017798820163</v>
          </cell>
        </row>
        <row r="1925">
          <cell r="A1925" t="str">
            <v>Junitoite</v>
          </cell>
          <cell r="D1925">
            <v>357.04007999999999</v>
          </cell>
          <cell r="F1925">
            <v>0.5646088808853057</v>
          </cell>
          <cell r="M1925">
            <v>35.848972473902649</v>
          </cell>
        </row>
        <row r="1926">
          <cell r="A1926" t="str">
            <v>Junoite</v>
          </cell>
          <cell r="D1926">
            <v>3121.1672000000003</v>
          </cell>
        </row>
        <row r="1927">
          <cell r="A1927" t="str">
            <v>Juonniite</v>
          </cell>
          <cell r="D1927">
            <v>388.35009400000001</v>
          </cell>
          <cell r="F1927">
            <v>2.3358974647241877</v>
          </cell>
          <cell r="M1927">
            <v>53.557911588918003</v>
          </cell>
        </row>
        <row r="1928">
          <cell r="A1928" t="str">
            <v>Jurbanite</v>
          </cell>
          <cell r="D1928">
            <v>230.12888000000001</v>
          </cell>
          <cell r="F1928">
            <v>4.8178829184759424</v>
          </cell>
          <cell r="M1928">
            <v>69.52365126880207</v>
          </cell>
        </row>
        <row r="1929">
          <cell r="A1929" t="str">
            <v>Kaatialaite</v>
          </cell>
          <cell r="D1929">
            <v>577.73627999999997</v>
          </cell>
          <cell r="F1929">
            <v>2.965882634201197</v>
          </cell>
          <cell r="M1929">
            <v>48.463201930126324</v>
          </cell>
        </row>
        <row r="1930">
          <cell r="A1930" t="str">
            <v>Kadyrelite</v>
          </cell>
          <cell r="D1930">
            <v>955.94175000000007</v>
          </cell>
          <cell r="M1930">
            <v>1.6736793847533071</v>
          </cell>
        </row>
        <row r="1931">
          <cell r="A1931" t="str">
            <v>Kaersutite</v>
          </cell>
          <cell r="D1931">
            <v>872.72272800000007</v>
          </cell>
          <cell r="F1931">
            <v>0.23098745286716083</v>
          </cell>
          <cell r="M1931">
            <v>45.831853252709145</v>
          </cell>
          <cell r="P1931">
            <v>2.6342579678983675</v>
          </cell>
        </row>
        <row r="1932">
          <cell r="A1932" t="str">
            <v>Kafehydrocyanite</v>
          </cell>
          <cell r="D1932">
            <v>422.39247999999998</v>
          </cell>
          <cell r="F1932">
            <v>1.4317584441844231</v>
          </cell>
          <cell r="K1932">
            <v>17.061383289778266</v>
          </cell>
          <cell r="L1932">
            <v>19.89629171428431</v>
          </cell>
          <cell r="M1932">
            <v>11.363412530450352</v>
          </cell>
        </row>
        <row r="1933">
          <cell r="A1933" t="str">
            <v>Kahlerite</v>
          </cell>
          <cell r="D1933">
            <v>1071.90888</v>
          </cell>
          <cell r="F1933">
            <v>2.0687094223904556</v>
          </cell>
          <cell r="M1933">
            <v>34.329988944582681</v>
          </cell>
        </row>
        <row r="1934">
          <cell r="A1934" t="str">
            <v>Kainite</v>
          </cell>
          <cell r="D1934">
            <v>248.96544</v>
          </cell>
          <cell r="F1934">
            <v>2.4291082328535238</v>
          </cell>
          <cell r="M1934">
            <v>44.984476560280818</v>
          </cell>
        </row>
        <row r="1935">
          <cell r="A1935" t="str">
            <v>Kainosite-(Y)</v>
          </cell>
          <cell r="D1935">
            <v>664.14254700000004</v>
          </cell>
          <cell r="F1935">
            <v>0.57670932502386418</v>
          </cell>
          <cell r="K1935">
            <v>1.2659481067699156</v>
          </cell>
          <cell r="M1935">
            <v>38.544496382039497</v>
          </cell>
        </row>
        <row r="1936">
          <cell r="A1936" t="str">
            <v>Kalborsite</v>
          </cell>
          <cell r="D1936">
            <v>989.63152000000002</v>
          </cell>
          <cell r="F1936">
            <v>0.40740011999617798</v>
          </cell>
          <cell r="J1936">
            <v>1.5292560608821351</v>
          </cell>
          <cell r="M1936">
            <v>42.842622878462876</v>
          </cell>
        </row>
        <row r="1937">
          <cell r="A1937" t="str">
            <v>Kaliborite</v>
          </cell>
          <cell r="D1937">
            <v>716.56115999999997</v>
          </cell>
          <cell r="F1937">
            <v>2.6726064806526777</v>
          </cell>
          <cell r="J1937">
            <v>18.103130233851918</v>
          </cell>
          <cell r="M1937">
            <v>66.984093862971861</v>
          </cell>
        </row>
        <row r="1938">
          <cell r="A1938" t="str">
            <v>Kalicinite</v>
          </cell>
          <cell r="D1938">
            <v>100.11544000000001</v>
          </cell>
          <cell r="F1938">
            <v>1.0067777757356906</v>
          </cell>
          <cell r="K1938">
            <v>11.997150489474949</v>
          </cell>
          <cell r="M1938">
            <v>47.942854768455291</v>
          </cell>
        </row>
        <row r="1939">
          <cell r="A1939" t="str">
            <v>Kalifersite</v>
          </cell>
          <cell r="D1939">
            <v>2242.1651019999999</v>
          </cell>
          <cell r="F1939">
            <v>1.3486161198846456</v>
          </cell>
          <cell r="M1939">
            <v>48.522706870673616</v>
          </cell>
          <cell r="P1939">
            <v>1.5380068117749164</v>
          </cell>
        </row>
        <row r="1940">
          <cell r="A1940" t="str">
            <v>Kalininite</v>
          </cell>
          <cell r="D1940">
            <v>297.64620000000002</v>
          </cell>
        </row>
        <row r="1941">
          <cell r="A1941" t="str">
            <v>Kalinite</v>
          </cell>
          <cell r="D1941">
            <v>456.37512000000004</v>
          </cell>
          <cell r="F1941">
            <v>4.8588713600338247</v>
          </cell>
          <cell r="M1941">
            <v>66.609371694057302</v>
          </cell>
        </row>
        <row r="1942">
          <cell r="A1942" t="str">
            <v>Kaliophilite</v>
          </cell>
          <cell r="D1942">
            <v>158.16293999999999</v>
          </cell>
          <cell r="M1942">
            <v>40.463081933100128</v>
          </cell>
        </row>
        <row r="1943">
          <cell r="A1943" t="str">
            <v>Kalipyrochlore</v>
          </cell>
          <cell r="D1943">
            <v>321.14866200000006</v>
          </cell>
          <cell r="F1943">
            <v>1.7889714888489867</v>
          </cell>
          <cell r="M1943">
            <v>39.357243219652574</v>
          </cell>
        </row>
        <row r="1944">
          <cell r="A1944" t="str">
            <v>Kalistrontite</v>
          </cell>
          <cell r="D1944">
            <v>357.94380000000001</v>
          </cell>
          <cell r="M1944">
            <v>35.758462641342021</v>
          </cell>
        </row>
        <row r="1945">
          <cell r="A1945" t="str">
            <v>Kalsilite</v>
          </cell>
          <cell r="D1945">
            <v>158.16293999999999</v>
          </cell>
          <cell r="M1945">
            <v>40.463081933100128</v>
          </cell>
        </row>
        <row r="1946">
          <cell r="A1946" t="str">
            <v>Kaluginite</v>
          </cell>
          <cell r="D1946">
            <v>410.38622149999998</v>
          </cell>
          <cell r="F1946">
            <v>2.2104689496745205</v>
          </cell>
          <cell r="M1946">
            <v>50.682062190043588</v>
          </cell>
        </row>
        <row r="1947">
          <cell r="A1947" t="str">
            <v>Kamacite</v>
          </cell>
          <cell r="D1947">
            <v>56.131300000000003</v>
          </cell>
        </row>
        <row r="1948">
          <cell r="A1948" t="str">
            <v>Kamaishilite</v>
          </cell>
          <cell r="D1948">
            <v>292.21566000000001</v>
          </cell>
          <cell r="F1948">
            <v>0.68986035861322426</v>
          </cell>
          <cell r="M1948">
            <v>43.801622404493997</v>
          </cell>
        </row>
        <row r="1949">
          <cell r="A1949" t="str">
            <v>Kambaldaite</v>
          </cell>
          <cell r="D1949">
            <v>542.84522799999991</v>
          </cell>
          <cell r="F1949">
            <v>1.6710950989514826</v>
          </cell>
          <cell r="K1949">
            <v>6.6378035840447716</v>
          </cell>
          <cell r="M1949">
            <v>44.209838757208345</v>
          </cell>
          <cell r="P1949">
            <v>4.2350502158232119</v>
          </cell>
        </row>
        <row r="1950">
          <cell r="A1950" t="str">
            <v>Kamchatkite</v>
          </cell>
          <cell r="D1950">
            <v>473.31560000000002</v>
          </cell>
          <cell r="M1950">
            <v>30.422534140011443</v>
          </cell>
        </row>
        <row r="1951">
          <cell r="A1951" t="str">
            <v>Kamiokite</v>
          </cell>
          <cell r="D1951">
            <v>527.50919999999996</v>
          </cell>
          <cell r="M1951">
            <v>24.264069707220273</v>
          </cell>
        </row>
        <row r="1952">
          <cell r="A1952" t="str">
            <v>Kamitugaite</v>
          </cell>
          <cell r="D1952">
            <v>2098.4739840000002</v>
          </cell>
          <cell r="F1952">
            <v>1.3448973022864983</v>
          </cell>
          <cell r="M1952">
            <v>27.828703355514172</v>
          </cell>
        </row>
        <row r="1953">
          <cell r="A1953" t="str">
            <v>Kamotoite-(Y)</v>
          </cell>
          <cell r="D1953">
            <v>1790.0811650000001</v>
          </cell>
          <cell r="F1953">
            <v>1.6329013774076553</v>
          </cell>
          <cell r="K1953">
            <v>2.0129254865379247</v>
          </cell>
          <cell r="M1953">
            <v>31.729214915235421</v>
          </cell>
        </row>
        <row r="1954">
          <cell r="A1954" t="str">
            <v>Kampfite</v>
          </cell>
          <cell r="D1954">
            <v>1475.5532659999999</v>
          </cell>
          <cell r="F1954">
            <v>0.13661858547910938</v>
          </cell>
          <cell r="K1954">
            <v>1.627999514048041</v>
          </cell>
          <cell r="M1954">
            <v>23.962993959446802</v>
          </cell>
        </row>
        <row r="1955">
          <cell r="A1955" t="str">
            <v>Kamphaugite-(Y)</v>
          </cell>
          <cell r="D1955">
            <v>364.60984500000001</v>
          </cell>
          <cell r="F1955">
            <v>2.2115475241761504</v>
          </cell>
          <cell r="K1955">
            <v>6.5884123342857066</v>
          </cell>
          <cell r="M1955">
            <v>48.268965419735174</v>
          </cell>
        </row>
        <row r="1956">
          <cell r="A1956" t="str">
            <v>Kanemite</v>
          </cell>
          <cell r="D1956">
            <v>214.21154799999999</v>
          </cell>
          <cell r="F1956">
            <v>3.2937439955384673</v>
          </cell>
          <cell r="M1956">
            <v>59.751773979991029</v>
          </cell>
          <cell r="P1956">
            <v>10.732272939832358</v>
          </cell>
        </row>
        <row r="1957">
          <cell r="A1957" t="str">
            <v>Kankite</v>
          </cell>
          <cell r="D1957">
            <v>257.81967999999995</v>
          </cell>
          <cell r="F1957">
            <v>2.7366336037652372</v>
          </cell>
          <cell r="M1957">
            <v>46.54241289881363</v>
          </cell>
        </row>
        <row r="1958">
          <cell r="A1958" t="str">
            <v>Kanoite</v>
          </cell>
          <cell r="D1958">
            <v>246.72697499999998</v>
          </cell>
          <cell r="M1958">
            <v>38.907946729375659</v>
          </cell>
        </row>
        <row r="1959">
          <cell r="A1959" t="str">
            <v>Kanonaite</v>
          </cell>
          <cell r="D1959">
            <v>183.01296249999999</v>
          </cell>
          <cell r="M1959">
            <v>43.711111446545765</v>
          </cell>
        </row>
        <row r="1960">
          <cell r="A1960" t="str">
            <v>Kanonerovite</v>
          </cell>
          <cell r="D1960">
            <v>590.9086112</v>
          </cell>
          <cell r="F1960">
            <v>4.1279053203278151</v>
          </cell>
          <cell r="M1960">
            <v>59.567045280520702</v>
          </cell>
          <cell r="P1960">
            <v>11.282679916376214</v>
          </cell>
        </row>
        <row r="1961">
          <cell r="A1961" t="str">
            <v>Kaolinite</v>
          </cell>
          <cell r="D1961">
            <v>258.16043999999999</v>
          </cell>
          <cell r="F1961">
            <v>1.561726498451893</v>
          </cell>
          <cell r="M1961">
            <v>55.777174845224152</v>
          </cell>
        </row>
        <row r="1962">
          <cell r="A1962" t="str">
            <v>Kapitsaite-(Y)</v>
          </cell>
          <cell r="D1962">
            <v>1419.7996700000003</v>
          </cell>
          <cell r="J1962">
            <v>2.6648125647190772</v>
          </cell>
          <cell r="M1962">
            <v>31.55256403179752</v>
          </cell>
          <cell r="N1962">
            <v>1.3381044946995932</v>
          </cell>
          <cell r="P1962">
            <v>0.16192261828036625</v>
          </cell>
        </row>
        <row r="1963">
          <cell r="A1963" t="str">
            <v>Karasugite</v>
          </cell>
          <cell r="D1963">
            <v>284.18400180000003</v>
          </cell>
          <cell r="F1963">
            <v>0.62068764913845342</v>
          </cell>
          <cell r="M1963">
            <v>9.8524019025197624</v>
          </cell>
          <cell r="N1963">
            <v>35.097548126651787</v>
          </cell>
        </row>
        <row r="1964">
          <cell r="A1964" t="str">
            <v>Karelianite</v>
          </cell>
          <cell r="D1964">
            <v>149.88119999999998</v>
          </cell>
          <cell r="M1964">
            <v>32.024163137204667</v>
          </cell>
        </row>
        <row r="1965">
          <cell r="A1965" t="str">
            <v>Karibibite</v>
          </cell>
          <cell r="D1965">
            <v>556.38293999999996</v>
          </cell>
          <cell r="F1965">
            <v>0.18115940075373271</v>
          </cell>
          <cell r="M1965">
            <v>25.880484401624535</v>
          </cell>
        </row>
        <row r="1966">
          <cell r="A1966" t="str">
            <v>Karlite</v>
          </cell>
          <cell r="D1966">
            <v>412.74412999999998</v>
          </cell>
          <cell r="F1966">
            <v>0.73261368974526675</v>
          </cell>
          <cell r="J1966">
            <v>7.857168071657374</v>
          </cell>
          <cell r="M1966">
            <v>46.516179406355214</v>
          </cell>
        </row>
        <row r="1967">
          <cell r="A1967" t="str">
            <v>Karnasurtite-(Ce)</v>
          </cell>
          <cell r="D1967">
            <v>450.30689719599991</v>
          </cell>
          <cell r="F1967">
            <v>0.78341904642524274</v>
          </cell>
          <cell r="M1967">
            <v>37.306490539246461</v>
          </cell>
          <cell r="N1967">
            <v>0.97036771215566786</v>
          </cell>
          <cell r="P1967">
            <v>0.76580332690285802</v>
          </cell>
        </row>
        <row r="1968">
          <cell r="A1968" t="str">
            <v>Karpatite</v>
          </cell>
          <cell r="D1968">
            <v>300.35928000000001</v>
          </cell>
          <cell r="F1968">
            <v>4.0269373398418056</v>
          </cell>
          <cell r="K1968">
            <v>95.973062660158192</v>
          </cell>
        </row>
        <row r="1969">
          <cell r="A1969" t="str">
            <v>Karpinskite</v>
          </cell>
          <cell r="D1969">
            <v>253.17768000000001</v>
          </cell>
          <cell r="F1969">
            <v>0.7962313265529567</v>
          </cell>
          <cell r="M1969">
            <v>44.236047980216895</v>
          </cell>
        </row>
        <row r="1970">
          <cell r="A1970" t="str">
            <v>Karupmollerite-Ca</v>
          </cell>
          <cell r="D1970">
            <v>1198.9228214</v>
          </cell>
          <cell r="F1970">
            <v>1.2652605096203233</v>
          </cell>
          <cell r="M1970">
            <v>46.573394886917946</v>
          </cell>
          <cell r="P1970">
            <v>1.5340282186407634</v>
          </cell>
        </row>
        <row r="1971">
          <cell r="A1971" t="str">
            <v>Kashinite</v>
          </cell>
          <cell r="D1971">
            <v>435.98074999999994</v>
          </cell>
        </row>
        <row r="1972">
          <cell r="A1972" t="str">
            <v>Kasolite</v>
          </cell>
          <cell r="D1972">
            <v>587.32608000000005</v>
          </cell>
          <cell r="F1972">
            <v>0.343230118437785</v>
          </cell>
          <cell r="M1972">
            <v>19.068759895695418</v>
          </cell>
        </row>
        <row r="1973">
          <cell r="A1973" t="str">
            <v>Kassite</v>
          </cell>
          <cell r="D1973">
            <v>233.85028</v>
          </cell>
          <cell r="F1973">
            <v>0.86203873692176047</v>
          </cell>
          <cell r="M1973">
            <v>41.050367782326362</v>
          </cell>
        </row>
        <row r="1974">
          <cell r="A1974" t="str">
            <v>Kastningite</v>
          </cell>
          <cell r="D1974">
            <v>475.72180649999996</v>
          </cell>
          <cell r="F1974">
            <v>3.8137667334364673</v>
          </cell>
          <cell r="M1974">
            <v>60.537313208071318</v>
          </cell>
        </row>
        <row r="1975">
          <cell r="A1975" t="str">
            <v>Katayamalite</v>
          </cell>
          <cell r="D1975">
            <v>1389.9893536</v>
          </cell>
          <cell r="F1975">
            <v>0.10877133670730874</v>
          </cell>
          <cell r="H1975">
            <v>1.4980690280878424</v>
          </cell>
          <cell r="M1975">
            <v>43.164179527425119</v>
          </cell>
          <cell r="N1975">
            <v>0.68340103292140775</v>
          </cell>
          <cell r="P1975">
            <v>0.41348820299338446</v>
          </cell>
        </row>
        <row r="1976">
          <cell r="A1976" t="str">
            <v>Katoite</v>
          </cell>
          <cell r="D1976">
            <v>414.36577</v>
          </cell>
          <cell r="F1976">
            <v>1.459493142978485</v>
          </cell>
          <cell r="M1976">
            <v>46.334136142567949</v>
          </cell>
        </row>
        <row r="1977">
          <cell r="A1977" t="str">
            <v>Katophorite</v>
          </cell>
          <cell r="D1977">
            <v>939.85517960000004</v>
          </cell>
          <cell r="F1977">
            <v>0.21448836413903186</v>
          </cell>
          <cell r="M1977">
            <v>40.855826337353726</v>
          </cell>
          <cell r="P1977">
            <v>2.9353162273086864</v>
          </cell>
        </row>
        <row r="1978">
          <cell r="A1978" t="str">
            <v>Katoptrite</v>
          </cell>
          <cell r="D1978">
            <v>1553.5939669999998</v>
          </cell>
          <cell r="M1978">
            <v>28.835281902198584</v>
          </cell>
        </row>
        <row r="1979">
          <cell r="A1979" t="str">
            <v>Kawazulite</v>
          </cell>
          <cell r="D1979">
            <v>728.32459999999992</v>
          </cell>
        </row>
        <row r="1980">
          <cell r="A1980" t="str">
            <v>Kazakhstanite</v>
          </cell>
          <cell r="D1980">
            <v>1820.46398</v>
          </cell>
          <cell r="F1980">
            <v>0.94124246281434265</v>
          </cell>
          <cell r="M1980">
            <v>41.746033338160309</v>
          </cell>
        </row>
        <row r="1981">
          <cell r="A1981" t="str">
            <v>Kazakovite</v>
          </cell>
          <cell r="D1981">
            <v>645.91982399999995</v>
          </cell>
          <cell r="M1981">
            <v>44.585905138591933</v>
          </cell>
          <cell r="P1981">
            <v>19.575761464785142</v>
          </cell>
        </row>
        <row r="1982">
          <cell r="A1982" t="str">
            <v>Keckite</v>
          </cell>
          <cell r="D1982">
            <v>770.34241099999997</v>
          </cell>
          <cell r="F1982">
            <v>0.87664886465662872</v>
          </cell>
          <cell r="M1982">
            <v>42.992255816485226</v>
          </cell>
        </row>
        <row r="1983">
          <cell r="A1983" t="str">
            <v>Kegelite</v>
          </cell>
          <cell r="D1983">
            <v>2878.4208800000001</v>
          </cell>
          <cell r="F1983">
            <v>0.28013693397054573</v>
          </cell>
          <cell r="K1983">
            <v>1.6691096265254994</v>
          </cell>
          <cell r="M1983">
            <v>26.680295620979511</v>
          </cell>
        </row>
        <row r="1984">
          <cell r="A1984" t="str">
            <v>Keilite</v>
          </cell>
          <cell r="D1984">
            <v>80.027500000000003</v>
          </cell>
        </row>
        <row r="1985">
          <cell r="A1985" t="str">
            <v>Keithconnite</v>
          </cell>
          <cell r="D1985">
            <v>425.57600000000002</v>
          </cell>
        </row>
        <row r="1986">
          <cell r="A1986" t="str">
            <v>Keiviite-(Y)</v>
          </cell>
          <cell r="D1986">
            <v>388.04557499999999</v>
          </cell>
          <cell r="M1986">
            <v>28.861506795947871</v>
          </cell>
        </row>
        <row r="1987">
          <cell r="A1987" t="str">
            <v>Keiviite-(Yb)</v>
          </cell>
          <cell r="D1987">
            <v>472.17972499999996</v>
          </cell>
          <cell r="M1987">
            <v>23.718892207834635</v>
          </cell>
        </row>
        <row r="1988">
          <cell r="A1988" t="str">
            <v>Keldyshite</v>
          </cell>
          <cell r="D1988">
            <v>330.40998200000001</v>
          </cell>
          <cell r="F1988">
            <v>1.3727581632203836</v>
          </cell>
          <cell r="M1988">
            <v>43.580584075695384</v>
          </cell>
          <cell r="P1988">
            <v>10.436928022350124</v>
          </cell>
        </row>
        <row r="1989">
          <cell r="A1989" t="str">
            <v>Kellyite</v>
          </cell>
          <cell r="D1989">
            <v>323.84822499999996</v>
          </cell>
          <cell r="F1989">
            <v>1.2449535581058075</v>
          </cell>
          <cell r="M1989">
            <v>44.463606369928385</v>
          </cell>
        </row>
        <row r="1990">
          <cell r="A1990" t="str">
            <v>Kelyanite</v>
          </cell>
          <cell r="D1990">
            <v>8397.9987999999994</v>
          </cell>
          <cell r="M1990">
            <v>5.3344041916271774</v>
          </cell>
        </row>
        <row r="1991">
          <cell r="A1991" t="str">
            <v>Kemmlitzite</v>
          </cell>
          <cell r="D1991">
            <v>517.06703679999998</v>
          </cell>
          <cell r="F1991">
            <v>1.3645387344096116</v>
          </cell>
          <cell r="M1991">
            <v>43.629070109773444</v>
          </cell>
        </row>
        <row r="1992">
          <cell r="A1992" t="str">
            <v>Kempite</v>
          </cell>
          <cell r="D1992">
            <v>196.35082</v>
          </cell>
          <cell r="F1992">
            <v>1.5400088474293105</v>
          </cell>
          <cell r="M1992">
            <v>24.445123274758924</v>
          </cell>
        </row>
        <row r="1993">
          <cell r="A1993" t="str">
            <v>Kenhsuite</v>
          </cell>
          <cell r="D1993">
            <v>736.80739999999992</v>
          </cell>
        </row>
        <row r="1994">
          <cell r="A1994" t="str">
            <v>Kentbrooksite</v>
          </cell>
          <cell r="D1994">
            <v>3900.8568084000003</v>
          </cell>
          <cell r="F1994">
            <v>0.10335575485155252</v>
          </cell>
          <cell r="M1994">
            <v>31.171469749455976</v>
          </cell>
          <cell r="N1994">
            <v>0.97406309091322441</v>
          </cell>
          <cell r="P1994">
            <v>5.3041657810778924</v>
          </cell>
        </row>
        <row r="1995">
          <cell r="A1995" t="str">
            <v>Kentrolite</v>
          </cell>
          <cell r="D1995">
            <v>724.44170000000008</v>
          </cell>
          <cell r="M1995">
            <v>19.876630514229092</v>
          </cell>
        </row>
        <row r="1996">
          <cell r="A1996" t="str">
            <v>Kenyaite</v>
          </cell>
          <cell r="D1996">
            <v>1563.9863359999999</v>
          </cell>
          <cell r="F1996">
            <v>1.2889370920949017</v>
          </cell>
          <cell r="M1996">
            <v>56.264366238043664</v>
          </cell>
          <cell r="P1996">
            <v>2.9398937152862699</v>
          </cell>
        </row>
        <row r="1997">
          <cell r="A1997" t="str">
            <v>Kermesite</v>
          </cell>
          <cell r="D1997">
            <v>323.63139999999999</v>
          </cell>
          <cell r="M1997">
            <v>4.9437106535397985</v>
          </cell>
        </row>
        <row r="1998">
          <cell r="A1998" t="str">
            <v>Kernite</v>
          </cell>
          <cell r="D1998">
            <v>290.283796</v>
          </cell>
          <cell r="F1998">
            <v>3.1250314778162815</v>
          </cell>
          <cell r="J1998">
            <v>14.895767726559564</v>
          </cell>
          <cell r="M1998">
            <v>66.139689037275787</v>
          </cell>
          <cell r="P1998">
            <v>15.839511758348374</v>
          </cell>
        </row>
        <row r="1999">
          <cell r="A1999" t="str">
            <v>Kerstenite</v>
          </cell>
          <cell r="D1999">
            <v>350.15759999999995</v>
          </cell>
          <cell r="M1999">
            <v>18.276798790030551</v>
          </cell>
        </row>
        <row r="2000">
          <cell r="A2000" t="str">
            <v>Kesterite</v>
          </cell>
          <cell r="D2000">
            <v>472.68325000000004</v>
          </cell>
        </row>
        <row r="2001">
          <cell r="A2001" t="str">
            <v>Kettnerite</v>
          </cell>
          <cell r="D2001">
            <v>344.06540319999993</v>
          </cell>
          <cell r="K2001">
            <v>3.4909060568981962</v>
          </cell>
          <cell r="M2001">
            <v>18.600417073261845</v>
          </cell>
          <cell r="N2001">
            <v>5.5217418035362646</v>
          </cell>
        </row>
        <row r="2002">
          <cell r="A2002" t="str">
            <v>Keyite</v>
          </cell>
          <cell r="D2002">
            <v>1520.19247</v>
          </cell>
          <cell r="F2002">
            <v>0.26521378572543519</v>
          </cell>
          <cell r="M2002">
            <v>27.363929779233807</v>
          </cell>
        </row>
        <row r="2003">
          <cell r="A2003" t="str">
            <v>Keystoneite</v>
          </cell>
          <cell r="D2003">
            <v>734.55286000000001</v>
          </cell>
          <cell r="F2003">
            <v>1.2349635395878793</v>
          </cell>
          <cell r="M2003">
            <v>29.404541424016777</v>
          </cell>
        </row>
        <row r="2004">
          <cell r="A2004" t="str">
            <v>Khademite</v>
          </cell>
          <cell r="D2004">
            <v>232.11994319999999</v>
          </cell>
          <cell r="F2004">
            <v>4.3423239989832982</v>
          </cell>
          <cell r="M2004">
            <v>62.034566274183021</v>
          </cell>
          <cell r="N2004">
            <v>8.1847354165645854</v>
          </cell>
        </row>
        <row r="2005">
          <cell r="A2005" t="str">
            <v>Khaidarkanite</v>
          </cell>
          <cell r="D2005">
            <v>674.07367072</v>
          </cell>
          <cell r="F2005">
            <v>2.6915336984785299</v>
          </cell>
          <cell r="M2005">
            <v>37.976620526739801</v>
          </cell>
          <cell r="N2005">
            <v>8.4553383518334968</v>
          </cell>
          <cell r="P2005">
            <v>1.1595944864084249</v>
          </cell>
        </row>
        <row r="2006">
          <cell r="A2006" t="str">
            <v>Khamrabaevite</v>
          </cell>
          <cell r="D2006">
            <v>61.60615</v>
          </cell>
          <cell r="K2006">
            <v>19.496430145366979</v>
          </cell>
        </row>
        <row r="2007">
          <cell r="A2007" t="str">
            <v>Khanneshite</v>
          </cell>
          <cell r="D2007">
            <v>613.01857799999993</v>
          </cell>
          <cell r="K2007">
            <v>9.7966035867839558</v>
          </cell>
          <cell r="M2007">
            <v>39.149058219896233</v>
          </cell>
          <cell r="P2007">
            <v>8.4380767331328759</v>
          </cell>
        </row>
        <row r="2008">
          <cell r="A2008" t="str">
            <v>Kharaelakhite</v>
          </cell>
          <cell r="D2008">
            <v>880.29074999999989</v>
          </cell>
        </row>
        <row r="2009">
          <cell r="A2009" t="str">
            <v>Khatyrkite</v>
          </cell>
          <cell r="D2009">
            <v>117.97008</v>
          </cell>
        </row>
        <row r="2010">
          <cell r="A2010" t="str">
            <v>Khibinskite</v>
          </cell>
          <cell r="D2010">
            <v>337.5874</v>
          </cell>
          <cell r="M2010">
            <v>33.175349553922928</v>
          </cell>
        </row>
        <row r="2011">
          <cell r="A2011" t="str">
            <v>Khinite</v>
          </cell>
          <cell r="D2011">
            <v>655.44907999999998</v>
          </cell>
          <cell r="F2011">
            <v>0.30755707216798595</v>
          </cell>
          <cell r="M2011">
            <v>19.527863247592016</v>
          </cell>
        </row>
        <row r="2012">
          <cell r="A2012" t="str">
            <v>Khmaralite</v>
          </cell>
          <cell r="D2012">
            <v>1401.964968</v>
          </cell>
          <cell r="I2012">
            <v>1.0285198510038662</v>
          </cell>
          <cell r="M2012">
            <v>45.648501539447885</v>
          </cell>
        </row>
        <row r="2013">
          <cell r="A2013" t="str">
            <v>Khomyakovite</v>
          </cell>
          <cell r="D2013">
            <v>3349.5540610000003</v>
          </cell>
          <cell r="F2013">
            <v>6.7706475509845473E-2</v>
          </cell>
          <cell r="M2013">
            <v>36.516924573381296</v>
          </cell>
          <cell r="P2013">
            <v>8.2362371520475666</v>
          </cell>
        </row>
        <row r="2014">
          <cell r="A2014" t="str">
            <v>Khristovite-(Ce)</v>
          </cell>
          <cell r="D2014">
            <v>610.88492139999994</v>
          </cell>
          <cell r="F2014">
            <v>0.16499670636656841</v>
          </cell>
          <cell r="M2014">
            <v>32.083399529789084</v>
          </cell>
          <cell r="N2014">
            <v>2.3324855305554446</v>
          </cell>
        </row>
        <row r="2015">
          <cell r="A2015" t="str">
            <v>Kiddcreekite</v>
          </cell>
          <cell r="D2015">
            <v>940.36400000000015</v>
          </cell>
        </row>
        <row r="2016">
          <cell r="A2016" t="str">
            <v>Kidwellite</v>
          </cell>
          <cell r="D2016">
            <v>1355.5907400000001</v>
          </cell>
          <cell r="F2016">
            <v>1.4870859917499879</v>
          </cell>
          <cell r="M2016">
            <v>46.029865916611371</v>
          </cell>
          <cell r="P2016">
            <v>1.6959224728844047</v>
          </cell>
        </row>
        <row r="2017">
          <cell r="A2017" t="str">
            <v>Kieftite</v>
          </cell>
          <cell r="D2017">
            <v>424.1832</v>
          </cell>
        </row>
        <row r="2018">
          <cell r="A2018" t="str">
            <v>Kieserite</v>
          </cell>
          <cell r="D2018">
            <v>138.38388</v>
          </cell>
          <cell r="F2018">
            <v>1.4567303648372918</v>
          </cell>
          <cell r="M2018">
            <v>57.808033710284747</v>
          </cell>
        </row>
        <row r="2019">
          <cell r="A2019" t="str">
            <v>Kilchoanite</v>
          </cell>
          <cell r="D2019">
            <v>288.4008</v>
          </cell>
          <cell r="M2019">
            <v>38.833387424722815</v>
          </cell>
        </row>
        <row r="2020">
          <cell r="A2020" t="str">
            <v>Killalaite</v>
          </cell>
          <cell r="D2020">
            <v>594.81688000000008</v>
          </cell>
          <cell r="F2020">
            <v>0.33890766516242782</v>
          </cell>
          <cell r="M2020">
            <v>40.347039243405462</v>
          </cell>
        </row>
        <row r="2021">
          <cell r="A2021" t="str">
            <v>Kimrobinsonite</v>
          </cell>
          <cell r="D2021">
            <v>258.97176999999999</v>
          </cell>
          <cell r="F2021">
            <v>1.1676253361515041</v>
          </cell>
          <cell r="K2021">
            <v>1.1594893142213918</v>
          </cell>
          <cell r="M2021">
            <v>27.801215553340043</v>
          </cell>
        </row>
        <row r="2022">
          <cell r="A2022" t="str">
            <v>Kimuraite-(Y)</v>
          </cell>
          <cell r="D2022">
            <v>566.01818000000003</v>
          </cell>
          <cell r="F2022">
            <v>2.1369066272747634</v>
          </cell>
          <cell r="K2022">
            <v>8.4880665847164121</v>
          </cell>
          <cell r="M2022">
            <v>50.879849830971857</v>
          </cell>
        </row>
        <row r="2023">
          <cell r="A2023" t="str">
            <v>Kimzeyite</v>
          </cell>
          <cell r="D2023">
            <v>564.59418600000004</v>
          </cell>
          <cell r="M2023">
            <v>34.005451129459551</v>
          </cell>
        </row>
        <row r="2024">
          <cell r="A2024" t="str">
            <v>Kingite</v>
          </cell>
          <cell r="D2024">
            <v>455.78949943999993</v>
          </cell>
          <cell r="F2024">
            <v>3.1623242785779437</v>
          </cell>
          <cell r="M2024">
            <v>57.217250577386402</v>
          </cell>
          <cell r="N2024">
            <v>7.0860091072044549</v>
          </cell>
        </row>
        <row r="2025">
          <cell r="A2025" t="str">
            <v>Kingsmountite</v>
          </cell>
          <cell r="D2025">
            <v>1204.333756</v>
          </cell>
          <cell r="F2025">
            <v>2.2764427106201612</v>
          </cell>
          <cell r="M2025">
            <v>52.608028035710063</v>
          </cell>
        </row>
        <row r="2026">
          <cell r="A2026" t="str">
            <v>Kinichilite</v>
          </cell>
          <cell r="D2026">
            <v>730.80090999999993</v>
          </cell>
          <cell r="F2026">
            <v>1.2413038730343127</v>
          </cell>
          <cell r="M2026">
            <v>29.5555050690892</v>
          </cell>
        </row>
        <row r="2027">
          <cell r="A2027" t="str">
            <v>Kinoite</v>
          </cell>
          <cell r="D2027">
            <v>487.52906000000002</v>
          </cell>
          <cell r="F2027">
            <v>0.82697839591346611</v>
          </cell>
          <cell r="M2027">
            <v>39.380790962491545</v>
          </cell>
        </row>
        <row r="2028">
          <cell r="A2028" t="str">
            <v>Kinoshitalite</v>
          </cell>
          <cell r="D2028">
            <v>485.68493580000001</v>
          </cell>
          <cell r="F2028">
            <v>0.41505919813624159</v>
          </cell>
          <cell r="M2028">
            <v>39.530318082391716</v>
          </cell>
          <cell r="P2028">
            <v>0.47334735556770385</v>
          </cell>
        </row>
        <row r="2029">
          <cell r="A2029" t="str">
            <v>Kintoreite</v>
          </cell>
          <cell r="D2029">
            <v>668.23967399999992</v>
          </cell>
          <cell r="F2029">
            <v>1.131263271866136</v>
          </cell>
          <cell r="M2029">
            <v>33.519650017068578</v>
          </cell>
        </row>
        <row r="2030">
          <cell r="A2030" t="str">
            <v>Kipushite</v>
          </cell>
          <cell r="D2030">
            <v>678.41970399999991</v>
          </cell>
          <cell r="F2030">
            <v>1.0400022225769552</v>
          </cell>
          <cell r="M2030">
            <v>33.016670754008651</v>
          </cell>
        </row>
        <row r="2031">
          <cell r="A2031" t="str">
            <v>Kirkiite</v>
          </cell>
          <cell r="D2031">
            <v>3532.96</v>
          </cell>
        </row>
        <row r="2032">
          <cell r="A2032" t="str">
            <v>Kirschsteinite</v>
          </cell>
          <cell r="D2032">
            <v>188.00810000000001</v>
          </cell>
          <cell r="M2032">
            <v>34.039809986910136</v>
          </cell>
        </row>
        <row r="2033">
          <cell r="A2033" t="str">
            <v>Kitaibelite</v>
          </cell>
          <cell r="D2033">
            <v>9190.66</v>
          </cell>
        </row>
        <row r="2034">
          <cell r="A2034" t="str">
            <v>Kitkaite</v>
          </cell>
          <cell r="D2034">
            <v>265.25</v>
          </cell>
        </row>
        <row r="2035">
          <cell r="A2035" t="str">
            <v>Kittatinnyite</v>
          </cell>
          <cell r="D2035">
            <v>659.30322999999999</v>
          </cell>
          <cell r="F2035">
            <v>3.36335073013369</v>
          </cell>
          <cell r="M2035">
            <v>50.960981944529529</v>
          </cell>
        </row>
        <row r="2036">
          <cell r="A2036" t="str">
            <v>Kivuite</v>
          </cell>
          <cell r="D2036">
            <v>1706.2013440000001</v>
          </cell>
          <cell r="F2036">
            <v>1.4178021887667673</v>
          </cell>
          <cell r="M2036">
            <v>29.06933591068605</v>
          </cell>
        </row>
        <row r="2037">
          <cell r="A2037" t="str">
            <v>Kladnoite</v>
          </cell>
          <cell r="D2037">
            <v>147.13323999999997</v>
          </cell>
          <cell r="F2037">
            <v>3.4252627074616182</v>
          </cell>
          <cell r="K2037">
            <v>65.306792673090058</v>
          </cell>
          <cell r="L2037">
            <v>9.5197658938252179</v>
          </cell>
          <cell r="M2037">
            <v>21.74817872562312</v>
          </cell>
        </row>
        <row r="2038">
          <cell r="A2038" t="str">
            <v>Klebelsbergite</v>
          </cell>
          <cell r="D2038">
            <v>681.07587999999998</v>
          </cell>
          <cell r="F2038">
            <v>0.29598464124144291</v>
          </cell>
          <cell r="M2038">
            <v>23.491361931654371</v>
          </cell>
        </row>
        <row r="2039">
          <cell r="A2039" t="str">
            <v>Kleberite</v>
          </cell>
          <cell r="D2039">
            <v>623.18032000000005</v>
          </cell>
          <cell r="F2039">
            <v>1.2939304630159052</v>
          </cell>
          <cell r="M2039">
            <v>43.645441178245164</v>
          </cell>
        </row>
        <row r="2040">
          <cell r="A2040" t="str">
            <v>Kleemanite</v>
          </cell>
          <cell r="D2040">
            <v>397.35632399999997</v>
          </cell>
          <cell r="F2040">
            <v>2.0292919762364225</v>
          </cell>
          <cell r="M2040">
            <v>52.344001450949605</v>
          </cell>
        </row>
        <row r="2041">
          <cell r="A2041" t="str">
            <v>Kleinite</v>
          </cell>
          <cell r="D2041">
            <v>474.71580999999998</v>
          </cell>
          <cell r="F2041">
            <v>0.42464985524707938</v>
          </cell>
          <cell r="L2041">
            <v>2.9505526685534238</v>
          </cell>
          <cell r="M2041">
            <v>4.7184356467925523</v>
          </cell>
        </row>
        <row r="2042">
          <cell r="A2042" t="str">
            <v>Klockmannite</v>
          </cell>
          <cell r="D2042">
            <v>142.506</v>
          </cell>
        </row>
        <row r="2043">
          <cell r="A2043" t="str">
            <v>Klyuchevskite</v>
          </cell>
          <cell r="D2043">
            <v>765.60037</v>
          </cell>
          <cell r="M2043">
            <v>37.616126021464694</v>
          </cell>
        </row>
        <row r="2044">
          <cell r="A2044" t="str">
            <v>Klyuchevskite-Duplicate</v>
          </cell>
          <cell r="D2044">
            <v>780.03309999999999</v>
          </cell>
          <cell r="M2044">
            <v>36.92012556903034</v>
          </cell>
        </row>
        <row r="2045">
          <cell r="A2045" t="str">
            <v>Knorringite</v>
          </cell>
          <cell r="D2045">
            <v>453.15649999999999</v>
          </cell>
          <cell r="M2045">
            <v>42.367879529478223</v>
          </cell>
        </row>
        <row r="2046">
          <cell r="A2046" t="str">
            <v>Koashvite</v>
          </cell>
          <cell r="D2046">
            <v>711.82761300000004</v>
          </cell>
          <cell r="F2046">
            <v>0.28319778035921739</v>
          </cell>
          <cell r="M2046">
            <v>42.705367767181571</v>
          </cell>
          <cell r="P2046">
            <v>19.378091757168178</v>
          </cell>
        </row>
        <row r="2047">
          <cell r="A2047" t="str">
            <v>Kobeite-(Y)</v>
          </cell>
          <cell r="D2047">
            <v>319.095685</v>
          </cell>
          <cell r="F2047">
            <v>0.31587390471920673</v>
          </cell>
          <cell r="M2047">
            <v>30.083891607622331</v>
          </cell>
        </row>
        <row r="2048">
          <cell r="A2048" t="str">
            <v>Kobellite</v>
          </cell>
          <cell r="D2048">
            <v>12858.398000000001</v>
          </cell>
        </row>
        <row r="2049">
          <cell r="A2049" t="str">
            <v>Kochkarite</v>
          </cell>
          <cell r="D2049">
            <v>1936.3215999999998</v>
          </cell>
        </row>
        <row r="2050">
          <cell r="A2050" t="str">
            <v>Koechlinite</v>
          </cell>
          <cell r="D2050">
            <v>609.8972</v>
          </cell>
          <cell r="M2050">
            <v>15.739767291930509</v>
          </cell>
        </row>
        <row r="2051">
          <cell r="A2051" t="str">
            <v>Koenenite</v>
          </cell>
          <cell r="D2051">
            <v>1218.2241119999999</v>
          </cell>
          <cell r="F2051">
            <v>1.8202463554587731</v>
          </cell>
          <cell r="M2051">
            <v>28.893435660383648</v>
          </cell>
          <cell r="P2051">
            <v>7.5486169658083409</v>
          </cell>
        </row>
        <row r="2052">
          <cell r="A2052" t="str">
            <v>Kogarkoite</v>
          </cell>
          <cell r="D2052">
            <v>184.03130720000001</v>
          </cell>
          <cell r="M2052">
            <v>34.775387391260125</v>
          </cell>
          <cell r="N2052">
            <v>10.323462615713028</v>
          </cell>
          <cell r="P2052">
            <v>37.476940771303724</v>
          </cell>
        </row>
        <row r="2053">
          <cell r="A2053" t="str">
            <v>Koktaite</v>
          </cell>
          <cell r="D2053">
            <v>286.29748000000001</v>
          </cell>
          <cell r="F2053">
            <v>3.5206038139071292</v>
          </cell>
          <cell r="L2053">
            <v>9.7847455730312412</v>
          </cell>
          <cell r="M2053">
            <v>50.295447937578764</v>
          </cell>
        </row>
        <row r="2054">
          <cell r="A2054" t="str">
            <v>Kolarite</v>
          </cell>
          <cell r="D2054">
            <v>405.70539999999994</v>
          </cell>
        </row>
        <row r="2055">
          <cell r="A2055" t="str">
            <v>Kolbeckite</v>
          </cell>
          <cell r="D2055">
            <v>175.957832</v>
          </cell>
          <cell r="F2055">
            <v>2.291321707123557</v>
          </cell>
          <cell r="M2055">
            <v>54.55648032762759</v>
          </cell>
        </row>
        <row r="2056">
          <cell r="A2056" t="str">
            <v>Kolfanite</v>
          </cell>
          <cell r="D2056">
            <v>732.48396000000002</v>
          </cell>
          <cell r="F2056">
            <v>0.55042297444984323</v>
          </cell>
          <cell r="M2056">
            <v>34.948260163949527</v>
          </cell>
        </row>
        <row r="2057">
          <cell r="A2057" t="str">
            <v>Kolicite</v>
          </cell>
          <cell r="D2057">
            <v>1244.18967</v>
          </cell>
          <cell r="F2057">
            <v>0.64809411253189397</v>
          </cell>
          <cell r="M2057">
            <v>30.862304137278361</v>
          </cell>
        </row>
        <row r="2058">
          <cell r="A2058" t="str">
            <v>Kolovratite</v>
          </cell>
          <cell r="D2058">
            <v>196.66937999999999</v>
          </cell>
          <cell r="F2058">
            <v>1.0250095871558653</v>
          </cell>
          <cell r="M2058">
            <v>40.675879488713498</v>
          </cell>
        </row>
        <row r="2059">
          <cell r="A2059" t="str">
            <v>Kolwezite</v>
          </cell>
          <cell r="D2059">
            <v>218.07143200000002</v>
          </cell>
          <cell r="F2059">
            <v>0.92441269427716699</v>
          </cell>
          <cell r="K2059">
            <v>5.5078282789466888</v>
          </cell>
          <cell r="M2059">
            <v>36.683851372150386</v>
          </cell>
        </row>
        <row r="2060">
          <cell r="A2060" t="str">
            <v>Kolymite</v>
          </cell>
          <cell r="D2060">
            <v>1648.3620000000001</v>
          </cell>
        </row>
        <row r="2061">
          <cell r="A2061" t="str">
            <v>Komarovite</v>
          </cell>
          <cell r="D2061">
            <v>502.72991855999999</v>
          </cell>
          <cell r="F2061">
            <v>1.4034533731769394</v>
          </cell>
          <cell r="M2061">
            <v>42.645554220066309</v>
          </cell>
          <cell r="N2061">
            <v>1.1337142965999489</v>
          </cell>
          <cell r="P2061">
            <v>0.91459716842995942</v>
          </cell>
        </row>
        <row r="2062">
          <cell r="A2062" t="str">
            <v>Kombatite</v>
          </cell>
          <cell r="D2062">
            <v>3416.4835999999996</v>
          </cell>
          <cell r="M2062">
            <v>7.9611036329868528</v>
          </cell>
        </row>
        <row r="2063">
          <cell r="A2063" t="str">
            <v>Komkovite</v>
          </cell>
          <cell r="D2063">
            <v>510.84793999999999</v>
          </cell>
          <cell r="F2063">
            <v>1.1838434740482657</v>
          </cell>
          <cell r="M2063">
            <v>37.583160264872554</v>
          </cell>
        </row>
        <row r="2064">
          <cell r="A2064" t="str">
            <v>Konderite</v>
          </cell>
          <cell r="D2064">
            <v>2007.8015</v>
          </cell>
        </row>
        <row r="2065">
          <cell r="A2065" t="str">
            <v>Koninckite</v>
          </cell>
          <cell r="D2065">
            <v>204.86420200000001</v>
          </cell>
          <cell r="F2065">
            <v>2.9520237996485106</v>
          </cell>
          <cell r="M2065">
            <v>54.668311450528584</v>
          </cell>
        </row>
        <row r="2066">
          <cell r="A2066" t="str">
            <v>Konyaite</v>
          </cell>
          <cell r="D2066">
            <v>352.488136</v>
          </cell>
          <cell r="F2066">
            <v>2.8595004967770032</v>
          </cell>
          <cell r="M2066">
            <v>59.006865411209183</v>
          </cell>
          <cell r="P2066">
            <v>13.044279027876277</v>
          </cell>
        </row>
        <row r="2067">
          <cell r="A2067" t="str">
            <v>Koragoite</v>
          </cell>
          <cell r="D2067">
            <v>1241.5913045000002</v>
          </cell>
          <cell r="M2067">
            <v>25.772409877569334</v>
          </cell>
        </row>
        <row r="2068">
          <cell r="A2068" t="str">
            <v>Koritnigite</v>
          </cell>
          <cell r="D2068">
            <v>223.33242000000001</v>
          </cell>
          <cell r="F2068">
            <v>1.3539547908001892</v>
          </cell>
          <cell r="M2068">
            <v>35.819698725335087</v>
          </cell>
        </row>
        <row r="2069">
          <cell r="A2069" t="str">
            <v>Kornelite</v>
          </cell>
          <cell r="D2069">
            <v>525.99176</v>
          </cell>
          <cell r="F2069">
            <v>2.6827720647182765</v>
          </cell>
          <cell r="M2069">
            <v>57.793414862620665</v>
          </cell>
        </row>
        <row r="2070">
          <cell r="A2070" t="str">
            <v>Kornerupine</v>
          </cell>
          <cell r="D2070">
            <v>649.38804799999991</v>
          </cell>
          <cell r="F2070">
            <v>0.15521382062763192</v>
          </cell>
          <cell r="J2070">
            <v>0.49939323798580293</v>
          </cell>
          <cell r="M2070">
            <v>44.840535777769666</v>
          </cell>
        </row>
        <row r="2071">
          <cell r="A2071" t="str">
            <v>Kornite</v>
          </cell>
          <cell r="D2071">
            <v>953.22496100000012</v>
          </cell>
          <cell r="F2071">
            <v>0.21147998452382111</v>
          </cell>
          <cell r="M2071">
            <v>40.28278902780432</v>
          </cell>
          <cell r="P2071">
            <v>4.8235765827789736</v>
          </cell>
        </row>
        <row r="2072">
          <cell r="A2072" t="str">
            <v>Korobitsynite</v>
          </cell>
          <cell r="D2072">
            <v>578.44160680000005</v>
          </cell>
          <cell r="F2072">
            <v>1.3940076068539127</v>
          </cell>
          <cell r="M2072">
            <v>48.404107987482341</v>
          </cell>
          <cell r="P2072">
            <v>10.333523055278256</v>
          </cell>
        </row>
        <row r="2073">
          <cell r="A2073" t="str">
            <v>Korshunovskite</v>
          </cell>
          <cell r="D2073">
            <v>207.14584000000002</v>
          </cell>
          <cell r="F2073">
            <v>5.3524318904980186</v>
          </cell>
          <cell r="M2073">
            <v>54.066159378339428</v>
          </cell>
        </row>
        <row r="2074">
          <cell r="A2074" t="str">
            <v>Korzhinskite</v>
          </cell>
          <cell r="D2074">
            <v>143.71088</v>
          </cell>
          <cell r="F2074">
            <v>1.4027330428983527</v>
          </cell>
          <cell r="J2074">
            <v>15.04409408668293</v>
          </cell>
          <cell r="M2074">
            <v>55.66523564534571</v>
          </cell>
        </row>
        <row r="2075">
          <cell r="A2075" t="str">
            <v>Kosmochlor</v>
          </cell>
          <cell r="D2075">
            <v>227.15326799999997</v>
          </cell>
          <cell r="M2075">
            <v>42.260629065657994</v>
          </cell>
          <cell r="P2075">
            <v>10.120817632260524</v>
          </cell>
        </row>
        <row r="2076">
          <cell r="A2076" t="str">
            <v>Kosnarite</v>
          </cell>
          <cell r="D2076">
            <v>506.46038599999997</v>
          </cell>
          <cell r="M2076">
            <v>37.908749688470209</v>
          </cell>
        </row>
        <row r="2077">
          <cell r="A2077" t="str">
            <v>Kostovite</v>
          </cell>
          <cell r="D2077">
            <v>770.91254000000004</v>
          </cell>
        </row>
        <row r="2078">
          <cell r="A2078" t="str">
            <v>Kostylevite</v>
          </cell>
          <cell r="D2078">
            <v>415.68698000000001</v>
          </cell>
          <cell r="F2078">
            <v>0.48495144110599758</v>
          </cell>
          <cell r="M2078">
            <v>38.489057319043283</v>
          </cell>
        </row>
        <row r="2079">
          <cell r="A2079" t="str">
            <v>Kotoite</v>
          </cell>
          <cell r="D2079">
            <v>190.53139999999999</v>
          </cell>
          <cell r="J2079">
            <v>11.347211010888495</v>
          </cell>
          <cell r="M2079">
            <v>50.383506340687156</v>
          </cell>
        </row>
        <row r="2080">
          <cell r="A2080" t="str">
            <v>Kottigite</v>
          </cell>
          <cell r="D2080">
            <v>618.13064000000008</v>
          </cell>
          <cell r="F2080">
            <v>2.6090018770142178</v>
          </cell>
          <cell r="M2080">
            <v>41.413640326905643</v>
          </cell>
        </row>
        <row r="2081">
          <cell r="A2081" t="str">
            <v>Kotulskite</v>
          </cell>
          <cell r="D2081">
            <v>254.36509999999998</v>
          </cell>
        </row>
        <row r="2082">
          <cell r="A2082" t="str">
            <v>Koutekite</v>
          </cell>
          <cell r="D2082">
            <v>467.57320000000004</v>
          </cell>
        </row>
        <row r="2083">
          <cell r="A2083" t="str">
            <v>Kovdorskite</v>
          </cell>
          <cell r="D2083">
            <v>486.56036399999999</v>
          </cell>
          <cell r="F2083">
            <v>2.2787182886931583</v>
          </cell>
          <cell r="K2083">
            <v>2.4685529049793296</v>
          </cell>
          <cell r="M2083">
            <v>57.544658528741152</v>
          </cell>
        </row>
        <row r="2084">
          <cell r="A2084" t="str">
            <v>Kozoite-(Nd)</v>
          </cell>
          <cell r="D2084">
            <v>205.20495500000001</v>
          </cell>
          <cell r="F2084">
            <v>0.4911869696323854</v>
          </cell>
          <cell r="K2084">
            <v>5.8531725025840622</v>
          </cell>
          <cell r="M2084">
            <v>31.187161148228604</v>
          </cell>
        </row>
        <row r="2085">
          <cell r="A2085" t="str">
            <v>Kozulite</v>
          </cell>
          <cell r="D2085">
            <v>948.03761899999995</v>
          </cell>
          <cell r="F2085">
            <v>0.21263713164951953</v>
          </cell>
          <cell r="M2085">
            <v>40.5032028586621</v>
          </cell>
          <cell r="P2085">
            <v>7.2749543496754443</v>
          </cell>
        </row>
        <row r="2086">
          <cell r="A2086" t="str">
            <v>Kraisslite</v>
          </cell>
          <cell r="D2086">
            <v>3019.5428999999999</v>
          </cell>
          <cell r="F2086">
            <v>0.60084988360324343</v>
          </cell>
          <cell r="M2086">
            <v>32.003643995255047</v>
          </cell>
        </row>
        <row r="2087">
          <cell r="A2087" t="str">
            <v>Krasnogorite</v>
          </cell>
          <cell r="D2087">
            <v>231.84819999999999</v>
          </cell>
          <cell r="M2087">
            <v>20.702425121264689</v>
          </cell>
        </row>
        <row r="2088">
          <cell r="A2088" t="str">
            <v>Krasnoselskite</v>
          </cell>
          <cell r="D2088">
            <v>306.7808</v>
          </cell>
          <cell r="M2088">
            <v>20.861018681742792</v>
          </cell>
        </row>
        <row r="2089">
          <cell r="A2089" t="str">
            <v>Krasnovite</v>
          </cell>
          <cell r="D2089">
            <v>301.90018649999996</v>
          </cell>
          <cell r="F2089">
            <v>1.3354612485474568</v>
          </cell>
          <cell r="K2089">
            <v>0.99461680855901025</v>
          </cell>
          <cell r="M2089">
            <v>35.772071310065257</v>
          </cell>
        </row>
        <row r="2090">
          <cell r="A2090" t="str">
            <v>Kratochvilite</v>
          </cell>
          <cell r="D2090">
            <v>166.22239999999999</v>
          </cell>
          <cell r="F2090">
            <v>6.0638036750762829</v>
          </cell>
          <cell r="K2090">
            <v>93.936196324923728</v>
          </cell>
        </row>
        <row r="2091">
          <cell r="A2091" t="str">
            <v>Krausite</v>
          </cell>
          <cell r="D2091">
            <v>305.08778000000001</v>
          </cell>
          <cell r="F2091">
            <v>0.6607540951001053</v>
          </cell>
          <cell r="M2091">
            <v>47.197760592049931</v>
          </cell>
        </row>
        <row r="2092">
          <cell r="A2092" t="str">
            <v>Krauskopfite</v>
          </cell>
          <cell r="D2092">
            <v>327.54084</v>
          </cell>
          <cell r="F2092">
            <v>1.8463773860993946</v>
          </cell>
          <cell r="M2092">
            <v>39.077630746749016</v>
          </cell>
        </row>
        <row r="2093">
          <cell r="A2093" t="str">
            <v>Krautite</v>
          </cell>
          <cell r="D2093">
            <v>229.88781</v>
          </cell>
          <cell r="F2093">
            <v>1.7537946009403456</v>
          </cell>
          <cell r="M2093">
            <v>41.75793401137711</v>
          </cell>
        </row>
        <row r="2094">
          <cell r="A2094" t="str">
            <v>Kremersite</v>
          </cell>
          <cell r="D2094">
            <v>297.73268000000002</v>
          </cell>
          <cell r="F2094">
            <v>2.7083086747480998</v>
          </cell>
          <cell r="L2094">
            <v>7.0567026770457311</v>
          </cell>
          <cell r="M2094">
            <v>5.3737466777244602</v>
          </cell>
        </row>
        <row r="2095">
          <cell r="A2095" t="str">
            <v>Krennerite</v>
          </cell>
          <cell r="D2095">
            <v>452.16654</v>
          </cell>
        </row>
        <row r="2096">
          <cell r="A2096" t="str">
            <v>Krettnichite</v>
          </cell>
          <cell r="D2096">
            <v>553.38044300000001</v>
          </cell>
          <cell r="F2096">
            <v>0.40071311302195772</v>
          </cell>
          <cell r="M2096">
            <v>29.201237962795158</v>
          </cell>
        </row>
        <row r="2097">
          <cell r="A2097" t="str">
            <v>Kribergite</v>
          </cell>
          <cell r="D2097">
            <v>655.975866</v>
          </cell>
          <cell r="F2097">
            <v>1.843860517880699</v>
          </cell>
          <cell r="M2097">
            <v>58.536543781932359</v>
          </cell>
        </row>
        <row r="2098">
          <cell r="A2098" t="str">
            <v>Krinovite</v>
          </cell>
          <cell r="D2098">
            <v>367.84636800000004</v>
          </cell>
          <cell r="M2098">
            <v>43.494788563468973</v>
          </cell>
          <cell r="P2098">
            <v>6.2498287328475133</v>
          </cell>
        </row>
        <row r="2099">
          <cell r="A2099" t="str">
            <v>Kristiansenite</v>
          </cell>
          <cell r="D2099">
            <v>573.26137700000004</v>
          </cell>
          <cell r="F2099">
            <v>0.17582555539931308</v>
          </cell>
          <cell r="M2099">
            <v>39.073206217414501</v>
          </cell>
        </row>
        <row r="2100">
          <cell r="A2100" t="str">
            <v>Krohnkite</v>
          </cell>
          <cell r="D2100">
            <v>337.68329599999998</v>
          </cell>
          <cell r="F2100">
            <v>1.1939471237570485</v>
          </cell>
          <cell r="M2100">
            <v>47.379897642316308</v>
          </cell>
          <cell r="P2100">
            <v>13.616171289680851</v>
          </cell>
        </row>
        <row r="2101">
          <cell r="A2101" t="str">
            <v>Krupkaite</v>
          </cell>
          <cell r="D2101">
            <v>1090.0832</v>
          </cell>
        </row>
        <row r="2102">
          <cell r="A2102" t="str">
            <v>Krutaite</v>
          </cell>
          <cell r="D2102">
            <v>221.46599999999998</v>
          </cell>
        </row>
        <row r="2103">
          <cell r="A2103" t="str">
            <v>Krutovite</v>
          </cell>
          <cell r="D2103">
            <v>208.53319999999999</v>
          </cell>
        </row>
        <row r="2104">
          <cell r="A2104" t="str">
            <v>Kryzhanovskite</v>
          </cell>
          <cell r="D2104">
            <v>408.60473400000001</v>
          </cell>
          <cell r="F2104">
            <v>0.98671397184546572</v>
          </cell>
          <cell r="M2104">
            <v>43.071796618000022</v>
          </cell>
        </row>
        <row r="2105">
          <cell r="A2105" t="str">
            <v>Ktenasite</v>
          </cell>
          <cell r="D2105">
            <v>758.3284799999999</v>
          </cell>
          <cell r="F2105">
            <v>2.9241523409486092</v>
          </cell>
          <cell r="M2105">
            <v>46.416138821530225</v>
          </cell>
        </row>
        <row r="2106">
          <cell r="A2106" t="str">
            <v>Kukharenkoite-(Ce)</v>
          </cell>
          <cell r="D2106">
            <v>613.7950032</v>
          </cell>
          <cell r="K2106">
            <v>5.870526773946211</v>
          </cell>
          <cell r="M2106">
            <v>23.459721771811257</v>
          </cell>
          <cell r="N2106">
            <v>3.0952358851004735</v>
          </cell>
        </row>
        <row r="2107">
          <cell r="A2107" t="str">
            <v>Kukisvumite</v>
          </cell>
          <cell r="D2107">
            <v>1139.5769280000002</v>
          </cell>
          <cell r="F2107">
            <v>0.70758891320762152</v>
          </cell>
          <cell r="M2107">
            <v>44.927269710395535</v>
          </cell>
          <cell r="P2107">
            <v>12.104370017571995</v>
          </cell>
        </row>
        <row r="2108">
          <cell r="A2108" t="str">
            <v>Kuksite</v>
          </cell>
          <cell r="D2108">
            <v>1231.3091239999999</v>
          </cell>
          <cell r="M2108">
            <v>18.191337628713946</v>
          </cell>
        </row>
        <row r="2109">
          <cell r="A2109" t="str">
            <v>Kulanite</v>
          </cell>
          <cell r="D2109">
            <v>637.651116</v>
          </cell>
          <cell r="F2109">
            <v>0.47421229636803464</v>
          </cell>
          <cell r="M2109">
            <v>37.636725472303574</v>
          </cell>
        </row>
        <row r="2110">
          <cell r="A2110" t="str">
            <v>Kuliokite-(Y)</v>
          </cell>
          <cell r="D2110">
            <v>706.81696399999998</v>
          </cell>
          <cell r="F2110">
            <v>0.31372591674242845</v>
          </cell>
          <cell r="M2110">
            <v>23.088562996063011</v>
          </cell>
          <cell r="N2110">
            <v>13.439408055859847</v>
          </cell>
        </row>
        <row r="2111">
          <cell r="A2111" t="str">
            <v>Kulkeite</v>
          </cell>
          <cell r="D2111">
            <v>942.66781479999986</v>
          </cell>
          <cell r="F2111">
            <v>1.0692419791735952</v>
          </cell>
          <cell r="M2111">
            <v>50.917406159860768</v>
          </cell>
          <cell r="P2111">
            <v>0.85357945542111879</v>
          </cell>
        </row>
        <row r="2112">
          <cell r="A2112" t="str">
            <v>Kullerudite</v>
          </cell>
          <cell r="D2112">
            <v>216.61</v>
          </cell>
        </row>
        <row r="2113">
          <cell r="A2113" t="str">
            <v>Kupletskite</v>
          </cell>
          <cell r="D2113">
            <v>1337.3398666999999</v>
          </cell>
          <cell r="F2113">
            <v>0.30147609447617169</v>
          </cell>
          <cell r="M2113">
            <v>35.890801728987299</v>
          </cell>
          <cell r="N2113">
            <v>1.4206114446345024</v>
          </cell>
          <cell r="P2113">
            <v>1.2893002317015279</v>
          </cell>
        </row>
        <row r="2114">
          <cell r="A2114" t="str">
            <v>Kuramite</v>
          </cell>
          <cell r="D2114">
            <v>437.61200000000002</v>
          </cell>
        </row>
        <row r="2115">
          <cell r="A2115" t="str">
            <v>Kuranakhite</v>
          </cell>
          <cell r="D2115">
            <v>485.73445000000004</v>
          </cell>
          <cell r="M2115">
            <v>19.763144244761719</v>
          </cell>
        </row>
        <row r="2116">
          <cell r="A2116" t="str">
            <v>Kurchatovite</v>
          </cell>
          <cell r="D2116">
            <v>178.34411499999999</v>
          </cell>
          <cell r="J2116">
            <v>12.122631576601226</v>
          </cell>
          <cell r="M2116">
            <v>44.855418974716379</v>
          </cell>
        </row>
        <row r="2117">
          <cell r="A2117" t="str">
            <v>Kurgantaite</v>
          </cell>
          <cell r="D2117">
            <v>379.21058000000005</v>
          </cell>
          <cell r="F2117">
            <v>0.53159909198735966</v>
          </cell>
          <cell r="J2117">
            <v>14.253294304183179</v>
          </cell>
          <cell r="M2117">
            <v>42.191333374717544</v>
          </cell>
        </row>
        <row r="2118">
          <cell r="A2118" t="str">
            <v>Kurilite</v>
          </cell>
          <cell r="D2118">
            <v>363.74016999999998</v>
          </cell>
        </row>
        <row r="2119">
          <cell r="A2119" t="str">
            <v>Kurnakovite</v>
          </cell>
          <cell r="D2119">
            <v>279.84629999999999</v>
          </cell>
          <cell r="F2119">
            <v>5.402644237211641</v>
          </cell>
          <cell r="J2119">
            <v>11.588504118153429</v>
          </cell>
          <cell r="M2119">
            <v>74.323726988707733</v>
          </cell>
        </row>
        <row r="2120">
          <cell r="A2120" t="str">
            <v>Kurumsakite</v>
          </cell>
          <cell r="D2120">
            <v>2003.8863800000001</v>
          </cell>
          <cell r="F2120">
            <v>2.7161599850785949</v>
          </cell>
          <cell r="M2120">
            <v>49.501948309065305</v>
          </cell>
        </row>
        <row r="2121">
          <cell r="A2121" t="str">
            <v>Kusachiite</v>
          </cell>
          <cell r="D2121">
            <v>545.50440000000003</v>
          </cell>
          <cell r="M2121">
            <v>11.731821044889831</v>
          </cell>
        </row>
        <row r="2122">
          <cell r="A2122" t="str">
            <v>Kutinaite</v>
          </cell>
          <cell r="D2122">
            <v>2086.7228</v>
          </cell>
        </row>
        <row r="2123">
          <cell r="A2123" t="str">
            <v>Kutnohorite</v>
          </cell>
          <cell r="D2123">
            <v>205.93543</v>
          </cell>
          <cell r="K2123">
            <v>11.664821347157213</v>
          </cell>
          <cell r="M2123">
            <v>46.614805427118583</v>
          </cell>
        </row>
        <row r="2124">
          <cell r="A2124" t="str">
            <v>Kuzelite</v>
          </cell>
          <cell r="D2124">
            <v>622.51844000000006</v>
          </cell>
          <cell r="F2124">
            <v>3.8859186243543244</v>
          </cell>
          <cell r="M2124">
            <v>56.542389330667852</v>
          </cell>
        </row>
        <row r="2125">
          <cell r="A2125" t="str">
            <v>Kuzmenkoite-Mn</v>
          </cell>
          <cell r="D2125">
            <v>1095.0516789999999</v>
          </cell>
          <cell r="F2125">
            <v>1.2370844097851934</v>
          </cell>
          <cell r="M2125">
            <v>47.879049733871057</v>
          </cell>
          <cell r="P2125">
            <v>0.62982693257895106</v>
          </cell>
        </row>
        <row r="2126">
          <cell r="A2126" t="str">
            <v>Kuzmenkoite-Zn</v>
          </cell>
          <cell r="D2126">
            <v>1233.9018916</v>
          </cell>
          <cell r="F2126">
            <v>1.5357195032279667</v>
          </cell>
          <cell r="M2126">
            <v>46.809097541057696</v>
          </cell>
          <cell r="P2126">
            <v>0.37263526632881938</v>
          </cell>
        </row>
        <row r="2127">
          <cell r="A2127" t="str">
            <v>Kuzminite</v>
          </cell>
          <cell r="D2127">
            <v>538.76234999999997</v>
          </cell>
        </row>
        <row r="2128">
          <cell r="A2128" t="str">
            <v>Kuznetsovite</v>
          </cell>
          <cell r="D2128">
            <v>776.14189999999996</v>
          </cell>
          <cell r="M2128">
            <v>8.2456056038206427</v>
          </cell>
        </row>
        <row r="2129">
          <cell r="A2129" t="str">
            <v>Kvanefjeldite</v>
          </cell>
          <cell r="D2129">
            <v>562.2713645</v>
          </cell>
          <cell r="F2129">
            <v>0.35852439360710148</v>
          </cell>
          <cell r="M2129">
            <v>45.527909860328656</v>
          </cell>
          <cell r="P2129">
            <v>16.354927141234491</v>
          </cell>
        </row>
        <row r="2130">
          <cell r="A2130" t="str">
            <v>Kyanite</v>
          </cell>
          <cell r="D2130">
            <v>162.04558</v>
          </cell>
          <cell r="M2130">
            <v>49.366974403127813</v>
          </cell>
        </row>
        <row r="2131">
          <cell r="A2131" t="str">
            <v>Kyzylkumite</v>
          </cell>
          <cell r="D2131">
            <v>389.51759999999996</v>
          </cell>
          <cell r="M2131">
            <v>36.967418160309066</v>
          </cell>
        </row>
        <row r="2132">
          <cell r="A2132" t="str">
            <v>Labradorite</v>
          </cell>
          <cell r="D2132">
            <v>271.81357119999996</v>
          </cell>
          <cell r="M2132">
            <v>47.08933385295223</v>
          </cell>
          <cell r="P2132">
            <v>3.383167057995669</v>
          </cell>
        </row>
        <row r="2133">
          <cell r="A2133" t="str">
            <v>Labuntsovite-Fe</v>
          </cell>
          <cell r="D2133">
            <v>2418.8877893999997</v>
          </cell>
          <cell r="F2133">
            <v>0.933398237774411</v>
          </cell>
          <cell r="M2133">
            <v>43.588647006297549</v>
          </cell>
          <cell r="P2133">
            <v>4.0868370510283585</v>
          </cell>
        </row>
        <row r="2134">
          <cell r="A2134" t="str">
            <v>Labuntsovite-Mg</v>
          </cell>
          <cell r="D2134">
            <v>2384.9439728000002</v>
          </cell>
          <cell r="F2134">
            <v>1.043886912394473</v>
          </cell>
          <cell r="M2134">
            <v>44.611534364510753</v>
          </cell>
          <cell r="P2134">
            <v>3.4702351813671086</v>
          </cell>
        </row>
        <row r="2135">
          <cell r="A2135" t="str">
            <v>Labuntsovite-Mn</v>
          </cell>
          <cell r="D2135">
            <v>2232.1224714</v>
          </cell>
          <cell r="F2135">
            <v>0.8715132009669172</v>
          </cell>
          <cell r="M2135">
            <v>43.59453929916652</v>
          </cell>
          <cell r="P2135">
            <v>2.3688873293245227</v>
          </cell>
        </row>
        <row r="2136">
          <cell r="A2136" t="str">
            <v>Labyrinthite</v>
          </cell>
          <cell r="D2136">
            <v>6434.8508080000001</v>
          </cell>
          <cell r="F2136">
            <v>7.0486948887160603E-2</v>
          </cell>
          <cell r="M2136">
            <v>38.041413438159076</v>
          </cell>
          <cell r="P2136">
            <v>7.5026623367831151</v>
          </cell>
        </row>
        <row r="2137">
          <cell r="A2137" t="str">
            <v>Lacroixite</v>
          </cell>
          <cell r="D2137">
            <v>163.94107319999998</v>
          </cell>
          <cell r="M2137">
            <v>39.036953187396847</v>
          </cell>
          <cell r="N2137">
            <v>11.588556076379279</v>
          </cell>
          <cell r="P2137">
            <v>14.023189888450727</v>
          </cell>
        </row>
        <row r="2138">
          <cell r="A2138" t="str">
            <v>Laffittite</v>
          </cell>
          <cell r="D2138">
            <v>479.57780000000002</v>
          </cell>
        </row>
        <row r="2139">
          <cell r="A2139" t="str">
            <v>Laflammeite</v>
          </cell>
          <cell r="D2139">
            <v>797.79199999999992</v>
          </cell>
        </row>
        <row r="2140">
          <cell r="A2140" t="str">
            <v>Laforetite</v>
          </cell>
          <cell r="D2140">
            <v>286.8202</v>
          </cell>
        </row>
        <row r="2141">
          <cell r="A2141" t="str">
            <v>Laihunite</v>
          </cell>
          <cell r="D2141">
            <v>351.7072</v>
          </cell>
          <cell r="M2141">
            <v>36.392544707643175</v>
          </cell>
        </row>
        <row r="2142">
          <cell r="A2142" t="str">
            <v>Laitakarite</v>
          </cell>
          <cell r="D2142">
            <v>1037.6311000000001</v>
          </cell>
        </row>
        <row r="2143">
          <cell r="A2143" t="str">
            <v>Lalondeite</v>
          </cell>
          <cell r="D2143">
            <v>1392.1192708000001</v>
          </cell>
          <cell r="F2143">
            <v>0.47062131366337806</v>
          </cell>
          <cell r="M2143">
            <v>47.695273955832661</v>
          </cell>
          <cell r="N2143">
            <v>2.0470663252598653</v>
          </cell>
          <cell r="P2143">
            <v>7.4314003239498865</v>
          </cell>
        </row>
        <row r="2144">
          <cell r="A2144" t="str">
            <v>Lammerite</v>
          </cell>
          <cell r="D2144">
            <v>446.50248099999999</v>
          </cell>
          <cell r="M2144">
            <v>28.666178900806599</v>
          </cell>
        </row>
        <row r="2145">
          <cell r="A2145" t="str">
            <v>Lamprophyllite</v>
          </cell>
          <cell r="D2145">
            <v>891.53321919999996</v>
          </cell>
          <cell r="F2145">
            <v>0.22611384035795221</v>
          </cell>
          <cell r="M2145">
            <v>28.713501021275238</v>
          </cell>
          <cell r="N2145">
            <v>2.1309809652463478</v>
          </cell>
          <cell r="P2145">
            <v>5.1573553300973849</v>
          </cell>
        </row>
        <row r="2146">
          <cell r="A2146" t="str">
            <v>Lanarkite</v>
          </cell>
          <cell r="D2146">
            <v>526.46299999999997</v>
          </cell>
          <cell r="M2146">
            <v>15.195179908179682</v>
          </cell>
        </row>
        <row r="2147">
          <cell r="A2147" t="str">
            <v>Landauite</v>
          </cell>
          <cell r="D2147">
            <v>1730.9053475999999</v>
          </cell>
          <cell r="M2147">
            <v>35.124809155104607</v>
          </cell>
          <cell r="P2147">
            <v>0.92973527537560885</v>
          </cell>
        </row>
        <row r="2148">
          <cell r="A2148" t="str">
            <v>Landesite</v>
          </cell>
          <cell r="D2148">
            <v>1565.9895235000001</v>
          </cell>
          <cell r="F2148">
            <v>1.3516527206830959</v>
          </cell>
          <cell r="M2148">
            <v>44.95391504450253</v>
          </cell>
        </row>
        <row r="2149">
          <cell r="A2149" t="str">
            <v>Langbanite</v>
          </cell>
          <cell r="D2149">
            <v>1291.7719599999998</v>
          </cell>
          <cell r="M2149">
            <v>29.725494273772597</v>
          </cell>
        </row>
        <row r="2150">
          <cell r="A2150" t="str">
            <v>Langbeinite</v>
          </cell>
          <cell r="D2150">
            <v>414.99739999999997</v>
          </cell>
          <cell r="M2150">
            <v>46.263615145540669</v>
          </cell>
        </row>
        <row r="2151">
          <cell r="A2151" t="str">
            <v>Langisite</v>
          </cell>
          <cell r="D2151">
            <v>133.79399999999998</v>
          </cell>
        </row>
        <row r="2152">
          <cell r="A2152" t="str">
            <v>Langite</v>
          </cell>
          <cell r="D2152">
            <v>488.32219999999995</v>
          </cell>
          <cell r="F2152">
            <v>2.0640880140202515</v>
          </cell>
          <cell r="M2152">
            <v>39.316828110620406</v>
          </cell>
        </row>
        <row r="2153">
          <cell r="A2153" t="str">
            <v>Lanmuchangite</v>
          </cell>
          <cell r="D2153">
            <v>637.87387200000001</v>
          </cell>
          <cell r="F2153">
            <v>3.760770436447662</v>
          </cell>
          <cell r="M2153">
            <v>49.913952267980648</v>
          </cell>
        </row>
        <row r="2154">
          <cell r="A2154" t="str">
            <v>Lannonite</v>
          </cell>
          <cell r="D2154">
            <v>1833.8394888</v>
          </cell>
          <cell r="F2154">
            <v>3.5726191087133499</v>
          </cell>
          <cell r="M2154">
            <v>55.837035152408262</v>
          </cell>
          <cell r="N2154">
            <v>9.3239146525243033</v>
          </cell>
        </row>
        <row r="2155">
          <cell r="A2155" t="str">
            <v>Lansfordite</v>
          </cell>
          <cell r="D2155">
            <v>174.39060000000001</v>
          </cell>
          <cell r="F2155">
            <v>5.7797840021193796</v>
          </cell>
          <cell r="K2155">
            <v>6.8874125096192103</v>
          </cell>
          <cell r="M2155">
            <v>73.395699080110973</v>
          </cell>
        </row>
        <row r="2156">
          <cell r="A2156" t="str">
            <v>Lanthanite-(Ce)</v>
          </cell>
          <cell r="D2156">
            <v>603.77509000000009</v>
          </cell>
          <cell r="F2156">
            <v>2.6710343416122049</v>
          </cell>
          <cell r="K2156">
            <v>5.9679507480177749</v>
          </cell>
          <cell r="M2156">
            <v>45.048198328288095</v>
          </cell>
        </row>
        <row r="2157">
          <cell r="A2157" t="str">
            <v>Lanthanite-(La)</v>
          </cell>
          <cell r="D2157">
            <v>602.56558999999993</v>
          </cell>
          <cell r="F2157">
            <v>2.6763957762672779</v>
          </cell>
          <cell r="K2157">
            <v>5.9799299193304432</v>
          </cell>
          <cell r="M2157">
            <v>45.138621340790472</v>
          </cell>
        </row>
        <row r="2158">
          <cell r="A2158" t="str">
            <v>Lanthanite-(Nd)</v>
          </cell>
          <cell r="D2158">
            <v>609.96259000000009</v>
          </cell>
          <cell r="F2158">
            <v>2.6439391963366141</v>
          </cell>
          <cell r="K2158">
            <v>5.9074114692837139</v>
          </cell>
          <cell r="M2158">
            <v>44.591226488168715</v>
          </cell>
        </row>
        <row r="2159">
          <cell r="A2159" t="str">
            <v>Laphamite</v>
          </cell>
          <cell r="D2159">
            <v>351.55269999999996</v>
          </cell>
        </row>
        <row r="2160">
          <cell r="A2160" t="str">
            <v>Lapieite</v>
          </cell>
          <cell r="D2160">
            <v>340.18399999999997</v>
          </cell>
        </row>
        <row r="2161">
          <cell r="A2161" t="str">
            <v>Laplandite-(Ce)</v>
          </cell>
          <cell r="D2161">
            <v>949.58953400000007</v>
          </cell>
          <cell r="F2161">
            <v>1.0614480930030974</v>
          </cell>
          <cell r="M2161">
            <v>45.491634493941255</v>
          </cell>
          <cell r="P2161">
            <v>9.6840865139526695</v>
          </cell>
        </row>
        <row r="2162">
          <cell r="A2162" t="str">
            <v>Larderellite</v>
          </cell>
          <cell r="D2162">
            <v>236.11426</v>
          </cell>
          <cell r="F2162">
            <v>3.4150923370744315</v>
          </cell>
          <cell r="J2162">
            <v>22.891459414607148</v>
          </cell>
          <cell r="L2162">
            <v>5.9321872385005463</v>
          </cell>
          <cell r="M2162">
            <v>67.761261009817872</v>
          </cell>
        </row>
        <row r="2163">
          <cell r="A2163" t="str">
            <v>Larnite</v>
          </cell>
          <cell r="D2163">
            <v>172.23910000000001</v>
          </cell>
          <cell r="M2163">
            <v>37.156255461158352</v>
          </cell>
        </row>
        <row r="2164">
          <cell r="A2164" t="str">
            <v>Larosite</v>
          </cell>
          <cell r="D2164">
            <v>2256.1487999999999</v>
          </cell>
        </row>
        <row r="2165">
          <cell r="A2165" t="str">
            <v>Larsenite</v>
          </cell>
          <cell r="D2165">
            <v>364.67309999999998</v>
          </cell>
          <cell r="M2165">
            <v>17.549306488468712</v>
          </cell>
        </row>
        <row r="2166">
          <cell r="A2166" t="str">
            <v>Latiumite</v>
          </cell>
          <cell r="D2166">
            <v>1124.0109172</v>
          </cell>
          <cell r="K2166">
            <v>0.42743357083827443</v>
          </cell>
          <cell r="M2166">
            <v>41.848557945661206</v>
          </cell>
          <cell r="P2166">
            <v>0.81813326359033345</v>
          </cell>
        </row>
        <row r="2167">
          <cell r="A2167" t="str">
            <v>Latrappite</v>
          </cell>
          <cell r="D2167">
            <v>154.2876436</v>
          </cell>
          <cell r="M2167">
            <v>31.109555425214879</v>
          </cell>
          <cell r="P2167">
            <v>2.9801178452893295</v>
          </cell>
        </row>
        <row r="2168">
          <cell r="A2168" t="str">
            <v>Laubmannite</v>
          </cell>
          <cell r="D2168">
            <v>1086.596528</v>
          </cell>
          <cell r="F2168">
            <v>1.1131344237094782</v>
          </cell>
          <cell r="M2168">
            <v>41.228108912197811</v>
          </cell>
        </row>
        <row r="2169">
          <cell r="A2169" t="str">
            <v>Laueite</v>
          </cell>
          <cell r="D2169">
            <v>534.71169399999997</v>
          </cell>
          <cell r="F2169">
            <v>3.3930284681598906</v>
          </cell>
          <cell r="M2169">
            <v>53.858780952712806</v>
          </cell>
        </row>
        <row r="2170">
          <cell r="A2170" t="str">
            <v>Laumontite</v>
          </cell>
          <cell r="D2170">
            <v>470.43699999999995</v>
          </cell>
          <cell r="F2170">
            <v>1.7140488524499564</v>
          </cell>
          <cell r="M2170">
            <v>54.415447764525325</v>
          </cell>
        </row>
        <row r="2171">
          <cell r="A2171" t="str">
            <v>Launayite</v>
          </cell>
          <cell r="D2171">
            <v>9679.9259999999995</v>
          </cell>
        </row>
        <row r="2172">
          <cell r="A2172" t="str">
            <v>Laurelite</v>
          </cell>
          <cell r="D2172">
            <v>1749.2862383999998</v>
          </cell>
          <cell r="N2172">
            <v>13.032792083731515</v>
          </cell>
        </row>
        <row r="2173">
          <cell r="A2173" t="str">
            <v>Laurionite</v>
          </cell>
          <cell r="D2173">
            <v>259.66003999999998</v>
          </cell>
          <cell r="F2173">
            <v>0.3881767868479109</v>
          </cell>
          <cell r="M2173">
            <v>6.161672007752907</v>
          </cell>
        </row>
        <row r="2174">
          <cell r="A2174" t="str">
            <v>Laurite</v>
          </cell>
          <cell r="D2174">
            <v>165.202</v>
          </cell>
        </row>
        <row r="2175">
          <cell r="A2175" t="str">
            <v>Lausenite</v>
          </cell>
          <cell r="D2175">
            <v>507.97648000000004</v>
          </cell>
          <cell r="F2175">
            <v>2.3810708716277573</v>
          </cell>
          <cell r="M2175">
            <v>56.693412261922035</v>
          </cell>
        </row>
        <row r="2176">
          <cell r="A2176" t="str">
            <v>Lautarite</v>
          </cell>
          <cell r="D2176">
            <v>389.88333999999998</v>
          </cell>
          <cell r="M2176">
            <v>24.621826621265736</v>
          </cell>
        </row>
        <row r="2177">
          <cell r="A2177" t="str">
            <v>Lautenthalite</v>
          </cell>
          <cell r="D2177">
            <v>809.60108000000014</v>
          </cell>
          <cell r="F2177">
            <v>1.4939802204809309</v>
          </cell>
          <cell r="M2177">
            <v>33.595533247065326</v>
          </cell>
        </row>
        <row r="2178">
          <cell r="A2178" t="str">
            <v>Lautite</v>
          </cell>
          <cell r="D2178">
            <v>170.53360000000001</v>
          </cell>
        </row>
        <row r="2179">
          <cell r="A2179" t="str">
            <v>Lavendulan</v>
          </cell>
          <cell r="D2179">
            <v>1062.0036680000001</v>
          </cell>
          <cell r="F2179">
            <v>0.94909276716358748</v>
          </cell>
          <cell r="M2179">
            <v>31.637122368206356</v>
          </cell>
          <cell r="P2179">
            <v>2.1647541051619044</v>
          </cell>
        </row>
        <row r="2180">
          <cell r="A2180" t="str">
            <v>Lavenite</v>
          </cell>
          <cell r="D2180">
            <v>374.21796412000003</v>
          </cell>
          <cell r="F2180">
            <v>8.0803710402057416E-2</v>
          </cell>
          <cell r="M2180">
            <v>33.775839782899617</v>
          </cell>
          <cell r="N2180">
            <v>0.50768282181952673</v>
          </cell>
          <cell r="P2180">
            <v>9.829466334279088</v>
          </cell>
        </row>
        <row r="2181">
          <cell r="A2181" t="str">
            <v>Lavrentievite</v>
          </cell>
          <cell r="D2181">
            <v>759.03305</v>
          </cell>
        </row>
        <row r="2182">
          <cell r="A2182" t="str">
            <v>Lawrencite</v>
          </cell>
          <cell r="D2182">
            <v>127.46315</v>
          </cell>
        </row>
        <row r="2183">
          <cell r="A2183" t="str">
            <v>Lawsonbauerite</v>
          </cell>
          <cell r="D2183">
            <v>1398.8192200000001</v>
          </cell>
          <cell r="F2183">
            <v>2.7381465347609395</v>
          </cell>
          <cell r="M2183">
            <v>43.46360067886399</v>
          </cell>
        </row>
        <row r="2184">
          <cell r="A2184" t="str">
            <v>Lawsonite</v>
          </cell>
          <cell r="D2184">
            <v>314.23784000000001</v>
          </cell>
          <cell r="F2184">
            <v>1.2830281674543078</v>
          </cell>
          <cell r="M2184">
            <v>50.914937551760154</v>
          </cell>
        </row>
        <row r="2185">
          <cell r="A2185" t="str">
            <v>Lazarenkoite</v>
          </cell>
          <cell r="D2185">
            <v>486.73144000000002</v>
          </cell>
          <cell r="F2185">
            <v>1.2425003817300151</v>
          </cell>
          <cell r="M2185">
            <v>32.87110444314014</v>
          </cell>
        </row>
        <row r="2186">
          <cell r="A2186" t="str">
            <v>Lazulite</v>
          </cell>
          <cell r="D2186">
            <v>302.22548399999999</v>
          </cell>
          <cell r="F2186">
            <v>0.66701191882283495</v>
          </cell>
          <cell r="M2186">
            <v>52.938619828630998</v>
          </cell>
        </row>
        <row r="2187">
          <cell r="A2187" t="str">
            <v>Lazurite</v>
          </cell>
          <cell r="D2187">
            <v>498.30722400000008</v>
          </cell>
          <cell r="M2187">
            <v>38.52900193957452</v>
          </cell>
          <cell r="P2187">
            <v>13.840719274822314</v>
          </cell>
        </row>
        <row r="2188">
          <cell r="A2188" t="str">
            <v>Lead</v>
          </cell>
          <cell r="D2188">
            <v>207.2</v>
          </cell>
        </row>
        <row r="2189">
          <cell r="A2189" t="str">
            <v>Leadamalgam</v>
          </cell>
          <cell r="D2189">
            <v>614.99</v>
          </cell>
        </row>
        <row r="2190">
          <cell r="A2190" t="str">
            <v>Leadhillite</v>
          </cell>
          <cell r="D2190">
            <v>1078.8966800000001</v>
          </cell>
          <cell r="F2190">
            <v>0.18684643649102711</v>
          </cell>
          <cell r="K2190">
            <v>2.2265338697677701</v>
          </cell>
          <cell r="M2190">
            <v>17.795290648220362</v>
          </cell>
        </row>
        <row r="2191">
          <cell r="A2191" t="str">
            <v>Leakeite</v>
          </cell>
          <cell r="D2191">
            <v>846.89978399999995</v>
          </cell>
          <cell r="F2191">
            <v>0.23803052475450864</v>
          </cell>
          <cell r="H2191">
            <v>0.81957749088291187</v>
          </cell>
          <cell r="M2191">
            <v>45.340146172477951</v>
          </cell>
          <cell r="P2191">
            <v>8.1437385276272565</v>
          </cell>
        </row>
        <row r="2192">
          <cell r="A2192" t="str">
            <v>Lechatelierite</v>
          </cell>
          <cell r="D2192">
            <v>60.084299999999999</v>
          </cell>
          <cell r="M2192">
            <v>53.256507939678087</v>
          </cell>
        </row>
        <row r="2193">
          <cell r="A2193" t="str">
            <v>Lecontite</v>
          </cell>
          <cell r="D2193">
            <v>178.38737799999998</v>
          </cell>
          <cell r="F2193">
            <v>3.9552013595939517</v>
          </cell>
          <cell r="L2193">
            <v>5.8889003906991677</v>
          </cell>
          <cell r="M2193">
            <v>53.813448617424044</v>
          </cell>
          <cell r="P2193">
            <v>12.887553064432621</v>
          </cell>
        </row>
        <row r="2194">
          <cell r="A2194" t="str">
            <v>Legrandite</v>
          </cell>
          <cell r="D2194">
            <v>304.72181999999998</v>
          </cell>
          <cell r="F2194">
            <v>0.99232145568046293</v>
          </cell>
          <cell r="M2194">
            <v>31.502962275560048</v>
          </cell>
        </row>
        <row r="2195">
          <cell r="A2195" t="str">
            <v>Lehnerite</v>
          </cell>
          <cell r="D2195">
            <v>929.05841399999997</v>
          </cell>
          <cell r="F2195">
            <v>1.7358477956801541</v>
          </cell>
          <cell r="M2195">
            <v>34.442183093990039</v>
          </cell>
        </row>
        <row r="2196">
          <cell r="A2196" t="str">
            <v>Leifite</v>
          </cell>
          <cell r="D2196">
            <v>425.47330848000001</v>
          </cell>
          <cell r="F2196">
            <v>0.75807528597334217</v>
          </cell>
          <cell r="I2196">
            <v>1.4827078160407192</v>
          </cell>
          <cell r="M2196">
            <v>43.620372018876971</v>
          </cell>
          <cell r="N2196">
            <v>6.2513356184481452</v>
          </cell>
          <cell r="P2196">
            <v>10.806679310686146</v>
          </cell>
        </row>
        <row r="2197">
          <cell r="A2197" t="str">
            <v>Leightonite</v>
          </cell>
          <cell r="D2197">
            <v>705.72955999999999</v>
          </cell>
          <cell r="F2197">
            <v>0.5712896594553869</v>
          </cell>
          <cell r="M2197">
            <v>40.807303012785802</v>
          </cell>
        </row>
        <row r="2198">
          <cell r="A2198" t="str">
            <v>Leisingite</v>
          </cell>
          <cell r="D2198">
            <v>481.14418000000001</v>
          </cell>
          <cell r="F2198">
            <v>2.5138576964601338</v>
          </cell>
          <cell r="M2198">
            <v>39.903381975855964</v>
          </cell>
        </row>
        <row r="2199">
          <cell r="A2199" t="str">
            <v>Leiteite</v>
          </cell>
          <cell r="D2199">
            <v>279.23079999999999</v>
          </cell>
          <cell r="M2199">
            <v>22.919248163168245</v>
          </cell>
        </row>
        <row r="2200">
          <cell r="A2200" t="str">
            <v>Lemanskiite</v>
          </cell>
          <cell r="D2200">
            <v>1062.0036680000001</v>
          </cell>
          <cell r="F2200">
            <v>0.94909276716358748</v>
          </cell>
          <cell r="M2200">
            <v>31.637122368206356</v>
          </cell>
          <cell r="P2200">
            <v>2.1647541051619044</v>
          </cell>
        </row>
        <row r="2201">
          <cell r="A2201" t="str">
            <v>Lemmleinite-Ba</v>
          </cell>
          <cell r="D2201">
            <v>2498.9651244000001</v>
          </cell>
          <cell r="F2201">
            <v>0.91155509845177729</v>
          </cell>
          <cell r="M2201">
            <v>42.576028357156694</v>
          </cell>
          <cell r="P2201">
            <v>3.9558776324953824</v>
          </cell>
        </row>
        <row r="2202">
          <cell r="A2202" t="str">
            <v>Lemmleinite-K</v>
          </cell>
          <cell r="D2202">
            <v>596.72953200000006</v>
          </cell>
          <cell r="F2202">
            <v>0.74320705816852384</v>
          </cell>
          <cell r="M2202">
            <v>42.898899128055881</v>
          </cell>
          <cell r="P2202">
            <v>3.8526278267052483</v>
          </cell>
        </row>
        <row r="2203">
          <cell r="A2203" t="str">
            <v>Lemoynite</v>
          </cell>
          <cell r="D2203">
            <v>1075.1524488</v>
          </cell>
          <cell r="F2203">
            <v>1.0687336491513184</v>
          </cell>
          <cell r="M2203">
            <v>47.172936318572795</v>
          </cell>
          <cell r="P2203">
            <v>2.3521078176611416</v>
          </cell>
        </row>
        <row r="2204">
          <cell r="A2204" t="str">
            <v>Lenaite</v>
          </cell>
          <cell r="D2204">
            <v>227.84720000000002</v>
          </cell>
        </row>
        <row r="2205">
          <cell r="A2205" t="str">
            <v>Lengenbachite</v>
          </cell>
          <cell r="D2205">
            <v>2140.02304</v>
          </cell>
        </row>
        <row r="2206">
          <cell r="A2206" t="str">
            <v>Leningradite</v>
          </cell>
          <cell r="D2206">
            <v>583.6825</v>
          </cell>
          <cell r="M2206">
            <v>10.964454133882718</v>
          </cell>
        </row>
        <row r="2207">
          <cell r="A2207" t="str">
            <v>Lennilenapeite</v>
          </cell>
          <cell r="D2207">
            <v>8425.5307499999999</v>
          </cell>
          <cell r="F2207">
            <v>0.93908968286656602</v>
          </cell>
          <cell r="M2207">
            <v>44.225822331726697</v>
          </cell>
          <cell r="P2207">
            <v>0.13642919765024891</v>
          </cell>
        </row>
        <row r="2208">
          <cell r="A2208" t="str">
            <v>Lenoblite</v>
          </cell>
          <cell r="D2208">
            <v>201.91116</v>
          </cell>
          <cell r="F2208">
            <v>1.9967989882282884</v>
          </cell>
          <cell r="M2208">
            <v>47.543880189683421</v>
          </cell>
        </row>
        <row r="2209">
          <cell r="A2209" t="str">
            <v>Leonite</v>
          </cell>
          <cell r="D2209">
            <v>366.68991999999997</v>
          </cell>
          <cell r="F2209">
            <v>2.1990023614502414</v>
          </cell>
          <cell r="M2209">
            <v>52.358352255769667</v>
          </cell>
        </row>
        <row r="2210">
          <cell r="A2210" t="str">
            <v>Lepersonnite-(Gd)</v>
          </cell>
          <cell r="D2210">
            <v>8548.382239999999</v>
          </cell>
          <cell r="F2210">
            <v>1.131936280846515</v>
          </cell>
          <cell r="K2210">
            <v>1.1240489405162586</v>
          </cell>
          <cell r="M2210">
            <v>25.454154235386646</v>
          </cell>
        </row>
        <row r="2211">
          <cell r="A2211" t="str">
            <v>Lepidocrocite</v>
          </cell>
          <cell r="D2211">
            <v>88.853740000000002</v>
          </cell>
          <cell r="F2211">
            <v>1.1343810626316913</v>
          </cell>
          <cell r="M2211">
            <v>36.012890397185302</v>
          </cell>
        </row>
        <row r="2212">
          <cell r="A2212" t="str">
            <v>Lepidolite</v>
          </cell>
          <cell r="D2212">
            <v>388.30358319999999</v>
          </cell>
          <cell r="F2212">
            <v>0.25957525081112875</v>
          </cell>
          <cell r="H2212">
            <v>3.5750378313789404</v>
          </cell>
          <cell r="M2212">
            <v>45.323661077150732</v>
          </cell>
          <cell r="N2212">
            <v>4.8926674957348162</v>
          </cell>
        </row>
        <row r="2213">
          <cell r="A2213" t="str">
            <v>Lermontovite</v>
          </cell>
          <cell r="D2213">
            <v>368.02288199999998</v>
          </cell>
          <cell r="F2213">
            <v>0.82163912840615172</v>
          </cell>
          <cell r="M2213">
            <v>26.084356352603095</v>
          </cell>
        </row>
        <row r="2214">
          <cell r="A2214" t="str">
            <v>Lesukite</v>
          </cell>
          <cell r="D2214">
            <v>210.48304000000002</v>
          </cell>
          <cell r="F2214">
            <v>4.3098294285373298</v>
          </cell>
          <cell r="M2214">
            <v>53.208942630247066</v>
          </cell>
        </row>
        <row r="2215">
          <cell r="A2215" t="str">
            <v>Letovicite</v>
          </cell>
          <cell r="D2215">
            <v>247.25064</v>
          </cell>
          <cell r="F2215">
            <v>5.2995696997993615</v>
          </cell>
          <cell r="L2215">
            <v>16.994989375962788</v>
          </cell>
          <cell r="M2215">
            <v>51.767388751754083</v>
          </cell>
        </row>
        <row r="2216">
          <cell r="A2216" t="str">
            <v>Leucite</v>
          </cell>
          <cell r="D2216">
            <v>218.24723999999998</v>
          </cell>
          <cell r="M2216">
            <v>43.985161049459322</v>
          </cell>
        </row>
        <row r="2217">
          <cell r="A2217" t="str">
            <v>Leucophanite</v>
          </cell>
          <cell r="D2217">
            <v>235.91860824</v>
          </cell>
          <cell r="F2217">
            <v>0.897205191142323</v>
          </cell>
          <cell r="I2217">
            <v>3.8200377949126887</v>
          </cell>
          <cell r="M2217">
            <v>42.72499772356236</v>
          </cell>
          <cell r="N2217">
            <v>5.6370637056620154</v>
          </cell>
          <cell r="P2217">
            <v>14.617181856599784</v>
          </cell>
        </row>
        <row r="2218">
          <cell r="A2218" t="str">
            <v>Leucophoenicite</v>
          </cell>
          <cell r="D2218">
            <v>694.83032999999989</v>
          </cell>
          <cell r="F2218">
            <v>0.29012550445228841</v>
          </cell>
          <cell r="M2218">
            <v>32.236877166832947</v>
          </cell>
        </row>
        <row r="2219">
          <cell r="A2219" t="str">
            <v>Leucophosphite</v>
          </cell>
          <cell r="D2219">
            <v>393.77292399999993</v>
          </cell>
          <cell r="F2219">
            <v>1.2798492971040336</v>
          </cell>
          <cell r="M2219">
            <v>44.694134429618629</v>
          </cell>
        </row>
        <row r="2220">
          <cell r="A2220" t="str">
            <v>Leucosphenite</v>
          </cell>
          <cell r="D2220">
            <v>1107.503072</v>
          </cell>
          <cell r="J2220">
            <v>1.952139054653566</v>
          </cell>
          <cell r="M2220">
            <v>43.339112290967982</v>
          </cell>
          <cell r="P2220">
            <v>8.3032791804301205</v>
          </cell>
        </row>
        <row r="2221">
          <cell r="A2221" t="str">
            <v>Levinsonite-(Y)</v>
          </cell>
          <cell r="D2221">
            <v>623.48300499999993</v>
          </cell>
          <cell r="F2221">
            <v>3.8799068789373026</v>
          </cell>
          <cell r="K2221">
            <v>3.8528716592684029</v>
          </cell>
          <cell r="M2221">
            <v>61.587179910381039</v>
          </cell>
        </row>
        <row r="2222">
          <cell r="A2222" t="str">
            <v>Levyclaudite</v>
          </cell>
          <cell r="D2222">
            <v>4160.3819999999996</v>
          </cell>
        </row>
        <row r="2223">
          <cell r="A2223" t="str">
            <v>Levyne</v>
          </cell>
          <cell r="D2223">
            <v>515.66580079999994</v>
          </cell>
          <cell r="F2223">
            <v>2.3455656708735533</v>
          </cell>
          <cell r="M2223">
            <v>55.848031720004656</v>
          </cell>
          <cell r="P2223">
            <v>2.6749613370908665</v>
          </cell>
        </row>
        <row r="2224">
          <cell r="A2224" t="str">
            <v>Levyne-Ca</v>
          </cell>
          <cell r="D2224">
            <v>515.46752719999995</v>
          </cell>
          <cell r="F2224">
            <v>2.3464678882297596</v>
          </cell>
          <cell r="M2224">
            <v>55.869513558758278</v>
          </cell>
          <cell r="P2224">
            <v>1.7839935039073791</v>
          </cell>
        </row>
        <row r="2225">
          <cell r="A2225" t="str">
            <v>Levyne-Na</v>
          </cell>
          <cell r="D2225">
            <v>513.13221799999997</v>
          </cell>
          <cell r="F2225">
            <v>2.3571468669698699</v>
          </cell>
          <cell r="M2225">
            <v>56.123780557470283</v>
          </cell>
          <cell r="P2225">
            <v>4.4802815324295233</v>
          </cell>
        </row>
        <row r="2226">
          <cell r="A2226" t="str">
            <v>Liandratite</v>
          </cell>
          <cell r="D2226">
            <v>578.24931600000002</v>
          </cell>
          <cell r="M2226">
            <v>22.134950523659587</v>
          </cell>
        </row>
        <row r="2227">
          <cell r="A2227" t="str">
            <v>Liberite</v>
          </cell>
          <cell r="D2227">
            <v>114.97727999999999</v>
          </cell>
          <cell r="H2227">
            <v>12.0736896889542</v>
          </cell>
          <cell r="I2227">
            <v>7.8382268218555886</v>
          </cell>
          <cell r="M2227">
            <v>55.661083650613406</v>
          </cell>
        </row>
        <row r="2228">
          <cell r="A2228" t="str">
            <v>Libethenite</v>
          </cell>
          <cell r="D2228">
            <v>239.07070200000001</v>
          </cell>
          <cell r="F2228">
            <v>0.42160749584447199</v>
          </cell>
          <cell r="M2228">
            <v>33.461649349237284</v>
          </cell>
        </row>
        <row r="2229">
          <cell r="A2229" t="str">
            <v>Liddicoatite</v>
          </cell>
          <cell r="D2229">
            <v>917.48914728</v>
          </cell>
          <cell r="F2229">
            <v>0.31858970851760371</v>
          </cell>
          <cell r="H2229">
            <v>1.2104339362404235</v>
          </cell>
          <cell r="J2229">
            <v>3.5346467144753033</v>
          </cell>
          <cell r="M2229">
            <v>52.663498138637074</v>
          </cell>
          <cell r="N2229">
            <v>1.863625627691686</v>
          </cell>
          <cell r="P2229">
            <v>0.75171792717622088</v>
          </cell>
        </row>
        <row r="2230">
          <cell r="A2230" t="str">
            <v>Liebauite</v>
          </cell>
          <cell r="D2230">
            <v>1106.7179000000001</v>
          </cell>
          <cell r="M2230">
            <v>37.58721170047037</v>
          </cell>
        </row>
        <row r="2231">
          <cell r="A2231" t="str">
            <v>Liebenbergite</v>
          </cell>
          <cell r="D2231">
            <v>192.2706</v>
          </cell>
          <cell r="M2231">
            <v>33.285172043983842</v>
          </cell>
        </row>
        <row r="2232">
          <cell r="A2232" t="str">
            <v>Liebigite</v>
          </cell>
          <cell r="D2232">
            <v>728.37938000000008</v>
          </cell>
          <cell r="F2232">
            <v>3.0443860176272421</v>
          </cell>
          <cell r="K2232">
            <v>4.9470098947611607</v>
          </cell>
          <cell r="M2232">
            <v>48.324651914226344</v>
          </cell>
        </row>
        <row r="2233">
          <cell r="A2233" t="str">
            <v>Likasite</v>
          </cell>
          <cell r="D2233">
            <v>373.71019999999999</v>
          </cell>
          <cell r="F2233">
            <v>2.427404978510086</v>
          </cell>
          <cell r="L2233">
            <v>3.7480218629301532</v>
          </cell>
          <cell r="M2233">
            <v>42.812318208066038</v>
          </cell>
        </row>
        <row r="2234">
          <cell r="A2234" t="str">
            <v>Lillianite</v>
          </cell>
          <cell r="D2234">
            <v>1231.9567999999999</v>
          </cell>
        </row>
        <row r="2235">
          <cell r="A2235" t="str">
            <v>Lime</v>
          </cell>
          <cell r="D2235">
            <v>56.077400000000004</v>
          </cell>
          <cell r="M2235">
            <v>28.53092333096755</v>
          </cell>
        </row>
        <row r="2236">
          <cell r="A2236" t="str">
            <v>Linarite</v>
          </cell>
          <cell r="D2236">
            <v>400.82428000000004</v>
          </cell>
          <cell r="F2236">
            <v>0.50293360472075188</v>
          </cell>
          <cell r="M2236">
            <v>23.94974675685814</v>
          </cell>
        </row>
        <row r="2237">
          <cell r="A2237" t="str">
            <v>Lindackerite</v>
          </cell>
          <cell r="D2237">
            <v>1028.5525600000001</v>
          </cell>
          <cell r="F2237">
            <v>1.8619233226156182</v>
          </cell>
          <cell r="M2237">
            <v>38.110381058212525</v>
          </cell>
        </row>
        <row r="2238">
          <cell r="A2238" t="str">
            <v>Lindgrenite</v>
          </cell>
          <cell r="D2238">
            <v>544.52787999999998</v>
          </cell>
          <cell r="F2238">
            <v>0.37020693963365109</v>
          </cell>
          <cell r="M2238">
            <v>29.382150276676377</v>
          </cell>
        </row>
        <row r="2239">
          <cell r="A2239" t="str">
            <v>Lindqvistite</v>
          </cell>
          <cell r="D2239">
            <v>1764.1609150000002</v>
          </cell>
          <cell r="M2239">
            <v>24.486643838835978</v>
          </cell>
        </row>
        <row r="2240">
          <cell r="A2240" t="str">
            <v>Lindsleyite</v>
          </cell>
          <cell r="D2240">
            <v>1763.21705</v>
          </cell>
          <cell r="M2240">
            <v>34.481132087510161</v>
          </cell>
        </row>
        <row r="2241">
          <cell r="A2241" t="str">
            <v>Lindstromite</v>
          </cell>
          <cell r="D2241">
            <v>2756.0907999999999</v>
          </cell>
        </row>
        <row r="2242">
          <cell r="A2242" t="str">
            <v>Linnaeite</v>
          </cell>
          <cell r="D2242">
            <v>305.06360000000001</v>
          </cell>
        </row>
        <row r="2243">
          <cell r="A2243" t="str">
            <v>Lintisite</v>
          </cell>
          <cell r="D2243">
            <v>544.03446399999996</v>
          </cell>
          <cell r="F2243">
            <v>0.74108540300123349</v>
          </cell>
          <cell r="H2243">
            <v>1.2758382895389511</v>
          </cell>
          <cell r="M2243">
            <v>47.054077809305852</v>
          </cell>
          <cell r="P2243">
            <v>12.677377733187143</v>
          </cell>
        </row>
        <row r="2244">
          <cell r="A2244" t="str">
            <v>Liottite</v>
          </cell>
          <cell r="D2244">
            <v>1204.8887128000001</v>
          </cell>
          <cell r="F2244">
            <v>0.20077007729439486</v>
          </cell>
          <cell r="K2244">
            <v>0.59811332975746989</v>
          </cell>
          <cell r="M2244">
            <v>43.554256457468242</v>
          </cell>
          <cell r="P2244">
            <v>5.9149264195845994</v>
          </cell>
        </row>
        <row r="2245">
          <cell r="A2245" t="str">
            <v>Lipscombite</v>
          </cell>
          <cell r="D2245">
            <v>391.27116649999999</v>
          </cell>
          <cell r="F2245">
            <v>0.51521302170882044</v>
          </cell>
          <cell r="M2245">
            <v>40.890822963311813</v>
          </cell>
        </row>
        <row r="2246">
          <cell r="A2246" t="str">
            <v>Liroconite</v>
          </cell>
          <cell r="D2246">
            <v>433.08321999999998</v>
          </cell>
          <cell r="F2246">
            <v>2.7928304403019819</v>
          </cell>
          <cell r="M2246">
            <v>44.331618297287065</v>
          </cell>
        </row>
        <row r="2247">
          <cell r="A2247" t="str">
            <v>Lisetite</v>
          </cell>
          <cell r="D2247">
            <v>562.31609600000002</v>
          </cell>
          <cell r="M2247">
            <v>45.524288175453542</v>
          </cell>
          <cell r="P2247">
            <v>8.1768130642306929</v>
          </cell>
        </row>
        <row r="2248">
          <cell r="A2248" t="str">
            <v>Lishizhenite</v>
          </cell>
          <cell r="D2248">
            <v>813.55232000000001</v>
          </cell>
          <cell r="F2248">
            <v>3.4690233567276909</v>
          </cell>
          <cell r="M2248">
            <v>58.998295278661359</v>
          </cell>
        </row>
        <row r="2249">
          <cell r="A2249" t="str">
            <v>Lisitsynite</v>
          </cell>
          <cell r="D2249">
            <v>202.07569999999998</v>
          </cell>
          <cell r="J2249">
            <v>5.3494804174871105</v>
          </cell>
          <cell r="M2249">
            <v>47.505167617877859</v>
          </cell>
        </row>
        <row r="2250">
          <cell r="A2250" t="str">
            <v>Liskeardite</v>
          </cell>
          <cell r="D2250">
            <v>440.84971999999999</v>
          </cell>
          <cell r="F2250">
            <v>3.6581717688286162</v>
          </cell>
          <cell r="M2250">
            <v>54.438278876529623</v>
          </cell>
        </row>
        <row r="2251">
          <cell r="A2251" t="str">
            <v>Litharge</v>
          </cell>
          <cell r="D2251">
            <v>223.1994</v>
          </cell>
          <cell r="M2251">
            <v>7.1682092335373664</v>
          </cell>
        </row>
        <row r="2252">
          <cell r="A2252" t="str">
            <v>Lithiomarsturite</v>
          </cell>
          <cell r="D2252">
            <v>578.39954</v>
          </cell>
          <cell r="F2252">
            <v>0.1742636240685807</v>
          </cell>
          <cell r="H2252">
            <v>1.2000355325317167</v>
          </cell>
          <cell r="M2252">
            <v>41.492252915692148</v>
          </cell>
        </row>
        <row r="2253">
          <cell r="A2253" t="str">
            <v>Lithiophilite</v>
          </cell>
          <cell r="D2253">
            <v>156.85041200000001</v>
          </cell>
          <cell r="H2253">
            <v>4.4252354274976335</v>
          </cell>
          <cell r="M2253">
            <v>40.80167797072793</v>
          </cell>
        </row>
        <row r="2254">
          <cell r="A2254" t="str">
            <v>Lithiophorite</v>
          </cell>
          <cell r="D2254">
            <v>141.920908</v>
          </cell>
          <cell r="F2254">
            <v>1.4204249595133651</v>
          </cell>
          <cell r="H2254">
            <v>1.4672256747399053</v>
          </cell>
          <cell r="M2254">
            <v>45.093849033153028</v>
          </cell>
        </row>
        <row r="2255">
          <cell r="A2255" t="str">
            <v>Lithiophosphate</v>
          </cell>
          <cell r="D2255">
            <v>115.79436200000001</v>
          </cell>
          <cell r="H2255">
            <v>17.982740817726516</v>
          </cell>
          <cell r="M2255">
            <v>55.268321267662401</v>
          </cell>
        </row>
        <row r="2256">
          <cell r="A2256" t="str">
            <v>Lithiotantite</v>
          </cell>
          <cell r="D2256">
            <v>611.74876000000006</v>
          </cell>
          <cell r="H2256">
            <v>1.1346161126669059</v>
          </cell>
          <cell r="M2256">
            <v>20.922837669503405</v>
          </cell>
        </row>
        <row r="2257">
          <cell r="A2257" t="str">
            <v>Lithiowodginite</v>
          </cell>
          <cell r="D2257">
            <v>677.7799</v>
          </cell>
          <cell r="H2257">
            <v>1.0240787606714215</v>
          </cell>
          <cell r="M2257">
            <v>18.88447857482938</v>
          </cell>
        </row>
        <row r="2258">
          <cell r="A2258" t="str">
            <v>Lithosite</v>
          </cell>
          <cell r="D2258">
            <v>985.20023999999989</v>
          </cell>
          <cell r="F2258">
            <v>0.20461627171345395</v>
          </cell>
          <cell r="M2258">
            <v>42.223335227770555</v>
          </cell>
        </row>
        <row r="2259">
          <cell r="A2259" t="str">
            <v>Litidionite</v>
          </cell>
          <cell r="D2259">
            <v>397.97006799999997</v>
          </cell>
          <cell r="M2259">
            <v>40.202520959440605</v>
          </cell>
          <cell r="P2259">
            <v>5.7767580651316726</v>
          </cell>
        </row>
        <row r="2260">
          <cell r="A2260" t="str">
            <v>Litvinskite</v>
          </cell>
          <cell r="D2260">
            <v>618.88420350000001</v>
          </cell>
          <cell r="F2260">
            <v>0.87946597589964193</v>
          </cell>
          <cell r="M2260">
            <v>46.533616203374301</v>
          </cell>
          <cell r="P2260">
            <v>9.286780899393241</v>
          </cell>
        </row>
        <row r="2261">
          <cell r="A2261" t="str">
            <v>Liveingite</v>
          </cell>
          <cell r="D2261">
            <v>3736.6288</v>
          </cell>
        </row>
        <row r="2262">
          <cell r="A2262" t="str">
            <v>Livingstonite</v>
          </cell>
          <cell r="D2262">
            <v>944.11800000000005</v>
          </cell>
        </row>
        <row r="2263">
          <cell r="A2263" t="str">
            <v>Lizardite</v>
          </cell>
          <cell r="D2263">
            <v>277.11235999999997</v>
          </cell>
          <cell r="F2263">
            <v>1.4549188639582877</v>
          </cell>
          <cell r="M2263">
            <v>51.962532454344512</v>
          </cell>
        </row>
        <row r="2264">
          <cell r="A2264" t="str">
            <v>Lokkaite-(Y)</v>
          </cell>
          <cell r="D2264">
            <v>977.90331999999989</v>
          </cell>
          <cell r="F2264">
            <v>1.8552876985835371</v>
          </cell>
          <cell r="K2264">
            <v>8.5976801878533369</v>
          </cell>
          <cell r="M2264">
            <v>49.082766177744446</v>
          </cell>
        </row>
        <row r="2265">
          <cell r="A2265" t="str">
            <v>Lollingite</v>
          </cell>
          <cell r="D2265">
            <v>205.6902</v>
          </cell>
        </row>
        <row r="2266">
          <cell r="A2266" t="str">
            <v>Lomonosovite</v>
          </cell>
          <cell r="D2266">
            <v>505.84580199999999</v>
          </cell>
          <cell r="M2266">
            <v>41.117708040206288</v>
          </cell>
          <cell r="P2266">
            <v>22.724086973840301</v>
          </cell>
        </row>
        <row r="2267">
          <cell r="A2267" t="str">
            <v>Londonite</v>
          </cell>
          <cell r="D2267">
            <v>810.51905999999997</v>
          </cell>
          <cell r="I2267">
            <v>5.5595114567694441</v>
          </cell>
          <cell r="J2267">
            <v>14.670845618362142</v>
          </cell>
          <cell r="M2267">
            <v>55.27114932991212</v>
          </cell>
        </row>
        <row r="2268">
          <cell r="A2268" t="str">
            <v>Lonecreekite</v>
          </cell>
          <cell r="D2268">
            <v>474.97969500000005</v>
          </cell>
          <cell r="F2268">
            <v>5.94179504873361</v>
          </cell>
          <cell r="L2268">
            <v>2.9489134267097459</v>
          </cell>
          <cell r="M2268">
            <v>67.368774574668919</v>
          </cell>
        </row>
        <row r="2269">
          <cell r="A2269" t="str">
            <v>Lonsdaleite</v>
          </cell>
          <cell r="D2269">
            <v>12.010999999999999</v>
          </cell>
          <cell r="K2269">
            <v>100</v>
          </cell>
        </row>
        <row r="2270">
          <cell r="A2270" t="str">
            <v>Loparite-(Ce)</v>
          </cell>
          <cell r="D2270">
            <v>164.5986868</v>
          </cell>
          <cell r="M2270">
            <v>29.160742976231326</v>
          </cell>
          <cell r="P2270">
            <v>8.3802982078226407</v>
          </cell>
        </row>
        <row r="2271">
          <cell r="A2271" t="str">
            <v>Lopezite</v>
          </cell>
          <cell r="D2271">
            <v>294.18460000000005</v>
          </cell>
          <cell r="M2271">
            <v>38.069905766651274</v>
          </cell>
        </row>
        <row r="2272">
          <cell r="A2272" t="str">
            <v>Lorandite</v>
          </cell>
          <cell r="D2272">
            <v>343.43690000000004</v>
          </cell>
        </row>
        <row r="2273">
          <cell r="A2273" t="str">
            <v>Loranskite-(Y)</v>
          </cell>
          <cell r="D2273">
            <v>464.38261499999999</v>
          </cell>
          <cell r="M2273">
            <v>20.671833289883171</v>
          </cell>
        </row>
        <row r="2274">
          <cell r="A2274" t="str">
            <v>Lorenzenite</v>
          </cell>
          <cell r="D2274">
            <v>341.90513599999997</v>
          </cell>
          <cell r="M2274">
            <v>42.115366175721917</v>
          </cell>
          <cell r="P2274">
            <v>13.448038990557897</v>
          </cell>
        </row>
        <row r="2275">
          <cell r="A2275" t="str">
            <v>Lorettoite</v>
          </cell>
          <cell r="D2275">
            <v>1617.3017999999997</v>
          </cell>
          <cell r="M2275">
            <v>5.9355897582009742</v>
          </cell>
        </row>
        <row r="2276">
          <cell r="A2276" t="str">
            <v>Loseyite</v>
          </cell>
          <cell r="D2276">
            <v>692.94906249999997</v>
          </cell>
          <cell r="F2276">
            <v>1.4545657892422648</v>
          </cell>
          <cell r="K2276">
            <v>3.4666328738990102</v>
          </cell>
          <cell r="M2276">
            <v>36.942167015342484</v>
          </cell>
        </row>
        <row r="2277">
          <cell r="A2277" t="str">
            <v>Lotharmeyerite</v>
          </cell>
          <cell r="D2277">
            <v>491.28235000000001</v>
          </cell>
          <cell r="F2277">
            <v>1.025825576677037</v>
          </cell>
          <cell r="M2277">
            <v>35.823269449838776</v>
          </cell>
        </row>
        <row r="2278">
          <cell r="A2278" t="str">
            <v>Loudounite</v>
          </cell>
          <cell r="D2278">
            <v>2008.8227479999998</v>
          </cell>
          <cell r="F2278">
            <v>1.3547427231742999</v>
          </cell>
          <cell r="M2278">
            <v>46.99093540929973</v>
          </cell>
          <cell r="P2278">
            <v>1.1444398478108038</v>
          </cell>
        </row>
        <row r="2279">
          <cell r="A2279" t="str">
            <v>Loughlinite</v>
          </cell>
          <cell r="D2279">
            <v>687.52017599999999</v>
          </cell>
          <cell r="F2279">
            <v>2.3456824341981206</v>
          </cell>
          <cell r="M2279">
            <v>55.850811860392589</v>
          </cell>
          <cell r="P2279">
            <v>6.6877362447033128</v>
          </cell>
        </row>
        <row r="2280">
          <cell r="A2280" t="str">
            <v>Lourenswalsite</v>
          </cell>
          <cell r="D2280">
            <v>937.50056800000004</v>
          </cell>
          <cell r="F2280">
            <v>1.3116651253058227</v>
          </cell>
          <cell r="M2280">
            <v>44.37164245003423</v>
          </cell>
        </row>
        <row r="2281">
          <cell r="A2281" t="str">
            <v>Lovdarite</v>
          </cell>
          <cell r="D2281">
            <v>1383.496848</v>
          </cell>
          <cell r="F2281">
            <v>1.3113813758396073</v>
          </cell>
          <cell r="I2281">
            <v>2.6056235727687036</v>
          </cell>
          <cell r="M2281">
            <v>52.040089649701891</v>
          </cell>
          <cell r="P2281">
            <v>9.9702871169822878</v>
          </cell>
        </row>
        <row r="2282">
          <cell r="A2282" t="str">
            <v>Loveringite</v>
          </cell>
          <cell r="D2282">
            <v>1678.4273360000002</v>
          </cell>
          <cell r="M2282">
            <v>36.223027768894724</v>
          </cell>
        </row>
        <row r="2283">
          <cell r="A2283" t="str">
            <v>Lovozerite</v>
          </cell>
          <cell r="D2283">
            <v>626.97949600000004</v>
          </cell>
          <cell r="F2283">
            <v>0.64304495214306023</v>
          </cell>
          <cell r="M2283">
            <v>45.932793948974684</v>
          </cell>
          <cell r="P2283">
            <v>7.3334991484314829</v>
          </cell>
        </row>
        <row r="2284">
          <cell r="A2284" t="str">
            <v>Loweite</v>
          </cell>
          <cell r="D2284">
            <v>1965.0682160000001</v>
          </cell>
          <cell r="F2284">
            <v>1.538786274888281</v>
          </cell>
          <cell r="M2284">
            <v>54.550767819248058</v>
          </cell>
          <cell r="P2284">
            <v>14.039065603613633</v>
          </cell>
        </row>
        <row r="2285">
          <cell r="A2285" t="str">
            <v>Luanheite</v>
          </cell>
          <cell r="D2285">
            <v>524.19460000000004</v>
          </cell>
        </row>
        <row r="2286">
          <cell r="A2286" t="str">
            <v>Luberoite</v>
          </cell>
          <cell r="D2286">
            <v>1291.24</v>
          </cell>
        </row>
        <row r="2287">
          <cell r="A2287" t="str">
            <v>Lucasite-(Ce)</v>
          </cell>
          <cell r="D2287">
            <v>332.87934000000001</v>
          </cell>
          <cell r="F2287">
            <v>0.30279439991679868</v>
          </cell>
          <cell r="M2287">
            <v>28.838197047614905</v>
          </cell>
        </row>
        <row r="2288">
          <cell r="A2288" t="str">
            <v>Luddenite</v>
          </cell>
          <cell r="D2288">
            <v>1158.1250199999999</v>
          </cell>
          <cell r="F2288">
            <v>2.4368975294221693</v>
          </cell>
          <cell r="M2288">
            <v>38.681765117206432</v>
          </cell>
        </row>
        <row r="2289">
          <cell r="A2289" t="str">
            <v>Ludjibaite</v>
          </cell>
          <cell r="D2289">
            <v>575.70208400000013</v>
          </cell>
          <cell r="F2289">
            <v>0.70032054982104242</v>
          </cell>
          <cell r="M2289">
            <v>33.349332117408132</v>
          </cell>
        </row>
        <row r="2290">
          <cell r="A2290" t="str">
            <v>Ludlamite</v>
          </cell>
          <cell r="D2290">
            <v>400.88435899999996</v>
          </cell>
          <cell r="F2290">
            <v>2.011432927968138</v>
          </cell>
          <cell r="M2290">
            <v>47.892315000496197</v>
          </cell>
        </row>
        <row r="2291">
          <cell r="A2291" t="str">
            <v>Ludlockite</v>
          </cell>
          <cell r="D2291">
            <v>309.25425000000001</v>
          </cell>
          <cell r="M2291">
            <v>31.041254889787282</v>
          </cell>
        </row>
        <row r="2292">
          <cell r="A2292" t="str">
            <v>Ludlockite-(Pb)</v>
          </cell>
          <cell r="D2292">
            <v>1531.7908</v>
          </cell>
          <cell r="M2292">
            <v>22.978777519750089</v>
          </cell>
        </row>
        <row r="2293">
          <cell r="A2293" t="str">
            <v>Ludwigite</v>
          </cell>
          <cell r="D2293">
            <v>195.26400000000001</v>
          </cell>
          <cell r="J2293">
            <v>5.536094723041626</v>
          </cell>
          <cell r="M2293">
            <v>40.968637332022283</v>
          </cell>
        </row>
        <row r="2294">
          <cell r="A2294" t="str">
            <v>Lueshite</v>
          </cell>
          <cell r="D2294">
            <v>163.89434799999998</v>
          </cell>
          <cell r="M2294">
            <v>29.286061774381629</v>
          </cell>
          <cell r="P2294">
            <v>14.027187807599079</v>
          </cell>
        </row>
        <row r="2295">
          <cell r="A2295" t="str">
            <v>Luetheite</v>
          </cell>
          <cell r="D2295">
            <v>544.93812000000003</v>
          </cell>
          <cell r="F2295">
            <v>1.1097847219790755</v>
          </cell>
          <cell r="M2295">
            <v>38.1680400703111</v>
          </cell>
        </row>
        <row r="2296">
          <cell r="A2296" t="str">
            <v>Lukechangite-(Ce)</v>
          </cell>
          <cell r="D2296">
            <v>608.23450720000005</v>
          </cell>
          <cell r="K2296">
            <v>7.8989270472617461</v>
          </cell>
          <cell r="M2296">
            <v>31.565588227448067</v>
          </cell>
          <cell r="N2296">
            <v>3.1235326136721362</v>
          </cell>
          <cell r="P2296">
            <v>11.339261943144157</v>
          </cell>
        </row>
        <row r="2297">
          <cell r="A2297" t="str">
            <v>Lukrahnite</v>
          </cell>
          <cell r="D2297">
            <v>468.741602</v>
          </cell>
          <cell r="F2297">
            <v>0.70960247304867985</v>
          </cell>
          <cell r="M2297">
            <v>34.132664845054656</v>
          </cell>
        </row>
        <row r="2298">
          <cell r="A2298" t="str">
            <v>Lulzacite</v>
          </cell>
          <cell r="D2298">
            <v>975.43240800000001</v>
          </cell>
          <cell r="F2298">
            <v>1.0333263399220585</v>
          </cell>
          <cell r="M2298">
            <v>42.646153294508949</v>
          </cell>
        </row>
        <row r="2299">
          <cell r="A2299" t="str">
            <v>Luneburgite</v>
          </cell>
          <cell r="D2299">
            <v>476.598164</v>
          </cell>
          <cell r="F2299">
            <v>3.3837813945082682</v>
          </cell>
          <cell r="J2299">
            <v>4.5363162582388803</v>
          </cell>
          <cell r="M2299">
            <v>63.782998542982213</v>
          </cell>
        </row>
        <row r="2300">
          <cell r="A2300" t="str">
            <v>Lunijianlaite</v>
          </cell>
          <cell r="D2300">
            <v>882.47167999999988</v>
          </cell>
          <cell r="F2300">
            <v>1.1421782963052141</v>
          </cell>
          <cell r="H2300">
            <v>0.78654082134397785</v>
          </cell>
          <cell r="M2300">
            <v>54.390640615231987</v>
          </cell>
        </row>
        <row r="2301">
          <cell r="A2301" t="str">
            <v>Lunokite</v>
          </cell>
          <cell r="D2301">
            <v>396.127411</v>
          </cell>
          <cell r="F2301">
            <v>2.2137013891219968</v>
          </cell>
          <cell r="M2301">
            <v>52.102493861501543</v>
          </cell>
        </row>
        <row r="2302">
          <cell r="A2302" t="str">
            <v>Lusungite</v>
          </cell>
          <cell r="D2302">
            <v>578.050704</v>
          </cell>
          <cell r="F2302">
            <v>1.2205815080194071</v>
          </cell>
          <cell r="M2302">
            <v>38.749472745214405</v>
          </cell>
        </row>
        <row r="2303">
          <cell r="A2303" t="str">
            <v>Lutecite</v>
          </cell>
          <cell r="D2303">
            <v>60.084299999999999</v>
          </cell>
          <cell r="M2303">
            <v>53.256507939678087</v>
          </cell>
        </row>
        <row r="2304">
          <cell r="A2304" t="str">
            <v>Luzonite</v>
          </cell>
          <cell r="D2304">
            <v>393.8236</v>
          </cell>
        </row>
        <row r="2305">
          <cell r="A2305" t="str">
            <v>Lyonsite</v>
          </cell>
          <cell r="D2305">
            <v>1103.6606000000002</v>
          </cell>
          <cell r="M2305">
            <v>34.792000366779419</v>
          </cell>
        </row>
        <row r="2306">
          <cell r="A2306" t="str">
            <v>Macaulayite</v>
          </cell>
          <cell r="D2306">
            <v>2116.92796</v>
          </cell>
          <cell r="F2306">
            <v>9.5226669876853062E-2</v>
          </cell>
          <cell r="M2306">
            <v>34.010274019905715</v>
          </cell>
        </row>
        <row r="2307">
          <cell r="A2307" t="str">
            <v>Macdonaldite</v>
          </cell>
          <cell r="D2307">
            <v>1537.1528799999999</v>
          </cell>
          <cell r="F2307">
            <v>1.4425813000460956</v>
          </cell>
          <cell r="M2307">
            <v>49.960625907294272</v>
          </cell>
        </row>
        <row r="2308">
          <cell r="A2308" t="str">
            <v>Macedonite</v>
          </cell>
          <cell r="D2308">
            <v>303.07819999999998</v>
          </cell>
          <cell r="M2308">
            <v>15.836902819140406</v>
          </cell>
        </row>
        <row r="2309">
          <cell r="A2309" t="str">
            <v>Macfallite</v>
          </cell>
          <cell r="D2309">
            <v>542.26381500000002</v>
          </cell>
          <cell r="F2309">
            <v>0.55762894671480157</v>
          </cell>
          <cell r="M2309">
            <v>41.306757671079339</v>
          </cell>
        </row>
        <row r="2310">
          <cell r="A2310" t="str">
            <v>Machatschkiite</v>
          </cell>
          <cell r="D2310">
            <v>1424.0685734000001</v>
          </cell>
          <cell r="F2310">
            <v>2.3357035343168957</v>
          </cell>
          <cell r="M2310">
            <v>51.456266480938261</v>
          </cell>
        </row>
        <row r="2311">
          <cell r="A2311" t="str">
            <v>Mackayite</v>
          </cell>
          <cell r="D2311">
            <v>408.05133999999998</v>
          </cell>
          <cell r="F2311">
            <v>0.24701303517346618</v>
          </cell>
          <cell r="M2311">
            <v>23.525569110984907</v>
          </cell>
        </row>
        <row r="2312">
          <cell r="A2312" t="str">
            <v>Mackinawite</v>
          </cell>
          <cell r="D2312">
            <v>85.417150000000007</v>
          </cell>
        </row>
        <row r="2313">
          <cell r="A2313" t="str">
            <v>Macphersonite</v>
          </cell>
          <cell r="D2313">
            <v>1078.8966800000001</v>
          </cell>
          <cell r="F2313">
            <v>0.18684643649102711</v>
          </cell>
          <cell r="K2313">
            <v>2.2265338697677701</v>
          </cell>
          <cell r="M2313">
            <v>17.795290648220362</v>
          </cell>
        </row>
        <row r="2314">
          <cell r="A2314" t="str">
            <v>Macquartite</v>
          </cell>
          <cell r="D2314">
            <v>981.28331999999989</v>
          </cell>
          <cell r="F2314">
            <v>0.82173209669965663</v>
          </cell>
          <cell r="M2314">
            <v>21.195937581003619</v>
          </cell>
        </row>
        <row r="2315">
          <cell r="A2315" t="str">
            <v>Madocite</v>
          </cell>
          <cell r="D2315">
            <v>6841.2924000000003</v>
          </cell>
        </row>
        <row r="2316">
          <cell r="A2316" t="str">
            <v>Magadiite</v>
          </cell>
          <cell r="D2316">
            <v>550.66360800000007</v>
          </cell>
          <cell r="F2316">
            <v>2.0134506509825503</v>
          </cell>
          <cell r="M2316">
            <v>58.109523736676628</v>
          </cell>
          <cell r="P2316">
            <v>4.1749205260718805</v>
          </cell>
        </row>
        <row r="2317">
          <cell r="A2317" t="str">
            <v>Magbasite</v>
          </cell>
          <cell r="D2317">
            <v>943.31223890000001</v>
          </cell>
          <cell r="M2317">
            <v>33.921747943516479</v>
          </cell>
          <cell r="N2317">
            <v>4.028020080001105</v>
          </cell>
        </row>
        <row r="2318">
          <cell r="A2318" t="str">
            <v>Maghagendorfite</v>
          </cell>
          <cell r="D2318">
            <v>498.84090400000002</v>
          </cell>
          <cell r="M2318">
            <v>38.487782068488912</v>
          </cell>
          <cell r="P2318">
            <v>4.6086373061339811</v>
          </cell>
        </row>
        <row r="2319">
          <cell r="A2319" t="str">
            <v>Maghemite</v>
          </cell>
          <cell r="D2319">
            <v>159.69220000000001</v>
          </cell>
          <cell r="M2319">
            <v>30.056696570026588</v>
          </cell>
        </row>
        <row r="2320">
          <cell r="A2320" t="str">
            <v>Magnesio-arfvedsonite</v>
          </cell>
          <cell r="D2320">
            <v>832.72178400000007</v>
          </cell>
          <cell r="F2320">
            <v>0.24208325502386518</v>
          </cell>
          <cell r="M2320">
            <v>46.112111797474</v>
          </cell>
          <cell r="P2320">
            <v>8.2823945914689805</v>
          </cell>
        </row>
        <row r="2321">
          <cell r="A2321" t="str">
            <v>Magnesio-axinite</v>
          </cell>
          <cell r="D2321">
            <v>538.57442000000003</v>
          </cell>
          <cell r="F2321">
            <v>0.18714962363047247</v>
          </cell>
          <cell r="J2321">
            <v>2.0071506552427798</v>
          </cell>
          <cell r="M2321">
            <v>47.531109999617129</v>
          </cell>
        </row>
        <row r="2322">
          <cell r="A2322" t="str">
            <v>Magnesioanthophyllite</v>
          </cell>
          <cell r="D2322">
            <v>875.44648000000007</v>
          </cell>
          <cell r="F2322">
            <v>0.23026878810455667</v>
          </cell>
          <cell r="M2322">
            <v>43.861687581404176</v>
          </cell>
        </row>
        <row r="2323">
          <cell r="A2323" t="str">
            <v>Magnesioaubertite</v>
          </cell>
          <cell r="D2323">
            <v>540.89060999999992</v>
          </cell>
          <cell r="F2323">
            <v>5.217750036370572</v>
          </cell>
          <cell r="M2323">
            <v>65.075413307692671</v>
          </cell>
        </row>
        <row r="2324">
          <cell r="A2324" t="str">
            <v>Magnesiocarpholite</v>
          </cell>
          <cell r="D2324">
            <v>298.46483999999998</v>
          </cell>
          <cell r="F2324">
            <v>1.3508324799664846</v>
          </cell>
          <cell r="M2324">
            <v>53.605644135503539</v>
          </cell>
        </row>
        <row r="2325">
          <cell r="A2325" t="str">
            <v>Magnesiochloritoid</v>
          </cell>
          <cell r="D2325">
            <v>220.36526000000001</v>
          </cell>
          <cell r="F2325">
            <v>0.91479028954019348</v>
          </cell>
          <cell r="M2325">
            <v>50.822802105921774</v>
          </cell>
        </row>
        <row r="2326">
          <cell r="A2326" t="str">
            <v>Magnesiochromite</v>
          </cell>
          <cell r="D2326">
            <v>192.29480000000001</v>
          </cell>
          <cell r="M2326">
            <v>33.280983157110846</v>
          </cell>
        </row>
        <row r="2327">
          <cell r="A2327" t="str">
            <v>Magnesioclinoholmquistite</v>
          </cell>
          <cell r="D2327">
            <v>782.98756000000003</v>
          </cell>
          <cell r="F2327">
            <v>0.25746002912230176</v>
          </cell>
          <cell r="H2327">
            <v>1.7729528167727211</v>
          </cell>
          <cell r="M2327">
            <v>49.041085659138702</v>
          </cell>
        </row>
        <row r="2328">
          <cell r="A2328" t="str">
            <v>Magnesiocolumbite</v>
          </cell>
          <cell r="D2328">
            <v>330.49298499999998</v>
          </cell>
          <cell r="M2328">
            <v>29.046425902201829</v>
          </cell>
        </row>
        <row r="2329">
          <cell r="A2329" t="str">
            <v>Magnesiocopiapite</v>
          </cell>
          <cell r="D2329">
            <v>1218.3948800000001</v>
          </cell>
          <cell r="F2329">
            <v>3.4745287176518667</v>
          </cell>
          <cell r="M2329">
            <v>60.405079837498988</v>
          </cell>
        </row>
        <row r="2330">
          <cell r="A2330" t="str">
            <v>Magnesiocoulsonite</v>
          </cell>
          <cell r="D2330">
            <v>190.18559999999999</v>
          </cell>
          <cell r="M2330">
            <v>33.650076556795042</v>
          </cell>
        </row>
        <row r="2331">
          <cell r="A2331" t="str">
            <v>Magnesiocummingtonite</v>
          </cell>
          <cell r="D2331">
            <v>836.01898000000006</v>
          </cell>
          <cell r="F2331">
            <v>0.24112849686737975</v>
          </cell>
          <cell r="M2331">
            <v>45.930249095540873</v>
          </cell>
        </row>
        <row r="2332">
          <cell r="A2332" t="str">
            <v>Magnesiodumortierite</v>
          </cell>
          <cell r="D2332">
            <v>572.13905</v>
          </cell>
          <cell r="F2332">
            <v>0.35234092131973865</v>
          </cell>
          <cell r="J2332">
            <v>1.8894008370867188</v>
          </cell>
          <cell r="M2332">
            <v>50.335525953000406</v>
          </cell>
        </row>
        <row r="2333">
          <cell r="A2333" t="str">
            <v>Magnesioferrikatophorite</v>
          </cell>
          <cell r="D2333">
            <v>824.40105600000015</v>
          </cell>
          <cell r="F2333">
            <v>0.24452661545353474</v>
          </cell>
          <cell r="M2333">
            <v>46.57752403461258</v>
          </cell>
          <cell r="P2333">
            <v>5.5773261891600479</v>
          </cell>
        </row>
        <row r="2334">
          <cell r="A2334" t="str">
            <v>Magnesioferritaramite</v>
          </cell>
          <cell r="D2334">
            <v>910.68609600000002</v>
          </cell>
          <cell r="F2334">
            <v>0.22135838120888582</v>
          </cell>
          <cell r="M2334">
            <v>42.164429838840981</v>
          </cell>
          <cell r="P2334">
            <v>5.048889645066021</v>
          </cell>
        </row>
        <row r="2335">
          <cell r="A2335" t="str">
            <v>Magnesioferrite</v>
          </cell>
          <cell r="D2335">
            <v>199.9966</v>
          </cell>
          <cell r="M2335">
            <v>31.999343988847812</v>
          </cell>
        </row>
        <row r="2336">
          <cell r="A2336" t="str">
            <v>Magnesiofoitite</v>
          </cell>
          <cell r="D2336">
            <v>937.07705599999997</v>
          </cell>
          <cell r="F2336">
            <v>0.43024850242411655</v>
          </cell>
          <cell r="J2336">
            <v>3.4607612887706853</v>
          </cell>
          <cell r="M2336">
            <v>52.928560871732621</v>
          </cell>
        </row>
        <row r="2337">
          <cell r="A2337" t="str">
            <v>Magnesiogedrite</v>
          </cell>
          <cell r="D2337">
            <v>847.04964000000007</v>
          </cell>
          <cell r="F2337">
            <v>0.23798841352438327</v>
          </cell>
          <cell r="M2337">
            <v>45.332124809119804</v>
          </cell>
        </row>
        <row r="2338">
          <cell r="A2338" t="str">
            <v>Magnesiohastingsite</v>
          </cell>
          <cell r="D2338">
            <v>864.69032800000002</v>
          </cell>
          <cell r="F2338">
            <v>0.23313317319769997</v>
          </cell>
          <cell r="M2338">
            <v>44.407296758846137</v>
          </cell>
          <cell r="P2338">
            <v>2.6587284783414393</v>
          </cell>
        </row>
        <row r="2339">
          <cell r="A2339" t="str">
            <v>Magnesiohogbomite-2N2S</v>
          </cell>
          <cell r="D2339">
            <v>423.03287799999993</v>
          </cell>
          <cell r="F2339">
            <v>0.16678561801997815</v>
          </cell>
          <cell r="M2339">
            <v>40.846357100404859</v>
          </cell>
        </row>
        <row r="2340">
          <cell r="A2340" t="str">
            <v>Magnesiohogbomite-2N3S</v>
          </cell>
          <cell r="D2340">
            <v>421.88898399999999</v>
          </cell>
          <cell r="F2340">
            <v>0.16723783430192624</v>
          </cell>
          <cell r="M2340">
            <v>40.577873917656028</v>
          </cell>
        </row>
        <row r="2341">
          <cell r="A2341" t="str">
            <v>Magnesiohogbomite-6N6S</v>
          </cell>
          <cell r="D2341">
            <v>296.92915999999997</v>
          </cell>
          <cell r="M2341">
            <v>43.106308588890364</v>
          </cell>
        </row>
        <row r="2342">
          <cell r="A2342" t="str">
            <v>Magnesioholmquistite</v>
          </cell>
          <cell r="D2342">
            <v>782.98756000000003</v>
          </cell>
          <cell r="F2342">
            <v>0.25746002912230176</v>
          </cell>
          <cell r="H2342">
            <v>1.7729528167727211</v>
          </cell>
          <cell r="M2342">
            <v>49.041085659138702</v>
          </cell>
        </row>
        <row r="2343">
          <cell r="A2343" t="str">
            <v>Magnesiohornblende</v>
          </cell>
          <cell r="D2343">
            <v>821.15542500000015</v>
          </cell>
          <cell r="F2343">
            <v>0.24549311112448655</v>
          </cell>
          <cell r="M2343">
            <v>46.761622502828857</v>
          </cell>
        </row>
        <row r="2344">
          <cell r="A2344" t="str">
            <v>Magnesiohulsite</v>
          </cell>
          <cell r="D2344">
            <v>188.93350000000001</v>
          </cell>
          <cell r="J2344">
            <v>5.7215898715685682</v>
          </cell>
          <cell r="M2344">
            <v>42.341352909886282</v>
          </cell>
        </row>
        <row r="2345">
          <cell r="A2345" t="str">
            <v>Magnesiokatophorite</v>
          </cell>
          <cell r="D2345">
            <v>819.84059600000001</v>
          </cell>
          <cell r="F2345">
            <v>0.24588682358930178</v>
          </cell>
          <cell r="M2345">
            <v>46.83661700499642</v>
          </cell>
          <cell r="P2345">
            <v>5.6083507238277814</v>
          </cell>
        </row>
        <row r="2346">
          <cell r="A2346" t="str">
            <v>Magnesionigerite-2N1S</v>
          </cell>
          <cell r="D2346">
            <v>964.03355800000008</v>
          </cell>
          <cell r="F2346">
            <v>0.20910890324006751</v>
          </cell>
          <cell r="M2346">
            <v>39.831144550260561</v>
          </cell>
        </row>
        <row r="2347">
          <cell r="A2347" t="str">
            <v>Magnesionigerite-6N6S</v>
          </cell>
          <cell r="D2347">
            <v>964.03355800000008</v>
          </cell>
          <cell r="F2347">
            <v>0.20910890324006751</v>
          </cell>
          <cell r="M2347">
            <v>39.831144550260561</v>
          </cell>
        </row>
        <row r="2348">
          <cell r="A2348" t="str">
            <v>Magnesioriebeckite</v>
          </cell>
          <cell r="D2348">
            <v>841.27401599999996</v>
          </cell>
          <cell r="F2348">
            <v>0.23962228259288115</v>
          </cell>
          <cell r="M2348">
            <v>45.643344819531436</v>
          </cell>
          <cell r="P2348">
            <v>5.465464893188857</v>
          </cell>
        </row>
        <row r="2349">
          <cell r="A2349" t="str">
            <v>Magnesiosadanagaite</v>
          </cell>
          <cell r="D2349">
            <v>900.44388200000014</v>
          </cell>
          <cell r="F2349">
            <v>0.22387625040246537</v>
          </cell>
          <cell r="M2349">
            <v>42.644034534069938</v>
          </cell>
          <cell r="P2349">
            <v>0.63828986068895288</v>
          </cell>
        </row>
        <row r="2350">
          <cell r="A2350" t="str">
            <v>Magnesiostaurolite</v>
          </cell>
          <cell r="D2350">
            <v>803.99842000000001</v>
          </cell>
          <cell r="F2350">
            <v>0.12536591800764982</v>
          </cell>
          <cell r="M2350">
            <v>47.759496840802242</v>
          </cell>
        </row>
        <row r="2351">
          <cell r="A2351" t="str">
            <v>Magnesiotaaffeite-2N2S</v>
          </cell>
          <cell r="D2351">
            <v>553.76990000000001</v>
          </cell>
          <cell r="I2351">
            <v>1.6274232312012626</v>
          </cell>
          <cell r="M2351">
            <v>46.226853427750406</v>
          </cell>
        </row>
        <row r="2352">
          <cell r="A2352" t="str">
            <v>Magnesiotaaffeite-6N3S</v>
          </cell>
          <cell r="D2352">
            <v>426.604602</v>
          </cell>
          <cell r="I2352">
            <v>1.9012832871409111</v>
          </cell>
          <cell r="M2352">
            <v>45.004859089635417</v>
          </cell>
        </row>
        <row r="2353">
          <cell r="A2353" t="str">
            <v>Magnesiotaramite</v>
          </cell>
          <cell r="D2353">
            <v>850.27863600000012</v>
          </cell>
          <cell r="F2353">
            <v>0.23708463492430965</v>
          </cell>
          <cell r="M2353">
            <v>45.159972712756712</v>
          </cell>
          <cell r="P2353">
            <v>5.4075845320897837</v>
          </cell>
        </row>
        <row r="2354">
          <cell r="A2354" t="str">
            <v>Magnesite</v>
          </cell>
          <cell r="D2354">
            <v>84.3142</v>
          </cell>
          <cell r="K2354">
            <v>14.245524478676188</v>
          </cell>
          <cell r="M2354">
            <v>56.92777729018362</v>
          </cell>
        </row>
        <row r="2355">
          <cell r="A2355" t="str">
            <v>Magnesium-chlorophoenicite</v>
          </cell>
          <cell r="D2355">
            <v>465.61714749999999</v>
          </cell>
          <cell r="F2355">
            <v>0.86589594512302626</v>
          </cell>
          <cell r="M2355">
            <v>34.361707007364892</v>
          </cell>
        </row>
        <row r="2356">
          <cell r="A2356" t="str">
            <v>Magnesium-zippeite</v>
          </cell>
          <cell r="D2356">
            <v>755.47627999999997</v>
          </cell>
          <cell r="F2356">
            <v>0.93392475538742281</v>
          </cell>
          <cell r="M2356">
            <v>28.590163016104224</v>
          </cell>
        </row>
        <row r="2357">
          <cell r="A2357" t="str">
            <v>Magnesiumastrophyllite</v>
          </cell>
          <cell r="D2357">
            <v>1275.0228242000001</v>
          </cell>
          <cell r="F2357">
            <v>0.31621080999312201</v>
          </cell>
          <cell r="M2357">
            <v>37.644973163610601</v>
          </cell>
          <cell r="N2357">
            <v>1.4900441654383991</v>
          </cell>
          <cell r="P2357">
            <v>3.6061735623320614</v>
          </cell>
        </row>
        <row r="2358">
          <cell r="A2358" t="str">
            <v>Magnetite</v>
          </cell>
          <cell r="D2358">
            <v>231.5386</v>
          </cell>
          <cell r="M2358">
            <v>27.640142939449401</v>
          </cell>
        </row>
        <row r="2359">
          <cell r="A2359" t="str">
            <v>Magnetoplumbite</v>
          </cell>
          <cell r="D2359">
            <v>1181.2606760000001</v>
          </cell>
          <cell r="M2359">
            <v>25.734252072909943</v>
          </cell>
        </row>
        <row r="2360">
          <cell r="A2360" t="str">
            <v>Magniotriplite</v>
          </cell>
          <cell r="D2360">
            <v>187.63157519999999</v>
          </cell>
          <cell r="M2360">
            <v>34.108118493267334</v>
          </cell>
          <cell r="N2360">
            <v>10.125376381746648</v>
          </cell>
        </row>
        <row r="2361">
          <cell r="A2361" t="str">
            <v>Magnolite</v>
          </cell>
          <cell r="D2361">
            <v>576.77819999999997</v>
          </cell>
          <cell r="M2361">
            <v>8.3217777648323032</v>
          </cell>
        </row>
        <row r="2362">
          <cell r="A2362" t="str">
            <v>Magnussonite</v>
          </cell>
          <cell r="D2362">
            <v>665.06832999999995</v>
          </cell>
          <cell r="F2362">
            <v>0.11366576423808966</v>
          </cell>
          <cell r="M2362">
            <v>23.45535683528939</v>
          </cell>
        </row>
        <row r="2363">
          <cell r="A2363" t="str">
            <v>Mahnertite</v>
          </cell>
          <cell r="D2363">
            <v>621.26732600000003</v>
          </cell>
          <cell r="F2363">
            <v>1.622393384969355</v>
          </cell>
          <cell r="M2363">
            <v>33.478696093539611</v>
          </cell>
          <cell r="P2363">
            <v>2.7753473067727374</v>
          </cell>
        </row>
        <row r="2364">
          <cell r="A2364" t="str">
            <v>Majakite</v>
          </cell>
          <cell r="D2364">
            <v>240.03160000000003</v>
          </cell>
        </row>
        <row r="2365">
          <cell r="A2365" t="str">
            <v>Majorite</v>
          </cell>
          <cell r="D2365">
            <v>437.98672399999998</v>
          </cell>
          <cell r="M2365">
            <v>43.835301272739038</v>
          </cell>
        </row>
        <row r="2366">
          <cell r="A2366" t="str">
            <v>Makatite</v>
          </cell>
          <cell r="D2366">
            <v>392.39253600000001</v>
          </cell>
          <cell r="F2366">
            <v>2.5687032946008941</v>
          </cell>
          <cell r="M2366">
            <v>57.083552680013263</v>
          </cell>
          <cell r="P2366">
            <v>11.717739707464773</v>
          </cell>
        </row>
        <row r="2367">
          <cell r="A2367" t="str">
            <v>Makinenite</v>
          </cell>
          <cell r="D2367">
            <v>137.65</v>
          </cell>
        </row>
        <row r="2368">
          <cell r="A2368" t="str">
            <v>Makovickyite</v>
          </cell>
          <cell r="D2368">
            <v>1599.7885000000001</v>
          </cell>
        </row>
        <row r="2369">
          <cell r="A2369" t="str">
            <v>Malachite</v>
          </cell>
          <cell r="D2369">
            <v>221.11588</v>
          </cell>
          <cell r="F2369">
            <v>0.9116848595406174</v>
          </cell>
          <cell r="K2369">
            <v>5.4319933964037315</v>
          </cell>
          <cell r="M2369">
            <v>36.17876744085499</v>
          </cell>
        </row>
        <row r="2370">
          <cell r="A2370" t="str">
            <v>Malanite</v>
          </cell>
          <cell r="D2370">
            <v>580.54</v>
          </cell>
        </row>
        <row r="2371">
          <cell r="A2371" t="str">
            <v>Malayaite</v>
          </cell>
          <cell r="D2371">
            <v>266.87049999999999</v>
          </cell>
          <cell r="M2371">
            <v>29.975962123951504</v>
          </cell>
        </row>
        <row r="2372">
          <cell r="A2372" t="str">
            <v>Maldonite</v>
          </cell>
          <cell r="D2372">
            <v>602.91348000000005</v>
          </cell>
        </row>
        <row r="2373">
          <cell r="A2373" t="str">
            <v>Malhmoodite</v>
          </cell>
          <cell r="D2373">
            <v>409.07484399999998</v>
          </cell>
          <cell r="F2373">
            <v>1.9711600745608304</v>
          </cell>
          <cell r="M2373">
            <v>46.933416419025754</v>
          </cell>
        </row>
        <row r="2374">
          <cell r="A2374" t="str">
            <v>Malinkoite</v>
          </cell>
          <cell r="D2374">
            <v>125.882868</v>
          </cell>
          <cell r="J2374">
            <v>8.5873480416731525</v>
          </cell>
          <cell r="M2374">
            <v>50.839006940960388</v>
          </cell>
          <cell r="P2374">
            <v>18.262825089113797</v>
          </cell>
        </row>
        <row r="2375">
          <cell r="A2375" t="str">
            <v>Malladrite</v>
          </cell>
          <cell r="D2375">
            <v>188.05545519999998</v>
          </cell>
          <cell r="N2375">
            <v>60.615321729842599</v>
          </cell>
          <cell r="P2375">
            <v>24.449987877831052</v>
          </cell>
        </row>
        <row r="2376">
          <cell r="A2376" t="str">
            <v>Mallardite</v>
          </cell>
          <cell r="D2376">
            <v>277.10861</v>
          </cell>
          <cell r="F2376">
            <v>5.0922849347770178</v>
          </cell>
          <cell r="M2376">
            <v>63.510621340852602</v>
          </cell>
        </row>
        <row r="2377">
          <cell r="A2377" t="str">
            <v>Mallestigite</v>
          </cell>
          <cell r="D2377">
            <v>1134.4226799999999</v>
          </cell>
          <cell r="F2377">
            <v>1.0662057637987281</v>
          </cell>
          <cell r="M2377">
            <v>23.976054498487287</v>
          </cell>
        </row>
        <row r="2378">
          <cell r="A2378" t="str">
            <v>Mammothite</v>
          </cell>
          <cell r="D2378">
            <v>2284.1697799999997</v>
          </cell>
          <cell r="F2378">
            <v>0.70603508290876704</v>
          </cell>
          <cell r="M2378">
            <v>18.211623480983103</v>
          </cell>
        </row>
        <row r="2379">
          <cell r="A2379" t="str">
            <v>Manaksite</v>
          </cell>
          <cell r="D2379">
            <v>389.36211800000001</v>
          </cell>
          <cell r="M2379">
            <v>41.091311302143673</v>
          </cell>
          <cell r="P2379">
            <v>5.9044696279364297</v>
          </cell>
        </row>
        <row r="2380">
          <cell r="A2380" t="str">
            <v>Manandonite</v>
          </cell>
          <cell r="D2380">
            <v>511.82342</v>
          </cell>
          <cell r="F2380">
            <v>1.5754495954874437</v>
          </cell>
          <cell r="H2380">
            <v>2.7122635380772531</v>
          </cell>
          <cell r="J2380">
            <v>2.1120565369986393</v>
          </cell>
          <cell r="M2380">
            <v>56.267296248381903</v>
          </cell>
        </row>
        <row r="2381">
          <cell r="A2381" t="str">
            <v>Manasseite</v>
          </cell>
          <cell r="D2381">
            <v>603.98083999999994</v>
          </cell>
          <cell r="F2381">
            <v>4.0051866545965273</v>
          </cell>
          <cell r="K2381">
            <v>1.9886392422647048</v>
          </cell>
          <cell r="M2381">
            <v>60.926800260749999</v>
          </cell>
        </row>
        <row r="2382">
          <cell r="A2382" t="str">
            <v>Mandarinoite</v>
          </cell>
          <cell r="D2382">
            <v>600.66028000000006</v>
          </cell>
          <cell r="F2382">
            <v>2.0136640298572765</v>
          </cell>
          <cell r="M2382">
            <v>39.954531370044968</v>
          </cell>
        </row>
        <row r="2383">
          <cell r="A2383" t="str">
            <v>Mangan-neptunite</v>
          </cell>
          <cell r="D2383">
            <v>906.77901099999985</v>
          </cell>
          <cell r="H2383">
            <v>0.76545662347713961</v>
          </cell>
          <cell r="M2383">
            <v>42.346105869448721</v>
          </cell>
          <cell r="P2383">
            <v>5.0706440535377606</v>
          </cell>
        </row>
        <row r="2384">
          <cell r="A2384" t="str">
            <v>Manganarsite</v>
          </cell>
          <cell r="D2384">
            <v>446.68430999999998</v>
          </cell>
          <cell r="F2384">
            <v>0.90259718323215787</v>
          </cell>
          <cell r="M2384">
            <v>28.65450993790223</v>
          </cell>
        </row>
        <row r="2385">
          <cell r="A2385" t="str">
            <v>Manganaxinite</v>
          </cell>
          <cell r="D2385">
            <v>569.20746999999994</v>
          </cell>
          <cell r="F2385">
            <v>0.17707778852586037</v>
          </cell>
          <cell r="J2385">
            <v>1.899131787571235</v>
          </cell>
          <cell r="M2385">
            <v>44.973127285205869</v>
          </cell>
        </row>
        <row r="2386">
          <cell r="A2386" t="str">
            <v>Manganbabingtonite</v>
          </cell>
          <cell r="D2386">
            <v>572.59472749999998</v>
          </cell>
          <cell r="F2386">
            <v>0.17603026217177317</v>
          </cell>
          <cell r="M2386">
            <v>41.912890299884928</v>
          </cell>
        </row>
        <row r="2387">
          <cell r="A2387" t="str">
            <v>Manganbelyankinite</v>
          </cell>
          <cell r="D2387">
            <v>723.53168400000004</v>
          </cell>
          <cell r="F2387">
            <v>2.5075501738497463</v>
          </cell>
          <cell r="M2387">
            <v>46.437137091566534</v>
          </cell>
        </row>
        <row r="2388">
          <cell r="A2388" t="str">
            <v>Manganberzeliite</v>
          </cell>
          <cell r="D2388">
            <v>618.73500100000001</v>
          </cell>
          <cell r="M2388">
            <v>31.029891583586039</v>
          </cell>
          <cell r="P2388">
            <v>2.7867060974622317</v>
          </cell>
        </row>
        <row r="2389">
          <cell r="A2389" t="str">
            <v>Manganese-hornesite</v>
          </cell>
          <cell r="D2389">
            <v>563.80000250000001</v>
          </cell>
          <cell r="F2389">
            <v>2.8604185754681688</v>
          </cell>
          <cell r="M2389">
            <v>45.404469468763438</v>
          </cell>
        </row>
        <row r="2390">
          <cell r="A2390" t="str">
            <v>Manganese-shadlunite</v>
          </cell>
          <cell r="D2390">
            <v>842.50153750000004</v>
          </cell>
        </row>
        <row r="2391">
          <cell r="A2391" t="str">
            <v>Mangangordonite</v>
          </cell>
          <cell r="D2391">
            <v>480.92381299999994</v>
          </cell>
          <cell r="F2391">
            <v>3.7725143795281357</v>
          </cell>
          <cell r="M2391">
            <v>59.882499517652299</v>
          </cell>
        </row>
        <row r="2392">
          <cell r="A2392" t="str">
            <v>Manganhumite</v>
          </cell>
          <cell r="D2392">
            <v>641.22249249999993</v>
          </cell>
          <cell r="F2392">
            <v>0.31438073735381333</v>
          </cell>
          <cell r="M2392">
            <v>34.93196240304998</v>
          </cell>
        </row>
        <row r="2393">
          <cell r="A2393" t="str">
            <v>Manganite</v>
          </cell>
          <cell r="D2393">
            <v>87.944789999999998</v>
          </cell>
          <cell r="F2393">
            <v>1.1461054145447389</v>
          </cell>
          <cell r="M2393">
            <v>36.385100243004729</v>
          </cell>
        </row>
        <row r="2394">
          <cell r="A2394" t="str">
            <v>Manganlotharmeyerite</v>
          </cell>
          <cell r="D2394">
            <v>414.80079799999999</v>
          </cell>
          <cell r="F2394">
            <v>1.0205737357332665</v>
          </cell>
          <cell r="M2394">
            <v>38.571285487256944</v>
          </cell>
        </row>
        <row r="2395">
          <cell r="A2395" t="str">
            <v>Manganochromite</v>
          </cell>
          <cell r="D2395">
            <v>225.53238999999996</v>
          </cell>
          <cell r="M2395">
            <v>28.376234562139835</v>
          </cell>
        </row>
        <row r="2396">
          <cell r="A2396" t="str">
            <v>Manganocolumbite</v>
          </cell>
          <cell r="D2396">
            <v>394.81459699999999</v>
          </cell>
          <cell r="M2396">
            <v>24.314298592156661</v>
          </cell>
        </row>
        <row r="2397">
          <cell r="A2397" t="str">
            <v>Manganocummingtonite</v>
          </cell>
          <cell r="D2397">
            <v>842.08658000000003</v>
          </cell>
          <cell r="F2397">
            <v>0.23939106118993134</v>
          </cell>
          <cell r="M2397">
            <v>45.599301677506844</v>
          </cell>
        </row>
        <row r="2398">
          <cell r="A2398" t="str">
            <v>Manganogrunerite</v>
          </cell>
          <cell r="D2398">
            <v>999.79657999999995</v>
          </cell>
          <cell r="F2398">
            <v>0.20162901537430747</v>
          </cell>
          <cell r="M2398">
            <v>38.406372624319246</v>
          </cell>
        </row>
        <row r="2399">
          <cell r="A2399" t="str">
            <v>Manganokhomyakovite</v>
          </cell>
          <cell r="D2399">
            <v>3346.8272110000003</v>
          </cell>
          <cell r="F2399">
            <v>6.7761639816546829E-2</v>
          </cell>
          <cell r="M2399">
            <v>36.54667698349845</v>
          </cell>
          <cell r="P2399">
            <v>8.2429476817110761</v>
          </cell>
        </row>
        <row r="2400">
          <cell r="A2400" t="str">
            <v>Manganokukisvumite</v>
          </cell>
          <cell r="D2400">
            <v>1129.1249780000001</v>
          </cell>
          <cell r="F2400">
            <v>0.71413883822522262</v>
          </cell>
          <cell r="M2400">
            <v>45.343147125029766</v>
          </cell>
          <cell r="P2400">
            <v>12.216416312419936</v>
          </cell>
        </row>
        <row r="2401">
          <cell r="A2401" t="str">
            <v>Manganolangbeinite</v>
          </cell>
          <cell r="D2401">
            <v>476.26350000000002</v>
          </cell>
          <cell r="M2401">
            <v>40.312306107858355</v>
          </cell>
        </row>
        <row r="2402">
          <cell r="A2402" t="str">
            <v>Manganonaujakasite</v>
          </cell>
          <cell r="D2402">
            <v>943.01536450000003</v>
          </cell>
          <cell r="M2402">
            <v>44.112155078253764</v>
          </cell>
          <cell r="P2402">
            <v>14.627397727834159</v>
          </cell>
        </row>
        <row r="2403">
          <cell r="A2403" t="str">
            <v>Manganonordite-(Ce)</v>
          </cell>
          <cell r="D2403">
            <v>792.14515400000005</v>
          </cell>
          <cell r="M2403">
            <v>34.335853552415976</v>
          </cell>
          <cell r="P2403">
            <v>8.7066497411155037</v>
          </cell>
        </row>
        <row r="2404">
          <cell r="A2404" t="str">
            <v>Manganosegelerite</v>
          </cell>
          <cell r="D2404">
            <v>426.98648799999995</v>
          </cell>
          <cell r="F2404">
            <v>2.1245309289506138</v>
          </cell>
          <cell r="M2404">
            <v>48.711658529110181</v>
          </cell>
        </row>
        <row r="2405">
          <cell r="A2405" t="str">
            <v>Manganosite</v>
          </cell>
          <cell r="D2405">
            <v>70.937449999999998</v>
          </cell>
          <cell r="M2405">
            <v>22.554236161576149</v>
          </cell>
        </row>
        <row r="2406">
          <cell r="A2406" t="str">
            <v>Manganostibite</v>
          </cell>
          <cell r="D2406">
            <v>764.24857499999996</v>
          </cell>
          <cell r="M2406">
            <v>25.12177402489759</v>
          </cell>
        </row>
        <row r="2407">
          <cell r="A2407" t="str">
            <v>Manganotantalite</v>
          </cell>
          <cell r="D2407">
            <v>512.83024999999998</v>
          </cell>
          <cell r="M2407">
            <v>18.718942574077875</v>
          </cell>
        </row>
        <row r="2408">
          <cell r="A2408" t="str">
            <v>Manganotapiolite</v>
          </cell>
          <cell r="D2408">
            <v>482.70889899999997</v>
          </cell>
          <cell r="M2408">
            <v>19.887016833306816</v>
          </cell>
        </row>
        <row r="2409">
          <cell r="A2409" t="str">
            <v>Manganotychite</v>
          </cell>
          <cell r="D2409">
            <v>578.33386800000005</v>
          </cell>
          <cell r="K2409">
            <v>8.3073122046520016</v>
          </cell>
          <cell r="M2409">
            <v>44.263428819285402</v>
          </cell>
          <cell r="P2409">
            <v>23.85103408815062</v>
          </cell>
        </row>
        <row r="2410">
          <cell r="A2410" t="str">
            <v>Manganpyrosmalite</v>
          </cell>
          <cell r="D2410">
            <v>1071.5241299999998</v>
          </cell>
          <cell r="F2410">
            <v>0.56439606264396514</v>
          </cell>
          <cell r="M2410">
            <v>31.356027418626592</v>
          </cell>
        </row>
        <row r="2411">
          <cell r="A2411" t="str">
            <v>Manganvesuvianite</v>
          </cell>
          <cell r="D2411">
            <v>2951.2574999999997</v>
          </cell>
          <cell r="F2411">
            <v>0.30396080314916613</v>
          </cell>
          <cell r="M2411">
            <v>42.231261081081541</v>
          </cell>
        </row>
        <row r="2412">
          <cell r="A2412" t="str">
            <v>Manjiroite</v>
          </cell>
          <cell r="D2412">
            <v>739.94228959999998</v>
          </cell>
          <cell r="F2412">
            <v>0.43589994048638581</v>
          </cell>
          <cell r="M2412">
            <v>38.055594869732658</v>
          </cell>
          <cell r="P2412">
            <v>2.1748773960060466</v>
          </cell>
        </row>
        <row r="2413">
          <cell r="A2413" t="str">
            <v>Mannardite</v>
          </cell>
          <cell r="D2413">
            <v>800.49567999999999</v>
          </cell>
          <cell r="F2413">
            <v>0.25182896677218797</v>
          </cell>
          <cell r="M2413">
            <v>33.977672434159793</v>
          </cell>
        </row>
        <row r="2414">
          <cell r="A2414" t="str">
            <v>Mansfieldite</v>
          </cell>
          <cell r="D2414">
            <v>201.93129999999999</v>
          </cell>
          <cell r="F2414">
            <v>1.9965998337058199</v>
          </cell>
          <cell r="M2414">
            <v>47.539138310900789</v>
          </cell>
        </row>
        <row r="2415">
          <cell r="A2415" t="str">
            <v>Mantienneite</v>
          </cell>
          <cell r="D2415">
            <v>890.68804799999998</v>
          </cell>
          <cell r="F2415">
            <v>3.7344185851251028</v>
          </cell>
          <cell r="M2415">
            <v>61.074087748396508</v>
          </cell>
        </row>
        <row r="2416">
          <cell r="A2416" t="str">
            <v>Mapimite</v>
          </cell>
          <cell r="D2416">
            <v>963.26075999999989</v>
          </cell>
          <cell r="F2416">
            <v>2.5113199877466204</v>
          </cell>
          <cell r="M2416">
            <v>43.185024997800184</v>
          </cell>
        </row>
        <row r="2417">
          <cell r="A2417" t="str">
            <v>Marcasite</v>
          </cell>
          <cell r="D2417">
            <v>119.97900000000001</v>
          </cell>
        </row>
        <row r="2418">
          <cell r="A2418" t="str">
            <v>Marecottite</v>
          </cell>
          <cell r="D2418">
            <v>3276.3363600000002</v>
          </cell>
          <cell r="F2418">
            <v>1.7843259536392657</v>
          </cell>
          <cell r="M2418">
            <v>33.206578338006778</v>
          </cell>
        </row>
        <row r="2419">
          <cell r="A2419" t="str">
            <v>Margaritasite</v>
          </cell>
          <cell r="D2419">
            <v>974.698984</v>
          </cell>
          <cell r="F2419">
            <v>0.26886700848351358</v>
          </cell>
          <cell r="M2419">
            <v>21.667415629521166</v>
          </cell>
        </row>
        <row r="2420">
          <cell r="A2420" t="str">
            <v>Margarite</v>
          </cell>
          <cell r="D2420">
            <v>398.18383999999998</v>
          </cell>
          <cell r="F2420">
            <v>0.50626866223400735</v>
          </cell>
          <cell r="M2420">
            <v>48.217125034506672</v>
          </cell>
        </row>
        <row r="2421">
          <cell r="A2421" t="str">
            <v>Margarosanite</v>
          </cell>
          <cell r="D2421">
            <v>523.03712499999995</v>
          </cell>
          <cell r="M2421">
            <v>27.530474055737443</v>
          </cell>
        </row>
        <row r="2422">
          <cell r="A2422" t="str">
            <v>Marialite</v>
          </cell>
          <cell r="D2422">
            <v>845.111492</v>
          </cell>
          <cell r="M2422">
            <v>45.436087857624351</v>
          </cell>
          <cell r="P2422">
            <v>10.881294701409647</v>
          </cell>
        </row>
        <row r="2423">
          <cell r="A2423" t="str">
            <v>Maricite</v>
          </cell>
          <cell r="D2423">
            <v>173.80813000000001</v>
          </cell>
          <cell r="M2423">
            <v>36.820832259112393</v>
          </cell>
          <cell r="P2423">
            <v>13.22709587865654</v>
          </cell>
        </row>
        <row r="2424">
          <cell r="A2424" t="str">
            <v>Maricopaite</v>
          </cell>
          <cell r="D2424">
            <v>5088.1355680000006</v>
          </cell>
          <cell r="F2424">
            <v>1.2598914306286422</v>
          </cell>
          <cell r="M2424">
            <v>41.443882377310118</v>
          </cell>
        </row>
        <row r="2425">
          <cell r="A2425" t="str">
            <v>Marokite</v>
          </cell>
          <cell r="D2425">
            <v>213.95169999999999</v>
          </cell>
          <cell r="M2425">
            <v>29.912171765870522</v>
          </cell>
        </row>
        <row r="2426">
          <cell r="A2426" t="str">
            <v>Marrite</v>
          </cell>
          <cell r="D2426">
            <v>486.18780000000004</v>
          </cell>
        </row>
        <row r="2427">
          <cell r="A2427" t="str">
            <v>Marshite</v>
          </cell>
          <cell r="D2427">
            <v>190.45047</v>
          </cell>
        </row>
        <row r="2428">
          <cell r="A2428" t="str">
            <v>Marsturite</v>
          </cell>
          <cell r="D2428">
            <v>609.308358</v>
          </cell>
          <cell r="F2428">
            <v>0.16542362939324723</v>
          </cell>
          <cell r="M2428">
            <v>39.387445921101246</v>
          </cell>
          <cell r="P2428">
            <v>3.7730925069634451</v>
          </cell>
        </row>
        <row r="2429">
          <cell r="A2429" t="str">
            <v>Marthozite</v>
          </cell>
          <cell r="D2429">
            <v>1303.6665399999999</v>
          </cell>
          <cell r="F2429">
            <v>1.2370525364561402</v>
          </cell>
          <cell r="M2429">
            <v>26.999757161827592</v>
          </cell>
        </row>
        <row r="2430">
          <cell r="A2430" t="str">
            <v>Martinite</v>
          </cell>
          <cell r="D2430">
            <v>1598.3805704000001</v>
          </cell>
          <cell r="F2430">
            <v>0.50448060676701534</v>
          </cell>
          <cell r="J2430">
            <v>0.67630952228697083</v>
          </cell>
          <cell r="M2430">
            <v>44.042927763056348</v>
          </cell>
          <cell r="N2430">
            <v>2.3772064740808987</v>
          </cell>
          <cell r="P2430">
            <v>11.50653025981002</v>
          </cell>
        </row>
        <row r="2431">
          <cell r="A2431" t="str">
            <v>Marumoite</v>
          </cell>
          <cell r="D2431">
            <v>12577.335999999999</v>
          </cell>
        </row>
        <row r="2432">
          <cell r="A2432" t="str">
            <v>Mascagnite</v>
          </cell>
          <cell r="D2432">
            <v>132.14060000000001</v>
          </cell>
          <cell r="F2432">
            <v>6.1022274758855337</v>
          </cell>
          <cell r="L2432">
            <v>21.199752384959655</v>
          </cell>
          <cell r="M2432">
            <v>48.431443477629124</v>
          </cell>
        </row>
        <row r="2433">
          <cell r="A2433" t="str">
            <v>Maslovite</v>
          </cell>
          <cell r="D2433">
            <v>531.66039999999998</v>
          </cell>
        </row>
        <row r="2434">
          <cell r="A2434" t="str">
            <v>Massicot</v>
          </cell>
          <cell r="D2434">
            <v>223.1994</v>
          </cell>
          <cell r="M2434">
            <v>7.1682092335373664</v>
          </cell>
        </row>
        <row r="2435">
          <cell r="A2435" t="str">
            <v>Masutomilite</v>
          </cell>
          <cell r="D2435">
            <v>402.1734098</v>
          </cell>
          <cell r="F2435">
            <v>0.12531161626290094</v>
          </cell>
          <cell r="H2435">
            <v>3.4517448597368703</v>
          </cell>
          <cell r="M2435">
            <v>41.771458755451512</v>
          </cell>
          <cell r="N2435">
            <v>7.0858997898871028</v>
          </cell>
        </row>
        <row r="2436">
          <cell r="A2436" t="str">
            <v>Masuyite</v>
          </cell>
          <cell r="D2436">
            <v>1153.3418199999999</v>
          </cell>
          <cell r="F2436">
            <v>0.69914398837978509</v>
          </cell>
          <cell r="M2436">
            <v>19.421094086400164</v>
          </cell>
        </row>
        <row r="2437">
          <cell r="A2437" t="str">
            <v>Mathewrogersite</v>
          </cell>
          <cell r="D2437">
            <v>2678.7906899999998</v>
          </cell>
          <cell r="F2437">
            <v>0.30101343976225337</v>
          </cell>
          <cell r="M2437">
            <v>25.085005801629094</v>
          </cell>
        </row>
        <row r="2438">
          <cell r="A2438" t="str">
            <v>Mathiasite</v>
          </cell>
          <cell r="D2438">
            <v>1682.5611799999999</v>
          </cell>
          <cell r="M2438">
            <v>36.134032285233161</v>
          </cell>
        </row>
        <row r="2439">
          <cell r="A2439" t="str">
            <v>Matildite</v>
          </cell>
          <cell r="D2439">
            <v>380.98060000000004</v>
          </cell>
        </row>
        <row r="2440">
          <cell r="A2440" t="str">
            <v>Matlockite</v>
          </cell>
          <cell r="D2440">
            <v>261.65110319999997</v>
          </cell>
          <cell r="N2440">
            <v>7.260968124211602</v>
          </cell>
        </row>
        <row r="2441">
          <cell r="A2441" t="str">
            <v>Matraite</v>
          </cell>
          <cell r="D2441">
            <v>97.456000000000003</v>
          </cell>
        </row>
        <row r="2442">
          <cell r="A2442" t="str">
            <v>Matsubaraite</v>
          </cell>
          <cell r="D2442">
            <v>1054.2088000000001</v>
          </cell>
          <cell r="M2442">
            <v>33.388717680975532</v>
          </cell>
        </row>
        <row r="2443">
          <cell r="A2443" t="str">
            <v>Mattagamite</v>
          </cell>
          <cell r="D2443">
            <v>314.13319999999999</v>
          </cell>
        </row>
        <row r="2444">
          <cell r="A2444" t="str">
            <v>Matteuccite</v>
          </cell>
          <cell r="D2444">
            <v>138.07658800000002</v>
          </cell>
          <cell r="F2444">
            <v>2.1899585178046257</v>
          </cell>
          <cell r="M2444">
            <v>57.936686558332383</v>
          </cell>
          <cell r="P2444">
            <v>16.650011658746955</v>
          </cell>
        </row>
        <row r="2445">
          <cell r="A2445" t="str">
            <v>Mattheddleite</v>
          </cell>
          <cell r="D2445">
            <v>5314.6469000000006</v>
          </cell>
          <cell r="M2445">
            <v>13.24591479445229</v>
          </cell>
        </row>
        <row r="2446">
          <cell r="A2446" t="str">
            <v>Matulaite</v>
          </cell>
          <cell r="D2446">
            <v>2509.9767039999997</v>
          </cell>
          <cell r="F2446">
            <v>3.0519582065411877</v>
          </cell>
          <cell r="M2446">
            <v>61.193492256412597</v>
          </cell>
        </row>
        <row r="2447">
          <cell r="A2447" t="str">
            <v>Matveevite</v>
          </cell>
          <cell r="D2447">
            <v>1009.685068</v>
          </cell>
          <cell r="F2447">
            <v>3.2942965142473515</v>
          </cell>
          <cell r="M2447">
            <v>53.876165671888501</v>
          </cell>
        </row>
        <row r="2448">
          <cell r="A2448" t="str">
            <v>Maucherite</v>
          </cell>
          <cell r="D2448">
            <v>1244.9627999999998</v>
          </cell>
        </row>
        <row r="2449">
          <cell r="A2449" t="str">
            <v>Maufite</v>
          </cell>
          <cell r="D2449">
            <v>505.13722999999999</v>
          </cell>
          <cell r="F2449">
            <v>1.5963028502175538</v>
          </cell>
          <cell r="M2449">
            <v>53.844734429889485</v>
          </cell>
        </row>
        <row r="2450">
          <cell r="A2450" t="str">
            <v>Mawbyite</v>
          </cell>
          <cell r="D2450">
            <v>649.01991199999998</v>
          </cell>
          <cell r="F2450">
            <v>0.27954334935720743</v>
          </cell>
          <cell r="M2450">
            <v>24.15859931274343</v>
          </cell>
        </row>
        <row r="2451">
          <cell r="A2451" t="str">
            <v>Mawsonite</v>
          </cell>
          <cell r="D2451">
            <v>868.20800000000008</v>
          </cell>
        </row>
        <row r="2452">
          <cell r="A2452" t="str">
            <v>Maxwellite</v>
          </cell>
          <cell r="D2452">
            <v>236.75437120000001</v>
          </cell>
          <cell r="M2452">
            <v>27.031222137790035</v>
          </cell>
          <cell r="N2452">
            <v>8.0245205626851792</v>
          </cell>
          <cell r="P2452">
            <v>9.7103879786782166</v>
          </cell>
        </row>
        <row r="2453">
          <cell r="A2453" t="str">
            <v>Mayenite</v>
          </cell>
          <cell r="D2453">
            <v>1386.6577600000001</v>
          </cell>
          <cell r="M2453">
            <v>38.075739755713045</v>
          </cell>
        </row>
        <row r="2454">
          <cell r="A2454" t="str">
            <v>Mayingite</v>
          </cell>
          <cell r="D2454">
            <v>528.80039999999997</v>
          </cell>
        </row>
        <row r="2455">
          <cell r="A2455" t="str">
            <v>Mazzite</v>
          </cell>
          <cell r="D2455">
            <v>2808.0448919999999</v>
          </cell>
          <cell r="F2455">
            <v>1.8665257150739314</v>
          </cell>
          <cell r="M2455">
            <v>55.837469139720575</v>
          </cell>
        </row>
        <row r="2456">
          <cell r="A2456" t="str">
            <v>Mbobomkulite</v>
          </cell>
          <cell r="D2456">
            <v>567.00328999999999</v>
          </cell>
          <cell r="F2456">
            <v>3.1997909571212539</v>
          </cell>
          <cell r="L2456">
            <v>3.7054652716389005</v>
          </cell>
          <cell r="M2456">
            <v>60.667566849568011</v>
          </cell>
        </row>
        <row r="2457">
          <cell r="A2457" t="str">
            <v>Mcallisterite</v>
          </cell>
          <cell r="D2457">
            <v>768.54719999999998</v>
          </cell>
          <cell r="F2457">
            <v>3.9344623205965745</v>
          </cell>
          <cell r="J2457">
            <v>16.878598998213771</v>
          </cell>
          <cell r="M2457">
            <v>72.862018103767738</v>
          </cell>
        </row>
        <row r="2458">
          <cell r="A2458" t="str">
            <v>Mcalpineite</v>
          </cell>
          <cell r="D2458">
            <v>432.24968000000001</v>
          </cell>
          <cell r="F2458">
            <v>0.4663693446806022</v>
          </cell>
          <cell r="M2458">
            <v>25.909978695646458</v>
          </cell>
        </row>
        <row r="2459">
          <cell r="A2459" t="str">
            <v>Mcauslanite</v>
          </cell>
          <cell r="D2459">
            <v>945.67091119999998</v>
          </cell>
          <cell r="F2459">
            <v>3.9436319292803899</v>
          </cell>
          <cell r="M2459">
            <v>57.523139768539814</v>
          </cell>
          <cell r="N2459">
            <v>2.0089867389377725</v>
          </cell>
        </row>
        <row r="2460">
          <cell r="A2460" t="str">
            <v>Mcbirneyite</v>
          </cell>
          <cell r="D2460">
            <v>420.51619999999997</v>
          </cell>
          <cell r="M2460">
            <v>30.437638312150639</v>
          </cell>
        </row>
        <row r="2461">
          <cell r="A2461" t="str">
            <v>Mcconnellite</v>
          </cell>
          <cell r="D2461">
            <v>147.54089999999999</v>
          </cell>
          <cell r="M2461">
            <v>21.688087845472001</v>
          </cell>
        </row>
        <row r="2462">
          <cell r="A2462" t="str">
            <v>Mccrillisite</v>
          </cell>
          <cell r="D2462">
            <v>753.74592099999995</v>
          </cell>
          <cell r="F2462">
            <v>0.4011723202413191</v>
          </cell>
          <cell r="H2462">
            <v>0.23021683456645867</v>
          </cell>
          <cell r="I2462">
            <v>0.89673918115969498</v>
          </cell>
          <cell r="M2462">
            <v>37.146403343521385</v>
          </cell>
          <cell r="P2462">
            <v>3.0500686450812649</v>
          </cell>
        </row>
        <row r="2463">
          <cell r="A2463" t="str">
            <v>Mcgillite</v>
          </cell>
          <cell r="D2463">
            <v>1038.4036699999999</v>
          </cell>
          <cell r="F2463">
            <v>0.77653038341052871</v>
          </cell>
          <cell r="M2463">
            <v>35.437682919591381</v>
          </cell>
        </row>
        <row r="2464">
          <cell r="A2464" t="str">
            <v>Mcgovernite</v>
          </cell>
          <cell r="D2464">
            <v>1438.5492100000001</v>
          </cell>
          <cell r="F2464">
            <v>0.98092994677602996</v>
          </cell>
          <cell r="M2464">
            <v>34.477889011527104</v>
          </cell>
        </row>
        <row r="2465">
          <cell r="A2465" t="str">
            <v>Mcguinnessite</v>
          </cell>
          <cell r="D2465">
            <v>162.25438</v>
          </cell>
          <cell r="F2465">
            <v>1.2424194650400193</v>
          </cell>
          <cell r="K2465">
            <v>7.4025736624182343</v>
          </cell>
          <cell r="M2465">
            <v>49.303445614226256</v>
          </cell>
        </row>
        <row r="2466">
          <cell r="A2466" t="str">
            <v>Mckelveyite-(Nd)</v>
          </cell>
          <cell r="D2466">
            <v>456.92584360000001</v>
          </cell>
          <cell r="F2466">
            <v>3.5294654977138613</v>
          </cell>
          <cell r="K2466">
            <v>5.2573082342502016</v>
          </cell>
          <cell r="M2466">
            <v>49.021433814123618</v>
          </cell>
          <cell r="P2466">
            <v>1.006280048371508</v>
          </cell>
        </row>
        <row r="2467">
          <cell r="A2467" t="str">
            <v>Mckelveyite-(Y)</v>
          </cell>
          <cell r="D2467">
            <v>1027.5433829999999</v>
          </cell>
          <cell r="F2467">
            <v>0.58855325235450429</v>
          </cell>
          <cell r="K2467">
            <v>7.0134265075599247</v>
          </cell>
          <cell r="M2467">
            <v>32.698123072824067</v>
          </cell>
          <cell r="P2467">
            <v>2.2373525420288756</v>
          </cell>
        </row>
        <row r="2468">
          <cell r="A2468" t="str">
            <v>Mckinstryite</v>
          </cell>
          <cell r="D2468">
            <v>212.34464</v>
          </cell>
        </row>
        <row r="2469">
          <cell r="A2469" t="str">
            <v>Mcnearite</v>
          </cell>
          <cell r="D2469">
            <v>994.06864800000005</v>
          </cell>
          <cell r="F2469">
            <v>1.2167449425484749</v>
          </cell>
          <cell r="M2469">
            <v>38.627674333412834</v>
          </cell>
          <cell r="P2469">
            <v>2.3126942033886579</v>
          </cell>
        </row>
        <row r="2470">
          <cell r="A2470" t="str">
            <v>Medaite</v>
          </cell>
          <cell r="D2470">
            <v>827.81784999999991</v>
          </cell>
          <cell r="F2470">
            <v>0.12175866949474454</v>
          </cell>
          <cell r="M2470">
            <v>36.721677359336965</v>
          </cell>
        </row>
        <row r="2471">
          <cell r="A2471" t="str">
            <v>Medenbachite</v>
          </cell>
          <cell r="D2471">
            <v>879.78489999999999</v>
          </cell>
          <cell r="F2471">
            <v>0.28641660023944487</v>
          </cell>
          <cell r="M2471">
            <v>21.822697798064048</v>
          </cell>
        </row>
        <row r="2472">
          <cell r="A2472" t="str">
            <v>Megacyclite</v>
          </cell>
          <cell r="D2472">
            <v>1250.1238840000001</v>
          </cell>
          <cell r="F2472">
            <v>3.7088516261001221</v>
          </cell>
          <cell r="M2472">
            <v>58.232044785091077</v>
          </cell>
          <cell r="P2472">
            <v>14.711993455522204</v>
          </cell>
        </row>
        <row r="2473">
          <cell r="A2473" t="str">
            <v>Megakalsilite</v>
          </cell>
          <cell r="D2473">
            <v>158.16293999999999</v>
          </cell>
          <cell r="M2473">
            <v>40.463081933100128</v>
          </cell>
        </row>
        <row r="2474">
          <cell r="A2474" t="str">
            <v>Meionite</v>
          </cell>
          <cell r="D2474">
            <v>934.70904000000007</v>
          </cell>
          <cell r="K2474">
            <v>1.2849988056176282</v>
          </cell>
          <cell r="M2474">
            <v>46.215857717605893</v>
          </cell>
        </row>
        <row r="2475">
          <cell r="A2475" t="str">
            <v>Meixnerite</v>
          </cell>
          <cell r="D2475">
            <v>577.98631999999998</v>
          </cell>
          <cell r="F2475">
            <v>4.5340934712780054</v>
          </cell>
          <cell r="M2475">
            <v>60.898811584329536</v>
          </cell>
        </row>
        <row r="2476">
          <cell r="A2476" t="str">
            <v>Melanocerite-(Ce)</v>
          </cell>
          <cell r="D2476">
            <v>903.0642216</v>
          </cell>
          <cell r="F2476">
            <v>0.27903331122292352</v>
          </cell>
          <cell r="J2476">
            <v>1.1970355752603543</v>
          </cell>
          <cell r="M2476">
            <v>23.917667739877601</v>
          </cell>
          <cell r="N2476">
            <v>1.0518854997012097</v>
          </cell>
        </row>
        <row r="2477">
          <cell r="A2477" t="str">
            <v>Melanophlogite</v>
          </cell>
          <cell r="D2477">
            <v>2929.1084039999996</v>
          </cell>
          <cell r="F2477">
            <v>0.77769207752407943</v>
          </cell>
          <cell r="K2477">
            <v>0.82011304078727432</v>
          </cell>
          <cell r="M2477">
            <v>53.748128879425394</v>
          </cell>
        </row>
        <row r="2478">
          <cell r="A2478" t="str">
            <v>Melanophlogite-beta</v>
          </cell>
          <cell r="D2478">
            <v>2929.1084039999996</v>
          </cell>
          <cell r="F2478">
            <v>0.77769207752407943</v>
          </cell>
          <cell r="K2478">
            <v>0.82011304078727432</v>
          </cell>
          <cell r="M2478">
            <v>53.748128879425394</v>
          </cell>
        </row>
        <row r="2479">
          <cell r="A2479" t="str">
            <v>Melanostibite</v>
          </cell>
          <cell r="D2479">
            <v>198.32504999999998</v>
          </cell>
          <cell r="M2479">
            <v>24.201783889629677</v>
          </cell>
        </row>
        <row r="2480">
          <cell r="A2480" t="str">
            <v>Melanotekite</v>
          </cell>
          <cell r="D2480">
            <v>726.25960000000009</v>
          </cell>
          <cell r="M2480">
            <v>19.826877331466598</v>
          </cell>
        </row>
        <row r="2481">
          <cell r="A2481" t="str">
            <v>Melanothallite</v>
          </cell>
          <cell r="D2481">
            <v>213.99680000000001</v>
          </cell>
          <cell r="M2481">
            <v>7.4764669378233686</v>
          </cell>
        </row>
        <row r="2482">
          <cell r="A2482" t="str">
            <v>Melanovanadite</v>
          </cell>
          <cell r="D2482">
            <v>493.9144</v>
          </cell>
          <cell r="F2482">
            <v>2.040717986760459</v>
          </cell>
          <cell r="M2482">
            <v>48.589593662383599</v>
          </cell>
        </row>
        <row r="2483">
          <cell r="A2483" t="str">
            <v>Melanterite</v>
          </cell>
          <cell r="D2483">
            <v>278.01756</v>
          </cell>
          <cell r="F2483">
            <v>5.0756362295964337</v>
          </cell>
          <cell r="M2483">
            <v>63.30297985494154</v>
          </cell>
        </row>
        <row r="2484">
          <cell r="A2484" t="str">
            <v>Melilite</v>
          </cell>
          <cell r="D2484">
            <v>268.29182800000001</v>
          </cell>
          <cell r="M2484">
            <v>41.744022110133002</v>
          </cell>
          <cell r="P2484">
            <v>4.2844704162960943</v>
          </cell>
        </row>
        <row r="2485">
          <cell r="A2485" t="str">
            <v>Meliphanite</v>
          </cell>
          <cell r="D2485">
            <v>241.14625959999998</v>
          </cell>
          <cell r="F2485">
            <v>0.20898934979790168</v>
          </cell>
          <cell r="I2485">
            <v>3.7372257048269812</v>
          </cell>
          <cell r="M2485">
            <v>43.125736294853986</v>
          </cell>
          <cell r="N2485">
            <v>3.9391867888628038</v>
          </cell>
          <cell r="P2485">
            <v>9.5335370484842485</v>
          </cell>
        </row>
        <row r="2486">
          <cell r="A2486" t="str">
            <v>Melkovite</v>
          </cell>
          <cell r="D2486">
            <v>938.73844199999996</v>
          </cell>
          <cell r="F2486">
            <v>1.288461136653867</v>
          </cell>
          <cell r="M2486">
            <v>44.313131473953213</v>
          </cell>
        </row>
        <row r="2487">
          <cell r="A2487" t="str">
            <v>Mellite</v>
          </cell>
          <cell r="D2487">
            <v>534.46540000000005</v>
          </cell>
          <cell r="F2487">
            <v>9.0522454774434404</v>
          </cell>
          <cell r="K2487">
            <v>26.967508093133812</v>
          </cell>
          <cell r="M2487">
            <v>53.883600322864666</v>
          </cell>
        </row>
        <row r="2488">
          <cell r="A2488" t="str">
            <v>Melonite</v>
          </cell>
          <cell r="D2488">
            <v>313.89</v>
          </cell>
        </row>
        <row r="2489">
          <cell r="A2489" t="str">
            <v>Melonjosephite</v>
          </cell>
          <cell r="D2489">
            <v>358.72206399999999</v>
          </cell>
          <cell r="F2489">
            <v>0.2809807650972927</v>
          </cell>
          <cell r="M2489">
            <v>40.140993390359171</v>
          </cell>
        </row>
        <row r="2490">
          <cell r="A2490" t="str">
            <v>Mendipite</v>
          </cell>
          <cell r="D2490">
            <v>724.50419999999986</v>
          </cell>
          <cell r="M2490">
            <v>4.4166479642216023</v>
          </cell>
        </row>
        <row r="2491">
          <cell r="A2491" t="str">
            <v>Mendozavilite</v>
          </cell>
          <cell r="D2491">
            <v>1847.6812447999996</v>
          </cell>
          <cell r="F2491">
            <v>1.036480727067886</v>
          </cell>
          <cell r="M2491">
            <v>39.832216843206879</v>
          </cell>
          <cell r="P2491">
            <v>0.74654980878442068</v>
          </cell>
        </row>
        <row r="2492">
          <cell r="A2492" t="str">
            <v>Mendozite</v>
          </cell>
          <cell r="D2492">
            <v>440.26658800000001</v>
          </cell>
          <cell r="F2492">
            <v>5.0366483863181548</v>
          </cell>
          <cell r="M2492">
            <v>69.046484172448714</v>
          </cell>
          <cell r="P2492">
            <v>5.2217834890527737</v>
          </cell>
        </row>
        <row r="2493">
          <cell r="A2493" t="str">
            <v>Meneghinite</v>
          </cell>
          <cell r="D2493">
            <v>4378.9799999999996</v>
          </cell>
        </row>
        <row r="2494">
          <cell r="A2494" t="str">
            <v>Mengxianminite</v>
          </cell>
          <cell r="D2494">
            <v>1474.0022709999998</v>
          </cell>
          <cell r="M2494">
            <v>31.477739833143044</v>
          </cell>
          <cell r="P2494">
            <v>1.1697625125300777</v>
          </cell>
        </row>
        <row r="2495">
          <cell r="A2495" t="str">
            <v>Menshikovite</v>
          </cell>
          <cell r="D2495">
            <v>661.40480000000002</v>
          </cell>
        </row>
        <row r="2496">
          <cell r="A2496" t="str">
            <v>Mercallite</v>
          </cell>
          <cell r="D2496">
            <v>136.16983999999999</v>
          </cell>
          <cell r="F2496">
            <v>0.74020796381930098</v>
          </cell>
          <cell r="M2496">
            <v>46.998366158027359</v>
          </cell>
        </row>
        <row r="2497">
          <cell r="A2497" t="str">
            <v>Mercury</v>
          </cell>
          <cell r="D2497">
            <v>200.59</v>
          </cell>
        </row>
        <row r="2498">
          <cell r="A2498" t="str">
            <v>Mereheadite</v>
          </cell>
          <cell r="D2498">
            <v>482.85943999999995</v>
          </cell>
          <cell r="F2498">
            <v>0.20874397733634453</v>
          </cell>
          <cell r="M2498">
            <v>6.6269388872256503</v>
          </cell>
        </row>
        <row r="2499">
          <cell r="A2499" t="str">
            <v>Mereiterite</v>
          </cell>
          <cell r="D2499">
            <v>398.23192</v>
          </cell>
          <cell r="F2499">
            <v>2.0248301542478062</v>
          </cell>
          <cell r="M2499">
            <v>48.211303604191244</v>
          </cell>
        </row>
        <row r="2500">
          <cell r="A2500" t="str">
            <v>Merenskyite</v>
          </cell>
          <cell r="D2500">
            <v>386.76208000000003</v>
          </cell>
        </row>
        <row r="2501">
          <cell r="A2501" t="str">
            <v>Merlinoite</v>
          </cell>
          <cell r="D2501">
            <v>2625.6015487999998</v>
          </cell>
          <cell r="F2501">
            <v>1.742856832976591</v>
          </cell>
          <cell r="M2501">
            <v>52.831625599626101</v>
          </cell>
          <cell r="P2501">
            <v>0.52536001916605823</v>
          </cell>
        </row>
        <row r="2502">
          <cell r="A2502" t="str">
            <v>Merrihueite</v>
          </cell>
          <cell r="D2502">
            <v>1126.957834</v>
          </cell>
          <cell r="M2502">
            <v>42.59094577623744</v>
          </cell>
          <cell r="P2502">
            <v>1.0199923771060986</v>
          </cell>
        </row>
        <row r="2503">
          <cell r="A2503" t="str">
            <v>Merrillite-(Ca)</v>
          </cell>
          <cell r="D2503">
            <v>2099.6130680000001</v>
          </cell>
          <cell r="M2503">
            <v>42.67292929613258</v>
          </cell>
        </row>
        <row r="2504">
          <cell r="A2504" t="str">
            <v>Merrillite-(Na)</v>
          </cell>
          <cell r="D2504">
            <v>2145.5926040000004</v>
          </cell>
          <cell r="M2504">
            <v>41.758458634209568</v>
          </cell>
          <cell r="P2504">
            <v>2.1429760670446454</v>
          </cell>
        </row>
        <row r="2505">
          <cell r="A2505" t="str">
            <v>Merrillite-(Y)</v>
          </cell>
          <cell r="D2505">
            <v>2277.4247680000003</v>
          </cell>
          <cell r="M2505">
            <v>39.341207340377885</v>
          </cell>
        </row>
        <row r="2506">
          <cell r="A2506" t="str">
            <v>Mertieite-I</v>
          </cell>
          <cell r="D2506">
            <v>1474.99308</v>
          </cell>
        </row>
        <row r="2507">
          <cell r="A2507" t="str">
            <v>Mertieite-II</v>
          </cell>
          <cell r="D2507">
            <v>1211.92716</v>
          </cell>
        </row>
        <row r="2508">
          <cell r="A2508" t="str">
            <v>Merwinite</v>
          </cell>
          <cell r="D2508">
            <v>328.70519999999999</v>
          </cell>
          <cell r="M2508">
            <v>38.939207533072192</v>
          </cell>
        </row>
        <row r="2509">
          <cell r="A2509" t="str">
            <v>Mesolite</v>
          </cell>
          <cell r="D2509">
            <v>1164.8985159999997</v>
          </cell>
          <cell r="F2509">
            <v>1.3844158764470436</v>
          </cell>
          <cell r="M2509">
            <v>52.191430553766807</v>
          </cell>
          <cell r="P2509">
            <v>3.9470851210183886</v>
          </cell>
        </row>
        <row r="2510">
          <cell r="A2510" t="str">
            <v>Messelite</v>
          </cell>
          <cell r="D2510">
            <v>361.74904650000002</v>
          </cell>
          <cell r="F2510">
            <v>1.1145184870584033</v>
          </cell>
          <cell r="M2510">
            <v>44.227898192953489</v>
          </cell>
        </row>
        <row r="2511">
          <cell r="A2511" t="str">
            <v>Meta-aluminite</v>
          </cell>
          <cell r="D2511">
            <v>308.13243999999997</v>
          </cell>
          <cell r="F2511">
            <v>4.5795762367636463</v>
          </cell>
          <cell r="M2511">
            <v>67.50090967377534</v>
          </cell>
        </row>
        <row r="2512">
          <cell r="A2512" t="str">
            <v>Meta-alunogen</v>
          </cell>
          <cell r="D2512">
            <v>1170.7203199999999</v>
          </cell>
          <cell r="F2512">
            <v>4.6491684709119943</v>
          </cell>
          <cell r="M2512">
            <v>69.698064179837587</v>
          </cell>
        </row>
        <row r="2513">
          <cell r="A2513" t="str">
            <v>Meta-ankoleite</v>
          </cell>
          <cell r="D2513">
            <v>916.28640399999995</v>
          </cell>
          <cell r="F2513">
            <v>1.3200326827069238</v>
          </cell>
          <cell r="M2513">
            <v>31.430041823473353</v>
          </cell>
        </row>
        <row r="2514">
          <cell r="A2514" t="str">
            <v>Meta-autunite</v>
          </cell>
          <cell r="D2514">
            <v>842.13724400000001</v>
          </cell>
          <cell r="F2514">
            <v>0.95750663653108792</v>
          </cell>
          <cell r="M2514">
            <v>30.397705578735806</v>
          </cell>
        </row>
        <row r="2515">
          <cell r="A2515" t="str">
            <v>Meta-uranocircite</v>
          </cell>
          <cell r="D2515">
            <v>993.43208400000003</v>
          </cell>
          <cell r="F2515">
            <v>1.4204453658454625</v>
          </cell>
          <cell r="M2515">
            <v>30.599837160081094</v>
          </cell>
        </row>
        <row r="2516">
          <cell r="A2516" t="str">
            <v>Meta-uranopilite</v>
          </cell>
          <cell r="D2516">
            <v>1976.3796</v>
          </cell>
          <cell r="F2516">
            <v>1.0199862415094751</v>
          </cell>
          <cell r="M2516">
            <v>25.095452310881978</v>
          </cell>
        </row>
        <row r="2517">
          <cell r="A2517" t="str">
            <v>Meta-uranospinite</v>
          </cell>
          <cell r="D2517">
            <v>1002.0940399999999</v>
          </cell>
          <cell r="F2517">
            <v>1.6093339902510546</v>
          </cell>
          <cell r="M2517">
            <v>31.931933254487777</v>
          </cell>
        </row>
        <row r="2518">
          <cell r="A2518" t="str">
            <v>Metaborite</v>
          </cell>
          <cell r="D2518">
            <v>43.816739999999996</v>
          </cell>
          <cell r="F2518">
            <v>2.3003537004350396</v>
          </cell>
          <cell r="J2518">
            <v>24.670936267736945</v>
          </cell>
          <cell r="M2518">
            <v>73.028710031828027</v>
          </cell>
        </row>
        <row r="2519">
          <cell r="A2519" t="str">
            <v>Metacalciouranoite</v>
          </cell>
          <cell r="D2519">
            <v>718.39581640000006</v>
          </cell>
          <cell r="F2519">
            <v>0.47703451520266948</v>
          </cell>
          <cell r="M2519">
            <v>20.043908485099575</v>
          </cell>
          <cell r="P2519">
            <v>0.96004601398733869</v>
          </cell>
        </row>
        <row r="2520">
          <cell r="A2520" t="str">
            <v>Metacinnabar</v>
          </cell>
          <cell r="D2520">
            <v>232.65600000000001</v>
          </cell>
        </row>
        <row r="2521">
          <cell r="A2521" t="str">
            <v>Metadelrioite</v>
          </cell>
          <cell r="D2521">
            <v>377.60735999999997</v>
          </cell>
          <cell r="F2521">
            <v>1.0677122395071963</v>
          </cell>
          <cell r="M2521">
            <v>38.133419857070585</v>
          </cell>
        </row>
        <row r="2522">
          <cell r="A2522" t="str">
            <v>Metahaiweeite</v>
          </cell>
          <cell r="D2522">
            <v>1033.6756</v>
          </cell>
          <cell r="F2522">
            <v>0.48755141361564497</v>
          </cell>
          <cell r="M2522">
            <v>33.278051644055438</v>
          </cell>
        </row>
        <row r="2523">
          <cell r="A2523" t="str">
            <v>Metaheinrichite</v>
          </cell>
          <cell r="D2523">
            <v>1099.34304</v>
          </cell>
          <cell r="F2523">
            <v>1.4669706736852586</v>
          </cell>
          <cell r="M2523">
            <v>29.10720206133292</v>
          </cell>
        </row>
        <row r="2524">
          <cell r="A2524" t="str">
            <v>Metahewettite</v>
          </cell>
          <cell r="D2524">
            <v>655.76324</v>
          </cell>
          <cell r="F2524">
            <v>0.9222291874732107</v>
          </cell>
          <cell r="M2524">
            <v>46.356456333233929</v>
          </cell>
        </row>
        <row r="2525">
          <cell r="A2525" t="str">
            <v>Metahohmannite</v>
          </cell>
          <cell r="D2525">
            <v>391.88172000000003</v>
          </cell>
          <cell r="F2525">
            <v>2.0576412699219548</v>
          </cell>
          <cell r="M2525">
            <v>53.075249337989014</v>
          </cell>
        </row>
        <row r="2526">
          <cell r="A2526" t="str">
            <v>Metakahlerite</v>
          </cell>
          <cell r="D2526">
            <v>1017.86304</v>
          </cell>
          <cell r="F2526">
            <v>1.5844017678449156</v>
          </cell>
          <cell r="M2526">
            <v>31.437235406445254</v>
          </cell>
        </row>
        <row r="2527">
          <cell r="A2527" t="str">
            <v>Metakirchheimerite</v>
          </cell>
          <cell r="D2527">
            <v>1020.9492399999999</v>
          </cell>
          <cell r="F2527">
            <v>1.5796123223520888</v>
          </cell>
          <cell r="M2527">
            <v>31.342204633013882</v>
          </cell>
        </row>
        <row r="2528">
          <cell r="A2528" t="str">
            <v>Metakottigite</v>
          </cell>
          <cell r="D2528">
            <v>603.70885999999996</v>
          </cell>
          <cell r="F2528">
            <v>2.3374114469679976</v>
          </cell>
          <cell r="M2528">
            <v>42.402955623344674</v>
          </cell>
        </row>
        <row r="2529">
          <cell r="A2529" t="str">
            <v>Metalodevite</v>
          </cell>
          <cell r="D2529">
            <v>1063.4366000000002</v>
          </cell>
          <cell r="F2529">
            <v>1.8956278164584512</v>
          </cell>
          <cell r="M2529">
            <v>33.098992455215473</v>
          </cell>
        </row>
        <row r="2530">
          <cell r="A2530" t="str">
            <v>Metamunirite</v>
          </cell>
          <cell r="D2530">
            <v>243.85893599999997</v>
          </cell>
          <cell r="M2530">
            <v>39.365545333142933</v>
          </cell>
          <cell r="P2530">
            <v>18.854972778196657</v>
          </cell>
        </row>
        <row r="2531">
          <cell r="A2531" t="str">
            <v>Metanovacekite</v>
          </cell>
          <cell r="D2531">
            <v>950.29047999999989</v>
          </cell>
          <cell r="F2531">
            <v>1.2727981869291169</v>
          </cell>
          <cell r="M2531">
            <v>30.30538620149073</v>
          </cell>
        </row>
        <row r="2532">
          <cell r="A2532" t="str">
            <v>Metarossite</v>
          </cell>
          <cell r="D2532">
            <v>273.98795999999999</v>
          </cell>
          <cell r="F2532">
            <v>1.4715099159831697</v>
          </cell>
          <cell r="M2532">
            <v>46.715629402109492</v>
          </cell>
        </row>
        <row r="2533">
          <cell r="A2533" t="str">
            <v>Metaschoderite</v>
          </cell>
          <cell r="D2533">
            <v>371.96522200000004</v>
          </cell>
          <cell r="F2533">
            <v>3.2517233560077288</v>
          </cell>
          <cell r="M2533">
            <v>60.218425474196614</v>
          </cell>
        </row>
        <row r="2534">
          <cell r="A2534" t="str">
            <v>Metaschoepite</v>
          </cell>
          <cell r="D2534">
            <v>313.05002000000002</v>
          </cell>
          <cell r="F2534">
            <v>0.96592231490673608</v>
          </cell>
          <cell r="M2534">
            <v>22.998656891956113</v>
          </cell>
        </row>
        <row r="2535">
          <cell r="A2535" t="str">
            <v>Metasideronatrite</v>
          </cell>
          <cell r="D2535">
            <v>328.97635600000001</v>
          </cell>
          <cell r="F2535">
            <v>0.91916028153707185</v>
          </cell>
          <cell r="M2535">
            <v>48.633890272649261</v>
          </cell>
          <cell r="P2535">
            <v>13.976547299344515</v>
          </cell>
        </row>
        <row r="2536">
          <cell r="A2536" t="str">
            <v>Metastibnite</v>
          </cell>
          <cell r="D2536">
            <v>339.69799999999998</v>
          </cell>
        </row>
        <row r="2537">
          <cell r="A2537" t="str">
            <v>Metastudtite</v>
          </cell>
          <cell r="D2537">
            <v>338.05705999999998</v>
          </cell>
          <cell r="F2537">
            <v>1.192627067158426</v>
          </cell>
          <cell r="M2537">
            <v>28.396507974127211</v>
          </cell>
        </row>
        <row r="2538">
          <cell r="A2538" t="str">
            <v>Metaswitzerite</v>
          </cell>
          <cell r="D2538">
            <v>426.81799399999994</v>
          </cell>
          <cell r="F2538">
            <v>1.8892174447546841</v>
          </cell>
          <cell r="M2538">
            <v>44.982358452300872</v>
          </cell>
        </row>
        <row r="2539">
          <cell r="A2539" t="str">
            <v>Metatorbernite</v>
          </cell>
          <cell r="D2539">
            <v>937.66636399999993</v>
          </cell>
          <cell r="F2539">
            <v>1.7199123930609503</v>
          </cell>
          <cell r="M2539">
            <v>34.125997506720843</v>
          </cell>
        </row>
        <row r="2540">
          <cell r="A2540" t="str">
            <v>Metatyuyamunite</v>
          </cell>
          <cell r="D2540">
            <v>864.05744000000004</v>
          </cell>
          <cell r="F2540">
            <v>0.69991180215981941</v>
          </cell>
          <cell r="M2540">
            <v>27.774889595302827</v>
          </cell>
        </row>
        <row r="2541">
          <cell r="A2541" t="str">
            <v>Metavandendriesscheite</v>
          </cell>
          <cell r="D2541">
            <v>2395.4624999999996</v>
          </cell>
          <cell r="F2541">
            <v>0.42077051926298165</v>
          </cell>
          <cell r="M2541">
            <v>21.372941550953108</v>
          </cell>
        </row>
        <row r="2542">
          <cell r="A2542" t="str">
            <v>Metavanmeersscheite</v>
          </cell>
          <cell r="D2542">
            <v>1376.129324</v>
          </cell>
          <cell r="F2542">
            <v>0.73244569563434425</v>
          </cell>
          <cell r="M2542">
            <v>25.578032083269527</v>
          </cell>
        </row>
        <row r="2543">
          <cell r="A2543" t="str">
            <v>Metavanuralite</v>
          </cell>
          <cell r="D2543">
            <v>958.04471999999998</v>
          </cell>
          <cell r="F2543">
            <v>1.7885365518219236</v>
          </cell>
          <cell r="M2543">
            <v>35.070116559903383</v>
          </cell>
        </row>
        <row r="2544">
          <cell r="A2544" t="str">
            <v>Metavariscite</v>
          </cell>
          <cell r="D2544">
            <v>157.983462</v>
          </cell>
          <cell r="F2544">
            <v>2.5520139570051961</v>
          </cell>
          <cell r="M2544">
            <v>60.763575367148235</v>
          </cell>
        </row>
        <row r="2545">
          <cell r="A2545" t="str">
            <v>Metavauxite</v>
          </cell>
          <cell r="D2545">
            <v>477.88972399999994</v>
          </cell>
          <cell r="F2545">
            <v>3.7964658139416283</v>
          </cell>
          <cell r="M2545">
            <v>60.262689389822498</v>
          </cell>
        </row>
        <row r="2546">
          <cell r="A2546" t="str">
            <v>Metavivianite</v>
          </cell>
          <cell r="D2546">
            <v>501.10199399999999</v>
          </cell>
          <cell r="F2546">
            <v>3.1177425328704644</v>
          </cell>
          <cell r="M2546">
            <v>51.085488197039588</v>
          </cell>
        </row>
        <row r="2547">
          <cell r="A2547" t="str">
            <v>Metavoltine</v>
          </cell>
          <cell r="D2547">
            <v>2189.1203719999999</v>
          </cell>
          <cell r="F2547">
            <v>1.8417260428290418</v>
          </cell>
          <cell r="M2547">
            <v>51.160183529642836</v>
          </cell>
          <cell r="P2547">
            <v>4.2007316352360009</v>
          </cell>
        </row>
        <row r="2548">
          <cell r="A2548" t="str">
            <v>Metazellerite</v>
          </cell>
          <cell r="D2548">
            <v>484.16994</v>
          </cell>
          <cell r="F2548">
            <v>1.249073827259908</v>
          </cell>
          <cell r="K2548">
            <v>4.9614810865788153</v>
          </cell>
          <cell r="M2548">
            <v>36.349509843589217</v>
          </cell>
        </row>
        <row r="2549">
          <cell r="A2549" t="str">
            <v>Metazeunerite</v>
          </cell>
          <cell r="D2549">
            <v>1025.56204</v>
          </cell>
          <cell r="F2549">
            <v>1.5725075003751114</v>
          </cell>
          <cell r="M2549">
            <v>31.201232838142097</v>
          </cell>
        </row>
        <row r="2550">
          <cell r="A2550" t="str">
            <v>Methanehydrate</v>
          </cell>
          <cell r="D2550">
            <v>957.04495999999995</v>
          </cell>
          <cell r="F2550">
            <v>13.059424083900929</v>
          </cell>
          <cell r="K2550">
            <v>10.040071680644971</v>
          </cell>
          <cell r="M2550">
            <v>76.900504235454108</v>
          </cell>
        </row>
        <row r="2551">
          <cell r="A2551" t="str">
            <v>Meurigite</v>
          </cell>
          <cell r="D2551">
            <v>1168.05773</v>
          </cell>
          <cell r="F2551">
            <v>1.9847152588939247</v>
          </cell>
          <cell r="M2551">
            <v>47.941037982771618</v>
          </cell>
        </row>
        <row r="2552">
          <cell r="A2552" t="str">
            <v>Meyerhofferite</v>
          </cell>
          <cell r="D2552">
            <v>447.11635999999999</v>
          </cell>
          <cell r="F2552">
            <v>3.1560375021839957</v>
          </cell>
          <cell r="J2552">
            <v>14.506290935093496</v>
          </cell>
          <cell r="M2552">
            <v>64.410347230416704</v>
          </cell>
        </row>
        <row r="2553">
          <cell r="A2553" t="str">
            <v>Meymacite</v>
          </cell>
          <cell r="D2553">
            <v>267.87876</v>
          </cell>
          <cell r="F2553">
            <v>1.5050689349166766</v>
          </cell>
          <cell r="M2553">
            <v>29.863136592091138</v>
          </cell>
        </row>
        <row r="2554">
          <cell r="A2554" t="str">
            <v>Mgriite</v>
          </cell>
          <cell r="D2554">
            <v>502.43959999999998</v>
          </cell>
        </row>
        <row r="2555">
          <cell r="A2555" t="str">
            <v>Miargyrite</v>
          </cell>
          <cell r="D2555">
            <v>293.75020000000001</v>
          </cell>
        </row>
        <row r="2556">
          <cell r="A2556" t="str">
            <v>Miassite</v>
          </cell>
          <cell r="D2556">
            <v>2230.3834999999999</v>
          </cell>
        </row>
        <row r="2557">
          <cell r="A2557" t="str">
            <v>Micheelsenite</v>
          </cell>
          <cell r="D2557">
            <v>667.01918739999996</v>
          </cell>
          <cell r="F2557">
            <v>4.6391106259801731</v>
          </cell>
          <cell r="K2557">
            <v>2.1608373900279796</v>
          </cell>
          <cell r="M2557">
            <v>58.52685610464944</v>
          </cell>
        </row>
        <row r="2558">
          <cell r="A2558" t="str">
            <v>Michenerite</v>
          </cell>
          <cell r="D2558">
            <v>465.16539999999998</v>
          </cell>
        </row>
        <row r="2559">
          <cell r="A2559" t="str">
            <v>Microcline</v>
          </cell>
          <cell r="D2559">
            <v>278.33154000000002</v>
          </cell>
          <cell r="M2559">
            <v>45.986595698065692</v>
          </cell>
        </row>
        <row r="2560">
          <cell r="A2560" t="str">
            <v>Microlite</v>
          </cell>
          <cell r="D2560">
            <v>529.01753431999998</v>
          </cell>
          <cell r="F2560">
            <v>5.7159163994192054E-2</v>
          </cell>
          <cell r="M2560">
            <v>20.868090911561751</v>
          </cell>
          <cell r="N2560">
            <v>0.35912615305692236</v>
          </cell>
          <cell r="P2560">
            <v>6.5186217398874371</v>
          </cell>
        </row>
        <row r="2561">
          <cell r="A2561" t="str">
            <v>Microsommite</v>
          </cell>
          <cell r="D2561">
            <v>1086.5782856000001</v>
          </cell>
          <cell r="M2561">
            <v>37.989395285224532</v>
          </cell>
          <cell r="P2561">
            <v>8.8863385988504255</v>
          </cell>
        </row>
        <row r="2562">
          <cell r="A2562" t="str">
            <v>Miersite</v>
          </cell>
          <cell r="D2562">
            <v>223.69211999999999</v>
          </cell>
        </row>
        <row r="2563">
          <cell r="A2563" t="str">
            <v>Miharaite</v>
          </cell>
          <cell r="D2563">
            <v>918.60739999999987</v>
          </cell>
        </row>
        <row r="2564">
          <cell r="A2564" t="str">
            <v>Mikasaite</v>
          </cell>
          <cell r="D2564">
            <v>399.88480000000004</v>
          </cell>
          <cell r="M2564">
            <v>48.012027463909597</v>
          </cell>
        </row>
        <row r="2565">
          <cell r="A2565" t="str">
            <v>Milarite</v>
          </cell>
          <cell r="D2565">
            <v>1980.55168</v>
          </cell>
          <cell r="F2565">
            <v>0.1017837615830353</v>
          </cell>
          <cell r="I2565">
            <v>1.8201352867500031</v>
          </cell>
          <cell r="M2565">
            <v>49.277350843983022</v>
          </cell>
        </row>
        <row r="2566">
          <cell r="A2566" t="str">
            <v>Millerite</v>
          </cell>
          <cell r="D2566">
            <v>90.756</v>
          </cell>
        </row>
        <row r="2567">
          <cell r="A2567" t="str">
            <v>Millisite</v>
          </cell>
          <cell r="D2567">
            <v>815.98148900000001</v>
          </cell>
          <cell r="F2567">
            <v>1.852872914865842</v>
          </cell>
          <cell r="M2567">
            <v>54.901147396004227</v>
          </cell>
          <cell r="P2567">
            <v>2.1130780823387036</v>
          </cell>
        </row>
        <row r="2568">
          <cell r="A2568" t="str">
            <v>Millosevichite</v>
          </cell>
          <cell r="D2568">
            <v>356.58660999999995</v>
          </cell>
          <cell r="M2568">
            <v>53.841842238551806</v>
          </cell>
        </row>
        <row r="2569">
          <cell r="A2569" t="str">
            <v>Mimetite</v>
          </cell>
          <cell r="D2569">
            <v>1488.2103</v>
          </cell>
          <cell r="M2569">
            <v>12.900918640329259</v>
          </cell>
        </row>
        <row r="2570">
          <cell r="A2570" t="str">
            <v>Minamiite</v>
          </cell>
          <cell r="D2570">
            <v>404.84295079999998</v>
          </cell>
          <cell r="F2570">
            <v>1.4938237131335523</v>
          </cell>
          <cell r="M2570">
            <v>55.328022769663107</v>
          </cell>
          <cell r="P2570">
            <v>3.4072127902294707</v>
          </cell>
        </row>
        <row r="2571">
          <cell r="A2571" t="str">
            <v>Minasgeraisite-(Y)</v>
          </cell>
          <cell r="D2571">
            <v>452.07906000000003</v>
          </cell>
          <cell r="I2571">
            <v>3.986992894561407</v>
          </cell>
          <cell r="M2571">
            <v>35.390712412116585</v>
          </cell>
        </row>
        <row r="2572">
          <cell r="A2572" t="str">
            <v>Minasragrite</v>
          </cell>
          <cell r="D2572">
            <v>253.08089999999999</v>
          </cell>
          <cell r="F2572">
            <v>3.9826790563807855</v>
          </cell>
          <cell r="M2572">
            <v>63.218520243922008</v>
          </cell>
        </row>
        <row r="2573">
          <cell r="A2573" t="str">
            <v>Mineevite-(Y)</v>
          </cell>
          <cell r="D2573">
            <v>2115.3546864</v>
          </cell>
          <cell r="F2573">
            <v>0.19059498749410292</v>
          </cell>
          <cell r="K2573">
            <v>8.5170114098743586</v>
          </cell>
          <cell r="M2573">
            <v>40.086336605948013</v>
          </cell>
          <cell r="N2573">
            <v>1.7962380798023319</v>
          </cell>
          <cell r="P2573">
            <v>27.170110227619748</v>
          </cell>
        </row>
        <row r="2574">
          <cell r="A2574" t="str">
            <v>Minehillite</v>
          </cell>
          <cell r="D2574">
            <v>4786.4415494000004</v>
          </cell>
          <cell r="F2574">
            <v>0.3200851371917518</v>
          </cell>
          <cell r="M2574">
            <v>42.518511069149298</v>
          </cell>
          <cell r="P2574">
            <v>0.14409306640054048</v>
          </cell>
        </row>
        <row r="2575">
          <cell r="A2575" t="str">
            <v>Minguzzite</v>
          </cell>
          <cell r="D2575">
            <v>491.24653999999998</v>
          </cell>
          <cell r="F2575">
            <v>1.2310804265410196</v>
          </cell>
          <cell r="K2575">
            <v>14.670026988892381</v>
          </cell>
          <cell r="M2575">
            <v>48.853473858563966</v>
          </cell>
        </row>
        <row r="2576">
          <cell r="A2576" t="str">
            <v>Minium</v>
          </cell>
          <cell r="D2576">
            <v>685.59759999999994</v>
          </cell>
          <cell r="M2576">
            <v>9.3345717662955661</v>
          </cell>
        </row>
        <row r="2577">
          <cell r="A2577" t="str">
            <v>Minnesotaite</v>
          </cell>
          <cell r="D2577">
            <v>458.12067999999999</v>
          </cell>
          <cell r="F2577">
            <v>0.44003252592744779</v>
          </cell>
          <cell r="M2577">
            <v>41.908782637797529</v>
          </cell>
        </row>
        <row r="2578">
          <cell r="A2578" t="str">
            <v>Minrecordite</v>
          </cell>
          <cell r="D2578">
            <v>225.4864</v>
          </cell>
          <cell r="K2578">
            <v>10.653414130519623</v>
          </cell>
          <cell r="M2578">
            <v>42.573033229498535</v>
          </cell>
        </row>
        <row r="2579">
          <cell r="A2579" t="str">
            <v>Minyulite</v>
          </cell>
          <cell r="D2579">
            <v>372.57032980000002</v>
          </cell>
          <cell r="F2579">
            <v>2.3671973570022051</v>
          </cell>
          <cell r="M2579">
            <v>54.752709403753499</v>
          </cell>
          <cell r="N2579">
            <v>1.2748199252875663</v>
          </cell>
        </row>
        <row r="2580">
          <cell r="A2580" t="str">
            <v>Mirabilite</v>
          </cell>
          <cell r="D2580">
            <v>322.19593600000007</v>
          </cell>
          <cell r="F2580">
            <v>6.2566897181471575</v>
          </cell>
          <cell r="M2580">
            <v>69.520305805471111</v>
          </cell>
          <cell r="P2580">
            <v>14.270675344582868</v>
          </cell>
        </row>
        <row r="2581">
          <cell r="A2581" t="str">
            <v>Misenite</v>
          </cell>
          <cell r="D2581">
            <v>991.27924000000007</v>
          </cell>
          <cell r="F2581">
            <v>0.61008439962890781</v>
          </cell>
          <cell r="M2581">
            <v>45.192432356396367</v>
          </cell>
        </row>
        <row r="2582">
          <cell r="A2582" t="str">
            <v>Miserite</v>
          </cell>
          <cell r="D2582">
            <v>901.18781160000003</v>
          </cell>
          <cell r="F2582">
            <v>0.16776858059317321</v>
          </cell>
          <cell r="M2582">
            <v>41.721147929471172</v>
          </cell>
          <cell r="N2582">
            <v>1.0540756851931661</v>
          </cell>
        </row>
        <row r="2583">
          <cell r="A2583" t="str">
            <v>Mitridatite</v>
          </cell>
          <cell r="D2583">
            <v>634.655126</v>
          </cell>
          <cell r="F2583">
            <v>0.95290178117934254</v>
          </cell>
          <cell r="M2583">
            <v>45.377274712187543</v>
          </cell>
        </row>
        <row r="2584">
          <cell r="A2584" t="str">
            <v>Mitryaevaite</v>
          </cell>
          <cell r="D2584">
            <v>850.58819340000002</v>
          </cell>
          <cell r="F2584">
            <v>3.9104728067108385</v>
          </cell>
          <cell r="M2584">
            <v>61.131873688666694</v>
          </cell>
          <cell r="N2584">
            <v>4.4671213043903037</v>
          </cell>
        </row>
        <row r="2585">
          <cell r="A2585" t="str">
            <v>Mitscherlichite</v>
          </cell>
          <cell r="D2585">
            <v>319.58395999999999</v>
          </cell>
          <cell r="F2585">
            <v>1.2615651924458289</v>
          </cell>
          <cell r="M2585">
            <v>10.012642687073532</v>
          </cell>
        </row>
        <row r="2586">
          <cell r="A2586" t="str">
            <v>Mixite</v>
          </cell>
          <cell r="D2586">
            <v>1163.1038799999999</v>
          </cell>
          <cell r="F2586">
            <v>1.0399139928928791</v>
          </cell>
          <cell r="M2586">
            <v>28.887136031220191</v>
          </cell>
        </row>
        <row r="2587">
          <cell r="A2587" t="str">
            <v>Moctezumite</v>
          </cell>
          <cell r="D2587">
            <v>828.42409999999995</v>
          </cell>
          <cell r="M2587">
            <v>15.45044380046404</v>
          </cell>
        </row>
        <row r="2588">
          <cell r="A2588" t="str">
            <v>Modderite</v>
          </cell>
          <cell r="D2588">
            <v>133.08324999999999</v>
          </cell>
        </row>
        <row r="2589">
          <cell r="A2589" t="str">
            <v>Moeloite</v>
          </cell>
          <cell r="D2589">
            <v>2518.8220000000001</v>
          </cell>
        </row>
        <row r="2590">
          <cell r="A2590" t="str">
            <v>Moganite</v>
          </cell>
          <cell r="D2590">
            <v>60.084299999999999</v>
          </cell>
          <cell r="M2590">
            <v>53.256507939678087</v>
          </cell>
        </row>
        <row r="2591">
          <cell r="A2591" t="str">
            <v>Mohite</v>
          </cell>
          <cell r="D2591">
            <v>342</v>
          </cell>
        </row>
        <row r="2592">
          <cell r="A2592" t="str">
            <v>Mohrite</v>
          </cell>
          <cell r="D2592">
            <v>392.14287999999999</v>
          </cell>
          <cell r="F2592">
            <v>5.1406772959896658</v>
          </cell>
          <cell r="L2592">
            <v>7.1436921154860711</v>
          </cell>
          <cell r="M2592">
            <v>57.119894666964242</v>
          </cell>
        </row>
        <row r="2593">
          <cell r="A2593" t="str">
            <v>Moissanite</v>
          </cell>
          <cell r="D2593">
            <v>40.096499999999999</v>
          </cell>
          <cell r="K2593">
            <v>29.955233000386567</v>
          </cell>
        </row>
        <row r="2594">
          <cell r="A2594" t="str">
            <v>Moluranite</v>
          </cell>
          <cell r="D2594">
            <v>2495.982</v>
          </cell>
          <cell r="F2594">
            <v>1.6153001103373341</v>
          </cell>
          <cell r="M2594">
            <v>33.332323710667779</v>
          </cell>
        </row>
        <row r="2595">
          <cell r="A2595" t="str">
            <v>Molybdenite</v>
          </cell>
          <cell r="D2595">
            <v>160.072</v>
          </cell>
        </row>
        <row r="2596">
          <cell r="A2596" t="str">
            <v>Molybdite</v>
          </cell>
          <cell r="D2596">
            <v>143.93819999999999</v>
          </cell>
          <cell r="M2596">
            <v>33.346394494303802</v>
          </cell>
        </row>
        <row r="2597">
          <cell r="A2597" t="str">
            <v>Molybdofornacite</v>
          </cell>
          <cell r="D2597">
            <v>790.12371239999993</v>
          </cell>
          <cell r="F2597">
            <v>0.12756736498116017</v>
          </cell>
          <cell r="M2597">
            <v>19.034280029791447</v>
          </cell>
        </row>
        <row r="2598">
          <cell r="A2598" t="str">
            <v>Molybdomenite</v>
          </cell>
          <cell r="D2598">
            <v>334.15819999999997</v>
          </cell>
          <cell r="M2598">
            <v>14.363915055802911</v>
          </cell>
        </row>
        <row r="2599">
          <cell r="A2599" t="str">
            <v>Molybdophyllite</v>
          </cell>
          <cell r="D2599">
            <v>3128.4762599999999</v>
          </cell>
          <cell r="F2599">
            <v>0.77323776783270204</v>
          </cell>
          <cell r="M2599">
            <v>24.54777138056339</v>
          </cell>
        </row>
        <row r="2600">
          <cell r="A2600" t="str">
            <v>Molysite</v>
          </cell>
          <cell r="D2600">
            <v>162.20510000000002</v>
          </cell>
        </row>
        <row r="2601">
          <cell r="A2601" t="str">
            <v>Monazite-(Ce)</v>
          </cell>
          <cell r="D2601">
            <v>240.205142</v>
          </cell>
          <cell r="M2601">
            <v>26.642893431481994</v>
          </cell>
        </row>
        <row r="2602">
          <cell r="A2602" t="str">
            <v>Monazite-(La)</v>
          </cell>
          <cell r="D2602">
            <v>239.90276699999998</v>
          </cell>
          <cell r="M2602">
            <v>26.676474306776125</v>
          </cell>
        </row>
        <row r="2603">
          <cell r="A2603" t="str">
            <v>Monazite-(Nd)</v>
          </cell>
          <cell r="D2603">
            <v>240.72057649999999</v>
          </cell>
          <cell r="M2603">
            <v>26.585845269442515</v>
          </cell>
        </row>
        <row r="2604">
          <cell r="A2604" t="str">
            <v>Monazite-(Sm)</v>
          </cell>
          <cell r="D2604">
            <v>221.25099080000001</v>
          </cell>
          <cell r="M2604">
            <v>26.032805453994829</v>
          </cell>
        </row>
        <row r="2605">
          <cell r="A2605" t="str">
            <v>Moncheite</v>
          </cell>
          <cell r="D2605">
            <v>468.80520000000001</v>
          </cell>
        </row>
        <row r="2606">
          <cell r="A2606" t="str">
            <v>Monetite</v>
          </cell>
          <cell r="D2606">
            <v>136.05730199999999</v>
          </cell>
          <cell r="F2606">
            <v>0.74082021705825096</v>
          </cell>
          <cell r="M2606">
            <v>47.037240235735382</v>
          </cell>
        </row>
        <row r="2607">
          <cell r="A2607" t="str">
            <v>Mongolite</v>
          </cell>
          <cell r="D2607">
            <v>1502.3131799999999</v>
          </cell>
          <cell r="F2607">
            <v>1.3418507051905117</v>
          </cell>
          <cell r="M2607">
            <v>41.534388988053742</v>
          </cell>
        </row>
        <row r="2608">
          <cell r="A2608" t="str">
            <v>Mongshanite</v>
          </cell>
          <cell r="D2608">
            <v>595.19855999999993</v>
          </cell>
          <cell r="M2608">
            <v>32.256932879676327</v>
          </cell>
        </row>
        <row r="2609">
          <cell r="A2609" t="str">
            <v>Monimolite</v>
          </cell>
          <cell r="D2609">
            <v>644.55430000000001</v>
          </cell>
          <cell r="M2609">
            <v>17.375696663570469</v>
          </cell>
        </row>
        <row r="2610">
          <cell r="A2610" t="str">
            <v>Monohydrocalcite</v>
          </cell>
          <cell r="D2610">
            <v>118.10248</v>
          </cell>
          <cell r="F2610">
            <v>1.7068904903605753</v>
          </cell>
          <cell r="K2610">
            <v>10.169981189218042</v>
          </cell>
          <cell r="M2610">
            <v>54.188193169186626</v>
          </cell>
        </row>
        <row r="2611">
          <cell r="A2611" t="str">
            <v>Monsmedite</v>
          </cell>
          <cell r="D2611">
            <v>1461.7035999999998</v>
          </cell>
          <cell r="F2611">
            <v>2.0686957328421447</v>
          </cell>
          <cell r="M2611">
            <v>47.066600916902722</v>
          </cell>
        </row>
        <row r="2612">
          <cell r="A2612" t="str">
            <v>Montanite</v>
          </cell>
          <cell r="D2612">
            <v>677.58776</v>
          </cell>
          <cell r="F2612">
            <v>0.59501665142239291</v>
          </cell>
          <cell r="M2612">
            <v>18.889833547170333</v>
          </cell>
        </row>
        <row r="2613">
          <cell r="A2613" t="str">
            <v>Montbrayite</v>
          </cell>
          <cell r="D2613">
            <v>739.12481000000002</v>
          </cell>
        </row>
        <row r="2614">
          <cell r="A2614" t="str">
            <v>Montdorite</v>
          </cell>
          <cell r="D2614">
            <v>467.52778179999996</v>
          </cell>
          <cell r="F2614">
            <v>0.10779466367959914</v>
          </cell>
          <cell r="M2614">
            <v>35.932345956686845</v>
          </cell>
          <cell r="N2614">
            <v>6.0953821161778068</v>
          </cell>
          <cell r="P2614">
            <v>1.2293263039625426</v>
          </cell>
        </row>
        <row r="2615">
          <cell r="A2615" t="str">
            <v>Montebrasite</v>
          </cell>
          <cell r="D2615">
            <v>146.39900779999999</v>
          </cell>
          <cell r="F2615">
            <v>0.51636620449827952</v>
          </cell>
          <cell r="H2615">
            <v>4.741152350897285</v>
          </cell>
          <cell r="M2615">
            <v>51.910973402102535</v>
          </cell>
          <cell r="N2615">
            <v>3.2442848290943127</v>
          </cell>
        </row>
        <row r="2616">
          <cell r="A2616" t="str">
            <v>Monteponite</v>
          </cell>
          <cell r="D2616">
            <v>128.41040000000001</v>
          </cell>
          <cell r="M2616">
            <v>12.459582712926677</v>
          </cell>
        </row>
        <row r="2617">
          <cell r="A2617" t="str">
            <v>Monteregianite-(Y)</v>
          </cell>
          <cell r="D2617">
            <v>1574.8616026</v>
          </cell>
          <cell r="F2617">
            <v>1.2800362880597926</v>
          </cell>
          <cell r="M2617">
            <v>48.764361181460437</v>
          </cell>
          <cell r="P2617">
            <v>6.8610415938526241</v>
          </cell>
        </row>
        <row r="2618">
          <cell r="A2618" t="str">
            <v>Montesommaite</v>
          </cell>
          <cell r="D2618">
            <v>2433.3165096000002</v>
          </cell>
          <cell r="F2618">
            <v>0.82844956340323328</v>
          </cell>
          <cell r="M2618">
            <v>48.65604599027786</v>
          </cell>
          <cell r="P2618">
            <v>0.18895830369210098</v>
          </cell>
        </row>
        <row r="2619">
          <cell r="A2619" t="str">
            <v>Montgomeryite</v>
          </cell>
          <cell r="D2619">
            <v>1146.5840519999999</v>
          </cell>
          <cell r="F2619">
            <v>2.4614261772411261</v>
          </cell>
          <cell r="M2619">
            <v>55.815881869600602</v>
          </cell>
        </row>
        <row r="2620">
          <cell r="A2620" t="str">
            <v>Monticellite</v>
          </cell>
          <cell r="D2620">
            <v>156.46610000000001</v>
          </cell>
          <cell r="M2620">
            <v>40.90189504307962</v>
          </cell>
        </row>
        <row r="2621">
          <cell r="A2621" t="str">
            <v>Montmorillonite</v>
          </cell>
          <cell r="D2621">
            <v>549.07231360000003</v>
          </cell>
          <cell r="F2621">
            <v>4.0385718694522055</v>
          </cell>
          <cell r="M2621">
            <v>64.105727293404001</v>
          </cell>
          <cell r="P2621">
            <v>0.83740401512024076</v>
          </cell>
        </row>
        <row r="2622">
          <cell r="A2622" t="str">
            <v>Montroseite</v>
          </cell>
          <cell r="D2622">
            <v>85.419890000000009</v>
          </cell>
          <cell r="F2622">
            <v>1.1799827885519403</v>
          </cell>
          <cell r="M2622">
            <v>37.460596121114179</v>
          </cell>
        </row>
        <row r="2623">
          <cell r="A2623" t="str">
            <v>Montroyalite</v>
          </cell>
          <cell r="D2623">
            <v>1384.5966183999999</v>
          </cell>
          <cell r="F2623">
            <v>2.4750862124451363</v>
          </cell>
          <cell r="K2623">
            <v>2.6024186048958216</v>
          </cell>
          <cell r="M2623">
            <v>37.554656214665215</v>
          </cell>
          <cell r="N2623">
            <v>16.465505936555594</v>
          </cell>
        </row>
        <row r="2624">
          <cell r="A2624" t="str">
            <v>Montroydite</v>
          </cell>
          <cell r="D2624">
            <v>216.58940000000001</v>
          </cell>
          <cell r="M2624">
            <v>7.3869727696738625</v>
          </cell>
        </row>
        <row r="2625">
          <cell r="A2625" t="str">
            <v>Mooihoekite</v>
          </cell>
          <cell r="D2625">
            <v>1587.5930000000001</v>
          </cell>
        </row>
        <row r="2626">
          <cell r="A2626" t="str">
            <v>Moolooite</v>
          </cell>
          <cell r="D2626">
            <v>160.57324</v>
          </cell>
          <cell r="F2626">
            <v>0.62771355924561278</v>
          </cell>
          <cell r="K2626">
            <v>14.960151517151923</v>
          </cell>
          <cell r="M2626">
            <v>44.837670336601541</v>
          </cell>
        </row>
        <row r="2627">
          <cell r="A2627" t="str">
            <v>Mooreite</v>
          </cell>
          <cell r="D2627">
            <v>1373.8473549999999</v>
          </cell>
          <cell r="F2627">
            <v>3.0813816284560964</v>
          </cell>
          <cell r="M2627">
            <v>48.911896765998435</v>
          </cell>
        </row>
        <row r="2628">
          <cell r="A2628" t="str">
            <v>Moorhouseite</v>
          </cell>
          <cell r="D2628">
            <v>262.61600499999997</v>
          </cell>
          <cell r="F2628">
            <v>4.6056903500607289</v>
          </cell>
          <cell r="M2628">
            <v>60.923171837908363</v>
          </cell>
        </row>
        <row r="2629">
          <cell r="A2629" t="str">
            <v>Mopungite</v>
          </cell>
          <cell r="D2629">
            <v>246.78380799999999</v>
          </cell>
          <cell r="F2629">
            <v>2.4505821710960878</v>
          </cell>
          <cell r="M2629">
            <v>38.898986435933431</v>
          </cell>
          <cell r="P2629">
            <v>9.3157521906785732</v>
          </cell>
        </row>
        <row r="2630">
          <cell r="A2630" t="str">
            <v>Moraesite</v>
          </cell>
          <cell r="D2630">
            <v>202.06418199999999</v>
          </cell>
          <cell r="F2630">
            <v>4.48939535459085</v>
          </cell>
          <cell r="I2630">
            <v>8.9201162826571618</v>
          </cell>
          <cell r="M2630">
            <v>71.261813239122205</v>
          </cell>
        </row>
        <row r="2631">
          <cell r="A2631" t="str">
            <v>Mordenite</v>
          </cell>
          <cell r="D2631">
            <v>874.11061480000012</v>
          </cell>
          <cell r="F2631">
            <v>1.3606621174279327</v>
          </cell>
          <cell r="M2631">
            <v>54.727863030179037</v>
          </cell>
          <cell r="P2631">
            <v>2.8930829087101486</v>
          </cell>
        </row>
        <row r="2632">
          <cell r="A2632" t="str">
            <v>Moreauite</v>
          </cell>
          <cell r="D2632">
            <v>904.09972599999992</v>
          </cell>
          <cell r="F2632">
            <v>3.121593690207578</v>
          </cell>
          <cell r="M2632">
            <v>51.319847430193775</v>
          </cell>
        </row>
        <row r="2633">
          <cell r="A2633" t="str">
            <v>Morelandite</v>
          </cell>
          <cell r="D2633">
            <v>1005.934381</v>
          </cell>
          <cell r="M2633">
            <v>19.086016307459321</v>
          </cell>
        </row>
        <row r="2634">
          <cell r="A2634" t="str">
            <v>Morenosite</v>
          </cell>
          <cell r="D2634">
            <v>280.86055999999996</v>
          </cell>
          <cell r="F2634">
            <v>5.0242583009875093</v>
          </cell>
          <cell r="M2634">
            <v>62.662197924835027</v>
          </cell>
        </row>
        <row r="2635">
          <cell r="A2635" t="str">
            <v>Morimotoite</v>
          </cell>
          <cell r="D2635">
            <v>500.21030000000002</v>
          </cell>
          <cell r="M2635">
            <v>38.382416355680796</v>
          </cell>
        </row>
        <row r="2636">
          <cell r="A2636" t="str">
            <v>Morinite</v>
          </cell>
          <cell r="D2636">
            <v>475.58531899999997</v>
          </cell>
          <cell r="F2636">
            <v>1.1126678618100909</v>
          </cell>
          <cell r="M2636">
            <v>37.846679199111279</v>
          </cell>
          <cell r="N2636">
            <v>14.980279910616837</v>
          </cell>
          <cell r="P2636">
            <v>4.8339944656702079</v>
          </cell>
        </row>
        <row r="2637">
          <cell r="A2637" t="str">
            <v>Morozeviczite</v>
          </cell>
          <cell r="D2637">
            <v>705.32875000000001</v>
          </cell>
        </row>
        <row r="2638">
          <cell r="A2638" t="str">
            <v>Mosandrite</v>
          </cell>
          <cell r="D2638">
            <v>913.38838620000001</v>
          </cell>
          <cell r="M2638">
            <v>27.15062986860649</v>
          </cell>
          <cell r="N2638">
            <v>7.2799711715887812</v>
          </cell>
          <cell r="P2638">
            <v>5.0339523355765659</v>
          </cell>
        </row>
        <row r="2639">
          <cell r="A2639" t="str">
            <v>Moschelite</v>
          </cell>
          <cell r="D2639">
            <v>654.98893999999996</v>
          </cell>
        </row>
        <row r="2640">
          <cell r="A2640" t="str">
            <v>Moschellandsbergite</v>
          </cell>
          <cell r="D2640">
            <v>817.50639999999999</v>
          </cell>
        </row>
        <row r="2641">
          <cell r="A2641" t="str">
            <v>Mosesite</v>
          </cell>
          <cell r="D2641">
            <v>501.74212999999997</v>
          </cell>
          <cell r="F2641">
            <v>0.40177610757940541</v>
          </cell>
          <cell r="K2641">
            <v>0.23938591722405295</v>
          </cell>
          <cell r="L2641">
            <v>2.7916212656888111</v>
          </cell>
          <cell r="M2641">
            <v>9.2474315441679185</v>
          </cell>
        </row>
        <row r="2642">
          <cell r="A2642" t="str">
            <v>Moskvinite-(Y)</v>
          </cell>
          <cell r="D2642">
            <v>600.33831730000009</v>
          </cell>
          <cell r="M2642">
            <v>39.975959069104711</v>
          </cell>
          <cell r="P2642">
            <v>8.0418842857025812</v>
          </cell>
        </row>
        <row r="2643">
          <cell r="A2643" t="str">
            <v>Mottanaite-(Ce)</v>
          </cell>
          <cell r="D2643">
            <v>1007.1334955999999</v>
          </cell>
          <cell r="F2643">
            <v>5.0040039597705942E-2</v>
          </cell>
          <cell r="I2643">
            <v>0.7158677604804311</v>
          </cell>
          <cell r="J2643">
            <v>4.2933732408770462</v>
          </cell>
          <cell r="M2643">
            <v>37.332280342439248</v>
          </cell>
          <cell r="N2643">
            <v>0.94319190469788206</v>
          </cell>
        </row>
        <row r="2644">
          <cell r="A2644" t="str">
            <v>Mottramite</v>
          </cell>
          <cell r="D2644">
            <v>402.69244000000003</v>
          </cell>
          <cell r="F2644">
            <v>0.25030020429487077</v>
          </cell>
          <cell r="M2644">
            <v>19.865533110082719</v>
          </cell>
        </row>
        <row r="2645">
          <cell r="A2645" t="str">
            <v>Motukoreaite</v>
          </cell>
          <cell r="D2645">
            <v>6011.4032960000004</v>
          </cell>
          <cell r="F2645">
            <v>3.6887693119433655</v>
          </cell>
          <cell r="K2645">
            <v>2.5974467576297511</v>
          </cell>
          <cell r="M2645">
            <v>62.545445961042375</v>
          </cell>
          <cell r="P2645">
            <v>0.76487192317632191</v>
          </cell>
        </row>
        <row r="2646">
          <cell r="A2646" t="str">
            <v>Mounanaite</v>
          </cell>
          <cell r="D2646">
            <v>582.78688</v>
          </cell>
          <cell r="F2646">
            <v>0.34590346302922953</v>
          </cell>
          <cell r="M2646">
            <v>27.453260444023726</v>
          </cell>
        </row>
        <row r="2647">
          <cell r="A2647" t="str">
            <v>Mountainite</v>
          </cell>
          <cell r="D2647">
            <v>408.99875799999995</v>
          </cell>
          <cell r="F2647">
            <v>1.4786450769613342</v>
          </cell>
          <cell r="M2647">
            <v>50.853993057846893</v>
          </cell>
          <cell r="P2647">
            <v>5.6209872402595424</v>
          </cell>
        </row>
        <row r="2648">
          <cell r="A2648" t="str">
            <v>Mountkeithite</v>
          </cell>
          <cell r="D2648">
            <v>1558.37374</v>
          </cell>
          <cell r="F2648">
            <v>3.6220220189285279</v>
          </cell>
          <cell r="K2648">
            <v>1.1561090602052881</v>
          </cell>
          <cell r="M2648">
            <v>59.033688542518689</v>
          </cell>
        </row>
        <row r="2649">
          <cell r="A2649" t="str">
            <v>Mourite</v>
          </cell>
          <cell r="D2649">
            <v>1079.7951</v>
          </cell>
          <cell r="F2649">
            <v>0.93345487491099011</v>
          </cell>
          <cell r="M2649">
            <v>32.597554850915692</v>
          </cell>
        </row>
        <row r="2650">
          <cell r="A2650" t="str">
            <v>Moydite-(Y)</v>
          </cell>
          <cell r="D2650">
            <v>227.75441000000001</v>
          </cell>
          <cell r="F2650">
            <v>1.7702225831763259</v>
          </cell>
          <cell r="J2650">
            <v>4.7463405867750268</v>
          </cell>
          <cell r="K2650">
            <v>5.2736629775906421</v>
          </cell>
          <cell r="M2650">
            <v>49.173932570614113</v>
          </cell>
        </row>
        <row r="2651">
          <cell r="A2651" t="str">
            <v>Mozartite</v>
          </cell>
          <cell r="D2651">
            <v>204.10648999999998</v>
          </cell>
          <cell r="F2651">
            <v>0.49383045095724304</v>
          </cell>
          <cell r="M2651">
            <v>39.193756161305799</v>
          </cell>
        </row>
        <row r="2652">
          <cell r="A2652" t="str">
            <v>Mozgovaite</v>
          </cell>
          <cell r="D2652">
            <v>1279.3071</v>
          </cell>
        </row>
        <row r="2653">
          <cell r="A2653" t="str">
            <v>Mpororoite</v>
          </cell>
          <cell r="D2653">
            <v>345.88231999999999</v>
          </cell>
          <cell r="F2653">
            <v>2.0398787657027397</v>
          </cell>
          <cell r="M2653">
            <v>37.005418490311968</v>
          </cell>
        </row>
        <row r="2654">
          <cell r="A2654" t="str">
            <v>Mrazekite</v>
          </cell>
          <cell r="D2654">
            <v>900.58556399999998</v>
          </cell>
          <cell r="F2654">
            <v>0.67152308917090309</v>
          </cell>
          <cell r="M2654">
            <v>24.871773316588495</v>
          </cell>
        </row>
        <row r="2655">
          <cell r="A2655" t="str">
            <v>Mroseite</v>
          </cell>
          <cell r="D2655">
            <v>259.68600000000004</v>
          </cell>
          <cell r="K2655">
            <v>4.625201204531626</v>
          </cell>
          <cell r="M2655">
            <v>30.80528022303859</v>
          </cell>
        </row>
        <row r="2656">
          <cell r="A2656" t="str">
            <v>Muckeite</v>
          </cell>
          <cell r="D2656">
            <v>427.4144</v>
          </cell>
        </row>
        <row r="2657">
          <cell r="A2657" t="str">
            <v>Muirite</v>
          </cell>
          <cell r="D2657">
            <v>2526.0362332</v>
          </cell>
          <cell r="F2657">
            <v>0.27931428327383662</v>
          </cell>
          <cell r="M2657">
            <v>23.435047851632692</v>
          </cell>
          <cell r="N2657">
            <v>0.75210335268756978</v>
          </cell>
        </row>
        <row r="2658">
          <cell r="A2658" t="str">
            <v>Mukhinite</v>
          </cell>
          <cell r="D2658">
            <v>478.31722000000002</v>
          </cell>
          <cell r="F2658">
            <v>0.21072626237458061</v>
          </cell>
          <cell r="M2658">
            <v>43.484154720584797</v>
          </cell>
        </row>
        <row r="2659">
          <cell r="A2659" t="str">
            <v>Mullite</v>
          </cell>
          <cell r="D2659">
            <v>322.38082399999996</v>
          </cell>
          <cell r="M2659">
            <v>49.132593568902848</v>
          </cell>
        </row>
        <row r="2660">
          <cell r="A2660" t="str">
            <v>Mummeite</v>
          </cell>
          <cell r="D2660">
            <v>2265.0910000000003</v>
          </cell>
        </row>
        <row r="2661">
          <cell r="A2661" t="str">
            <v>Mundite</v>
          </cell>
          <cell r="D2661">
            <v>1168.1057839999999</v>
          </cell>
          <cell r="F2661">
            <v>1.1217494322414896</v>
          </cell>
          <cell r="M2661">
            <v>30.13312705247251</v>
          </cell>
        </row>
        <row r="2662">
          <cell r="A2662" t="str">
            <v>Mundrabillaite</v>
          </cell>
          <cell r="D2662">
            <v>286.12888399999997</v>
          </cell>
          <cell r="F2662">
            <v>4.2272139152508634</v>
          </cell>
          <cell r="L2662">
            <v>9.7905110481610809</v>
          </cell>
          <cell r="M2662">
            <v>50.325083573177466</v>
          </cell>
        </row>
        <row r="2663">
          <cell r="A2663" t="str">
            <v>Munirite</v>
          </cell>
          <cell r="D2663">
            <v>148.95238799999998</v>
          </cell>
          <cell r="F2663">
            <v>2.0300580880918813</v>
          </cell>
          <cell r="M2663">
            <v>48.335780961094763</v>
          </cell>
          <cell r="P2663">
            <v>15.434306430857628</v>
          </cell>
        </row>
        <row r="2664">
          <cell r="A2664" t="str">
            <v>Murataite</v>
          </cell>
          <cell r="D2664">
            <v>2000.595644</v>
          </cell>
          <cell r="F2664">
            <v>6.0458394160134432E-2</v>
          </cell>
          <cell r="M2664">
            <v>26.6310696815653</v>
          </cell>
          <cell r="N2664">
            <v>7.1222800283174053</v>
          </cell>
          <cell r="P2664">
            <v>4.5965846359705465</v>
          </cell>
        </row>
        <row r="2665">
          <cell r="A2665" t="str">
            <v>Murdochite</v>
          </cell>
          <cell r="D2665">
            <v>760.62053999999989</v>
          </cell>
          <cell r="M2665">
            <v>15.776000474559893</v>
          </cell>
        </row>
        <row r="2666">
          <cell r="A2666" t="str">
            <v>Murmanite</v>
          </cell>
          <cell r="D2666">
            <v>750.89217600000006</v>
          </cell>
          <cell r="F2666">
            <v>1.0738585722059779</v>
          </cell>
          <cell r="M2666">
            <v>46.87581136815573</v>
          </cell>
          <cell r="P2666">
            <v>9.1849810404736463</v>
          </cell>
        </row>
        <row r="2667">
          <cell r="A2667" t="str">
            <v>Murunskite</v>
          </cell>
          <cell r="D2667">
            <v>452.94560000000001</v>
          </cell>
        </row>
        <row r="2668">
          <cell r="A2668" t="str">
            <v>Muscovite</v>
          </cell>
          <cell r="D2668">
            <v>398.70631264000002</v>
          </cell>
          <cell r="F2668">
            <v>0.45504471398679885</v>
          </cell>
          <cell r="M2668">
            <v>47.351374687278891</v>
          </cell>
          <cell r="N2668">
            <v>0.95300237782560726</v>
          </cell>
        </row>
        <row r="2669">
          <cell r="A2669" t="str">
            <v>Mushistonite</v>
          </cell>
          <cell r="D2669">
            <v>284.26774</v>
          </cell>
          <cell r="F2669">
            <v>2.1274450628833224</v>
          </cell>
          <cell r="M2669">
            <v>33.769713017734617</v>
          </cell>
        </row>
        <row r="2670">
          <cell r="A2670" t="str">
            <v>Muskoxite</v>
          </cell>
          <cell r="D2670">
            <v>781.66800000000001</v>
          </cell>
          <cell r="F2670">
            <v>2.5789465604323061</v>
          </cell>
          <cell r="M2670">
            <v>47.077045497576975</v>
          </cell>
        </row>
        <row r="2671">
          <cell r="A2671" t="str">
            <v>Muthmannite</v>
          </cell>
          <cell r="D2671">
            <v>271.10753599999998</v>
          </cell>
        </row>
        <row r="2672">
          <cell r="A2672" t="str">
            <v>Mutinaite</v>
          </cell>
          <cell r="D2672">
            <v>6003.2458239999996</v>
          </cell>
          <cell r="F2672">
            <v>3.3579834294655067E-2</v>
          </cell>
          <cell r="M2672">
            <v>51.436910806736279</v>
          </cell>
          <cell r="P2672">
            <v>1.1488668967089763</v>
          </cell>
        </row>
        <row r="2673">
          <cell r="A2673" t="str">
            <v>Nabaphite</v>
          </cell>
          <cell r="D2673">
            <v>417.42565000000002</v>
          </cell>
          <cell r="F2673">
            <v>4.3463836014868749</v>
          </cell>
          <cell r="M2673">
            <v>49.827364465983344</v>
          </cell>
          <cell r="P2673">
            <v>5.5075120563386557</v>
          </cell>
        </row>
        <row r="2674">
          <cell r="A2674" t="str">
            <v>Nabesite</v>
          </cell>
          <cell r="D2674">
            <v>391.83986599999997</v>
          </cell>
          <cell r="F2674">
            <v>2.0064145285308976</v>
          </cell>
          <cell r="I2674">
            <v>2.2999650576646538</v>
          </cell>
          <cell r="M2674">
            <v>56.755751340523375</v>
          </cell>
          <cell r="P2674">
            <v>10.267483605152112</v>
          </cell>
        </row>
        <row r="2675">
          <cell r="A2675" t="str">
            <v>Nabiasite</v>
          </cell>
          <cell r="D2675">
            <v>1372.2048</v>
          </cell>
          <cell r="F2675">
            <v>0.14690810001539131</v>
          </cell>
          <cell r="M2675">
            <v>30.315037522095828</v>
          </cell>
        </row>
        <row r="2676">
          <cell r="A2676" t="str">
            <v>Nabokoite</v>
          </cell>
          <cell r="D2676">
            <v>1191.2885999999999</v>
          </cell>
          <cell r="M2676">
            <v>32.232793967809314</v>
          </cell>
        </row>
        <row r="2677">
          <cell r="A2677" t="str">
            <v>Nacaphite</v>
          </cell>
          <cell r="D2677">
            <v>194.9008316</v>
          </cell>
          <cell r="M2677">
            <v>32.835980983059073</v>
          </cell>
          <cell r="N2677">
            <v>9.7477281364252519</v>
          </cell>
          <cell r="P2677">
            <v>27.129933703166405</v>
          </cell>
        </row>
        <row r="2678">
          <cell r="A2678" t="str">
            <v>Nacareniobsite-(Ce)</v>
          </cell>
          <cell r="D2678">
            <v>830.66771528000004</v>
          </cell>
          <cell r="M2678">
            <v>28.313509201537002</v>
          </cell>
          <cell r="N2678">
            <v>8.9197847848251328</v>
          </cell>
          <cell r="P2678">
            <v>7.1958252018801154</v>
          </cell>
        </row>
        <row r="2679">
          <cell r="A2679" t="str">
            <v>Nacrite</v>
          </cell>
          <cell r="D2679">
            <v>258.16043999999999</v>
          </cell>
          <cell r="F2679">
            <v>1.561726498451893</v>
          </cell>
          <cell r="M2679">
            <v>55.777174845224152</v>
          </cell>
        </row>
        <row r="2680">
          <cell r="A2680" t="str">
            <v>Nadorite</v>
          </cell>
          <cell r="D2680">
            <v>396.4015</v>
          </cell>
          <cell r="M2680">
            <v>8.0723206143266371</v>
          </cell>
        </row>
        <row r="2681">
          <cell r="A2681" t="str">
            <v>Nafertisite</v>
          </cell>
          <cell r="D2681">
            <v>1530.6071590000001</v>
          </cell>
          <cell r="F2681">
            <v>0.37865071817555762</v>
          </cell>
          <cell r="M2681">
            <v>44.947797085274182</v>
          </cell>
          <cell r="P2681">
            <v>4.5060095005082879</v>
          </cell>
        </row>
        <row r="2682">
          <cell r="A2682" t="str">
            <v>Nagashimalite</v>
          </cell>
          <cell r="D2682">
            <v>1496.25577</v>
          </cell>
          <cell r="F2682">
            <v>3.3682075625345795E-2</v>
          </cell>
          <cell r="J2682">
            <v>1.4449401254439274</v>
          </cell>
          <cell r="M2682">
            <v>31.009577994810339</v>
          </cell>
        </row>
        <row r="2683">
          <cell r="A2683" t="str">
            <v>Nagelschmidtite</v>
          </cell>
          <cell r="D2683">
            <v>746.73802400000011</v>
          </cell>
          <cell r="M2683">
            <v>42.851440493942214</v>
          </cell>
        </row>
        <row r="2684">
          <cell r="A2684" t="str">
            <v>Nagyagite</v>
          </cell>
          <cell r="D2684">
            <v>1059.12014</v>
          </cell>
        </row>
        <row r="2685">
          <cell r="A2685" t="str">
            <v>Nahcolite</v>
          </cell>
          <cell r="D2685">
            <v>84.006907999999996</v>
          </cell>
          <cell r="F2685">
            <v>1.1998298997030101</v>
          </cell>
          <cell r="K2685">
            <v>14.297633713646501</v>
          </cell>
          <cell r="M2685">
            <v>57.136015528627716</v>
          </cell>
          <cell r="P2685">
            <v>27.366520858022774</v>
          </cell>
        </row>
        <row r="2686">
          <cell r="A2686" t="str">
            <v>Nahpoite</v>
          </cell>
          <cell r="D2686">
            <v>141.95883799999999</v>
          </cell>
          <cell r="F2686">
            <v>0.71002271799378924</v>
          </cell>
          <cell r="M2686">
            <v>45.08180040188833</v>
          </cell>
          <cell r="P2686">
            <v>32.389343733568751</v>
          </cell>
        </row>
        <row r="2687">
          <cell r="A2687" t="str">
            <v>Nakauriite</v>
          </cell>
          <cell r="D2687">
            <v>1870.4092800000003</v>
          </cell>
          <cell r="F2687">
            <v>5.496651513619522</v>
          </cell>
          <cell r="K2687">
            <v>0.64215891828765936</v>
          </cell>
          <cell r="M2687">
            <v>62.443883939669064</v>
          </cell>
        </row>
        <row r="2688">
          <cell r="A2688" t="str">
            <v>Nalipoite</v>
          </cell>
          <cell r="D2688">
            <v>131.84313</v>
          </cell>
          <cell r="H2688">
            <v>10.529179639470028</v>
          </cell>
          <cell r="M2688">
            <v>48.540716531835976</v>
          </cell>
          <cell r="P2688">
            <v>17.437213452077483</v>
          </cell>
        </row>
        <row r="2689">
          <cell r="A2689" t="str">
            <v>Namansilite</v>
          </cell>
          <cell r="D2689">
            <v>230.09521799999999</v>
          </cell>
          <cell r="M2689">
            <v>41.720293378717678</v>
          </cell>
          <cell r="P2689">
            <v>9.9914149454422834</v>
          </cell>
        </row>
        <row r="2690">
          <cell r="A2690" t="str">
            <v>Nambulite</v>
          </cell>
          <cell r="D2690">
            <v>612.13183200000003</v>
          </cell>
          <cell r="F2690">
            <v>0.16466060859909668</v>
          </cell>
          <cell r="H2690">
            <v>0.85042955256736263</v>
          </cell>
          <cell r="M2690">
            <v>39.205770302107076</v>
          </cell>
          <cell r="P2690">
            <v>0.93892225490407111</v>
          </cell>
        </row>
        <row r="2691">
          <cell r="A2691" t="str">
            <v>Namibite</v>
          </cell>
          <cell r="D2691">
            <v>628.44470000000001</v>
          </cell>
          <cell r="M2691">
            <v>15.275234240976173</v>
          </cell>
        </row>
        <row r="2692">
          <cell r="A2692" t="str">
            <v>Namuwite</v>
          </cell>
          <cell r="D2692">
            <v>528.04075999999998</v>
          </cell>
          <cell r="F2692">
            <v>2.6723618835788363</v>
          </cell>
          <cell r="M2692">
            <v>42.419376867800892</v>
          </cell>
        </row>
        <row r="2693">
          <cell r="A2693" t="str">
            <v>Nanlingite</v>
          </cell>
          <cell r="D2693">
            <v>459.13121279999996</v>
          </cell>
          <cell r="M2693">
            <v>20.908271388165574</v>
          </cell>
          <cell r="N2693">
            <v>16.551611104057791</v>
          </cell>
        </row>
        <row r="2694">
          <cell r="A2694" t="str">
            <v>Nanpingite</v>
          </cell>
          <cell r="D2694">
            <v>487.96948896000004</v>
          </cell>
          <cell r="F2694">
            <v>0.3718043937269041</v>
          </cell>
          <cell r="H2694">
            <v>0.28448499986313569</v>
          </cell>
          <cell r="M2694">
            <v>38.689492739058487</v>
          </cell>
          <cell r="N2694">
            <v>1.1680076498527148</v>
          </cell>
        </row>
        <row r="2695">
          <cell r="A2695" t="str">
            <v>Nantokite</v>
          </cell>
          <cell r="D2695">
            <v>98.998699999999999</v>
          </cell>
        </row>
        <row r="2696">
          <cell r="A2696" t="str">
            <v>Narsarsukite</v>
          </cell>
          <cell r="D2696">
            <v>387.18568920000001</v>
          </cell>
          <cell r="M2696">
            <v>41.32229172275926</v>
          </cell>
          <cell r="N2696">
            <v>4.9067937503719072</v>
          </cell>
          <cell r="P2696">
            <v>11.875319073647209</v>
          </cell>
        </row>
        <row r="2697">
          <cell r="A2697" t="str">
            <v>Nasinite</v>
          </cell>
          <cell r="D2697">
            <v>281.062636</v>
          </cell>
          <cell r="F2697">
            <v>1.793087858181192</v>
          </cell>
          <cell r="J2697">
            <v>19.230588871300561</v>
          </cell>
          <cell r="M2697">
            <v>62.61714559597312</v>
          </cell>
          <cell r="P2697">
            <v>16.359177674545116</v>
          </cell>
        </row>
        <row r="2698">
          <cell r="A2698" t="str">
            <v>Nasledovite</v>
          </cell>
          <cell r="D2698">
            <v>986.11410999999998</v>
          </cell>
          <cell r="F2698">
            <v>1.0221332295914516</v>
          </cell>
          <cell r="K2698">
            <v>4.8720527891036873</v>
          </cell>
          <cell r="M2698">
            <v>42.184205233611351</v>
          </cell>
        </row>
        <row r="2699">
          <cell r="A2699" t="str">
            <v>Nasonite</v>
          </cell>
          <cell r="D2699">
            <v>1983.7147999999997</v>
          </cell>
          <cell r="M2699">
            <v>16.937283524829276</v>
          </cell>
        </row>
        <row r="2700">
          <cell r="A2700" t="str">
            <v>Nastrophite</v>
          </cell>
          <cell r="D2700">
            <v>380.1454</v>
          </cell>
          <cell r="F2700">
            <v>4.7726264739754845</v>
          </cell>
          <cell r="M2700">
            <v>54.713854225251701</v>
          </cell>
          <cell r="P2700">
            <v>6.0476249350906262</v>
          </cell>
        </row>
        <row r="2701">
          <cell r="A2701" t="str">
            <v>Natalyite</v>
          </cell>
          <cell r="D2701">
            <v>226.36231799999996</v>
          </cell>
          <cell r="M2701">
            <v>42.408295182769777</v>
          </cell>
          <cell r="P2701">
            <v>10.156181560218872</v>
          </cell>
        </row>
        <row r="2702">
          <cell r="A2702" t="str">
            <v>Natanite</v>
          </cell>
          <cell r="D2702">
            <v>276.60104000000001</v>
          </cell>
          <cell r="F2702">
            <v>2.1864126035100955</v>
          </cell>
          <cell r="M2702">
            <v>34.705726341448319</v>
          </cell>
        </row>
        <row r="2703">
          <cell r="A2703" t="str">
            <v>Natisite</v>
          </cell>
          <cell r="D2703">
            <v>201.942036</v>
          </cell>
          <cell r="M2703">
            <v>39.61384245922924</v>
          </cell>
          <cell r="P2703">
            <v>22.768680018656447</v>
          </cell>
        </row>
        <row r="2704">
          <cell r="A2704" t="str">
            <v>Natrite</v>
          </cell>
          <cell r="D2704">
            <v>105.988736</v>
          </cell>
          <cell r="K2704">
            <v>11.332336296566456</v>
          </cell>
          <cell r="M2704">
            <v>45.286133047194745</v>
          </cell>
          <cell r="P2704">
            <v>43.381530656238795</v>
          </cell>
        </row>
        <row r="2705">
          <cell r="A2705" t="str">
            <v>Natroalunite</v>
          </cell>
          <cell r="D2705">
            <v>398.10562800000002</v>
          </cell>
          <cell r="F2705">
            <v>1.5191043719683359</v>
          </cell>
          <cell r="M2705">
            <v>56.264364089823914</v>
          </cell>
          <cell r="P2705">
            <v>5.7747910059688978</v>
          </cell>
        </row>
        <row r="2706">
          <cell r="A2706" t="str">
            <v>Natroapophyllite</v>
          </cell>
          <cell r="D2706">
            <v>891.09441119999997</v>
          </cell>
          <cell r="F2706">
            <v>1.8098014977203574</v>
          </cell>
          <cell r="M2706">
            <v>50.27337107823621</v>
          </cell>
          <cell r="N2706">
            <v>2.1320303394581539</v>
          </cell>
          <cell r="P2706">
            <v>2.5799475017513163</v>
          </cell>
        </row>
        <row r="2707">
          <cell r="A2707" t="str">
            <v>Natrobistantite</v>
          </cell>
          <cell r="D2707">
            <v>1101.7461976</v>
          </cell>
          <cell r="M2707">
            <v>17.42622760289343</v>
          </cell>
          <cell r="P2707">
            <v>1.4606664978790938</v>
          </cell>
        </row>
        <row r="2708">
          <cell r="A2708" t="str">
            <v>Natrochalcite</v>
          </cell>
          <cell r="D2708">
            <v>377.23158799999999</v>
          </cell>
          <cell r="F2708">
            <v>0.80158186540836562</v>
          </cell>
          <cell r="M2708">
            <v>42.412673034157471</v>
          </cell>
          <cell r="P2708">
            <v>6.0943379958944481</v>
          </cell>
        </row>
        <row r="2709">
          <cell r="A2709" t="str">
            <v>Natrodufrenite</v>
          </cell>
          <cell r="D2709">
            <v>786.49698839999985</v>
          </cell>
          <cell r="F2709">
            <v>1.2046627183245298</v>
          </cell>
          <cell r="M2709">
            <v>44.550311719922156</v>
          </cell>
          <cell r="P2709">
            <v>1.7538351708200901</v>
          </cell>
        </row>
        <row r="2710">
          <cell r="A2710" t="str">
            <v>Natrofairchildite</v>
          </cell>
          <cell r="D2710">
            <v>206.07593599999998</v>
          </cell>
          <cell r="K2710">
            <v>11.656868077988495</v>
          </cell>
          <cell r="M2710">
            <v>46.58302267762113</v>
          </cell>
          <cell r="P2710">
            <v>22.311938449717879</v>
          </cell>
        </row>
        <row r="2711">
          <cell r="A2711" t="str">
            <v>Natroglaucocerinite</v>
          </cell>
          <cell r="D2711">
            <v>1673.8443360000001</v>
          </cell>
          <cell r="F2711">
            <v>4.0947606970305506</v>
          </cell>
          <cell r="M2711">
            <v>59.262547816752296</v>
          </cell>
          <cell r="P2711">
            <v>9.6142976105276254</v>
          </cell>
        </row>
        <row r="2712">
          <cell r="A2712" t="str">
            <v>Natrojarosite</v>
          </cell>
          <cell r="D2712">
            <v>484.70200800000003</v>
          </cell>
          <cell r="F2712">
            <v>1.2477026915886018</v>
          </cell>
          <cell r="M2712">
            <v>46.212228607066137</v>
          </cell>
          <cell r="P2712">
            <v>4.7430725725402816</v>
          </cell>
        </row>
        <row r="2713">
          <cell r="A2713" t="str">
            <v>Natrolemoynite</v>
          </cell>
          <cell r="D2713">
            <v>1128.5252216000001</v>
          </cell>
          <cell r="F2713">
            <v>1.6076663288284629</v>
          </cell>
          <cell r="M2713">
            <v>49.620424008430511</v>
          </cell>
          <cell r="P2713">
            <v>5.5003089352309784</v>
          </cell>
        </row>
        <row r="2714">
          <cell r="A2714" t="str">
            <v>Natrolite</v>
          </cell>
          <cell r="D2714">
            <v>380.22367600000001</v>
          </cell>
          <cell r="F2714">
            <v>1.060365320333182</v>
          </cell>
          <cell r="M2714">
            <v>50.494698809865803</v>
          </cell>
          <cell r="P2714">
            <v>12.092759841709595</v>
          </cell>
        </row>
        <row r="2715">
          <cell r="A2715" t="str">
            <v>Natromontebrasite</v>
          </cell>
          <cell r="D2715">
            <v>158.43558380000002</v>
          </cell>
          <cell r="F2715">
            <v>0.47713713161449528</v>
          </cell>
          <cell r="H2715">
            <v>1.0952400706841714</v>
          </cell>
          <cell r="M2715">
            <v>47.967223130843159</v>
          </cell>
          <cell r="N2715">
            <v>2.9978119094733309</v>
          </cell>
          <cell r="P2715">
            <v>10.882862035441308</v>
          </cell>
        </row>
        <row r="2716">
          <cell r="A2716" t="str">
            <v>Natron</v>
          </cell>
          <cell r="D2716">
            <v>286.14153599999997</v>
          </cell>
          <cell r="F2716">
            <v>7.0450450087749585</v>
          </cell>
          <cell r="K2716">
            <v>4.197573050002779</v>
          </cell>
          <cell r="M2716">
            <v>72.688573252084595</v>
          </cell>
          <cell r="P2716">
            <v>16.068808689137676</v>
          </cell>
        </row>
        <row r="2717">
          <cell r="A2717" t="str">
            <v>Natronambulite</v>
          </cell>
          <cell r="D2717">
            <v>619.35377760000006</v>
          </cell>
          <cell r="F2717">
            <v>0.16274059131531807</v>
          </cell>
          <cell r="H2717">
            <v>0.3362052635036677</v>
          </cell>
          <cell r="M2717">
            <v>38.748613261061671</v>
          </cell>
          <cell r="P2717">
            <v>2.5983271890840562</v>
          </cell>
        </row>
        <row r="2718">
          <cell r="A2718" t="str">
            <v>Natroniobite</v>
          </cell>
          <cell r="D2718">
            <v>163.89434799999998</v>
          </cell>
          <cell r="M2718">
            <v>29.286061774381629</v>
          </cell>
          <cell r="P2718">
            <v>14.027187807599079</v>
          </cell>
        </row>
        <row r="2719">
          <cell r="A2719" t="str">
            <v>Natrophilite</v>
          </cell>
          <cell r="D2719">
            <v>172.89918</v>
          </cell>
          <cell r="M2719">
            <v>37.014403422850236</v>
          </cell>
          <cell r="P2719">
            <v>13.296632176046181</v>
          </cell>
        </row>
        <row r="2720">
          <cell r="A2720" t="str">
            <v>Natrophosphate</v>
          </cell>
          <cell r="D2720">
            <v>712.15982320000012</v>
          </cell>
          <cell r="F2720">
            <v>5.3782477966667752</v>
          </cell>
          <cell r="M2720">
            <v>60.658266013791042</v>
          </cell>
          <cell r="N2720">
            <v>2.6677162318190146</v>
          </cell>
          <cell r="P2720">
            <v>22.597227582551444</v>
          </cell>
        </row>
        <row r="2721">
          <cell r="A2721" t="str">
            <v>Natrosilite</v>
          </cell>
          <cell r="D2721">
            <v>182.147536</v>
          </cell>
          <cell r="M2721">
            <v>43.918793389552079</v>
          </cell>
          <cell r="P2721">
            <v>25.243018384832833</v>
          </cell>
        </row>
        <row r="2722">
          <cell r="A2722" t="str">
            <v>Natrotantite</v>
          </cell>
          <cell r="D2722">
            <v>945.76453600000002</v>
          </cell>
          <cell r="M2722">
            <v>18.608585255727967</v>
          </cell>
          <cell r="P2722">
            <v>4.8616261500420652</v>
          </cell>
        </row>
        <row r="2723">
          <cell r="A2723" t="str">
            <v>Natroxalate</v>
          </cell>
          <cell r="D2723">
            <v>133.99913599999999</v>
          </cell>
          <cell r="K2723">
            <v>17.926981260535886</v>
          </cell>
          <cell r="M2723">
            <v>47.759710928285386</v>
          </cell>
          <cell r="P2723">
            <v>34.313307811178731</v>
          </cell>
        </row>
        <row r="2724">
          <cell r="A2724" t="str">
            <v>Naujakasite</v>
          </cell>
          <cell r="D2724">
            <v>942.15293049999991</v>
          </cell>
          <cell r="M2724">
            <v>44.15253474605629</v>
          </cell>
          <cell r="P2724">
            <v>14.640787449102991</v>
          </cell>
        </row>
        <row r="2725">
          <cell r="A2725" t="str">
            <v>Naumannite</v>
          </cell>
          <cell r="D2725">
            <v>294.69639999999998</v>
          </cell>
        </row>
        <row r="2726">
          <cell r="A2726" t="str">
            <v>Navajoite</v>
          </cell>
          <cell r="D2726">
            <v>235.92583999999999</v>
          </cell>
          <cell r="F2726">
            <v>2.5633648268455889</v>
          </cell>
          <cell r="M2726">
            <v>54.252302333648572</v>
          </cell>
        </row>
        <row r="2727">
          <cell r="A2727" t="str">
            <v>Nchwaningite</v>
          </cell>
          <cell r="D2727">
            <v>237.98975999999999</v>
          </cell>
          <cell r="F2727">
            <v>1.6940896952877302</v>
          </cell>
          <cell r="M2727">
            <v>40.336357328987596</v>
          </cell>
        </row>
        <row r="2728">
          <cell r="A2728" t="str">
            <v>Nealite</v>
          </cell>
          <cell r="D2728">
            <v>1304.2962</v>
          </cell>
          <cell r="M2728">
            <v>9.8133537458745952</v>
          </cell>
        </row>
        <row r="2729">
          <cell r="A2729" t="str">
            <v>Nealite-(H2O)</v>
          </cell>
          <cell r="D2729">
            <v>1308.3279600000001</v>
          </cell>
          <cell r="F2729">
            <v>0.30816126562028068</v>
          </cell>
          <cell r="M2729">
            <v>9.7831127907715114</v>
          </cell>
        </row>
        <row r="2730">
          <cell r="A2730" t="str">
            <v>Nefedovite</v>
          </cell>
          <cell r="D2730">
            <v>674.14469120000001</v>
          </cell>
          <cell r="M2730">
            <v>37.972619727128389</v>
          </cell>
          <cell r="N2730">
            <v>2.8181491967521408</v>
          </cell>
          <cell r="P2730">
            <v>17.051063592207075</v>
          </cell>
        </row>
        <row r="2731">
          <cell r="A2731" t="str">
            <v>Neighborite</v>
          </cell>
          <cell r="D2731">
            <v>104.28997759999999</v>
          </cell>
          <cell r="N2731">
            <v>54.650706531554569</v>
          </cell>
          <cell r="P2731">
            <v>22.04408182747563</v>
          </cell>
        </row>
        <row r="2732">
          <cell r="A2732" t="str">
            <v>Nekoite</v>
          </cell>
          <cell r="D2732">
            <v>654.84496000000001</v>
          </cell>
          <cell r="F2732">
            <v>2.1548856388846609</v>
          </cell>
          <cell r="M2732">
            <v>53.751165772124146</v>
          </cell>
        </row>
        <row r="2733">
          <cell r="A2733" t="str">
            <v>Nekrasovite</v>
          </cell>
          <cell r="D2733">
            <v>3426.8843500000003</v>
          </cell>
        </row>
        <row r="2734">
          <cell r="A2734" t="str">
            <v>Nelenite</v>
          </cell>
          <cell r="D2734">
            <v>2312.5884449999999</v>
          </cell>
          <cell r="F2734">
            <v>0.71915130580011177</v>
          </cell>
          <cell r="M2734">
            <v>36.529124835266572</v>
          </cell>
        </row>
        <row r="2735">
          <cell r="A2735" t="str">
            <v>Neltnerite</v>
          </cell>
          <cell r="D2735">
            <v>589.78459999999995</v>
          </cell>
          <cell r="M2735">
            <v>32.553037159668122</v>
          </cell>
        </row>
        <row r="2736">
          <cell r="A2736" t="str">
            <v>Nenadkevichite</v>
          </cell>
          <cell r="D2736">
            <v>308.13723719999996</v>
          </cell>
          <cell r="F2736">
            <v>1.406562231615933</v>
          </cell>
          <cell r="M2736">
            <v>46.73067147237991</v>
          </cell>
          <cell r="P2736">
            <v>6.7147974026165524</v>
          </cell>
        </row>
        <row r="2737">
          <cell r="A2737" t="str">
            <v>Neotocite</v>
          </cell>
          <cell r="D2737">
            <v>149.26426749999999</v>
          </cell>
          <cell r="F2737">
            <v>1.350544262041818</v>
          </cell>
          <cell r="M2737">
            <v>42.875365331491686</v>
          </cell>
        </row>
        <row r="2738">
          <cell r="A2738" t="str">
            <v>Nepheline</v>
          </cell>
          <cell r="D2738">
            <v>146.08154099999999</v>
          </cell>
          <cell r="M2738">
            <v>43.809504994200466</v>
          </cell>
          <cell r="P2738">
            <v>11.803220230268522</v>
          </cell>
        </row>
        <row r="2739">
          <cell r="A2739" t="str">
            <v>Nepouite</v>
          </cell>
          <cell r="D2739">
            <v>380.26736</v>
          </cell>
          <cell r="F2739">
            <v>1.0602435086724247</v>
          </cell>
          <cell r="M2739">
            <v>37.866673595125285</v>
          </cell>
        </row>
        <row r="2740">
          <cell r="A2740" t="str">
            <v>Nepskoeite</v>
          </cell>
          <cell r="D2740">
            <v>359.81575999999995</v>
          </cell>
          <cell r="F2740">
            <v>5.3224072230743875</v>
          </cell>
          <cell r="M2740">
            <v>57.805194525109194</v>
          </cell>
        </row>
        <row r="2741">
          <cell r="A2741" t="str">
            <v>Neptunite</v>
          </cell>
          <cell r="D2741">
            <v>907.68796099999986</v>
          </cell>
          <cell r="H2741">
            <v>0.76469010257149383</v>
          </cell>
          <cell r="M2741">
            <v>42.303700886036104</v>
          </cell>
          <cell r="P2741">
            <v>5.0655663593184981</v>
          </cell>
        </row>
        <row r="2742">
          <cell r="A2742" t="str">
            <v>Nesquehonite</v>
          </cell>
          <cell r="D2742">
            <v>138.36004</v>
          </cell>
          <cell r="F2742">
            <v>4.3709440962867605</v>
          </cell>
          <cell r="K2742">
            <v>8.6809746513516473</v>
          </cell>
          <cell r="M2742">
            <v>69.381593124720112</v>
          </cell>
        </row>
        <row r="2743">
          <cell r="A2743" t="str">
            <v>Neustadtelite</v>
          </cell>
          <cell r="D2743">
            <v>870.06360599999994</v>
          </cell>
          <cell r="F2743">
            <v>0.33595543818206786</v>
          </cell>
          <cell r="M2743">
            <v>22.066524639808922</v>
          </cell>
        </row>
        <row r="2744">
          <cell r="A2744" t="str">
            <v>Nevskite</v>
          </cell>
          <cell r="D2744">
            <v>262.35296</v>
          </cell>
        </row>
        <row r="2745">
          <cell r="A2745" t="str">
            <v>Newberyite</v>
          </cell>
          <cell r="D2745">
            <v>174.330142</v>
          </cell>
          <cell r="F2745">
            <v>4.0472519089670689</v>
          </cell>
          <cell r="M2745">
            <v>64.243508732987792</v>
          </cell>
        </row>
        <row r="2746">
          <cell r="A2746" t="str">
            <v>Neyite</v>
          </cell>
          <cell r="D2746">
            <v>6619.0285999999996</v>
          </cell>
        </row>
        <row r="2747">
          <cell r="A2747" t="str">
            <v>Nezilovite</v>
          </cell>
          <cell r="D2747">
            <v>1195.0916750000001</v>
          </cell>
          <cell r="M2747">
            <v>25.436425201439043</v>
          </cell>
        </row>
        <row r="2748">
          <cell r="A2748" t="str">
            <v>Niahite</v>
          </cell>
          <cell r="D2748">
            <v>180.14978299999999</v>
          </cell>
          <cell r="F2748">
            <v>3.3570065416065478</v>
          </cell>
          <cell r="L2748">
            <v>6.9975471466429697</v>
          </cell>
          <cell r="M2748">
            <v>46.182059514332025</v>
          </cell>
        </row>
        <row r="2749">
          <cell r="A2749" t="str">
            <v>Nichromite</v>
          </cell>
          <cell r="D2749">
            <v>220.52877200000003</v>
          </cell>
          <cell r="M2749">
            <v>29.020068184118848</v>
          </cell>
        </row>
        <row r="2750">
          <cell r="A2750" t="str">
            <v>Nickel</v>
          </cell>
          <cell r="D2750">
            <v>58.69</v>
          </cell>
        </row>
        <row r="2751">
          <cell r="A2751" t="str">
            <v>Nickel-boussingaultite</v>
          </cell>
          <cell r="D2751">
            <v>386.38963000000001</v>
          </cell>
          <cell r="F2751">
            <v>5.2172207623688038</v>
          </cell>
          <cell r="L2751">
            <v>7.2500599977282008</v>
          </cell>
          <cell r="M2751">
            <v>57.970396358722155</v>
          </cell>
        </row>
        <row r="2752">
          <cell r="A2752" t="str">
            <v>Nickel-skutterudite</v>
          </cell>
          <cell r="D2752">
            <v>268.53127999999998</v>
          </cell>
        </row>
        <row r="2753">
          <cell r="A2753" t="str">
            <v>Nickel-zippeite</v>
          </cell>
          <cell r="D2753">
            <v>2484.0548799999997</v>
          </cell>
          <cell r="F2753">
            <v>1.7042087250503903</v>
          </cell>
          <cell r="M2753">
            <v>32.204199932974106</v>
          </cell>
        </row>
        <row r="2754">
          <cell r="A2754" t="str">
            <v>Nickelalumite</v>
          </cell>
          <cell r="D2754">
            <v>632.30722000000003</v>
          </cell>
          <cell r="F2754">
            <v>2.8693203914388326</v>
          </cell>
          <cell r="L2754">
            <v>2.2151795135282497</v>
          </cell>
          <cell r="M2754">
            <v>60.727694996112803</v>
          </cell>
        </row>
        <row r="2755">
          <cell r="A2755" t="str">
            <v>Nickelaustinite</v>
          </cell>
          <cell r="D2755">
            <v>256.36954000000003</v>
          </cell>
          <cell r="F2755">
            <v>0.39315903129521551</v>
          </cell>
          <cell r="M2755">
            <v>31.203784973831134</v>
          </cell>
        </row>
        <row r="2756">
          <cell r="A2756" t="str">
            <v>Nickelbischofite</v>
          </cell>
          <cell r="D2756">
            <v>237.68707999999998</v>
          </cell>
          <cell r="F2756">
            <v>5.0887410455797601</v>
          </cell>
          <cell r="M2756">
            <v>40.387723219957941</v>
          </cell>
        </row>
        <row r="2757">
          <cell r="A2757" t="str">
            <v>Nickelblodite</v>
          </cell>
          <cell r="D2757">
            <v>360.26160599999997</v>
          </cell>
          <cell r="F2757">
            <v>2.2382401748356169</v>
          </cell>
          <cell r="M2757">
            <v>53.292606484411223</v>
          </cell>
          <cell r="P2757">
            <v>12.762818805620938</v>
          </cell>
        </row>
        <row r="2758">
          <cell r="A2758" t="str">
            <v>Nickelhexahydrite</v>
          </cell>
          <cell r="D2758">
            <v>252.24548000000001</v>
          </cell>
          <cell r="F2758">
            <v>4.7950433046411769</v>
          </cell>
          <cell r="M2758">
            <v>63.427895714920233</v>
          </cell>
        </row>
        <row r="2759">
          <cell r="A2759" t="str">
            <v>Nickeline</v>
          </cell>
          <cell r="D2759">
            <v>133.61160000000001</v>
          </cell>
        </row>
        <row r="2760">
          <cell r="A2760" t="str">
            <v>Nickellotharmeyerite</v>
          </cell>
          <cell r="D2760">
            <v>501.89805999999999</v>
          </cell>
          <cell r="F2760">
            <v>0.60247692529435171</v>
          </cell>
          <cell r="M2760">
            <v>31.877788091071725</v>
          </cell>
        </row>
        <row r="2761">
          <cell r="A2761" t="str">
            <v>Nickelphosphide</v>
          </cell>
          <cell r="D2761">
            <v>203.34786199999999</v>
          </cell>
        </row>
        <row r="2762">
          <cell r="A2762" t="str">
            <v>Nickelschneebergite</v>
          </cell>
          <cell r="D2762">
            <v>588.22881399999994</v>
          </cell>
          <cell r="F2762">
            <v>0.53119023169783053</v>
          </cell>
          <cell r="M2762">
            <v>27.199279632704293</v>
          </cell>
        </row>
        <row r="2763">
          <cell r="A2763" t="str">
            <v>Nickenichite</v>
          </cell>
          <cell r="D2763">
            <v>549.60556839999992</v>
          </cell>
          <cell r="M2763">
            <v>34.932833842809373</v>
          </cell>
          <cell r="P2763">
            <v>3.3463660955149819</v>
          </cell>
        </row>
        <row r="2764">
          <cell r="A2764" t="str">
            <v>Niedermayrite</v>
          </cell>
          <cell r="D2764">
            <v>732.82736</v>
          </cell>
          <cell r="F2764">
            <v>1.9255776694800262</v>
          </cell>
          <cell r="M2764">
            <v>39.298368991026749</v>
          </cell>
        </row>
        <row r="2765">
          <cell r="A2765" t="str">
            <v>Nierite</v>
          </cell>
          <cell r="D2765">
            <v>140.28345999999999</v>
          </cell>
          <cell r="L2765">
            <v>39.938393307379222</v>
          </cell>
        </row>
        <row r="2766">
          <cell r="A2766" t="str">
            <v>Nifontovite</v>
          </cell>
          <cell r="D2766">
            <v>521.20903999999996</v>
          </cell>
          <cell r="F2766">
            <v>3.0941596868695913</v>
          </cell>
          <cell r="J2766">
            <v>12.444143332586863</v>
          </cell>
          <cell r="M2766">
            <v>61.39340944662051</v>
          </cell>
        </row>
        <row r="2767">
          <cell r="A2767" t="str">
            <v>Niggliite</v>
          </cell>
          <cell r="D2767">
            <v>313.79000000000002</v>
          </cell>
        </row>
        <row r="2768">
          <cell r="A2768" t="str">
            <v>Nikischerite</v>
          </cell>
          <cell r="D2768">
            <v>1165.4555712000001</v>
          </cell>
          <cell r="F2768">
            <v>3.6323546813896765</v>
          </cell>
          <cell r="M2768">
            <v>51.068242729079842</v>
          </cell>
          <cell r="P2768">
            <v>1.7753393360757568</v>
          </cell>
        </row>
        <row r="2769">
          <cell r="A2769" t="str">
            <v>Nimite</v>
          </cell>
          <cell r="D2769">
            <v>666.97531800000002</v>
          </cell>
          <cell r="F2769">
            <v>1.1636319651636644</v>
          </cell>
          <cell r="M2769">
            <v>43.178389398811298</v>
          </cell>
        </row>
        <row r="2770">
          <cell r="A2770" t="str">
            <v>Ningyoite</v>
          </cell>
          <cell r="D2770">
            <v>554.67012399999999</v>
          </cell>
          <cell r="F2770">
            <v>0.54515645771467591</v>
          </cell>
          <cell r="M2770">
            <v>27.402647704169482</v>
          </cell>
        </row>
        <row r="2771">
          <cell r="A2771" t="str">
            <v>Niningerite</v>
          </cell>
          <cell r="D2771">
            <v>68.896905000000004</v>
          </cell>
        </row>
        <row r="2772">
          <cell r="A2772" t="str">
            <v>Niobo-aeschynite-(Ce)</v>
          </cell>
          <cell r="D2772">
            <v>367.65290500000003</v>
          </cell>
          <cell r="F2772">
            <v>0.27415532049175567</v>
          </cell>
          <cell r="M2772">
            <v>26.110605599593995</v>
          </cell>
        </row>
        <row r="2773">
          <cell r="A2773" t="str">
            <v>Niobo-aeschynite-(Nd)</v>
          </cell>
          <cell r="D2773">
            <v>414.15050500000001</v>
          </cell>
          <cell r="F2773">
            <v>0.24337529179156744</v>
          </cell>
          <cell r="M2773">
            <v>23.179109729686314</v>
          </cell>
        </row>
        <row r="2774">
          <cell r="A2774" t="str">
            <v>Niobocarbide</v>
          </cell>
          <cell r="D2774">
            <v>147.1773096</v>
          </cell>
          <cell r="K2774">
            <v>8.1609047159807577</v>
          </cell>
        </row>
        <row r="2775">
          <cell r="A2775" t="str">
            <v>Niobokupletskite</v>
          </cell>
          <cell r="D2775">
            <v>1377.3731995199998</v>
          </cell>
          <cell r="F2775">
            <v>0.29271369599793479</v>
          </cell>
          <cell r="M2775">
            <v>35.893065159993434</v>
          </cell>
          <cell r="N2775">
            <v>0.13793213928237275</v>
          </cell>
          <cell r="P2775">
            <v>2.3367432451289432</v>
          </cell>
        </row>
        <row r="2776">
          <cell r="A2776" t="str">
            <v>Niobophyllite</v>
          </cell>
          <cell r="D2776">
            <v>1394.2786019</v>
          </cell>
          <cell r="F2776">
            <v>0.28916458981052084</v>
          </cell>
          <cell r="M2776">
            <v>34.71199008149965</v>
          </cell>
          <cell r="N2776">
            <v>1.0219480081371821</v>
          </cell>
          <cell r="P2776">
            <v>1.6488647224931638</v>
          </cell>
        </row>
        <row r="2777">
          <cell r="A2777" t="str">
            <v>Niocalite</v>
          </cell>
          <cell r="D2777">
            <v>1553.5651664</v>
          </cell>
          <cell r="M2777">
            <v>35.01491998951915</v>
          </cell>
          <cell r="N2777">
            <v>2.4457813049482904</v>
          </cell>
        </row>
        <row r="2778">
          <cell r="A2778" t="str">
            <v>Nisbite</v>
          </cell>
          <cell r="D2778">
            <v>302.19</v>
          </cell>
        </row>
        <row r="2779">
          <cell r="A2779" t="str">
            <v>Nissonite</v>
          </cell>
          <cell r="D2779">
            <v>489.73580399999997</v>
          </cell>
          <cell r="F2779">
            <v>2.4697561218129764</v>
          </cell>
          <cell r="M2779">
            <v>49.0041769541522</v>
          </cell>
        </row>
        <row r="2780">
          <cell r="A2780" t="str">
            <v>Niter</v>
          </cell>
          <cell r="D2780">
            <v>101.10324</v>
          </cell>
          <cell r="L2780">
            <v>13.853898252914545</v>
          </cell>
          <cell r="M2780">
            <v>47.474442955537327</v>
          </cell>
        </row>
        <row r="2781">
          <cell r="A2781" t="str">
            <v>Nitratine</v>
          </cell>
          <cell r="D2781">
            <v>84.994708000000003</v>
          </cell>
          <cell r="L2781">
            <v>16.479543644058403</v>
          </cell>
          <cell r="M2781">
            <v>56.471986467675137</v>
          </cell>
          <cell r="P2781">
            <v>27.048469888266457</v>
          </cell>
        </row>
        <row r="2782">
          <cell r="A2782" t="str">
            <v>Nitrobarite</v>
          </cell>
          <cell r="D2782">
            <v>261.33688000000001</v>
          </cell>
          <cell r="L2782">
            <v>10.719298401358431</v>
          </cell>
          <cell r="M2782">
            <v>36.732817809717474</v>
          </cell>
        </row>
        <row r="2783">
          <cell r="A2783" t="str">
            <v>Nitrocalcite</v>
          </cell>
          <cell r="D2783">
            <v>236.149</v>
          </cell>
          <cell r="F2783">
            <v>3.4145899410965108</v>
          </cell>
          <cell r="L2783">
            <v>11.862629102812209</v>
          </cell>
          <cell r="M2783">
            <v>67.751292616102546</v>
          </cell>
        </row>
        <row r="2784">
          <cell r="A2784" t="str">
            <v>Nitromagnesite</v>
          </cell>
          <cell r="D2784">
            <v>256.40656000000001</v>
          </cell>
          <cell r="F2784">
            <v>4.7172272035473668</v>
          </cell>
          <cell r="L2784">
            <v>10.925414700778328</v>
          </cell>
          <cell r="M2784">
            <v>74.878271445161147</v>
          </cell>
        </row>
        <row r="2785">
          <cell r="A2785" t="str">
            <v>Nobleite</v>
          </cell>
          <cell r="D2785">
            <v>336.99311999999998</v>
          </cell>
          <cell r="F2785">
            <v>2.3927847547748158</v>
          </cell>
          <cell r="J2785">
            <v>19.246683730516516</v>
          </cell>
          <cell r="M2785">
            <v>66.467707115207574</v>
          </cell>
        </row>
        <row r="2786">
          <cell r="A2786" t="str">
            <v>Noelbensonite</v>
          </cell>
          <cell r="D2786">
            <v>467.39985999999993</v>
          </cell>
          <cell r="F2786">
            <v>0.86259332640792852</v>
          </cell>
          <cell r="M2786">
            <v>34.230647822615957</v>
          </cell>
        </row>
        <row r="2787">
          <cell r="A2787" t="str">
            <v>Nolanite</v>
          </cell>
          <cell r="D2787">
            <v>763.603792</v>
          </cell>
          <cell r="F2787">
            <v>0.26399554600430797</v>
          </cell>
          <cell r="M2787">
            <v>33.523982290543678</v>
          </cell>
        </row>
        <row r="2788">
          <cell r="A2788" t="str">
            <v>Nontronite</v>
          </cell>
          <cell r="D2788">
            <v>495.89877040000005</v>
          </cell>
          <cell r="F2788">
            <v>2.0325519242303809</v>
          </cell>
          <cell r="M2788">
            <v>51.621503274451349</v>
          </cell>
          <cell r="P2788">
            <v>1.3907940111319139</v>
          </cell>
        </row>
        <row r="2789">
          <cell r="A2789" t="str">
            <v>Norbergite</v>
          </cell>
          <cell r="D2789">
            <v>201.99937479999997</v>
          </cell>
          <cell r="F2789">
            <v>0.24949087119649846</v>
          </cell>
          <cell r="M2789">
            <v>35.642338037572976</v>
          </cell>
          <cell r="N2789">
            <v>14.107768812757731</v>
          </cell>
        </row>
        <row r="2790">
          <cell r="A2790" t="str">
            <v>Nordenskioldine</v>
          </cell>
          <cell r="D2790">
            <v>276.40440000000001</v>
          </cell>
          <cell r="J2790">
            <v>7.8218725895825099</v>
          </cell>
          <cell r="M2790">
            <v>34.730416737215471</v>
          </cell>
        </row>
        <row r="2791">
          <cell r="A2791" t="str">
            <v>Nordite-(Ce)</v>
          </cell>
          <cell r="D2791">
            <v>763.83207039999979</v>
          </cell>
          <cell r="M2791">
            <v>35.608586041374998</v>
          </cell>
          <cell r="P2791">
            <v>8.4274217978685186</v>
          </cell>
        </row>
        <row r="2792">
          <cell r="A2792" t="str">
            <v>Nordite-(La)</v>
          </cell>
          <cell r="D2792">
            <v>763.59017039999981</v>
          </cell>
          <cell r="M2792">
            <v>35.619866591200434</v>
          </cell>
          <cell r="P2792">
            <v>8.4300915458720027</v>
          </cell>
        </row>
        <row r="2793">
          <cell r="A2793" t="str">
            <v>Nordstrandite</v>
          </cell>
          <cell r="D2793">
            <v>78.003559999999993</v>
          </cell>
          <cell r="F2793">
            <v>3.8765153795544722</v>
          </cell>
          <cell r="M2793">
            <v>61.533345401158613</v>
          </cell>
        </row>
        <row r="2794">
          <cell r="A2794" t="str">
            <v>Nordstromite</v>
          </cell>
          <cell r="D2794">
            <v>2784.5088000000001</v>
          </cell>
        </row>
        <row r="2795">
          <cell r="A2795" t="str">
            <v>Normandite</v>
          </cell>
          <cell r="D2795">
            <v>385.62047110000003</v>
          </cell>
          <cell r="M2795">
            <v>35.266514667146254</v>
          </cell>
          <cell r="N2795">
            <v>2.4633551151740187</v>
          </cell>
          <cell r="P2795">
            <v>5.9617602598795223</v>
          </cell>
        </row>
        <row r="2796">
          <cell r="A2796" t="str">
            <v>Norrishite</v>
          </cell>
          <cell r="D2796">
            <v>460.25019999999995</v>
          </cell>
          <cell r="H2796">
            <v>1.5080927721487141</v>
          </cell>
          <cell r="M2796">
            <v>41.714875952253799</v>
          </cell>
        </row>
        <row r="2797">
          <cell r="A2797" t="str">
            <v>Norsethite</v>
          </cell>
          <cell r="D2797">
            <v>281.65039999999999</v>
          </cell>
          <cell r="K2797">
            <v>8.5290132731925823</v>
          </cell>
          <cell r="M2797">
            <v>34.083530504483569</v>
          </cell>
        </row>
        <row r="2798">
          <cell r="A2798" t="str">
            <v>Northupite</v>
          </cell>
          <cell r="D2798">
            <v>248.74540400000001</v>
          </cell>
          <cell r="K2798">
            <v>9.6572638584309267</v>
          </cell>
          <cell r="M2798">
            <v>38.592230632731606</v>
          </cell>
          <cell r="P2798">
            <v>27.726865658993244</v>
          </cell>
        </row>
        <row r="2799">
          <cell r="A2799" t="str">
            <v>Nosean</v>
          </cell>
          <cell r="D2799">
            <v>1012.384864</v>
          </cell>
          <cell r="F2799">
            <v>0.1991219023203413</v>
          </cell>
          <cell r="M2799">
            <v>45.830653588278061</v>
          </cell>
          <cell r="P2799">
            <v>18.166820795139824</v>
          </cell>
        </row>
        <row r="2800">
          <cell r="A2800" t="str">
            <v>Novacekite</v>
          </cell>
          <cell r="D2800">
            <v>1058.3821599999999</v>
          </cell>
          <cell r="F2800">
            <v>2.2856167568055006</v>
          </cell>
          <cell r="M2800">
            <v>36.280430123652124</v>
          </cell>
        </row>
        <row r="2801">
          <cell r="A2801" t="str">
            <v>Novakite</v>
          </cell>
          <cell r="D2801">
            <v>2172.3263999999999</v>
          </cell>
        </row>
        <row r="2802">
          <cell r="A2802" t="str">
            <v>Novgorodovaite</v>
          </cell>
          <cell r="D2802">
            <v>278.57081400000004</v>
          </cell>
          <cell r="F2802">
            <v>1.6643969026848591</v>
          </cell>
          <cell r="K2802">
            <v>8.6233010756108843</v>
          </cell>
          <cell r="M2802">
            <v>36.757676990526363</v>
          </cell>
        </row>
        <row r="2803">
          <cell r="A2803" t="str">
            <v>Nowackiite</v>
          </cell>
          <cell r="D2803">
            <v>1261.9244000000001</v>
          </cell>
        </row>
        <row r="2804">
          <cell r="A2804" t="str">
            <v>Nsutite</v>
          </cell>
          <cell r="D2804">
            <v>87.239232000000001</v>
          </cell>
          <cell r="F2804">
            <v>0.34661240484097794</v>
          </cell>
          <cell r="M2804">
            <v>36.679369208568914</v>
          </cell>
        </row>
        <row r="2805">
          <cell r="A2805" t="str">
            <v>Nuffieldite</v>
          </cell>
          <cell r="D2805">
            <v>1328.4590000000001</v>
          </cell>
        </row>
        <row r="2806">
          <cell r="A2806" t="str">
            <v>Nukundamite</v>
          </cell>
          <cell r="D2806">
            <v>367.05</v>
          </cell>
        </row>
        <row r="2807">
          <cell r="A2807" t="str">
            <v>Nullaginite</v>
          </cell>
          <cell r="D2807">
            <v>211.40388000000002</v>
          </cell>
          <cell r="F2807">
            <v>0.95356811804967812</v>
          </cell>
          <cell r="K2807">
            <v>5.6815418903380568</v>
          </cell>
          <cell r="M2807">
            <v>37.840838115175558</v>
          </cell>
        </row>
        <row r="2808">
          <cell r="A2808" t="str">
            <v>Nyboite</v>
          </cell>
          <cell r="D2808">
            <v>805.4289040000001</v>
          </cell>
          <cell r="F2808">
            <v>0.25028652311688082</v>
          </cell>
          <cell r="M2808">
            <v>47.674673468137662</v>
          </cell>
          <cell r="P2808">
            <v>8.5630530090834682</v>
          </cell>
        </row>
        <row r="2809">
          <cell r="A2809" t="str">
            <v>Nyerereite</v>
          </cell>
          <cell r="D2809">
            <v>206.07593599999998</v>
          </cell>
          <cell r="K2809">
            <v>11.656868077988495</v>
          </cell>
          <cell r="M2809">
            <v>46.58302267762113</v>
          </cell>
          <cell r="P2809">
            <v>22.311938449717879</v>
          </cell>
        </row>
        <row r="2810">
          <cell r="A2810" t="str">
            <v>Obertiite</v>
          </cell>
          <cell r="D2810">
            <v>855.28263979999997</v>
          </cell>
          <cell r="F2810">
            <v>2.9462190423849177E-2</v>
          </cell>
          <cell r="M2810">
            <v>44.428091056408697</v>
          </cell>
          <cell r="N2810">
            <v>0.55532529002466957</v>
          </cell>
          <cell r="P2810">
            <v>8.0639195501650605</v>
          </cell>
        </row>
        <row r="2811">
          <cell r="A2811" t="str">
            <v>Oboyerite</v>
          </cell>
          <cell r="D2811">
            <v>2259.2655999999997</v>
          </cell>
          <cell r="F2811">
            <v>0.44613612494254773</v>
          </cell>
          <cell r="M2811">
            <v>16.287868057655551</v>
          </cell>
        </row>
        <row r="2812">
          <cell r="A2812" t="str">
            <v>Obradovicite</v>
          </cell>
          <cell r="D2812">
            <v>1257.1814316</v>
          </cell>
          <cell r="F2812">
            <v>2.1807487217742327</v>
          </cell>
          <cell r="M2812">
            <v>45.306001638530716</v>
          </cell>
          <cell r="P2812">
            <v>0.36573508679238437</v>
          </cell>
        </row>
        <row r="2813">
          <cell r="A2813" t="str">
            <v>Odanielite</v>
          </cell>
          <cell r="D2813">
            <v>607.11949800000002</v>
          </cell>
          <cell r="F2813">
            <v>0.33204006898819777</v>
          </cell>
          <cell r="M2813">
            <v>31.623560210546884</v>
          </cell>
          <cell r="P2813">
            <v>3.7866957124147573</v>
          </cell>
        </row>
        <row r="2814">
          <cell r="A2814" t="str">
            <v>Odinite</v>
          </cell>
          <cell r="D2814">
            <v>300.60964300000001</v>
          </cell>
          <cell r="F2814">
            <v>1.3411945005370305</v>
          </cell>
          <cell r="M2814">
            <v>47.900858589556286</v>
          </cell>
        </row>
        <row r="2815">
          <cell r="A2815" t="str">
            <v>Odintsovite</v>
          </cell>
          <cell r="D2815">
            <v>1367.2015920000001</v>
          </cell>
          <cell r="I2815">
            <v>2.6366792001219377</v>
          </cell>
          <cell r="M2815">
            <v>44.468731133543031</v>
          </cell>
          <cell r="P2815">
            <v>6.7260799386196153</v>
          </cell>
        </row>
        <row r="2816">
          <cell r="A2816" t="str">
            <v>Oenite</v>
          </cell>
          <cell r="D2816">
            <v>255.60480000000001</v>
          </cell>
        </row>
        <row r="2817">
          <cell r="A2817" t="str">
            <v>Offretite</v>
          </cell>
          <cell r="D2817">
            <v>1453.716494</v>
          </cell>
          <cell r="F2817">
            <v>2.1077958547259903</v>
          </cell>
          <cell r="M2817">
            <v>56.350002451028111</v>
          </cell>
        </row>
        <row r="2818">
          <cell r="A2818" t="str">
            <v>Ogdensburgite</v>
          </cell>
          <cell r="D2818">
            <v>1132.6561299999998</v>
          </cell>
          <cell r="F2818">
            <v>1.6018030114753365</v>
          </cell>
          <cell r="M2818">
            <v>39.551562750117292</v>
          </cell>
        </row>
        <row r="2819">
          <cell r="A2819" t="str">
            <v>Ohmilite</v>
          </cell>
          <cell r="D2819">
            <v>678.35613499999999</v>
          </cell>
          <cell r="F2819">
            <v>0.78007476117246299</v>
          </cell>
          <cell r="M2819">
            <v>36.557596696608343</v>
          </cell>
        </row>
        <row r="2820">
          <cell r="A2820" t="str">
            <v>Ojuelaite</v>
          </cell>
          <cell r="D2820">
            <v>560.9982</v>
          </cell>
          <cell r="F2820">
            <v>1.7966902567601819</v>
          </cell>
          <cell r="M2820">
            <v>39.927329535103681</v>
          </cell>
        </row>
        <row r="2821">
          <cell r="A2821" t="str">
            <v>Okanoganite-(Y)</v>
          </cell>
          <cell r="D2821">
            <v>2190.3775728000001</v>
          </cell>
          <cell r="J2821">
            <v>0.98704443783921503</v>
          </cell>
          <cell r="M2821">
            <v>19.721887466542452</v>
          </cell>
          <cell r="N2821">
            <v>12.143004388964588</v>
          </cell>
          <cell r="P2821">
            <v>2.3615553155009916</v>
          </cell>
        </row>
        <row r="2822">
          <cell r="A2822" t="str">
            <v>Okayamalite</v>
          </cell>
          <cell r="D2822">
            <v>241.85730000000001</v>
          </cell>
          <cell r="J2822">
            <v>8.9391554441399954</v>
          </cell>
          <cell r="M2822">
            <v>46.306561761832285</v>
          </cell>
        </row>
        <row r="2823">
          <cell r="A2823" t="str">
            <v>Okenite</v>
          </cell>
          <cell r="D2823">
            <v>1966.5664400000001</v>
          </cell>
          <cell r="F2823">
            <v>1.8451367450366944</v>
          </cell>
          <cell r="M2823">
            <v>52.068497619638009</v>
          </cell>
        </row>
        <row r="2824">
          <cell r="A2824" t="str">
            <v>Okhotskite-(Mg)</v>
          </cell>
          <cell r="D2824">
            <v>518.27529500000003</v>
          </cell>
          <cell r="F2824">
            <v>0.77791861562685527</v>
          </cell>
          <cell r="M2824">
            <v>43.218652743229832</v>
          </cell>
        </row>
        <row r="2825">
          <cell r="A2825" t="str">
            <v>Okhotskite-(Mn++)</v>
          </cell>
          <cell r="D2825">
            <v>530.53841399999999</v>
          </cell>
          <cell r="F2825">
            <v>0.77893586796902514</v>
          </cell>
          <cell r="M2825">
            <v>42.219676104358392</v>
          </cell>
        </row>
        <row r="2826">
          <cell r="A2826" t="str">
            <v>Oldhamite</v>
          </cell>
          <cell r="D2826">
            <v>72.143799999999999</v>
          </cell>
        </row>
        <row r="2827">
          <cell r="A2827" t="str">
            <v>Olekminskite</v>
          </cell>
          <cell r="D2827">
            <v>285.9665</v>
          </cell>
          <cell r="K2827">
            <v>8.4002846487263358</v>
          </cell>
          <cell r="M2827">
            <v>33.569106870909707</v>
          </cell>
        </row>
        <row r="2828">
          <cell r="A2828" t="str">
            <v>Olenite</v>
          </cell>
          <cell r="D2828">
            <v>963.75596800000005</v>
          </cell>
          <cell r="F2828">
            <v>0.1045845663702287</v>
          </cell>
          <cell r="J2828">
            <v>3.3649597073104713</v>
          </cell>
          <cell r="M2828">
            <v>51.463380406273131</v>
          </cell>
          <cell r="P2828">
            <v>2.3854345667719903</v>
          </cell>
        </row>
        <row r="2829">
          <cell r="A2829" t="str">
            <v>Olgite</v>
          </cell>
          <cell r="D2829">
            <v>227.94927999999999</v>
          </cell>
          <cell r="M2829">
            <v>28.075368345098521</v>
          </cell>
          <cell r="P2829">
            <v>10.085475154823916</v>
          </cell>
        </row>
        <row r="2830">
          <cell r="A2830" t="str">
            <v>Oligoclase</v>
          </cell>
          <cell r="D2830">
            <v>265.4198624</v>
          </cell>
          <cell r="M2830">
            <v>48.223670543203475</v>
          </cell>
          <cell r="P2830">
            <v>6.9293285866762631</v>
          </cell>
        </row>
        <row r="2831">
          <cell r="A2831" t="str">
            <v>Olivenite</v>
          </cell>
          <cell r="D2831">
            <v>283.01853999999997</v>
          </cell>
          <cell r="F2831">
            <v>0.35613921264663445</v>
          </cell>
          <cell r="M2831">
            <v>28.265639417120873</v>
          </cell>
        </row>
        <row r="2832">
          <cell r="A2832" t="str">
            <v>Olivine</v>
          </cell>
          <cell r="D2832">
            <v>153.3099</v>
          </cell>
          <cell r="M2832">
            <v>41.743944781126331</v>
          </cell>
        </row>
        <row r="2833">
          <cell r="A2833" t="str">
            <v>Olkhonskite</v>
          </cell>
          <cell r="D2833">
            <v>391.09949999999998</v>
          </cell>
          <cell r="M2833">
            <v>36.817894167596741</v>
          </cell>
        </row>
        <row r="2834">
          <cell r="A2834" t="str">
            <v>Olmsteadite</v>
          </cell>
          <cell r="D2834">
            <v>523.68114400000002</v>
          </cell>
          <cell r="F2834">
            <v>0.76988832731391987</v>
          </cell>
          <cell r="M2834">
            <v>36.662156390339689</v>
          </cell>
        </row>
        <row r="2835">
          <cell r="A2835" t="str">
            <v>Olsacherite</v>
          </cell>
          <cell r="D2835">
            <v>653.4212</v>
          </cell>
          <cell r="M2835">
            <v>19.58846759180755</v>
          </cell>
        </row>
        <row r="2836">
          <cell r="A2836" t="str">
            <v>Olshanskyite</v>
          </cell>
          <cell r="D2836">
            <v>333.68142</v>
          </cell>
          <cell r="F2836">
            <v>3.9268653316088145</v>
          </cell>
          <cell r="J2836">
            <v>9.7188509926624018</v>
          </cell>
          <cell r="M2836">
            <v>62.332568591922197</v>
          </cell>
        </row>
        <row r="2837">
          <cell r="A2837" t="str">
            <v>Olympite</v>
          </cell>
          <cell r="D2837">
            <v>311.83256399999999</v>
          </cell>
          <cell r="H2837">
            <v>2.2258740110285595</v>
          </cell>
          <cell r="M2837">
            <v>41.046130127705325</v>
          </cell>
          <cell r="P2837">
            <v>36.862359249946714</v>
          </cell>
        </row>
        <row r="2838">
          <cell r="A2838" t="str">
            <v>Omeiite</v>
          </cell>
          <cell r="D2838">
            <v>317.76069999999999</v>
          </cell>
        </row>
        <row r="2839">
          <cell r="A2839" t="str">
            <v>Ominelite</v>
          </cell>
          <cell r="D2839">
            <v>316.52751999999998</v>
          </cell>
          <cell r="J2839">
            <v>3.4151848787113366</v>
          </cell>
          <cell r="M2839">
            <v>45.491968597232876</v>
          </cell>
        </row>
        <row r="2840">
          <cell r="A2840" t="str">
            <v>Omphacite</v>
          </cell>
          <cell r="D2840">
            <v>211.37329239999997</v>
          </cell>
          <cell r="M2840">
            <v>45.415576826204564</v>
          </cell>
          <cell r="P2840">
            <v>3.2629147806187087</v>
          </cell>
        </row>
        <row r="2841">
          <cell r="A2841" t="str">
            <v>Oneillite</v>
          </cell>
          <cell r="D2841">
            <v>3128.5559539999999</v>
          </cell>
          <cell r="F2841">
            <v>9.9874000847101352E-2</v>
          </cell>
          <cell r="M2841">
            <v>39.684552817814165</v>
          </cell>
          <cell r="P2841">
            <v>11.022546026677201</v>
          </cell>
        </row>
        <row r="2842">
          <cell r="A2842" t="str">
            <v>Onoratoite</v>
          </cell>
          <cell r="D2842">
            <v>1220.8987999999999</v>
          </cell>
          <cell r="M2842">
            <v>14.415068636319409</v>
          </cell>
        </row>
        <row r="2843">
          <cell r="A2843" t="str">
            <v>Oosterboschite</v>
          </cell>
          <cell r="D2843">
            <v>960.38300000000004</v>
          </cell>
        </row>
        <row r="2844">
          <cell r="A2844" t="str">
            <v>Opal</v>
          </cell>
          <cell r="D2844">
            <v>87.107219999999998</v>
          </cell>
          <cell r="F2844">
            <v>3.4713769995185246</v>
          </cell>
          <cell r="M2844">
            <v>64.286175129914596</v>
          </cell>
        </row>
        <row r="2845">
          <cell r="A2845" t="str">
            <v>Orcelite</v>
          </cell>
          <cell r="D2845">
            <v>429.79449999999997</v>
          </cell>
        </row>
        <row r="2846">
          <cell r="A2846" t="str">
            <v>Ordonezite</v>
          </cell>
          <cell r="D2846">
            <v>404.88639999999998</v>
          </cell>
          <cell r="M2846">
            <v>23.709465173441242</v>
          </cell>
        </row>
        <row r="2847">
          <cell r="A2847" t="str">
            <v>Orebroite-III</v>
          </cell>
          <cell r="D2847">
            <v>756.45227999999997</v>
          </cell>
          <cell r="F2847">
            <v>0.26649136413469471</v>
          </cell>
          <cell r="M2847">
            <v>29.610803737679259</v>
          </cell>
        </row>
        <row r="2848">
          <cell r="A2848" t="str">
            <v>Orebroite-VIII</v>
          </cell>
          <cell r="D2848">
            <v>383.03086000000002</v>
          </cell>
          <cell r="F2848">
            <v>0.39472276463572675</v>
          </cell>
          <cell r="M2848">
            <v>29.239367292755468</v>
          </cell>
        </row>
        <row r="2849">
          <cell r="A2849" t="str">
            <v>Oregonite</v>
          </cell>
          <cell r="D2849">
            <v>323.0702</v>
          </cell>
        </row>
        <row r="2850">
          <cell r="A2850" t="str">
            <v>Organovaite-Mn</v>
          </cell>
          <cell r="D2850">
            <v>2372.1329651999999</v>
          </cell>
          <cell r="F2850">
            <v>0.59487221867473428</v>
          </cell>
          <cell r="M2850">
            <v>41.817335476233112</v>
          </cell>
          <cell r="P2850">
            <v>0.38766407005454995</v>
          </cell>
        </row>
        <row r="2851">
          <cell r="A2851" t="str">
            <v>Organovaite-Zn</v>
          </cell>
          <cell r="D2851">
            <v>2439.1362099999997</v>
          </cell>
          <cell r="F2851">
            <v>1.1198707922916697</v>
          </cell>
          <cell r="M2851">
            <v>44.34190413662877</v>
          </cell>
          <cell r="P2851">
            <v>0.4712686381708876</v>
          </cell>
        </row>
        <row r="2852">
          <cell r="A2852" t="str">
            <v>Orickite</v>
          </cell>
          <cell r="D2852">
            <v>201.54028</v>
          </cell>
          <cell r="F2852">
            <v>1.0002367764895435</v>
          </cell>
          <cell r="M2852">
            <v>7.9385619589295002</v>
          </cell>
        </row>
        <row r="2853">
          <cell r="A2853" t="str">
            <v>Orientite</v>
          </cell>
          <cell r="D2853">
            <v>557.25000999999997</v>
          </cell>
          <cell r="F2853">
            <v>0.7235100812290699</v>
          </cell>
          <cell r="M2853">
            <v>40.195889812545722</v>
          </cell>
        </row>
        <row r="2854">
          <cell r="A2854" t="str">
            <v>Orlandiite</v>
          </cell>
          <cell r="D2854">
            <v>899.16159999999991</v>
          </cell>
          <cell r="F2854">
            <v>0.28024439655786015</v>
          </cell>
          <cell r="M2854">
            <v>8.007159113556451</v>
          </cell>
        </row>
        <row r="2855">
          <cell r="A2855" t="str">
            <v>Orlymanite</v>
          </cell>
          <cell r="D2855">
            <v>1007.87275</v>
          </cell>
          <cell r="F2855">
            <v>1.0000667246931718</v>
          </cell>
          <cell r="M2855">
            <v>44.448388945925963</v>
          </cell>
        </row>
        <row r="2856">
          <cell r="A2856" t="str">
            <v>Orpheite</v>
          </cell>
          <cell r="D2856">
            <v>580.677503</v>
          </cell>
          <cell r="F2856">
            <v>1.0414799899695788</v>
          </cell>
          <cell r="M2856">
            <v>38.574182544144477</v>
          </cell>
        </row>
        <row r="2857">
          <cell r="A2857" t="str">
            <v>Orpiment</v>
          </cell>
          <cell r="D2857">
            <v>246.0412</v>
          </cell>
        </row>
        <row r="2858">
          <cell r="A2858" t="str">
            <v>Orschallite</v>
          </cell>
          <cell r="D2858">
            <v>592.60936000000004</v>
          </cell>
          <cell r="F2858">
            <v>4.082041498635796</v>
          </cell>
          <cell r="M2858">
            <v>59.396091887580042</v>
          </cell>
        </row>
        <row r="2859">
          <cell r="A2859" t="str">
            <v>Orthobrannerite</v>
          </cell>
          <cell r="D2859">
            <v>893.58528000000001</v>
          </cell>
          <cell r="F2859">
            <v>0.22559458454821457</v>
          </cell>
          <cell r="M2859">
            <v>25.066617032903672</v>
          </cell>
        </row>
        <row r="2860">
          <cell r="A2860" t="str">
            <v>Orthochamosite</v>
          </cell>
          <cell r="D2860">
            <v>664.17841999999996</v>
          </cell>
          <cell r="F2860">
            <v>0.91054448893416318</v>
          </cell>
          <cell r="M2860">
            <v>43.360216370775795</v>
          </cell>
        </row>
        <row r="2861">
          <cell r="A2861" t="str">
            <v>Orthochevkinite</v>
          </cell>
          <cell r="D2861">
            <v>1170.7495971999999</v>
          </cell>
          <cell r="M2861">
            <v>30.065079743936902</v>
          </cell>
          <cell r="P2861">
            <v>0.78547173725220221</v>
          </cell>
        </row>
        <row r="2862">
          <cell r="A2862" t="str">
            <v>Orthochrysotile</v>
          </cell>
          <cell r="D2862">
            <v>277.11235999999997</v>
          </cell>
          <cell r="F2862">
            <v>1.4549188639582877</v>
          </cell>
          <cell r="M2862">
            <v>51.962532454344512</v>
          </cell>
        </row>
        <row r="2863">
          <cell r="A2863" t="str">
            <v>Orthoclase</v>
          </cell>
          <cell r="D2863">
            <v>278.33154000000002</v>
          </cell>
          <cell r="M2863">
            <v>45.986595698065692</v>
          </cell>
        </row>
        <row r="2864">
          <cell r="A2864" t="str">
            <v>Orthoericssonite</v>
          </cell>
          <cell r="D2864">
            <v>504.22363999999999</v>
          </cell>
          <cell r="F2864">
            <v>0.19989939384833286</v>
          </cell>
          <cell r="M2864">
            <v>28.557685236654116</v>
          </cell>
        </row>
        <row r="2865">
          <cell r="A2865" t="str">
            <v>Orthojoaquinite-(Ce)</v>
          </cell>
          <cell r="D2865">
            <v>1388.164448</v>
          </cell>
          <cell r="F2865">
            <v>0.14521910591388376</v>
          </cell>
          <cell r="M2865">
            <v>31.119065224756426</v>
          </cell>
          <cell r="P2865">
            <v>1.6561271276701075</v>
          </cell>
        </row>
        <row r="2866">
          <cell r="A2866" t="str">
            <v>Orthojoaquinite-(La)</v>
          </cell>
          <cell r="D2866">
            <v>1429.3898254399996</v>
          </cell>
          <cell r="F2866">
            <v>0.16923696789679876</v>
          </cell>
          <cell r="M2866">
            <v>31.005074480894518</v>
          </cell>
          <cell r="N2866">
            <v>0.26582535935082435</v>
          </cell>
          <cell r="P2866">
            <v>1.7691986013833236</v>
          </cell>
        </row>
        <row r="2867">
          <cell r="A2867" t="str">
            <v>Orthominasragrite</v>
          </cell>
          <cell r="D2867">
            <v>253.08089999999999</v>
          </cell>
          <cell r="F2867">
            <v>3.9826790563807855</v>
          </cell>
          <cell r="M2867">
            <v>63.218520243922008</v>
          </cell>
        </row>
        <row r="2868">
          <cell r="A2868" t="str">
            <v>Orthopinakiolite</v>
          </cell>
          <cell r="D2868">
            <v>209.67157500000002</v>
          </cell>
          <cell r="J2868">
            <v>5.1556821662640724</v>
          </cell>
          <cell r="M2868">
            <v>38.153478839465954</v>
          </cell>
        </row>
        <row r="2869">
          <cell r="A2869" t="str">
            <v>Orthoserpierite</v>
          </cell>
          <cell r="D2869">
            <v>644.32308</v>
          </cell>
          <cell r="F2869">
            <v>1.8772073165530561</v>
          </cell>
          <cell r="M2869">
            <v>42.213263569574444</v>
          </cell>
        </row>
        <row r="2870">
          <cell r="A2870" t="str">
            <v>Orthowalpurgite</v>
          </cell>
          <cell r="D2870">
            <v>1483.8158599999999</v>
          </cell>
          <cell r="F2870">
            <v>0.27171565614617438</v>
          </cell>
          <cell r="M2870">
            <v>17.252167664524087</v>
          </cell>
        </row>
        <row r="2871">
          <cell r="A2871" t="str">
            <v>Osarizawaite</v>
          </cell>
          <cell r="D2871">
            <v>618.88031999999998</v>
          </cell>
          <cell r="F2871">
            <v>0.97719054953952988</v>
          </cell>
          <cell r="M2871">
            <v>36.193039714043586</v>
          </cell>
        </row>
        <row r="2872">
          <cell r="A2872" t="str">
            <v>Osarsite</v>
          </cell>
          <cell r="D2872">
            <v>274.90509999999995</v>
          </cell>
        </row>
        <row r="2873">
          <cell r="A2873" t="str">
            <v>Osbornite</v>
          </cell>
          <cell r="D2873">
            <v>61.886740000000003</v>
          </cell>
          <cell r="L2873">
            <v>22.6328612559007</v>
          </cell>
        </row>
        <row r="2874">
          <cell r="A2874" t="str">
            <v>Osmium</v>
          </cell>
          <cell r="D2874">
            <v>190.70500000000001</v>
          </cell>
        </row>
        <row r="2875">
          <cell r="A2875" t="str">
            <v>Osumilite-(Fe)</v>
          </cell>
          <cell r="D2875">
            <v>1047.2840019999999</v>
          </cell>
          <cell r="M2875">
            <v>45.831121174712649</v>
          </cell>
          <cell r="P2875">
            <v>0.54879497720046344</v>
          </cell>
        </row>
        <row r="2876">
          <cell r="A2876" t="str">
            <v>Osumilite-(Mg)</v>
          </cell>
          <cell r="D2876">
            <v>1015.742002</v>
          </cell>
          <cell r="M2876">
            <v>47.254322362855291</v>
          </cell>
          <cell r="P2876">
            <v>0.56583679602529624</v>
          </cell>
        </row>
        <row r="2877">
          <cell r="A2877" t="str">
            <v>Oswaldpeetersite</v>
          </cell>
          <cell r="D2877">
            <v>706.1404</v>
          </cell>
          <cell r="F2877">
            <v>1.4273931926285481</v>
          </cell>
          <cell r="K2877">
            <v>1.7009365276367137</v>
          </cell>
          <cell r="M2877">
            <v>29.454793975815573</v>
          </cell>
        </row>
        <row r="2878">
          <cell r="A2878" t="str">
            <v>Otavite</v>
          </cell>
          <cell r="D2878">
            <v>172.42019999999999</v>
          </cell>
          <cell r="K2878">
            <v>6.9661211389384778</v>
          </cell>
          <cell r="M2878">
            <v>27.83792154283547</v>
          </cell>
        </row>
        <row r="2879">
          <cell r="A2879" t="str">
            <v>Otjisumeite</v>
          </cell>
          <cell r="D2879">
            <v>641.63459999999998</v>
          </cell>
          <cell r="M2879">
            <v>22.441838392131597</v>
          </cell>
        </row>
        <row r="2880">
          <cell r="A2880" t="str">
            <v>Ottemannite</v>
          </cell>
          <cell r="D2880">
            <v>333.61799999999999</v>
          </cell>
        </row>
        <row r="2881">
          <cell r="A2881" t="str">
            <v>Ottrelite</v>
          </cell>
          <cell r="D2881">
            <v>490.112011</v>
          </cell>
          <cell r="F2881">
            <v>0.82262011734293128</v>
          </cell>
          <cell r="M2881">
            <v>45.702124202787594</v>
          </cell>
        </row>
        <row r="2882">
          <cell r="A2882" t="str">
            <v>Otwayite</v>
          </cell>
          <cell r="D2882">
            <v>229.41915999999998</v>
          </cell>
          <cell r="F2882">
            <v>1.7573771955228155</v>
          </cell>
          <cell r="K2882">
            <v>5.235395334897051</v>
          </cell>
          <cell r="M2882">
            <v>41.843235761128234</v>
          </cell>
        </row>
        <row r="2883">
          <cell r="A2883" t="str">
            <v>Oulankaite</v>
          </cell>
          <cell r="D2883">
            <v>1327.452</v>
          </cell>
        </row>
        <row r="2884">
          <cell r="A2884" t="str">
            <v>Ourayite</v>
          </cell>
          <cell r="D2884">
            <v>20815.765400000004</v>
          </cell>
        </row>
        <row r="2885">
          <cell r="A2885" t="str">
            <v>Oursinite</v>
          </cell>
          <cell r="D2885">
            <v>871.7842599999999</v>
          </cell>
          <cell r="F2885">
            <v>1.3874166528310572</v>
          </cell>
          <cell r="M2885">
            <v>31.199209767792784</v>
          </cell>
        </row>
        <row r="2886">
          <cell r="A2886" t="str">
            <v>Overite</v>
          </cell>
          <cell r="D2886">
            <v>370.37572399999999</v>
          </cell>
          <cell r="F2886">
            <v>2.4492587964539489</v>
          </cell>
          <cell r="M2886">
            <v>56.157082260607339</v>
          </cell>
        </row>
        <row r="2887">
          <cell r="A2887" t="str">
            <v>Owensite</v>
          </cell>
          <cell r="D2887">
            <v>3348.2575000000002</v>
          </cell>
        </row>
        <row r="2888">
          <cell r="A2888" t="str">
            <v>Owyheeite</v>
          </cell>
          <cell r="D2888">
            <v>3455.9172000000003</v>
          </cell>
        </row>
        <row r="2889">
          <cell r="A2889" t="str">
            <v>Oxammite</v>
          </cell>
          <cell r="D2889">
            <v>142.11187999999999</v>
          </cell>
          <cell r="F2889">
            <v>7.0925808595312372</v>
          </cell>
          <cell r="K2889">
            <v>16.903583289447724</v>
          </cell>
          <cell r="L2889">
            <v>19.712271767849391</v>
          </cell>
          <cell r="M2889">
            <v>56.291564083171664</v>
          </cell>
        </row>
        <row r="2890">
          <cell r="A2890" t="str">
            <v>Oxiberaunite</v>
          </cell>
          <cell r="D2890">
            <v>890.86125049999998</v>
          </cell>
          <cell r="F2890">
            <v>1.8102751680970099</v>
          </cell>
          <cell r="M2890">
            <v>46.694633958602068</v>
          </cell>
        </row>
        <row r="2891">
          <cell r="A2891" t="str">
            <v>Oyelite</v>
          </cell>
          <cell r="D2891">
            <v>1327.2499600000001</v>
          </cell>
          <cell r="F2891">
            <v>1.8226077023200664</v>
          </cell>
          <cell r="J2891">
            <v>1.628932051352256</v>
          </cell>
          <cell r="M2891">
            <v>49.423651894478112</v>
          </cell>
        </row>
        <row r="2892">
          <cell r="A2892" t="str">
            <v>Paakkonenite</v>
          </cell>
          <cell r="D2892">
            <v>382.55360000000002</v>
          </cell>
        </row>
        <row r="2893">
          <cell r="A2893" t="str">
            <v>Pabstite</v>
          </cell>
          <cell r="D2893">
            <v>466.5806</v>
          </cell>
          <cell r="M2893">
            <v>30.861677489376966</v>
          </cell>
        </row>
        <row r="2894">
          <cell r="A2894" t="str">
            <v>Paceite</v>
          </cell>
          <cell r="D2894">
            <v>447.89416</v>
          </cell>
          <cell r="F2894">
            <v>5.4009545469402864</v>
          </cell>
          <cell r="K2894">
            <v>21.45328262373414</v>
          </cell>
          <cell r="M2894">
            <v>50.009939848289164</v>
          </cell>
        </row>
        <row r="2895">
          <cell r="A2895" t="str">
            <v>Pachnolite</v>
          </cell>
          <cell r="D2895">
            <v>222.05500720000001</v>
          </cell>
          <cell r="F2895">
            <v>0.90782911199311156</v>
          </cell>
          <cell r="M2895">
            <v>7.2051516431645677</v>
          </cell>
          <cell r="N2895">
            <v>51.334316049595472</v>
          </cell>
          <cell r="P2895">
            <v>10.353186037049653</v>
          </cell>
        </row>
        <row r="2896">
          <cell r="A2896" t="str">
            <v>Paderaite</v>
          </cell>
          <cell r="D2896">
            <v>3907.7806</v>
          </cell>
        </row>
        <row r="2897">
          <cell r="A2897" t="str">
            <v>Padmaite</v>
          </cell>
          <cell r="D2897">
            <v>394.36039999999997</v>
          </cell>
        </row>
        <row r="2898">
          <cell r="A2898" t="str">
            <v>Paganoite</v>
          </cell>
          <cell r="D2898">
            <v>422.61331999999999</v>
          </cell>
          <cell r="M2898">
            <v>18.929124145921385</v>
          </cell>
        </row>
        <row r="2899">
          <cell r="A2899" t="str">
            <v>Pahasapaite</v>
          </cell>
          <cell r="D2899">
            <v>3532.6461616000006</v>
          </cell>
          <cell r="F2899">
            <v>2.1684436112702805</v>
          </cell>
          <cell r="H2899">
            <v>2.279186658296199</v>
          </cell>
          <cell r="I2899">
            <v>6.1226715075827816</v>
          </cell>
          <cell r="M2899">
            <v>60.688772719568931</v>
          </cell>
          <cell r="P2899">
            <v>0.1301560753516707</v>
          </cell>
        </row>
        <row r="2900">
          <cell r="A2900" t="str">
            <v>Painite</v>
          </cell>
          <cell r="D2900">
            <v>672.93506000000002</v>
          </cell>
          <cell r="J2900">
            <v>1.6063957196701864</v>
          </cell>
          <cell r="M2900">
            <v>42.795986881705936</v>
          </cell>
        </row>
        <row r="2901">
          <cell r="A2901" t="str">
            <v>Palarstanide</v>
          </cell>
          <cell r="D2901">
            <v>1141.8073999999999</v>
          </cell>
        </row>
        <row r="2902">
          <cell r="A2902" t="str">
            <v>Palenzonaite</v>
          </cell>
          <cell r="D2902">
            <v>517.62640799999997</v>
          </cell>
          <cell r="M2902">
            <v>37.090997876599836</v>
          </cell>
          <cell r="P2902">
            <v>4.4413823647111919</v>
          </cell>
        </row>
        <row r="2903">
          <cell r="A2903" t="str">
            <v>Palermoite</v>
          </cell>
          <cell r="D2903">
            <v>653.481852</v>
          </cell>
          <cell r="F2903">
            <v>0.61696587099713363</v>
          </cell>
          <cell r="H2903">
            <v>1.5932347574971373</v>
          </cell>
          <cell r="M2903">
            <v>48.966623789270891</v>
          </cell>
          <cell r="P2903">
            <v>1.7590211518222851</v>
          </cell>
        </row>
        <row r="2904">
          <cell r="A2904" t="str">
            <v>Palladium</v>
          </cell>
          <cell r="D2904">
            <v>107.43635</v>
          </cell>
        </row>
        <row r="2905">
          <cell r="A2905" t="str">
            <v>Palladoarsenide</v>
          </cell>
          <cell r="D2905">
            <v>287.76159999999999</v>
          </cell>
        </row>
        <row r="2906">
          <cell r="A2906" t="str">
            <v>Palladobismutharsenide</v>
          </cell>
          <cell r="D2906">
            <v>314.57335999999998</v>
          </cell>
        </row>
        <row r="2907">
          <cell r="A2907" t="str">
            <v>Palladodymite</v>
          </cell>
          <cell r="D2907">
            <v>284.77427499999999</v>
          </cell>
        </row>
        <row r="2908">
          <cell r="A2908" t="str">
            <v>Palladseite</v>
          </cell>
          <cell r="D2908">
            <v>2993.54</v>
          </cell>
        </row>
        <row r="2909">
          <cell r="A2909" t="str">
            <v>Palmierite</v>
          </cell>
          <cell r="D2909">
            <v>469.46953400000001</v>
          </cell>
          <cell r="M2909">
            <v>27.263792585100955</v>
          </cell>
          <cell r="P2909">
            <v>2.4484834834884088</v>
          </cell>
        </row>
        <row r="2910">
          <cell r="A2910" t="str">
            <v>Palygorskite</v>
          </cell>
          <cell r="D2910">
            <v>411.35273000000001</v>
          </cell>
          <cell r="F2910">
            <v>2.2052752633974255</v>
          </cell>
          <cell r="M2910">
            <v>58.341900392881797</v>
          </cell>
        </row>
        <row r="2911">
          <cell r="A2911" t="str">
            <v>Panasqueiraite</v>
          </cell>
          <cell r="D2911">
            <v>176.8594678</v>
          </cell>
          <cell r="F2911">
            <v>0.42743258780743654</v>
          </cell>
          <cell r="M2911">
            <v>42.970359995621337</v>
          </cell>
          <cell r="N2911">
            <v>2.6855224993501872</v>
          </cell>
        </row>
        <row r="2912">
          <cell r="A2912" t="str">
            <v>Panethite</v>
          </cell>
          <cell r="D2912">
            <v>323.05871559999997</v>
          </cell>
          <cell r="M2912">
            <v>39.619794736780662</v>
          </cell>
          <cell r="P2912">
            <v>8.5395379439811041</v>
          </cell>
        </row>
        <row r="2913">
          <cell r="A2913" t="str">
            <v>Panunzite</v>
          </cell>
          <cell r="D2913">
            <v>154.135807</v>
          </cell>
          <cell r="M2913">
            <v>41.52026790244787</v>
          </cell>
          <cell r="P2913">
            <v>3.7288168867860803</v>
          </cell>
        </row>
        <row r="2914">
          <cell r="A2914" t="str">
            <v>Paolovite</v>
          </cell>
          <cell r="D2914">
            <v>331.55</v>
          </cell>
        </row>
        <row r="2915">
          <cell r="A2915" t="str">
            <v>Papagoite</v>
          </cell>
          <cell r="D2915">
            <v>333.79496</v>
          </cell>
          <cell r="F2915">
            <v>0.90589144905003971</v>
          </cell>
          <cell r="M2915">
            <v>43.13863816278112</v>
          </cell>
        </row>
        <row r="2916">
          <cell r="A2916" t="str">
            <v>Para-alumohydrocalcite</v>
          </cell>
          <cell r="D2916">
            <v>390.18052</v>
          </cell>
          <cell r="F2916">
            <v>4.1332253081214816</v>
          </cell>
          <cell r="K2916">
            <v>6.1566374456623301</v>
          </cell>
          <cell r="M2916">
            <v>65.608195919160693</v>
          </cell>
        </row>
        <row r="2917">
          <cell r="A2917" t="str">
            <v>Parabariomicrolite</v>
          </cell>
          <cell r="D2917">
            <v>1091.1578399999999</v>
          </cell>
          <cell r="F2917">
            <v>0.55424062205335944</v>
          </cell>
          <cell r="M2917">
            <v>20.527882565550737</v>
          </cell>
        </row>
        <row r="2918">
          <cell r="A2918" t="str">
            <v>Parabrandtite</v>
          </cell>
          <cell r="D2918">
            <v>448.96300999999994</v>
          </cell>
          <cell r="F2918">
            <v>0.89801607486549961</v>
          </cell>
          <cell r="M2918">
            <v>35.636343403880872</v>
          </cell>
        </row>
        <row r="2919">
          <cell r="A2919" t="str">
            <v>Parabutlerite</v>
          </cell>
          <cell r="D2919">
            <v>204.9485</v>
          </cell>
          <cell r="F2919">
            <v>2.4590079946913495</v>
          </cell>
          <cell r="M2919">
            <v>54.64582565864108</v>
          </cell>
        </row>
        <row r="2920">
          <cell r="A2920" t="str">
            <v>Paracelsian</v>
          </cell>
          <cell r="D2920">
            <v>375.45627999999999</v>
          </cell>
          <cell r="M2920">
            <v>34.090573741368772</v>
          </cell>
        </row>
        <row r="2921">
          <cell r="A2921" t="str">
            <v>Parachrysotile</v>
          </cell>
          <cell r="D2921">
            <v>277.11235999999997</v>
          </cell>
          <cell r="F2921">
            <v>1.4549188639582877</v>
          </cell>
          <cell r="M2921">
            <v>51.962532454344512</v>
          </cell>
        </row>
        <row r="2922">
          <cell r="A2922" t="str">
            <v>Paracoquimbite</v>
          </cell>
          <cell r="D2922">
            <v>562.02231999999992</v>
          </cell>
          <cell r="F2922">
            <v>3.2281493731423341</v>
          </cell>
          <cell r="M2922">
            <v>59.781860620766814</v>
          </cell>
        </row>
        <row r="2923">
          <cell r="A2923" t="str">
            <v>Paracostibite</v>
          </cell>
          <cell r="D2923">
            <v>212.7492</v>
          </cell>
        </row>
        <row r="2924">
          <cell r="A2924" t="str">
            <v>Paradamite</v>
          </cell>
          <cell r="D2924">
            <v>286.70654000000002</v>
          </cell>
          <cell r="F2924">
            <v>0.351558077468341</v>
          </cell>
          <cell r="M2924">
            <v>27.902049252172624</v>
          </cell>
        </row>
        <row r="2925">
          <cell r="A2925" t="str">
            <v>Paradocrasite</v>
          </cell>
          <cell r="D2925">
            <v>463.58580000000001</v>
          </cell>
        </row>
        <row r="2926">
          <cell r="A2926" t="str">
            <v>Parafransoletite</v>
          </cell>
          <cell r="D2926">
            <v>527.22381700000005</v>
          </cell>
          <cell r="F2926">
            <v>1.625019531316052</v>
          </cell>
          <cell r="I2926">
            <v>3.4187302278113889</v>
          </cell>
          <cell r="M2926">
            <v>51.589057859273446</v>
          </cell>
        </row>
        <row r="2927">
          <cell r="A2927" t="str">
            <v>Paragonite</v>
          </cell>
          <cell r="D2927">
            <v>382.199568</v>
          </cell>
          <cell r="F2927">
            <v>0.52744172646474574</v>
          </cell>
          <cell r="M2927">
            <v>50.233651755461949</v>
          </cell>
          <cell r="P2927">
            <v>6.0151213985673575</v>
          </cell>
        </row>
        <row r="2928">
          <cell r="A2928" t="str">
            <v>Paraguanajuatite</v>
          </cell>
          <cell r="D2928">
            <v>691.81880000000001</v>
          </cell>
        </row>
        <row r="2929">
          <cell r="A2929" t="str">
            <v>Parahopeite</v>
          </cell>
          <cell r="D2929">
            <v>458.17384400000003</v>
          </cell>
          <cell r="F2929">
            <v>1.7599258677891705</v>
          </cell>
          <cell r="M2929">
            <v>41.903919770679877</v>
          </cell>
        </row>
        <row r="2930">
          <cell r="A2930" t="str">
            <v>Parajamesonite</v>
          </cell>
          <cell r="D2930">
            <v>2064.0709999999999</v>
          </cell>
        </row>
        <row r="2931">
          <cell r="A2931" t="str">
            <v>Parakeldyshite</v>
          </cell>
          <cell r="D2931">
            <v>305.37033600000001</v>
          </cell>
          <cell r="M2931">
            <v>36.675402551215711</v>
          </cell>
          <cell r="P2931">
            <v>15.056975278698978</v>
          </cell>
        </row>
        <row r="2932">
          <cell r="A2932" t="str">
            <v>Parakhinite</v>
          </cell>
          <cell r="D2932">
            <v>691.47964000000002</v>
          </cell>
          <cell r="F2932">
            <v>0.87459408060084032</v>
          </cell>
          <cell r="M2932">
            <v>23.13791914393893</v>
          </cell>
        </row>
        <row r="2933">
          <cell r="A2933" t="str">
            <v>Parakuzmenkoite-Fe</v>
          </cell>
          <cell r="D2933">
            <v>2567.1530222000006</v>
          </cell>
          <cell r="F2933">
            <v>1.1857410811418516</v>
          </cell>
          <cell r="M2933">
            <v>43.813431076114981</v>
          </cell>
          <cell r="P2933">
            <v>0.35821422098630046</v>
          </cell>
        </row>
        <row r="2934">
          <cell r="A2934" t="str">
            <v>Paralabuntsovite-Mg</v>
          </cell>
          <cell r="D2934">
            <v>4336.1096639999996</v>
          </cell>
          <cell r="F2934">
            <v>0.65086730241885327</v>
          </cell>
          <cell r="M2934">
            <v>45.015623479397313</v>
          </cell>
          <cell r="P2934">
            <v>4.2415473373968622</v>
          </cell>
        </row>
        <row r="2935">
          <cell r="A2935" t="str">
            <v>Paralaurionite</v>
          </cell>
          <cell r="D2935">
            <v>259.66003999999998</v>
          </cell>
          <cell r="F2935">
            <v>0.3881767868479109</v>
          </cell>
          <cell r="M2935">
            <v>6.161672007752907</v>
          </cell>
        </row>
        <row r="2936">
          <cell r="A2936" t="str">
            <v>Paralstonite</v>
          </cell>
          <cell r="D2936">
            <v>297.42340000000002</v>
          </cell>
          <cell r="K2936">
            <v>8.0767014296790354</v>
          </cell>
          <cell r="M2936">
            <v>32.276007872951482</v>
          </cell>
        </row>
        <row r="2937">
          <cell r="A2937" t="str">
            <v>Paramelaconite</v>
          </cell>
          <cell r="D2937">
            <v>79.545400000000001</v>
          </cell>
          <cell r="M2937">
            <v>20.113545220716723</v>
          </cell>
        </row>
        <row r="2938">
          <cell r="A2938" t="str">
            <v>Paramendozavilite</v>
          </cell>
          <cell r="D2938">
            <v>4099.9046199999993</v>
          </cell>
          <cell r="F2938">
            <v>3.1468127178041532</v>
          </cell>
          <cell r="M2938">
            <v>51.511461747127186</v>
          </cell>
          <cell r="P2938">
            <v>0.56073909348652129</v>
          </cell>
        </row>
        <row r="2939">
          <cell r="A2939" t="str">
            <v>Paramontroseite</v>
          </cell>
          <cell r="D2939">
            <v>82.940299999999993</v>
          </cell>
          <cell r="M2939">
            <v>38.58052117004641</v>
          </cell>
        </row>
        <row r="2940">
          <cell r="A2940" t="str">
            <v>Paranatisite</v>
          </cell>
          <cell r="D2940">
            <v>201.942036</v>
          </cell>
          <cell r="M2940">
            <v>39.61384245922924</v>
          </cell>
          <cell r="P2940">
            <v>22.768680018656447</v>
          </cell>
        </row>
        <row r="2941">
          <cell r="A2941" t="str">
            <v>Paranatrolite</v>
          </cell>
          <cell r="D2941">
            <v>398.23895600000003</v>
          </cell>
          <cell r="F2941">
            <v>1.5185957849889502</v>
          </cell>
          <cell r="M2941">
            <v>52.227989468714853</v>
          </cell>
          <cell r="P2941">
            <v>11.545715281555729</v>
          </cell>
        </row>
        <row r="2942">
          <cell r="A2942" t="str">
            <v>Paraniite-(Y)</v>
          </cell>
          <cell r="D2942">
            <v>803.67624999999998</v>
          </cell>
          <cell r="M2942">
            <v>23.889321104113751</v>
          </cell>
        </row>
        <row r="2943">
          <cell r="A2943" t="str">
            <v>Paraotwayite</v>
          </cell>
          <cell r="D2943">
            <v>103.71011</v>
          </cell>
          <cell r="F2943">
            <v>1.4578231572601745</v>
          </cell>
          <cell r="K2943">
            <v>1.4476650347781908</v>
          </cell>
          <cell r="M2943">
            <v>36.639219647920541</v>
          </cell>
        </row>
        <row r="2944">
          <cell r="A2944" t="str">
            <v>Parapierrotite</v>
          </cell>
          <cell r="D2944">
            <v>1041.5642600000001</v>
          </cell>
        </row>
        <row r="2945">
          <cell r="A2945" t="str">
            <v>Pararammelsbergite</v>
          </cell>
          <cell r="D2945">
            <v>208.53319999999999</v>
          </cell>
        </row>
        <row r="2946">
          <cell r="A2946" t="str">
            <v>Pararealgar</v>
          </cell>
          <cell r="D2946">
            <v>106.9876</v>
          </cell>
        </row>
        <row r="2947">
          <cell r="A2947" t="str">
            <v>Pararobertsite</v>
          </cell>
          <cell r="D2947">
            <v>615.92887599999995</v>
          </cell>
          <cell r="F2947">
            <v>0.98187310834895825</v>
          </cell>
          <cell r="M2947">
            <v>44.159286988843817</v>
          </cell>
        </row>
        <row r="2948">
          <cell r="A2948" t="str">
            <v>Pararsenolamprite</v>
          </cell>
          <cell r="D2948">
            <v>76.513803999999993</v>
          </cell>
        </row>
        <row r="2949">
          <cell r="A2949" t="str">
            <v>Paraschachnerite</v>
          </cell>
          <cell r="D2949">
            <v>724.78459999999995</v>
          </cell>
        </row>
        <row r="2950">
          <cell r="A2950" t="str">
            <v>Paraschoepite</v>
          </cell>
          <cell r="D2950">
            <v>322.05766</v>
          </cell>
          <cell r="F2950">
            <v>1.2518752076879649</v>
          </cell>
          <cell r="M2950">
            <v>24.839340880760297</v>
          </cell>
        </row>
        <row r="2951">
          <cell r="A2951" t="str">
            <v>Parascholzite</v>
          </cell>
          <cell r="D2951">
            <v>396.83128399999998</v>
          </cell>
          <cell r="F2951">
            <v>1.0159884471205149</v>
          </cell>
          <cell r="M2951">
            <v>40.317889856687813</v>
          </cell>
        </row>
        <row r="2952">
          <cell r="A2952" t="str">
            <v>Parascorodite</v>
          </cell>
          <cell r="D2952">
            <v>230.79675999999998</v>
          </cell>
          <cell r="F2952">
            <v>1.7468876079542888</v>
          </cell>
          <cell r="M2952">
            <v>41.593478175343542</v>
          </cell>
        </row>
        <row r="2953">
          <cell r="A2953" t="str">
            <v>Parasibirskite</v>
          </cell>
          <cell r="D2953">
            <v>199.78827999999999</v>
          </cell>
          <cell r="F2953">
            <v>1.0090081360127834</v>
          </cell>
          <cell r="J2953">
            <v>10.821455592890636</v>
          </cell>
          <cell r="M2953">
            <v>48.049064739933698</v>
          </cell>
        </row>
        <row r="2954">
          <cell r="A2954" t="str">
            <v>Paraspurrite</v>
          </cell>
          <cell r="D2954">
            <v>444.56540000000001</v>
          </cell>
          <cell r="K2954">
            <v>2.7017397215347843</v>
          </cell>
          <cell r="M2954">
            <v>39.587741196233445</v>
          </cell>
        </row>
        <row r="2955">
          <cell r="A2955" t="str">
            <v>Parasymplesite</v>
          </cell>
          <cell r="D2955">
            <v>589.50163999999995</v>
          </cell>
          <cell r="F2955">
            <v>2.7357074019336065</v>
          </cell>
          <cell r="M2955">
            <v>43.424883432046094</v>
          </cell>
        </row>
        <row r="2956">
          <cell r="A2956" t="str">
            <v>Paratacamite</v>
          </cell>
          <cell r="D2956">
            <v>214.48872</v>
          </cell>
          <cell r="F2956">
            <v>1.4097804304114454</v>
          </cell>
          <cell r="M2956">
            <v>22.377960015799431</v>
          </cell>
        </row>
        <row r="2957">
          <cell r="A2957" t="str">
            <v>Paratellurite</v>
          </cell>
          <cell r="D2957">
            <v>159.59879999999998</v>
          </cell>
          <cell r="M2957">
            <v>20.049524181886081</v>
          </cell>
        </row>
        <row r="2958">
          <cell r="A2958" t="str">
            <v>Paraumbite</v>
          </cell>
          <cell r="D2958">
            <v>811.29887999999994</v>
          </cell>
          <cell r="F2958">
            <v>0.86966470359234327</v>
          </cell>
          <cell r="M2958">
            <v>41.413517050584367</v>
          </cell>
        </row>
        <row r="2959">
          <cell r="A2959" t="str">
            <v>Paravauxite</v>
          </cell>
          <cell r="D2959">
            <v>477.88972399999994</v>
          </cell>
          <cell r="F2959">
            <v>3.7964658139416283</v>
          </cell>
          <cell r="M2959">
            <v>60.262689389822498</v>
          </cell>
        </row>
        <row r="2960">
          <cell r="A2960" t="str">
            <v>Pargasite</v>
          </cell>
          <cell r="D2960">
            <v>867.36686800000018</v>
          </cell>
          <cell r="F2960">
            <v>0.23241376565930802</v>
          </cell>
          <cell r="M2960">
            <v>44.270263733430951</v>
          </cell>
          <cell r="P2960">
            <v>2.6505241147855325</v>
          </cell>
        </row>
        <row r="2961">
          <cell r="A2961" t="str">
            <v>Parisite-(Ce)</v>
          </cell>
          <cell r="D2961">
            <v>537.24385640000003</v>
          </cell>
          <cell r="K2961">
            <v>6.7070101539089464</v>
          </cell>
          <cell r="M2961">
            <v>26.802465637278527</v>
          </cell>
          <cell r="N2961">
            <v>7.0725436777651707</v>
          </cell>
        </row>
        <row r="2962">
          <cell r="A2962" t="str">
            <v>Parisite-(Nd)</v>
          </cell>
          <cell r="D2962">
            <v>555.08880639999995</v>
          </cell>
          <cell r="K2962">
            <v>6.491393734579189</v>
          </cell>
          <cell r="M2962">
            <v>25.940822142292795</v>
          </cell>
          <cell r="N2962">
            <v>6.8451761163094496</v>
          </cell>
        </row>
        <row r="2963">
          <cell r="A2963" t="str">
            <v>Parkerite</v>
          </cell>
          <cell r="D2963">
            <v>657.27260000000001</v>
          </cell>
        </row>
        <row r="2964">
          <cell r="A2964" t="str">
            <v>Parkinsonite</v>
          </cell>
          <cell r="D2964">
            <v>1697.2705999999998</v>
          </cell>
          <cell r="M2964">
            <v>7.5412370897133316</v>
          </cell>
        </row>
        <row r="2965">
          <cell r="A2965" t="str">
            <v>Parnauite</v>
          </cell>
          <cell r="D2965">
            <v>1241.9963600000001</v>
          </cell>
          <cell r="F2965">
            <v>1.9477158532091028</v>
          </cell>
          <cell r="M2965">
            <v>37.357806749127668</v>
          </cell>
        </row>
        <row r="2966">
          <cell r="A2966" t="str">
            <v>Parsettensite</v>
          </cell>
          <cell r="D2966">
            <v>1150.8579563999999</v>
          </cell>
          <cell r="F2966">
            <v>1.3487568916458856</v>
          </cell>
          <cell r="M2966">
            <v>44.069815669217199</v>
          </cell>
          <cell r="P2966">
            <v>0.59928598152758106</v>
          </cell>
        </row>
        <row r="2967">
          <cell r="A2967" t="str">
            <v>Parsonsite</v>
          </cell>
          <cell r="D2967">
            <v>910.40098399999999</v>
          </cell>
          <cell r="F2967">
            <v>0.44285540886454056</v>
          </cell>
          <cell r="M2967">
            <v>21.088817276585896</v>
          </cell>
        </row>
        <row r="2968">
          <cell r="A2968" t="str">
            <v>Partheite</v>
          </cell>
          <cell r="D2968">
            <v>646.49095999999997</v>
          </cell>
          <cell r="F2968">
            <v>1.5590937265387284</v>
          </cell>
          <cell r="M2968">
            <v>51.9709355255331</v>
          </cell>
        </row>
        <row r="2969">
          <cell r="A2969" t="str">
            <v>Partzite</v>
          </cell>
          <cell r="D2969">
            <v>485.61162000000002</v>
          </cell>
          <cell r="F2969">
            <v>0.62268279329889187</v>
          </cell>
          <cell r="M2969">
            <v>23.062833628239783</v>
          </cell>
        </row>
        <row r="2970">
          <cell r="A2970" t="str">
            <v>Parwelite</v>
          </cell>
          <cell r="D2970">
            <v>662.77431000000013</v>
          </cell>
          <cell r="M2970">
            <v>28.968050979525739</v>
          </cell>
        </row>
        <row r="2971">
          <cell r="A2971" t="str">
            <v>Pascoite</v>
          </cell>
          <cell r="D2971">
            <v>1383.8919599999999</v>
          </cell>
          <cell r="F2971">
            <v>2.4763464916726594</v>
          </cell>
          <cell r="M2971">
            <v>52.025231796274042</v>
          </cell>
        </row>
        <row r="2972">
          <cell r="A2972" t="str">
            <v>Patronite</v>
          </cell>
          <cell r="D2972">
            <v>179.2055</v>
          </cell>
        </row>
        <row r="2973">
          <cell r="A2973" t="str">
            <v>Paulingite</v>
          </cell>
          <cell r="D2973">
            <v>1804.0189</v>
          </cell>
          <cell r="F2973">
            <v>2.4583644883099618</v>
          </cell>
          <cell r="M2973">
            <v>56.760026183761155</v>
          </cell>
          <cell r="P2973">
            <v>0.63718201621945314</v>
          </cell>
        </row>
        <row r="2974">
          <cell r="A2974" t="str">
            <v>Paulingite-Ca</v>
          </cell>
          <cell r="D2974">
            <v>3409.7166992000002</v>
          </cell>
          <cell r="F2974">
            <v>2.010135329309942</v>
          </cell>
          <cell r="M2974">
            <v>55.369092700368704</v>
          </cell>
          <cell r="P2974">
            <v>0.60681848450501907</v>
          </cell>
        </row>
        <row r="2975">
          <cell r="A2975" t="str">
            <v>Paulingite-K</v>
          </cell>
          <cell r="D2975">
            <v>3789.1284479999999</v>
          </cell>
          <cell r="F2975">
            <v>2.3940756098643612</v>
          </cell>
          <cell r="M2975">
            <v>57.003055706387073</v>
          </cell>
          <cell r="P2975">
            <v>0.60672970883672728</v>
          </cell>
        </row>
        <row r="2976">
          <cell r="A2976" t="str">
            <v>Paulingite-Na</v>
          </cell>
          <cell r="D2976">
            <v>3756.9113839999995</v>
          </cell>
          <cell r="F2976">
            <v>2.4146057952374638</v>
          </cell>
          <cell r="M2976">
            <v>57.491880410027797</v>
          </cell>
          <cell r="P2976">
            <v>1.8357979986892343</v>
          </cell>
        </row>
        <row r="2977">
          <cell r="A2977" t="str">
            <v>Paulkellerite</v>
          </cell>
          <cell r="D2977">
            <v>634.79264199999989</v>
          </cell>
          <cell r="F2977">
            <v>0.31756511758685452</v>
          </cell>
          <cell r="M2977">
            <v>20.163308698212671</v>
          </cell>
        </row>
        <row r="2978">
          <cell r="A2978" t="str">
            <v>Paulkerrite</v>
          </cell>
          <cell r="D2978">
            <v>970.01591559999997</v>
          </cell>
          <cell r="F2978">
            <v>3.3874541099333695</v>
          </cell>
          <cell r="M2978">
            <v>55.419692744678507</v>
          </cell>
          <cell r="N2978">
            <v>0.97928306610560112</v>
          </cell>
        </row>
        <row r="2979">
          <cell r="A2979" t="str">
            <v>Paulmooreite</v>
          </cell>
          <cell r="D2979">
            <v>644.24019999999996</v>
          </cell>
          <cell r="M2979">
            <v>12.417263002215634</v>
          </cell>
        </row>
        <row r="2980">
          <cell r="A2980" t="str">
            <v>Pavonite</v>
          </cell>
          <cell r="D2980">
            <v>882.72354999999993</v>
          </cell>
        </row>
        <row r="2981">
          <cell r="A2981" t="str">
            <v>Paxite</v>
          </cell>
          <cell r="D2981">
            <v>213.38919999999999</v>
          </cell>
        </row>
        <row r="2982">
          <cell r="A2982" t="str">
            <v>Pearceite</v>
          </cell>
          <cell r="D2982">
            <v>2228.4603999999999</v>
          </cell>
        </row>
        <row r="2983">
          <cell r="A2983" t="str">
            <v>Pecoraite</v>
          </cell>
          <cell r="D2983">
            <v>380.26736</v>
          </cell>
          <cell r="F2983">
            <v>1.0602435086724247</v>
          </cell>
          <cell r="M2983">
            <v>37.866673595125285</v>
          </cell>
        </row>
        <row r="2984">
          <cell r="A2984" t="str">
            <v>Pectolite</v>
          </cell>
          <cell r="D2984">
            <v>332.404808</v>
          </cell>
          <cell r="F2984">
            <v>0.30322666090918882</v>
          </cell>
          <cell r="M2984">
            <v>43.319048501849586</v>
          </cell>
          <cell r="P2984">
            <v>6.9161959895598146</v>
          </cell>
        </row>
        <row r="2985">
          <cell r="A2985" t="str">
            <v>Peisleyite</v>
          </cell>
          <cell r="D2985">
            <v>2291.9451440000003</v>
          </cell>
          <cell r="F2985">
            <v>2.5067170630328137</v>
          </cell>
          <cell r="M2985">
            <v>59.336018733265107</v>
          </cell>
          <cell r="P2985">
            <v>3.0092039585045147</v>
          </cell>
        </row>
        <row r="2986">
          <cell r="A2986" t="str">
            <v>Pekoite</v>
          </cell>
          <cell r="D2986">
            <v>3240.5063999999998</v>
          </cell>
        </row>
        <row r="2987">
          <cell r="A2987" t="str">
            <v>Pellouxite</v>
          </cell>
          <cell r="D2987">
            <v>4510.0022300000001</v>
          </cell>
          <cell r="M2987">
            <v>0.3547537048557069</v>
          </cell>
        </row>
        <row r="2988">
          <cell r="A2988" t="str">
            <v>Pellyite</v>
          </cell>
          <cell r="D2988">
            <v>841.6952</v>
          </cell>
          <cell r="M2988">
            <v>32.314524307611592</v>
          </cell>
        </row>
        <row r="2989">
          <cell r="A2989" t="str">
            <v>Penfieldite</v>
          </cell>
          <cell r="D2989">
            <v>537.76544000000001</v>
          </cell>
          <cell r="F2989">
            <v>0.18743115957767759</v>
          </cell>
          <cell r="M2989">
            <v>2.9751632979612821</v>
          </cell>
        </row>
        <row r="2990">
          <cell r="A2990" t="str">
            <v>Penikisite</v>
          </cell>
          <cell r="D2990">
            <v>583.72168599999998</v>
          </cell>
          <cell r="F2990">
            <v>0.5180242695317645</v>
          </cell>
          <cell r="M2990">
            <v>41.113942784027387</v>
          </cell>
        </row>
        <row r="2991">
          <cell r="A2991" t="str">
            <v>Penkvilksite</v>
          </cell>
          <cell r="D2991">
            <v>858.12299199999995</v>
          </cell>
          <cell r="F2991">
            <v>0.93966949670077138</v>
          </cell>
          <cell r="M2991">
            <v>48.476081386711058</v>
          </cell>
          <cell r="P2991">
            <v>10.716304405930661</v>
          </cell>
        </row>
        <row r="2992">
          <cell r="A2992" t="str">
            <v>Pennantite</v>
          </cell>
          <cell r="D2992">
            <v>708.96254999999996</v>
          </cell>
          <cell r="F2992">
            <v>1.1373689625777836</v>
          </cell>
          <cell r="M2992">
            <v>40.621214759510217</v>
          </cell>
        </row>
        <row r="2993">
          <cell r="A2993" t="str">
            <v>Penobsquisite</v>
          </cell>
          <cell r="D2993">
            <v>650.84305999999992</v>
          </cell>
          <cell r="F2993">
            <v>2.1681355870952981</v>
          </cell>
          <cell r="J2993">
            <v>14.948304127265338</v>
          </cell>
          <cell r="M2993">
            <v>56.539928381505675</v>
          </cell>
        </row>
        <row r="2994">
          <cell r="A2994" t="str">
            <v>Penroseite</v>
          </cell>
          <cell r="D2994">
            <v>217.16855999999999</v>
          </cell>
        </row>
        <row r="2995">
          <cell r="A2995" t="str">
            <v>Pentagonite</v>
          </cell>
          <cell r="D2995">
            <v>451.41602</v>
          </cell>
          <cell r="F2995">
            <v>1.7862724499675489</v>
          </cell>
          <cell r="M2995">
            <v>53.16404145338042</v>
          </cell>
        </row>
        <row r="2996">
          <cell r="A2996" t="str">
            <v>Pentahydrite</v>
          </cell>
          <cell r="D2996">
            <v>210.44499999999999</v>
          </cell>
          <cell r="F2996">
            <v>4.789564969469458</v>
          </cell>
          <cell r="M2996">
            <v>68.423863717360831</v>
          </cell>
        </row>
        <row r="2997">
          <cell r="A2997" t="str">
            <v>Pentahydroborite</v>
          </cell>
          <cell r="D2997">
            <v>215.77199999999999</v>
          </cell>
          <cell r="F2997">
            <v>4.6713197263778437</v>
          </cell>
          <cell r="J2997">
            <v>10.019835752553623</v>
          </cell>
          <cell r="M2997">
            <v>66.734608753684441</v>
          </cell>
        </row>
        <row r="2998">
          <cell r="A2998" t="str">
            <v>Pentlandite</v>
          </cell>
          <cell r="D2998">
            <v>771.94450000000006</v>
          </cell>
        </row>
        <row r="2999">
          <cell r="A2999" t="str">
            <v>Penzhinite</v>
          </cell>
          <cell r="D2999">
            <v>759.27514000000008</v>
          </cell>
        </row>
        <row r="3000">
          <cell r="A3000" t="str">
            <v>Peprossiite-(Ce)</v>
          </cell>
          <cell r="D3000">
            <v>407.669508732</v>
          </cell>
          <cell r="J3000">
            <v>10.606630879628963</v>
          </cell>
          <cell r="M3000">
            <v>41.862144797341358</v>
          </cell>
        </row>
        <row r="3001">
          <cell r="A3001" t="str">
            <v>Peretaite</v>
          </cell>
          <cell r="D3001">
            <v>853.24803999999995</v>
          </cell>
          <cell r="F3001">
            <v>0.70877865714171462</v>
          </cell>
          <cell r="M3001">
            <v>30.001873781040274</v>
          </cell>
        </row>
        <row r="3002">
          <cell r="A3002" t="str">
            <v>Perhamite</v>
          </cell>
          <cell r="D3002">
            <v>1313.5136680000001</v>
          </cell>
          <cell r="F3002">
            <v>2.7625018973156203</v>
          </cell>
          <cell r="M3002">
            <v>57.857905746588699</v>
          </cell>
        </row>
        <row r="3003">
          <cell r="A3003" t="str">
            <v>Periclase</v>
          </cell>
          <cell r="D3003">
            <v>40.304400000000001</v>
          </cell>
          <cell r="M3003">
            <v>39.696410317483945</v>
          </cell>
        </row>
        <row r="3004">
          <cell r="A3004" t="str">
            <v>Perite</v>
          </cell>
          <cell r="D3004">
            <v>483.63189999999997</v>
          </cell>
          <cell r="M3004">
            <v>6.6163542975556409</v>
          </cell>
        </row>
        <row r="3005">
          <cell r="A3005" t="str">
            <v>Perlialite</v>
          </cell>
          <cell r="D3005">
            <v>3027.2625800000001</v>
          </cell>
          <cell r="F3005">
            <v>1.3318170767994626</v>
          </cell>
          <cell r="M3005">
            <v>48.622964183040899</v>
          </cell>
        </row>
        <row r="3006">
          <cell r="A3006" t="str">
            <v>Perloffite</v>
          </cell>
          <cell r="D3006">
            <v>680.92257599999994</v>
          </cell>
          <cell r="F3006">
            <v>0.4440769195468709</v>
          </cell>
          <cell r="M3006">
            <v>35.244976221790012</v>
          </cell>
        </row>
        <row r="3007">
          <cell r="A3007" t="str">
            <v>Permanganogrunerite</v>
          </cell>
          <cell r="D3007">
            <v>997.97867999999994</v>
          </cell>
          <cell r="F3007">
            <v>0.20199629915941694</v>
          </cell>
          <cell r="M3007">
            <v>38.47633298138193</v>
          </cell>
        </row>
        <row r="3008">
          <cell r="A3008" t="str">
            <v>Permingeatite</v>
          </cell>
          <cell r="D3008">
            <v>628.22800000000007</v>
          </cell>
        </row>
        <row r="3009">
          <cell r="A3009" t="str">
            <v>Perovskite</v>
          </cell>
          <cell r="D3009">
            <v>135.9562</v>
          </cell>
          <cell r="M3009">
            <v>35.304164135214137</v>
          </cell>
        </row>
        <row r="3010">
          <cell r="A3010" t="str">
            <v>Perraultite</v>
          </cell>
          <cell r="D3010">
            <v>1766.0147643999999</v>
          </cell>
          <cell r="F3010">
            <v>0.25683420611384339</v>
          </cell>
          <cell r="M3010">
            <v>32.614585767389521</v>
          </cell>
          <cell r="N3010">
            <v>2.1515565535438395</v>
          </cell>
          <cell r="P3010">
            <v>1.9526819761167793</v>
          </cell>
        </row>
        <row r="3011">
          <cell r="A3011" t="str">
            <v>Perrierite</v>
          </cell>
          <cell r="D3011">
            <v>1201.7437776000002</v>
          </cell>
          <cell r="M3011">
            <v>29.289671106344489</v>
          </cell>
          <cell r="P3011">
            <v>0.38260681567102128</v>
          </cell>
        </row>
        <row r="3012">
          <cell r="A3012" t="str">
            <v>Perroudite</v>
          </cell>
          <cell r="D3012">
            <v>1894.3718720000002</v>
          </cell>
        </row>
        <row r="3013">
          <cell r="A3013" t="str">
            <v>Perryite</v>
          </cell>
          <cell r="D3013">
            <v>550.25669649999998</v>
          </cell>
        </row>
        <row r="3014">
          <cell r="A3014" t="str">
            <v>Petalite</v>
          </cell>
          <cell r="D3014">
            <v>306.25853999999998</v>
          </cell>
          <cell r="H3014">
            <v>2.2663857798055203</v>
          </cell>
          <cell r="M3014">
            <v>52.241481984469729</v>
          </cell>
        </row>
        <row r="3015">
          <cell r="A3015" t="str">
            <v>Petarasite</v>
          </cell>
          <cell r="D3015">
            <v>832.98650359999999</v>
          </cell>
          <cell r="F3015">
            <v>0.7986208625529525</v>
          </cell>
          <cell r="M3015">
            <v>41.487711806426915</v>
          </cell>
          <cell r="P3015">
            <v>12.971627887489342</v>
          </cell>
        </row>
        <row r="3016">
          <cell r="A3016" t="str">
            <v>Petedunnite</v>
          </cell>
          <cell r="D3016">
            <v>246.86478679999999</v>
          </cell>
          <cell r="M3016">
            <v>38.886226441753493</v>
          </cell>
          <cell r="P3016">
            <v>0.93126963541484731</v>
          </cell>
        </row>
        <row r="3017">
          <cell r="A3017" t="str">
            <v>Peterbaylissite</v>
          </cell>
          <cell r="D3017">
            <v>714.81709999999998</v>
          </cell>
          <cell r="F3017">
            <v>0.70503349737995913</v>
          </cell>
          <cell r="K3017">
            <v>1.6802899650833758</v>
          </cell>
          <cell r="M3017">
            <v>13.429505253861443</v>
          </cell>
        </row>
        <row r="3018">
          <cell r="A3018" t="str">
            <v>Petersenite-(Ce)</v>
          </cell>
          <cell r="D3018">
            <v>672.29060660000005</v>
          </cell>
          <cell r="K3018">
            <v>8.9328929201790199</v>
          </cell>
          <cell r="M3018">
            <v>35.697509030167069</v>
          </cell>
          <cell r="P3018">
            <v>12.652585171491223</v>
          </cell>
        </row>
        <row r="3019">
          <cell r="A3019" t="str">
            <v>Petersite-(Y)</v>
          </cell>
          <cell r="D3019">
            <v>927.19919100000004</v>
          </cell>
          <cell r="F3019">
            <v>1.3044963927281943</v>
          </cell>
          <cell r="M3019">
            <v>36.236809011624771</v>
          </cell>
        </row>
        <row r="3020">
          <cell r="A3020" t="str">
            <v>Petitjeanite</v>
          </cell>
          <cell r="D3020">
            <v>849.89066400000002</v>
          </cell>
          <cell r="F3020">
            <v>0.11859643159934748</v>
          </cell>
          <cell r="M3020">
            <v>18.825245031753873</v>
          </cell>
        </row>
        <row r="3021">
          <cell r="A3021" t="str">
            <v>Petrovicite</v>
          </cell>
          <cell r="D3021">
            <v>1202.2084</v>
          </cell>
        </row>
        <row r="3022">
          <cell r="A3022" t="str">
            <v>Petrovskaite</v>
          </cell>
          <cell r="D3022">
            <v>339.24543999999997</v>
          </cell>
        </row>
        <row r="3023">
          <cell r="A3023" t="str">
            <v>Petrukite</v>
          </cell>
          <cell r="D3023">
            <v>379.82422000000003</v>
          </cell>
        </row>
        <row r="3024">
          <cell r="A3024" t="str">
            <v>Petscheckite</v>
          </cell>
          <cell r="D3024">
            <v>651.70461999999998</v>
          </cell>
          <cell r="M3024">
            <v>19.640063315800955</v>
          </cell>
        </row>
        <row r="3025">
          <cell r="A3025" t="str">
            <v>Petterdite</v>
          </cell>
          <cell r="D3025">
            <v>510.00978999999995</v>
          </cell>
          <cell r="F3025">
            <v>1.106736402060047</v>
          </cell>
          <cell r="K3025">
            <v>4.9456109460173305</v>
          </cell>
          <cell r="M3025">
            <v>34.194139685044092</v>
          </cell>
        </row>
        <row r="3026">
          <cell r="A3026" t="str">
            <v>Petzite</v>
          </cell>
          <cell r="D3026">
            <v>775.77114000000006</v>
          </cell>
        </row>
        <row r="3027">
          <cell r="A3027" t="str">
            <v>Pharmacolite</v>
          </cell>
          <cell r="D3027">
            <v>216.03569999999999</v>
          </cell>
          <cell r="F3027">
            <v>2.3328088829762859</v>
          </cell>
          <cell r="M3027">
            <v>44.435433588059752</v>
          </cell>
        </row>
        <row r="3028">
          <cell r="A3028" t="str">
            <v>Pharmacosiderite</v>
          </cell>
          <cell r="D3028">
            <v>873.38022000000001</v>
          </cell>
          <cell r="F3028">
            <v>2.0773220625491158</v>
          </cell>
          <cell r="M3028">
            <v>42.133562401951352</v>
          </cell>
        </row>
        <row r="3029">
          <cell r="A3029" t="str">
            <v>Phaunouxite</v>
          </cell>
          <cell r="D3029">
            <v>596.24048000000005</v>
          </cell>
          <cell r="F3029">
            <v>3.7190832799544236</v>
          </cell>
          <cell r="M3029">
            <v>50.984227035373372</v>
          </cell>
        </row>
        <row r="3030">
          <cell r="A3030" t="str">
            <v>Phenakite</v>
          </cell>
          <cell r="D3030">
            <v>110.10746</v>
          </cell>
          <cell r="I3030">
            <v>16.36979002149355</v>
          </cell>
          <cell r="M3030">
            <v>58.122855617593942</v>
          </cell>
        </row>
        <row r="3031">
          <cell r="A3031" t="str">
            <v>Philipsbornite</v>
          </cell>
          <cell r="D3031">
            <v>669.03499999999997</v>
          </cell>
          <cell r="F3031">
            <v>1.0545905670106943</v>
          </cell>
          <cell r="M3031">
            <v>33.479802999843059</v>
          </cell>
        </row>
        <row r="3032">
          <cell r="A3032" t="str">
            <v>Philipsburgite</v>
          </cell>
          <cell r="D3032">
            <v>759.96580100000006</v>
          </cell>
          <cell r="F3032">
            <v>1.0610372189629622</v>
          </cell>
          <cell r="M3032">
            <v>31.579184179631259</v>
          </cell>
        </row>
        <row r="3033">
          <cell r="A3033" t="str">
            <v>Phillipsite</v>
          </cell>
          <cell r="D3033">
            <v>656.08638400000007</v>
          </cell>
          <cell r="F3033">
            <v>1.8435499188777553</v>
          </cell>
          <cell r="M3033">
            <v>53.649459672371435</v>
          </cell>
          <cell r="P3033">
            <v>1.7520381889223904</v>
          </cell>
        </row>
        <row r="3034">
          <cell r="A3034" t="str">
            <v>Phillipsite-Ca</v>
          </cell>
          <cell r="D3034">
            <v>658.40787920000002</v>
          </cell>
          <cell r="F3034">
            <v>1.8370497046141667</v>
          </cell>
          <cell r="M3034">
            <v>53.460295831769564</v>
          </cell>
          <cell r="P3034">
            <v>1.396688510346126</v>
          </cell>
        </row>
        <row r="3035">
          <cell r="A3035" t="str">
            <v>Phillipsite-K</v>
          </cell>
          <cell r="D3035">
            <v>661.10106960000007</v>
          </cell>
          <cell r="F3035">
            <v>1.8295659402454547</v>
          </cell>
          <cell r="M3035">
            <v>53.242509532312511</v>
          </cell>
          <cell r="P3035">
            <v>2.4342477028114611</v>
          </cell>
        </row>
        <row r="3036">
          <cell r="A3036" t="str">
            <v>Phillipsite-Na</v>
          </cell>
          <cell r="D3036">
            <v>649.86376319999999</v>
          </cell>
          <cell r="F3036">
            <v>1.8612024065538788</v>
          </cell>
          <cell r="M3036">
            <v>54.163167717919627</v>
          </cell>
          <cell r="P3036">
            <v>3.1838659687864874</v>
          </cell>
        </row>
        <row r="3037">
          <cell r="A3037" t="str">
            <v>Philolithite</v>
          </cell>
          <cell r="D3037">
            <v>3587.6959299999994</v>
          </cell>
          <cell r="F3037">
            <v>0.33713224966643157</v>
          </cell>
          <cell r="K3037">
            <v>1.3391324386846799</v>
          </cell>
          <cell r="M3037">
            <v>15.162366337996769</v>
          </cell>
        </row>
        <row r="3038">
          <cell r="A3038" t="str">
            <v>Phlogopite</v>
          </cell>
          <cell r="D3038">
            <v>419.25108319999998</v>
          </cell>
          <cell r="F3038">
            <v>0.24041440568423558</v>
          </cell>
          <cell r="M3038">
            <v>41.978043003897007</v>
          </cell>
          <cell r="N3038">
            <v>4.5315096278324889</v>
          </cell>
        </row>
        <row r="3039">
          <cell r="A3039" t="str">
            <v>Phoenicochroite</v>
          </cell>
          <cell r="D3039">
            <v>546.3931</v>
          </cell>
          <cell r="M3039">
            <v>14.640924272286748</v>
          </cell>
        </row>
        <row r="3040">
          <cell r="A3040" t="str">
            <v>Phosgenite</v>
          </cell>
          <cell r="D3040">
            <v>545.31459999999993</v>
          </cell>
          <cell r="K3040">
            <v>2.2025817757309265</v>
          </cell>
          <cell r="M3040">
            <v>8.8019282813993982</v>
          </cell>
        </row>
        <row r="3041">
          <cell r="A3041" t="str">
            <v>Phosinaite-(Ce)</v>
          </cell>
          <cell r="D3041">
            <v>1203.358232</v>
          </cell>
          <cell r="M3041">
            <v>37.227750480872594</v>
          </cell>
          <cell r="P3041">
            <v>24.836077574612045</v>
          </cell>
        </row>
        <row r="3042">
          <cell r="A3042" t="str">
            <v>Phosphammite</v>
          </cell>
          <cell r="D3042">
            <v>132.05630199999999</v>
          </cell>
          <cell r="F3042">
            <v>6.8693881795963074</v>
          </cell>
          <cell r="L3042">
            <v>21.213285224358323</v>
          </cell>
          <cell r="M3042">
            <v>48.462359638088309</v>
          </cell>
        </row>
        <row r="3043">
          <cell r="A3043" t="str">
            <v>Phosphoellenbergerite</v>
          </cell>
          <cell r="D3043">
            <v>961.64355820000014</v>
          </cell>
          <cell r="F3043">
            <v>0.71273726544056204</v>
          </cell>
          <cell r="K3043">
            <v>0.74940448969359064</v>
          </cell>
          <cell r="M3043">
            <v>46.917912167427438</v>
          </cell>
        </row>
        <row r="3044">
          <cell r="A3044" t="str">
            <v>Phosphoferrite</v>
          </cell>
          <cell r="D3044">
            <v>410.84785149999999</v>
          </cell>
          <cell r="F3044">
            <v>1.4719901729849987</v>
          </cell>
          <cell r="M3044">
            <v>42.836636325941704</v>
          </cell>
        </row>
        <row r="3045">
          <cell r="A3045" t="str">
            <v>Phosphofibrite</v>
          </cell>
          <cell r="D3045">
            <v>2500.2770840000003</v>
          </cell>
          <cell r="F3045">
            <v>1.4512727502165115</v>
          </cell>
          <cell r="M3045">
            <v>46.073165545199224</v>
          </cell>
        </row>
        <row r="3046">
          <cell r="A3046" t="str">
            <v>Phosphogartrellite</v>
          </cell>
          <cell r="D3046">
            <v>551.55834400000003</v>
          </cell>
          <cell r="F3046">
            <v>0.5482321195742802</v>
          </cell>
          <cell r="M3046">
            <v>29.00762933612695</v>
          </cell>
        </row>
        <row r="3047">
          <cell r="A3047" t="str">
            <v>Phosphophyllite</v>
          </cell>
          <cell r="D3047">
            <v>448.40360650000002</v>
          </cell>
          <cell r="F3047">
            <v>1.7982727799491953</v>
          </cell>
          <cell r="M3047">
            <v>42.816961598189103</v>
          </cell>
        </row>
        <row r="3048">
          <cell r="A3048" t="str">
            <v>Phosphorrosslerite</v>
          </cell>
          <cell r="D3048">
            <v>246.39126200000001</v>
          </cell>
          <cell r="F3048">
            <v>6.1362159831788192</v>
          </cell>
          <cell r="M3048">
            <v>71.428425899291838</v>
          </cell>
        </row>
        <row r="3049">
          <cell r="A3049" t="str">
            <v>Phosphosiderite</v>
          </cell>
          <cell r="D3049">
            <v>186.84892199999999</v>
          </cell>
          <cell r="F3049">
            <v>2.1577646565175264</v>
          </cell>
          <cell r="M3049">
            <v>51.376480512956881</v>
          </cell>
        </row>
        <row r="3050">
          <cell r="A3050" t="str">
            <v>Phosphovanadylite</v>
          </cell>
          <cell r="D3050">
            <v>795.71361880000006</v>
          </cell>
          <cell r="F3050">
            <v>3.7621346792009938</v>
          </cell>
          <cell r="M3050">
            <v>56.299551674834291</v>
          </cell>
          <cell r="P3050">
            <v>0.28892012725219424</v>
          </cell>
        </row>
        <row r="3051">
          <cell r="A3051" t="str">
            <v>Phosphuranylite</v>
          </cell>
          <cell r="D3051">
            <v>2614.4451479999998</v>
          </cell>
          <cell r="F3051">
            <v>0.96381827017011124</v>
          </cell>
          <cell r="M3051">
            <v>27.538271382391226</v>
          </cell>
        </row>
        <row r="3052">
          <cell r="A3052" t="str">
            <v>Phuralumite</v>
          </cell>
          <cell r="D3052">
            <v>1336.1857439999999</v>
          </cell>
          <cell r="F3052">
            <v>1.9612872025971864</v>
          </cell>
          <cell r="M3052">
            <v>35.921802201176604</v>
          </cell>
        </row>
        <row r="3053">
          <cell r="A3053" t="str">
            <v>Phurcalite</v>
          </cell>
          <cell r="D3053">
            <v>1238.2875839999999</v>
          </cell>
          <cell r="F3053">
            <v>1.1395704989964595</v>
          </cell>
          <cell r="M3053">
            <v>29.717345530616257</v>
          </cell>
        </row>
        <row r="3054">
          <cell r="A3054" t="str">
            <v>Phyllotungstite</v>
          </cell>
          <cell r="D3054">
            <v>1875.8653399999998</v>
          </cell>
          <cell r="F3054">
            <v>1.128372039754197</v>
          </cell>
          <cell r="M3054">
            <v>28.998861933234505</v>
          </cell>
        </row>
        <row r="3055">
          <cell r="A3055" t="str">
            <v>Pianlinite</v>
          </cell>
          <cell r="D3055">
            <v>240.14515999999998</v>
          </cell>
          <cell r="F3055">
            <v>0.83944227732926213</v>
          </cell>
          <cell r="M3055">
            <v>53.299096263276766</v>
          </cell>
        </row>
        <row r="3056">
          <cell r="A3056" t="str">
            <v>Pickeringite</v>
          </cell>
          <cell r="D3056">
            <v>858.85864000000004</v>
          </cell>
          <cell r="F3056">
            <v>5.1637554697010444</v>
          </cell>
          <cell r="M3056">
            <v>70.788971745105812</v>
          </cell>
        </row>
        <row r="3057">
          <cell r="A3057" t="str">
            <v>Picotpaulite</v>
          </cell>
          <cell r="D3057">
            <v>412.27530000000002</v>
          </cell>
        </row>
        <row r="3058">
          <cell r="A3058" t="str">
            <v>Picromerite</v>
          </cell>
          <cell r="D3058">
            <v>402.72048000000001</v>
          </cell>
          <cell r="F3058">
            <v>3.0033933213428829</v>
          </cell>
          <cell r="M3058">
            <v>55.619619841533762</v>
          </cell>
        </row>
        <row r="3059">
          <cell r="A3059" t="str">
            <v>Picropharmacolite</v>
          </cell>
          <cell r="D3059">
            <v>940.47775999999999</v>
          </cell>
          <cell r="F3059">
            <v>2.572156517555503</v>
          </cell>
          <cell r="M3059">
            <v>45.932378028801018</v>
          </cell>
        </row>
        <row r="3060">
          <cell r="A3060" t="str">
            <v>Piemontite</v>
          </cell>
          <cell r="D3060">
            <v>488.17775699999999</v>
          </cell>
          <cell r="F3060">
            <v>0.20646987404630973</v>
          </cell>
          <cell r="M3060">
            <v>42.605833022416874</v>
          </cell>
        </row>
        <row r="3061">
          <cell r="A3061" t="str">
            <v>Pierrotite</v>
          </cell>
          <cell r="D3061">
            <v>1952.009</v>
          </cell>
        </row>
        <row r="3062">
          <cell r="A3062" t="str">
            <v>Pigeonite</v>
          </cell>
          <cell r="D3062">
            <v>219.7028</v>
          </cell>
          <cell r="M3062">
            <v>43.69375356162962</v>
          </cell>
        </row>
        <row r="3063">
          <cell r="A3063" t="str">
            <v>Pillaite</v>
          </cell>
          <cell r="D3063">
            <v>3910.9802700000005</v>
          </cell>
          <cell r="M3063">
            <v>0.20454462686409816</v>
          </cell>
        </row>
        <row r="3064">
          <cell r="A3064" t="str">
            <v>Pilsenite</v>
          </cell>
          <cell r="D3064">
            <v>1218.7215999999999</v>
          </cell>
        </row>
        <row r="3065">
          <cell r="A3065" t="str">
            <v>Pimelite</v>
          </cell>
          <cell r="D3065">
            <v>554.48180000000002</v>
          </cell>
          <cell r="F3065">
            <v>1.8178053815292041</v>
          </cell>
          <cell r="M3065">
            <v>46.167502702523329</v>
          </cell>
        </row>
        <row r="3066">
          <cell r="A3066" t="str">
            <v>Pinakiolite</v>
          </cell>
          <cell r="D3066">
            <v>194.35505000000001</v>
          </cell>
          <cell r="J3066">
            <v>5.5619856546048068</v>
          </cell>
          <cell r="M3066">
            <v>41.16023741086223</v>
          </cell>
        </row>
        <row r="3067">
          <cell r="A3067" t="str">
            <v>Pinalite</v>
          </cell>
          <cell r="D3067">
            <v>956.35239999999988</v>
          </cell>
          <cell r="M3067">
            <v>8.364803601684903</v>
          </cell>
        </row>
        <row r="3068">
          <cell r="A3068" t="str">
            <v>Pinchite</v>
          </cell>
          <cell r="D3068">
            <v>1137.8530000000001</v>
          </cell>
          <cell r="M3068">
            <v>5.6244172138228752</v>
          </cell>
        </row>
        <row r="3069">
          <cell r="A3069" t="str">
            <v>Pingguite</v>
          </cell>
          <cell r="D3069">
            <v>1717.0745999999999</v>
          </cell>
          <cell r="M3069">
            <v>12.113172019433518</v>
          </cell>
        </row>
        <row r="3070">
          <cell r="A3070" t="str">
            <v>Pinnoite</v>
          </cell>
          <cell r="D3070">
            <v>163.96843999999999</v>
          </cell>
          <cell r="F3070">
            <v>3.6882951377716346</v>
          </cell>
          <cell r="J3070">
            <v>13.185464227140297</v>
          </cell>
          <cell r="M3070">
            <v>68.303266165123006</v>
          </cell>
        </row>
        <row r="3071">
          <cell r="A3071" t="str">
            <v>Pintadoite</v>
          </cell>
          <cell r="D3071">
            <v>456.17231999999996</v>
          </cell>
          <cell r="F3071">
            <v>3.9772075605113444</v>
          </cell>
          <cell r="M3071">
            <v>56.11703928024393</v>
          </cell>
        </row>
        <row r="3072">
          <cell r="A3072" t="str">
            <v>Piretite</v>
          </cell>
          <cell r="D3072">
            <v>1244.1679799999999</v>
          </cell>
          <cell r="F3072">
            <v>0.97215811646269834</v>
          </cell>
          <cell r="M3072">
            <v>25.719035141862435</v>
          </cell>
        </row>
        <row r="3073">
          <cell r="A3073" t="str">
            <v>Pirquitasite</v>
          </cell>
          <cell r="D3073">
            <v>528.10040000000004</v>
          </cell>
        </row>
        <row r="3074">
          <cell r="A3074" t="str">
            <v>Pirssonite</v>
          </cell>
          <cell r="D3074">
            <v>242.10649599999999</v>
          </cell>
          <cell r="F3074">
            <v>1.6652836939988591</v>
          </cell>
          <cell r="K3074">
            <v>9.9220799098261292</v>
          </cell>
          <cell r="M3074">
            <v>52.867313399141516</v>
          </cell>
          <cell r="P3074">
            <v>18.991450770490687</v>
          </cell>
        </row>
        <row r="3075">
          <cell r="A3075" t="str">
            <v>Pitiglianoite</v>
          </cell>
          <cell r="D3075">
            <v>1062.6172079999999</v>
          </cell>
          <cell r="F3075">
            <v>0.37941790982176538</v>
          </cell>
          <cell r="M3075">
            <v>45.169793636543481</v>
          </cell>
          <cell r="P3075">
            <v>12.981025242346728</v>
          </cell>
        </row>
        <row r="3076">
          <cell r="A3076" t="str">
            <v>Pitticite</v>
          </cell>
          <cell r="D3076">
            <v>364.69208000000003</v>
          </cell>
          <cell r="F3076">
            <v>0.55276220969756173</v>
          </cell>
          <cell r="M3076">
            <v>39.483884596561566</v>
          </cell>
        </row>
        <row r="3077">
          <cell r="A3077" t="str">
            <v>Piypite</v>
          </cell>
          <cell r="D3077">
            <v>413.41519999999997</v>
          </cell>
          <cell r="M3077">
            <v>34.830504538778449</v>
          </cell>
        </row>
        <row r="3078">
          <cell r="A3078" t="str">
            <v>Plagioclase</v>
          </cell>
          <cell r="D3078">
            <v>270.76712400000002</v>
          </cell>
          <cell r="M3078">
            <v>47.271322348572859</v>
          </cell>
          <cell r="P3078">
            <v>4.245302690440365</v>
          </cell>
        </row>
        <row r="3079">
          <cell r="A3079" t="str">
            <v>Plagionite</v>
          </cell>
          <cell r="D3079">
            <v>2555.1220000000003</v>
          </cell>
        </row>
        <row r="3080">
          <cell r="A3080" t="str">
            <v>Plancheite</v>
          </cell>
          <cell r="D3080">
            <v>1171.0834399999999</v>
          </cell>
          <cell r="F3080">
            <v>0.5164140994086639</v>
          </cell>
          <cell r="M3080">
            <v>36.887533820818099</v>
          </cell>
        </row>
        <row r="3081">
          <cell r="A3081" t="str">
            <v>Planerite</v>
          </cell>
          <cell r="D3081">
            <v>751.91040799999996</v>
          </cell>
          <cell r="F3081">
            <v>2.4129098103932618</v>
          </cell>
          <cell r="M3081">
            <v>59.579332222782575</v>
          </cell>
        </row>
        <row r="3082">
          <cell r="A3082" t="str">
            <v>Platarsite</v>
          </cell>
          <cell r="D3082">
            <v>265.01425</v>
          </cell>
        </row>
        <row r="3083">
          <cell r="A3083" t="str">
            <v>Platinum</v>
          </cell>
          <cell r="D3083">
            <v>195.08</v>
          </cell>
        </row>
        <row r="3084">
          <cell r="A3084" t="str">
            <v>Plattnerite</v>
          </cell>
          <cell r="D3084">
            <v>239.19879999999998</v>
          </cell>
          <cell r="M3084">
            <v>13.377491860327059</v>
          </cell>
        </row>
        <row r="3085">
          <cell r="A3085" t="str">
            <v>Platynite</v>
          </cell>
          <cell r="D3085">
            <v>894.10680000000002</v>
          </cell>
        </row>
        <row r="3086">
          <cell r="A3086" t="str">
            <v>Playfairite</v>
          </cell>
          <cell r="D3086">
            <v>6885.5380000000005</v>
          </cell>
        </row>
        <row r="3087">
          <cell r="A3087" t="str">
            <v>Plombierite</v>
          </cell>
          <cell r="D3087">
            <v>766.99976000000004</v>
          </cell>
          <cell r="F3087">
            <v>1.8397867556047216</v>
          </cell>
          <cell r="M3087">
            <v>50.063327268837732</v>
          </cell>
        </row>
        <row r="3088">
          <cell r="A3088" t="str">
            <v>Plumalsite</v>
          </cell>
          <cell r="D3088">
            <v>1415.34898</v>
          </cell>
          <cell r="M3088">
            <v>23.73883789424146</v>
          </cell>
        </row>
        <row r="3089">
          <cell r="A3089" t="str">
            <v>Plumbobetafite</v>
          </cell>
          <cell r="D3089">
            <v>425.89707407999992</v>
          </cell>
          <cell r="F3089">
            <v>0.14199768836317525</v>
          </cell>
          <cell r="M3089">
            <v>24.793793248780332</v>
          </cell>
          <cell r="N3089">
            <v>1.7843187339137594</v>
          </cell>
          <cell r="P3089">
            <v>0.53979633576166897</v>
          </cell>
        </row>
        <row r="3090">
          <cell r="A3090" t="str">
            <v>Plumboferrite</v>
          </cell>
          <cell r="D3090">
            <v>1314.1852699999999</v>
          </cell>
          <cell r="M3090">
            <v>22.40087198664158</v>
          </cell>
        </row>
        <row r="3091">
          <cell r="A3091" t="str">
            <v>Plumbogummite</v>
          </cell>
          <cell r="D3091">
            <v>581.13932399999999</v>
          </cell>
          <cell r="F3091">
            <v>1.2140944019131632</v>
          </cell>
          <cell r="M3091">
            <v>38.543528332975107</v>
          </cell>
        </row>
        <row r="3092">
          <cell r="A3092" t="str">
            <v>Plumbojarosite</v>
          </cell>
          <cell r="D3092">
            <v>1130.6244799999999</v>
          </cell>
          <cell r="F3092">
            <v>1.0697875566961013</v>
          </cell>
          <cell r="M3092">
            <v>39.622634033184923</v>
          </cell>
        </row>
        <row r="3093">
          <cell r="A3093" t="str">
            <v>Plumbomicrolite</v>
          </cell>
          <cell r="D3093">
            <v>795.19211999999993</v>
          </cell>
          <cell r="F3093">
            <v>0.12675427417464855</v>
          </cell>
          <cell r="M3093">
            <v>14.084118439201838</v>
          </cell>
        </row>
        <row r="3094">
          <cell r="A3094" t="str">
            <v>Plumbonacrite</v>
          </cell>
          <cell r="D3094">
            <v>2550.0986400000002</v>
          </cell>
          <cell r="F3094">
            <v>0.23715317929819371</v>
          </cell>
          <cell r="K3094">
            <v>2.8260083304071721</v>
          </cell>
          <cell r="M3094">
            <v>15.685079538727173</v>
          </cell>
        </row>
        <row r="3095">
          <cell r="A3095" t="str">
            <v>Plumbopalladinite</v>
          </cell>
          <cell r="D3095">
            <v>733.66</v>
          </cell>
        </row>
        <row r="3096">
          <cell r="A3096" t="str">
            <v>Plumbopyrochlore</v>
          </cell>
          <cell r="D3096">
            <v>484.00203199999993</v>
          </cell>
          <cell r="F3096">
            <v>0.1041255959024569</v>
          </cell>
          <cell r="M3096">
            <v>22.147836767759692</v>
          </cell>
        </row>
        <row r="3097">
          <cell r="A3097" t="str">
            <v>Plumbotellurite</v>
          </cell>
          <cell r="D3097">
            <v>382.79819999999995</v>
          </cell>
          <cell r="M3097">
            <v>12.538773693293228</v>
          </cell>
        </row>
        <row r="3098">
          <cell r="A3098" t="str">
            <v>Plumbotsumite</v>
          </cell>
          <cell r="D3098">
            <v>1446.4106000000002</v>
          </cell>
          <cell r="F3098">
            <v>0.69685606562894375</v>
          </cell>
          <cell r="M3098">
            <v>19.910611827651149</v>
          </cell>
        </row>
        <row r="3099">
          <cell r="A3099" t="str">
            <v>Plumosite</v>
          </cell>
          <cell r="D3099">
            <v>818.23</v>
          </cell>
        </row>
        <row r="3100">
          <cell r="A3100" t="str">
            <v>Poitevinite</v>
          </cell>
          <cell r="D3100">
            <v>175.49958000000001</v>
          </cell>
          <cell r="F3100">
            <v>1.1486523215611115</v>
          </cell>
          <cell r="M3100">
            <v>45.582445268529987</v>
          </cell>
        </row>
        <row r="3101">
          <cell r="A3101" t="str">
            <v>Pokrovskite</v>
          </cell>
          <cell r="D3101">
            <v>151.64152000000001</v>
          </cell>
          <cell r="F3101">
            <v>1.9940580917416284</v>
          </cell>
          <cell r="K3101">
            <v>7.9206539211688192</v>
          </cell>
          <cell r="M3101">
            <v>58.029423603772898</v>
          </cell>
        </row>
        <row r="3102">
          <cell r="A3102" t="str">
            <v>Polarite</v>
          </cell>
          <cell r="D3102">
            <v>314.95530000000002</v>
          </cell>
        </row>
        <row r="3103">
          <cell r="A3103" t="str">
            <v>Poldervaartite</v>
          </cell>
          <cell r="D3103">
            <v>197.684405</v>
          </cell>
          <cell r="F3103">
            <v>1.0197466006486451</v>
          </cell>
          <cell r="M3103">
            <v>40.467026217874903</v>
          </cell>
        </row>
        <row r="3104">
          <cell r="A3104" t="str">
            <v>Polhemusite</v>
          </cell>
          <cell r="D3104">
            <v>131.25600000000003</v>
          </cell>
        </row>
        <row r="3105">
          <cell r="A3105" t="str">
            <v>Polkanovite</v>
          </cell>
          <cell r="D3105">
            <v>1759.3172</v>
          </cell>
        </row>
        <row r="3106">
          <cell r="A3106" t="str">
            <v>Polkovicite</v>
          </cell>
          <cell r="D3106">
            <v>470.47800000000001</v>
          </cell>
        </row>
        <row r="3107">
          <cell r="A3107" t="str">
            <v>Pollucite</v>
          </cell>
          <cell r="D3107">
            <v>285.03452159999995</v>
          </cell>
          <cell r="F3107">
            <v>0.70724064884637483</v>
          </cell>
          <cell r="M3107">
            <v>39.292012550384356</v>
          </cell>
          <cell r="P3107">
            <v>1.6131216577522101</v>
          </cell>
        </row>
        <row r="3108">
          <cell r="A3108" t="str">
            <v>Polyakovite-(Ce)</v>
          </cell>
          <cell r="D3108">
            <v>1255.4150119999999</v>
          </cell>
          <cell r="M3108">
            <v>28.037485344328513</v>
          </cell>
        </row>
        <row r="3109">
          <cell r="A3109" t="str">
            <v>Polybasite</v>
          </cell>
          <cell r="D3109">
            <v>2144.8283999999999</v>
          </cell>
        </row>
        <row r="3110">
          <cell r="A3110" t="str">
            <v>Polycrase-(Y)</v>
          </cell>
          <cell r="D3110">
            <v>372.95952299999999</v>
          </cell>
          <cell r="M3110">
            <v>25.739093408267795</v>
          </cell>
        </row>
        <row r="3111">
          <cell r="A3111" t="str">
            <v>Polydymite</v>
          </cell>
          <cell r="D3111">
            <v>304.334</v>
          </cell>
        </row>
        <row r="3112">
          <cell r="A3112" t="str">
            <v>Polyhalite</v>
          </cell>
          <cell r="D3112">
            <v>602.94255999999996</v>
          </cell>
          <cell r="F3112">
            <v>0.66868061196409834</v>
          </cell>
          <cell r="M3112">
            <v>47.76395283822724</v>
          </cell>
        </row>
        <row r="3113">
          <cell r="A3113" t="str">
            <v>Polylithionite</v>
          </cell>
          <cell r="D3113">
            <v>393.11821359999999</v>
          </cell>
          <cell r="F3113">
            <v>0.25639615900004692</v>
          </cell>
          <cell r="H3113">
            <v>3.0015653286434247</v>
          </cell>
          <cell r="M3113">
            <v>44.768569328887494</v>
          </cell>
          <cell r="N3113">
            <v>4.8327456074907227</v>
          </cell>
          <cell r="P3113">
            <v>1.7544163972564413</v>
          </cell>
        </row>
        <row r="3114">
          <cell r="A3114" t="str">
            <v>Polyphite-VII</v>
          </cell>
          <cell r="D3114">
            <v>1786.0940972000001</v>
          </cell>
          <cell r="M3114">
            <v>35.831034938375808</v>
          </cell>
          <cell r="N3114">
            <v>6.3821060367815416</v>
          </cell>
          <cell r="P3114">
            <v>21.881605040444676</v>
          </cell>
        </row>
        <row r="3115">
          <cell r="A3115" t="str">
            <v>Polyphite-VIII</v>
          </cell>
          <cell r="D3115">
            <v>1786.0940972000001</v>
          </cell>
          <cell r="M3115">
            <v>35.831034938375808</v>
          </cell>
          <cell r="N3115">
            <v>6.3821060367815416</v>
          </cell>
          <cell r="P3115">
            <v>21.881605040444676</v>
          </cell>
        </row>
        <row r="3116">
          <cell r="A3116" t="str">
            <v>Ponomarevite</v>
          </cell>
          <cell r="D3116">
            <v>781.10360000000003</v>
          </cell>
          <cell r="M3116">
            <v>2.0483070363521558</v>
          </cell>
        </row>
        <row r="3117">
          <cell r="A3117" t="str">
            <v>Portlandite</v>
          </cell>
          <cell r="D3117">
            <v>74.092680000000001</v>
          </cell>
          <cell r="F3117">
            <v>2.7207546008593564</v>
          </cell>
          <cell r="M3117">
            <v>43.187532155673139</v>
          </cell>
        </row>
        <row r="3118">
          <cell r="A3118" t="str">
            <v>Posnjakite</v>
          </cell>
          <cell r="D3118">
            <v>470.30691999999999</v>
          </cell>
          <cell r="F3118">
            <v>1.7145229332368745</v>
          </cell>
          <cell r="M3118">
            <v>37.420967567306903</v>
          </cell>
        </row>
        <row r="3119">
          <cell r="A3119" t="str">
            <v>Potarite</v>
          </cell>
          <cell r="D3119">
            <v>307.01</v>
          </cell>
        </row>
        <row r="3120">
          <cell r="A3120" t="str">
            <v>Potassic-chlorohastingsite</v>
          </cell>
          <cell r="D3120">
            <v>994.80495120000012</v>
          </cell>
          <cell r="F3120">
            <v>6.0792218541985875E-2</v>
          </cell>
          <cell r="M3120">
            <v>36.347470885004171</v>
          </cell>
          <cell r="P3120">
            <v>0.92439298667616032</v>
          </cell>
        </row>
        <row r="3121">
          <cell r="A3121" t="str">
            <v>Potassic-chloroparagasite</v>
          </cell>
          <cell r="D3121">
            <v>930.36152120000008</v>
          </cell>
          <cell r="F3121">
            <v>9.7504677410770804E-2</v>
          </cell>
          <cell r="M3121">
            <v>39.381063344862675</v>
          </cell>
          <cell r="P3121">
            <v>0.98842299369162678</v>
          </cell>
        </row>
        <row r="3122">
          <cell r="A3122" t="str">
            <v>Potassic-fluororichterite</v>
          </cell>
          <cell r="D3122">
            <v>834.33154139999999</v>
          </cell>
          <cell r="M3122">
            <v>42.187881259932915</v>
          </cell>
          <cell r="N3122">
            <v>4.5541615670242717</v>
          </cell>
          <cell r="P3122">
            <v>3.4443393991529132</v>
          </cell>
        </row>
        <row r="3123">
          <cell r="A3123" t="str">
            <v>Potassic-magnesiosadanagaite</v>
          </cell>
          <cell r="D3123">
            <v>872.2319020000001</v>
          </cell>
          <cell r="F3123">
            <v>0.23111743509697949</v>
          </cell>
          <cell r="M3123">
            <v>44.023338187875638</v>
          </cell>
          <cell r="P3123">
            <v>0.65893508215203989</v>
          </cell>
        </row>
        <row r="3124">
          <cell r="A3124" t="str">
            <v>Potassicferrisadanagaite</v>
          </cell>
          <cell r="D3124">
            <v>954.53321628000015</v>
          </cell>
          <cell r="F3124">
            <v>0.14783309537402908</v>
          </cell>
          <cell r="M3124">
            <v>39.557118972928443</v>
          </cell>
          <cell r="N3124">
            <v>0.7961337699295763</v>
          </cell>
          <cell r="P3124">
            <v>1.2042413824840772</v>
          </cell>
        </row>
        <row r="3125">
          <cell r="A3125" t="str">
            <v>Potassicleakeite</v>
          </cell>
          <cell r="D3125">
            <v>876.71552999999994</v>
          </cell>
          <cell r="F3125">
            <v>0.22993547291217711</v>
          </cell>
          <cell r="H3125">
            <v>0.55419344516459068</v>
          </cell>
          <cell r="M3125">
            <v>43.79819757498764</v>
          </cell>
          <cell r="P3125">
            <v>6.5556520939009726</v>
          </cell>
        </row>
        <row r="3126">
          <cell r="A3126" t="str">
            <v>Potassicpargasite</v>
          </cell>
          <cell r="D3126">
            <v>906.89272663999998</v>
          </cell>
          <cell r="F3126">
            <v>0.2000558551971055</v>
          </cell>
          <cell r="M3126">
            <v>41.987956107090568</v>
          </cell>
          <cell r="N3126">
            <v>0.41897795939743171</v>
          </cell>
          <cell r="P3126">
            <v>1.267502060865354</v>
          </cell>
        </row>
        <row r="3127">
          <cell r="A3127" t="str">
            <v>Potassicrichterite</v>
          </cell>
          <cell r="D3127">
            <v>832.34047820000001</v>
          </cell>
          <cell r="F3127">
            <v>0.12109707822689909</v>
          </cell>
          <cell r="M3127">
            <v>44.211018163600343</v>
          </cell>
          <cell r="N3127">
            <v>2.2825278473883066</v>
          </cell>
          <cell r="P3127">
            <v>3.4525786925737911</v>
          </cell>
        </row>
        <row r="3128">
          <cell r="A3128" t="str">
            <v>Potassicsadanagaite</v>
          </cell>
          <cell r="D3128">
            <v>966.85790200000008</v>
          </cell>
          <cell r="F3128">
            <v>0.20849806324487172</v>
          </cell>
          <cell r="M3128">
            <v>39.714791512351937</v>
          </cell>
          <cell r="P3128">
            <v>0.59444536659534897</v>
          </cell>
        </row>
        <row r="3129">
          <cell r="A3129" t="str">
            <v>Potassium-alum</v>
          </cell>
          <cell r="D3129">
            <v>474.3904</v>
          </cell>
          <cell r="F3129">
            <v>5.0992937462478158</v>
          </cell>
          <cell r="M3129">
            <v>67.452461095334144</v>
          </cell>
        </row>
        <row r="3130">
          <cell r="A3130" t="str">
            <v>Potosiite</v>
          </cell>
          <cell r="D3130">
            <v>2228.8909999999996</v>
          </cell>
        </row>
        <row r="3131">
          <cell r="A3131" t="str">
            <v>Pottsite</v>
          </cell>
          <cell r="D3131">
            <v>683.09709999999995</v>
          </cell>
          <cell r="F3131">
            <v>0.73777212639315848</v>
          </cell>
          <cell r="M3131">
            <v>23.421853203592875</v>
          </cell>
        </row>
        <row r="3132">
          <cell r="A3132" t="str">
            <v>Poubaite</v>
          </cell>
          <cell r="D3132">
            <v>990.51379999999995</v>
          </cell>
        </row>
        <row r="3133">
          <cell r="A3133" t="str">
            <v>Poudretteite</v>
          </cell>
          <cell r="D3133">
            <v>912.89583599999992</v>
          </cell>
          <cell r="J3133">
            <v>1.1841438610746386</v>
          </cell>
          <cell r="M3133">
            <v>52.577959179123702</v>
          </cell>
          <cell r="P3133">
            <v>5.0366683894042881</v>
          </cell>
        </row>
        <row r="3134">
          <cell r="A3134" t="str">
            <v>Poughite</v>
          </cell>
          <cell r="D3134">
            <v>612.99983999999995</v>
          </cell>
          <cell r="F3134">
            <v>0.9865646946987785</v>
          </cell>
          <cell r="M3134">
            <v>33.930220927953265</v>
          </cell>
        </row>
        <row r="3135">
          <cell r="A3135" t="str">
            <v>Povondraite</v>
          </cell>
          <cell r="D3135">
            <v>1156.5011849999999</v>
          </cell>
          <cell r="F3135">
            <v>0.34861702281783663</v>
          </cell>
          <cell r="J3135">
            <v>2.804147580704814</v>
          </cell>
          <cell r="M3135">
            <v>42.886371966838929</v>
          </cell>
          <cell r="P3135">
            <v>1.4909043089307346</v>
          </cell>
        </row>
        <row r="3136">
          <cell r="A3136" t="str">
            <v>Powellite</v>
          </cell>
          <cell r="D3136">
            <v>200.01560000000001</v>
          </cell>
          <cell r="M3136">
            <v>31.996304288265513</v>
          </cell>
        </row>
        <row r="3137">
          <cell r="A3137" t="str">
            <v>Poyarkovite</v>
          </cell>
          <cell r="D3137">
            <v>653.22210000000007</v>
          </cell>
          <cell r="M3137">
            <v>2.4493047617341785</v>
          </cell>
        </row>
        <row r="3138">
          <cell r="A3138" t="str">
            <v>Prassoite</v>
          </cell>
          <cell r="D3138">
            <v>2230.3834999999999</v>
          </cell>
        </row>
        <row r="3139">
          <cell r="A3139" t="str">
            <v>Prehnite</v>
          </cell>
          <cell r="D3139">
            <v>395.37691999999998</v>
          </cell>
          <cell r="F3139">
            <v>0.25493142088314108</v>
          </cell>
          <cell r="M3139">
            <v>44.512815770834578</v>
          </cell>
        </row>
        <row r="3140">
          <cell r="A3140" t="str">
            <v>Preisingerite</v>
          </cell>
          <cell r="D3140">
            <v>937.78634</v>
          </cell>
          <cell r="F3140">
            <v>0.10748077221939488</v>
          </cell>
          <cell r="M3140">
            <v>17.060815793072866</v>
          </cell>
        </row>
        <row r="3141">
          <cell r="A3141" t="str">
            <v>Preiswerkite</v>
          </cell>
          <cell r="D3141">
            <v>402.72406799999993</v>
          </cell>
          <cell r="F3141">
            <v>0.50056109385545844</v>
          </cell>
          <cell r="M3141">
            <v>47.673535121322821</v>
          </cell>
          <cell r="P3141">
            <v>5.7085656971462662</v>
          </cell>
        </row>
        <row r="3142">
          <cell r="A3142" t="str">
            <v>Preobrazhenskite</v>
          </cell>
          <cell r="D3142">
            <v>584.88205999999991</v>
          </cell>
          <cell r="F3142">
            <v>1.5509896131879992</v>
          </cell>
          <cell r="J3142">
            <v>20.330594513362239</v>
          </cell>
          <cell r="M3142">
            <v>65.651799954336099</v>
          </cell>
        </row>
        <row r="3143">
          <cell r="A3143" t="str">
            <v>Pretulite</v>
          </cell>
          <cell r="D3143">
            <v>139.92727200000002</v>
          </cell>
          <cell r="M3143">
            <v>45.736330799045369</v>
          </cell>
        </row>
        <row r="3144">
          <cell r="A3144" t="str">
            <v>Priceite</v>
          </cell>
          <cell r="D3144">
            <v>349.25378000000001</v>
          </cell>
          <cell r="F3144">
            <v>2.0201871544525587</v>
          </cell>
          <cell r="J3144">
            <v>15.475852544817126</v>
          </cell>
          <cell r="M3144">
            <v>59.553313925478491</v>
          </cell>
        </row>
        <row r="3145">
          <cell r="A3145" t="str">
            <v>Priderite</v>
          </cell>
          <cell r="D3145">
            <v>715.42210880000005</v>
          </cell>
          <cell r="M3145">
            <v>35.781728975273175</v>
          </cell>
          <cell r="P3145">
            <v>0.3213455066207202</v>
          </cell>
        </row>
        <row r="3146">
          <cell r="A3146" t="str">
            <v>Pringleite</v>
          </cell>
          <cell r="D3146">
            <v>1969.9272000000001</v>
          </cell>
          <cell r="F3146">
            <v>2.5583178911383122</v>
          </cell>
          <cell r="J3146">
            <v>14.267532323021886</v>
          </cell>
          <cell r="M3146">
            <v>57.664943151198678</v>
          </cell>
        </row>
        <row r="3147">
          <cell r="A3147" t="str">
            <v>Prismatine</v>
          </cell>
          <cell r="D3147">
            <v>755.83101719999991</v>
          </cell>
          <cell r="F3147">
            <v>0.40006561403127355</v>
          </cell>
          <cell r="J3147">
            <v>0.8581283186852523</v>
          </cell>
          <cell r="M3147">
            <v>44.452713947183064</v>
          </cell>
          <cell r="N3147">
            <v>2.5135781368671779</v>
          </cell>
        </row>
        <row r="3148">
          <cell r="A3148" t="str">
            <v>Probertite</v>
          </cell>
          <cell r="D3148">
            <v>351.18876799999998</v>
          </cell>
          <cell r="F3148">
            <v>2.8700804007490355</v>
          </cell>
          <cell r="J3148">
            <v>15.390583334373611</v>
          </cell>
          <cell r="M3148">
            <v>63.780969213685111</v>
          </cell>
          <cell r="P3148">
            <v>6.5462708647903005</v>
          </cell>
        </row>
        <row r="3149">
          <cell r="A3149" t="str">
            <v>Prochlorite</v>
          </cell>
          <cell r="D3149">
            <v>596.91833999999994</v>
          </cell>
          <cell r="F3149">
            <v>1.3508581425057238</v>
          </cell>
          <cell r="M3149">
            <v>48.245996261398169</v>
          </cell>
        </row>
        <row r="3150">
          <cell r="A3150" t="str">
            <v>Prosopite</v>
          </cell>
          <cell r="D3150">
            <v>242.04617919999998</v>
          </cell>
          <cell r="F3150">
            <v>0.83284933753666135</v>
          </cell>
          <cell r="M3150">
            <v>13.220121922916107</v>
          </cell>
          <cell r="N3150">
            <v>47.094492289345752</v>
          </cell>
        </row>
        <row r="3151">
          <cell r="A3151" t="str">
            <v>Prosperite</v>
          </cell>
          <cell r="D3151">
            <v>466.71168</v>
          </cell>
          <cell r="F3151">
            <v>0.43193262272759064</v>
          </cell>
          <cell r="M3151">
            <v>30.853009721119466</v>
          </cell>
        </row>
        <row r="3152">
          <cell r="A3152" t="str">
            <v>Protasite</v>
          </cell>
          <cell r="D3152">
            <v>1083.4688200000001</v>
          </cell>
          <cell r="F3152">
            <v>0.74423184600734527</v>
          </cell>
          <cell r="M3152">
            <v>20.673562161207368</v>
          </cell>
        </row>
        <row r="3153">
          <cell r="A3153" t="str">
            <v>Protoferro-anthophyllite</v>
          </cell>
          <cell r="D3153">
            <v>969.16353000000004</v>
          </cell>
          <cell r="F3153">
            <v>0.20800204894214294</v>
          </cell>
          <cell r="M3153">
            <v>39.620310516636962</v>
          </cell>
        </row>
        <row r="3154">
          <cell r="A3154" t="str">
            <v>Protojoseite</v>
          </cell>
          <cell r="D3154">
            <v>1027.6535999999999</v>
          </cell>
        </row>
        <row r="3155">
          <cell r="A3155" t="str">
            <v>Protomangano-ferro-anthophyllite</v>
          </cell>
          <cell r="D3155">
            <v>969.16353000000004</v>
          </cell>
          <cell r="F3155">
            <v>0.20800204894214294</v>
          </cell>
          <cell r="M3155">
            <v>39.620310516636962</v>
          </cell>
        </row>
        <row r="3156">
          <cell r="A3156" t="str">
            <v>Proudite</v>
          </cell>
          <cell r="D3156">
            <v>4594.7737200000001</v>
          </cell>
        </row>
        <row r="3157">
          <cell r="A3157" t="str">
            <v>Proustite</v>
          </cell>
          <cell r="D3157">
            <v>494.7242</v>
          </cell>
        </row>
        <row r="3158">
          <cell r="A3158" t="str">
            <v>Przhevalskite</v>
          </cell>
          <cell r="D3158">
            <v>1009.2592440000001</v>
          </cell>
          <cell r="F3158">
            <v>0.79895428730896034</v>
          </cell>
          <cell r="M3158">
            <v>25.364186805506233</v>
          </cell>
        </row>
        <row r="3159">
          <cell r="A3159" t="str">
            <v>Pseudo-autunite</v>
          </cell>
          <cell r="D3159">
            <v>1166.266128</v>
          </cell>
          <cell r="F3159">
            <v>1.9013396228892283</v>
          </cell>
          <cell r="M3159">
            <v>39.783595601432062</v>
          </cell>
        </row>
        <row r="3160">
          <cell r="A3160" t="str">
            <v>Pseudoboleite</v>
          </cell>
          <cell r="D3160">
            <v>10962.72372</v>
          </cell>
          <cell r="F3160">
            <v>0.44132390121020038</v>
          </cell>
          <cell r="M3160">
            <v>7.0052955781321105</v>
          </cell>
        </row>
        <row r="3161">
          <cell r="A3161" t="str">
            <v>Pseudobrookite</v>
          </cell>
          <cell r="D3161">
            <v>238.40854999999999</v>
          </cell>
          <cell r="M3161">
            <v>33.554585185808143</v>
          </cell>
        </row>
        <row r="3162">
          <cell r="A3162" t="str">
            <v>Pseudocotunnite</v>
          </cell>
          <cell r="D3162">
            <v>427.20740000000001</v>
          </cell>
        </row>
        <row r="3163">
          <cell r="A3163" t="str">
            <v>Pseudograndreefite</v>
          </cell>
          <cell r="D3163">
            <v>1529.2476319999998</v>
          </cell>
          <cell r="M3163">
            <v>4.1849075755181557</v>
          </cell>
          <cell r="N3163">
            <v>12.42336610660843</v>
          </cell>
        </row>
        <row r="3164">
          <cell r="A3164" t="str">
            <v>Pseudolaueite</v>
          </cell>
          <cell r="D3164">
            <v>516.696414</v>
          </cell>
          <cell r="F3164">
            <v>3.1211828770307664</v>
          </cell>
          <cell r="M3164">
            <v>52.640156314303354</v>
          </cell>
        </row>
        <row r="3165">
          <cell r="A3165" t="str">
            <v>Pseudomalachite</v>
          </cell>
          <cell r="D3165">
            <v>524.68006400000002</v>
          </cell>
          <cell r="F3165">
            <v>0.19210564097209534</v>
          </cell>
          <cell r="M3165">
            <v>27.444267445999245</v>
          </cell>
        </row>
        <row r="3166">
          <cell r="A3166" t="str">
            <v>Pseudorutile</v>
          </cell>
          <cell r="D3166">
            <v>399.32860000000005</v>
          </cell>
          <cell r="M3166">
            <v>36.059175325784324</v>
          </cell>
        </row>
        <row r="3167">
          <cell r="A3167" t="str">
            <v>Pseudosinhalite</v>
          </cell>
          <cell r="D3167">
            <v>312.17655999999999</v>
          </cell>
          <cell r="F3167">
            <v>0.32287497818542177</v>
          </cell>
          <cell r="J3167">
            <v>6.9255680183034896</v>
          </cell>
          <cell r="M3167">
            <v>51.251125324720093</v>
          </cell>
        </row>
        <row r="3168">
          <cell r="A3168" t="str">
            <v>Psilomelane</v>
          </cell>
          <cell r="D3168">
            <v>590.02653000000009</v>
          </cell>
          <cell r="F3168">
            <v>0.34165921318826115</v>
          </cell>
          <cell r="M3168">
            <v>29.82804857944269</v>
          </cell>
        </row>
        <row r="3169">
          <cell r="A3169" t="str">
            <v>Pucherite</v>
          </cell>
          <cell r="D3169">
            <v>323.91950000000003</v>
          </cell>
          <cell r="M3169">
            <v>19.757254503047822</v>
          </cell>
        </row>
        <row r="3170">
          <cell r="A3170" t="str">
            <v>Pumpellyite-(Fe++)</v>
          </cell>
          <cell r="D3170">
            <v>485.23860000000008</v>
          </cell>
          <cell r="F3170">
            <v>0.62316147149052026</v>
          </cell>
          <cell r="M3170">
            <v>42.86390241831544</v>
          </cell>
        </row>
        <row r="3171">
          <cell r="A3171" t="str">
            <v>Pumpellyite-(Fe+++)</v>
          </cell>
          <cell r="D3171">
            <v>502.24594000000002</v>
          </cell>
          <cell r="F3171">
            <v>0.80274616057623083</v>
          </cell>
          <cell r="M3171">
            <v>44.597991175399052</v>
          </cell>
        </row>
        <row r="3172">
          <cell r="A3172" t="str">
            <v>Pumpellyite-(Mg)</v>
          </cell>
          <cell r="D3172">
            <v>470.70394000000005</v>
          </cell>
          <cell r="F3172">
            <v>0.85653840076205856</v>
          </cell>
          <cell r="M3172">
            <v>47.586514784643605</v>
          </cell>
        </row>
        <row r="3173">
          <cell r="A3173" t="str">
            <v>Pumpellyite-(Mn++)</v>
          </cell>
          <cell r="D3173">
            <v>504.85513500000002</v>
          </cell>
          <cell r="F3173">
            <v>0.59894805269238272</v>
          </cell>
          <cell r="M3173">
            <v>41.198392485400795</v>
          </cell>
        </row>
        <row r="3174">
          <cell r="A3174" t="str">
            <v>Purpurite</v>
          </cell>
          <cell r="D3174">
            <v>149.909412</v>
          </cell>
          <cell r="M3174">
            <v>42.690848523907221</v>
          </cell>
        </row>
        <row r="3175">
          <cell r="A3175" t="str">
            <v>Pushcharovskite</v>
          </cell>
          <cell r="D3175">
            <v>230.49606</v>
          </cell>
          <cell r="F3175">
            <v>1.7491665584218663</v>
          </cell>
          <cell r="M3175">
            <v>38.177095087872651</v>
          </cell>
        </row>
        <row r="3176">
          <cell r="A3176" t="str">
            <v>Putoranite</v>
          </cell>
          <cell r="D3176">
            <v>201.04900000000004</v>
          </cell>
        </row>
        <row r="3177">
          <cell r="A3177" t="str">
            <v>Pyatenkoite-(Y)</v>
          </cell>
          <cell r="D3177">
            <v>821.63181500000007</v>
          </cell>
          <cell r="F3177">
            <v>1.4721046311966388</v>
          </cell>
          <cell r="M3177">
            <v>46.734509665987062</v>
          </cell>
          <cell r="P3177">
            <v>13.990310246201943</v>
          </cell>
        </row>
        <row r="3178">
          <cell r="A3178" t="str">
            <v>Pyrargyrite</v>
          </cell>
          <cell r="D3178">
            <v>541.55259999999998</v>
          </cell>
        </row>
        <row r="3179">
          <cell r="A3179" t="str">
            <v>Pyrite</v>
          </cell>
          <cell r="B3179" t="str">
            <v>Sulfure</v>
          </cell>
          <cell r="C3179" t="str">
            <v>FeS2</v>
          </cell>
          <cell r="D3179">
            <v>119.97900000000001</v>
          </cell>
        </row>
        <row r="3180">
          <cell r="A3180" t="str">
            <v>Pyroaurite</v>
          </cell>
          <cell r="D3180">
            <v>661.71175999999991</v>
          </cell>
          <cell r="F3180">
            <v>3.655754886387391</v>
          </cell>
          <cell r="K3180">
            <v>1.8151407797256016</v>
          </cell>
          <cell r="M3180">
            <v>55.611252851241453</v>
          </cell>
        </row>
        <row r="3181">
          <cell r="A3181" t="str">
            <v>Pyrobelonite</v>
          </cell>
          <cell r="D3181">
            <v>394.08449000000002</v>
          </cell>
          <cell r="F3181">
            <v>0.25576748782983061</v>
          </cell>
          <cell r="M3181">
            <v>20.299454058696906</v>
          </cell>
        </row>
        <row r="3182">
          <cell r="A3182" t="str">
            <v>Pyrochlore</v>
          </cell>
          <cell r="D3182">
            <v>353.83791780000001</v>
          </cell>
          <cell r="F3182">
            <v>0.21364442926303023</v>
          </cell>
          <cell r="M3182">
            <v>30.521304972476859</v>
          </cell>
          <cell r="N3182">
            <v>1.3423097302659968</v>
          </cell>
          <cell r="P3182">
            <v>9.7458893649413181</v>
          </cell>
        </row>
        <row r="3183">
          <cell r="A3183" t="str">
            <v>Pyrochroite</v>
          </cell>
          <cell r="D3183">
            <v>88.952730000000003</v>
          </cell>
          <cell r="F3183">
            <v>2.2662373600000807</v>
          </cell>
          <cell r="M3183">
            <v>35.972813875414502</v>
          </cell>
        </row>
        <row r="3184">
          <cell r="A3184" t="str">
            <v>Pyrocoproite</v>
          </cell>
          <cell r="D3184">
            <v>292.69565799999998</v>
          </cell>
          <cell r="M3184">
            <v>38.263567271640227</v>
          </cell>
          <cell r="P3184">
            <v>3.9272478719175266</v>
          </cell>
        </row>
        <row r="3185">
          <cell r="A3185" t="str">
            <v>Pyrolusite</v>
          </cell>
          <cell r="D3185">
            <v>86.936849999999993</v>
          </cell>
          <cell r="M3185">
            <v>36.806946651506237</v>
          </cell>
        </row>
        <row r="3186">
          <cell r="A3186" t="str">
            <v>Pyromorphite</v>
          </cell>
          <cell r="D3186">
            <v>1356.366786</v>
          </cell>
          <cell r="M3186">
            <v>14.154932278030582</v>
          </cell>
        </row>
        <row r="3187">
          <cell r="A3187" t="str">
            <v>Pyrope</v>
          </cell>
          <cell r="D3187">
            <v>403.12737999999996</v>
          </cell>
          <cell r="M3187">
            <v>47.625839753181737</v>
          </cell>
        </row>
        <row r="3188">
          <cell r="A3188" t="str">
            <v>Pyrophanite</v>
          </cell>
          <cell r="D3188">
            <v>150.81625</v>
          </cell>
          <cell r="M3188">
            <v>31.825615608397634</v>
          </cell>
        </row>
        <row r="3189">
          <cell r="A3189" t="str">
            <v>Pyrophosphite</v>
          </cell>
          <cell r="D3189">
            <v>292.21792399999998</v>
          </cell>
          <cell r="M3189">
            <v>38.326122664535802</v>
          </cell>
        </row>
        <row r="3190">
          <cell r="A3190" t="str">
            <v>Pyrophyllite</v>
          </cell>
          <cell r="D3190">
            <v>360.31376</v>
          </cell>
          <cell r="F3190">
            <v>0.55947904959277717</v>
          </cell>
          <cell r="M3190">
            <v>53.284892589170063</v>
          </cell>
        </row>
        <row r="3191">
          <cell r="A3191" t="str">
            <v>Pyrostilpnite</v>
          </cell>
          <cell r="D3191">
            <v>541.55259999999998</v>
          </cell>
        </row>
        <row r="3192">
          <cell r="A3192" t="str">
            <v>Pyroxferroite</v>
          </cell>
          <cell r="D3192">
            <v>922.60594999999989</v>
          </cell>
          <cell r="M3192">
            <v>36.417215822204483</v>
          </cell>
        </row>
        <row r="3193">
          <cell r="A3193" t="str">
            <v>Pyroxmangite</v>
          </cell>
          <cell r="D3193">
            <v>131.20354</v>
          </cell>
          <cell r="M3193">
            <v>36.583006830455943</v>
          </cell>
        </row>
        <row r="3194">
          <cell r="A3194" t="str">
            <v>Pyrrhotite</v>
          </cell>
          <cell r="D3194">
            <v>85.120650000000012</v>
          </cell>
        </row>
        <row r="3195">
          <cell r="A3195" t="str">
            <v>Qandilite</v>
          </cell>
          <cell r="D3195">
            <v>179.98070800000002</v>
          </cell>
          <cell r="M3195">
            <v>35.558033253208443</v>
          </cell>
        </row>
        <row r="3196">
          <cell r="A3196" t="str">
            <v>Qilianshanite</v>
          </cell>
          <cell r="D3196">
            <v>181.86948799999999</v>
          </cell>
          <cell r="F3196">
            <v>4.4336848850643937</v>
          </cell>
          <cell r="J3196">
            <v>5.9438227483215877</v>
          </cell>
          <cell r="K3196">
            <v>6.6041864042636993</v>
          </cell>
          <cell r="M3196">
            <v>70.377500595371998</v>
          </cell>
          <cell r="P3196">
            <v>12.640805366978325</v>
          </cell>
        </row>
        <row r="3197">
          <cell r="A3197" t="str">
            <v>Qingheiite</v>
          </cell>
          <cell r="D3197">
            <v>461.0825754</v>
          </cell>
          <cell r="M3197">
            <v>41.639569622305011</v>
          </cell>
          <cell r="P3197">
            <v>6.4818537924736335</v>
          </cell>
        </row>
        <row r="3198">
          <cell r="A3198" t="str">
            <v>Qitianlingite</v>
          </cell>
          <cell r="D3198">
            <v>641.35076000000004</v>
          </cell>
          <cell r="M3198">
            <v>24.946411539295593</v>
          </cell>
        </row>
        <row r="3199">
          <cell r="A3199" t="str">
            <v>Quadratite</v>
          </cell>
          <cell r="D3199">
            <v>410.35660000000007</v>
          </cell>
        </row>
        <row r="3200">
          <cell r="A3200" t="str">
            <v>Quadridavyne</v>
          </cell>
          <cell r="D3200">
            <v>1103.189112</v>
          </cell>
          <cell r="M3200">
            <v>35.967098993631112</v>
          </cell>
          <cell r="P3200">
            <v>8.3357486943725387</v>
          </cell>
        </row>
        <row r="3201">
          <cell r="A3201" t="str">
            <v>Quadruphite-VII</v>
          </cell>
          <cell r="D3201">
            <v>1395.9732064000002</v>
          </cell>
          <cell r="M3201">
            <v>38.967767970478427</v>
          </cell>
          <cell r="N3201">
            <v>2.7218865108441377</v>
          </cell>
          <cell r="P3201">
            <v>23.056083779001675</v>
          </cell>
        </row>
        <row r="3202">
          <cell r="A3202" t="str">
            <v>Quadruphite-VIII</v>
          </cell>
          <cell r="D3202">
            <v>1395.9732064000002</v>
          </cell>
          <cell r="M3202">
            <v>38.967767970478427</v>
          </cell>
          <cell r="N3202">
            <v>2.7218865108441377</v>
          </cell>
          <cell r="P3202">
            <v>23.056083779001675</v>
          </cell>
        </row>
        <row r="3203">
          <cell r="A3203" t="str">
            <v>Quartz</v>
          </cell>
          <cell r="D3203">
            <v>60.084299999999999</v>
          </cell>
          <cell r="M3203">
            <v>53.256507939678087</v>
          </cell>
        </row>
        <row r="3204">
          <cell r="A3204" t="str">
            <v>Queitite</v>
          </cell>
          <cell r="D3204">
            <v>1315.8934999999999</v>
          </cell>
          <cell r="M3204">
            <v>18.237874113672575</v>
          </cell>
        </row>
        <row r="3205">
          <cell r="A3205" t="str">
            <v>Quenselite</v>
          </cell>
          <cell r="D3205">
            <v>311.14418999999998</v>
          </cell>
          <cell r="F3205">
            <v>0.32394627069848231</v>
          </cell>
          <cell r="M3205">
            <v>15.426352650197325</v>
          </cell>
        </row>
        <row r="3206">
          <cell r="A3206" t="str">
            <v>Quenstedtite</v>
          </cell>
          <cell r="D3206">
            <v>580.0376</v>
          </cell>
          <cell r="F3206">
            <v>3.4754298686843752</v>
          </cell>
          <cell r="M3206">
            <v>60.683445349060129</v>
          </cell>
        </row>
        <row r="3207">
          <cell r="A3207" t="str">
            <v>Quetzalcoatlite</v>
          </cell>
          <cell r="D3207">
            <v>1610.23072</v>
          </cell>
          <cell r="F3207">
            <v>1.1267279759760143</v>
          </cell>
          <cell r="M3207">
            <v>26.827447435607237</v>
          </cell>
        </row>
        <row r="3208">
          <cell r="A3208" t="str">
            <v>Quintinite-2H</v>
          </cell>
          <cell r="D3208">
            <v>487.34147999999993</v>
          </cell>
          <cell r="F3208">
            <v>4.1364835187023283</v>
          </cell>
          <cell r="K3208">
            <v>2.4645962826722654</v>
          </cell>
          <cell r="M3208">
            <v>62.376918952189342</v>
          </cell>
        </row>
        <row r="3209">
          <cell r="A3209" t="str">
            <v>Quintinite-3T</v>
          </cell>
          <cell r="D3209">
            <v>487.34147999999993</v>
          </cell>
          <cell r="F3209">
            <v>4.1364835187023283</v>
          </cell>
          <cell r="K3209">
            <v>2.4645962826722654</v>
          </cell>
          <cell r="M3209">
            <v>62.376918952189342</v>
          </cell>
        </row>
        <row r="3210">
          <cell r="A3210" t="str">
            <v>Raadeite</v>
          </cell>
          <cell r="D3210">
            <v>496.13644399999998</v>
          </cell>
          <cell r="F3210">
            <v>1.6252625860316765</v>
          </cell>
          <cell r="M3210">
            <v>51.59677405193802</v>
          </cell>
        </row>
        <row r="3211">
          <cell r="A3211" t="str">
            <v>Rabbittite</v>
          </cell>
          <cell r="D3211">
            <v>1485.5639999999999</v>
          </cell>
          <cell r="F3211">
            <v>2.713959142790213</v>
          </cell>
          <cell r="K3211">
            <v>4.8510868599400636</v>
          </cell>
          <cell r="M3211">
            <v>47.387631902765548</v>
          </cell>
        </row>
        <row r="3212">
          <cell r="A3212" t="str">
            <v>Rabejacite</v>
          </cell>
          <cell r="D3212">
            <v>1522.45172</v>
          </cell>
          <cell r="F3212">
            <v>1.1916909916854375</v>
          </cell>
          <cell r="M3212">
            <v>29.425117007979733</v>
          </cell>
        </row>
        <row r="3213">
          <cell r="A3213" t="str">
            <v>Radhakrishnaite</v>
          </cell>
          <cell r="D3213">
            <v>657.51869999999997</v>
          </cell>
        </row>
        <row r="3214">
          <cell r="A3214" t="str">
            <v>Radiobarite</v>
          </cell>
          <cell r="D3214">
            <v>233.39946984000002</v>
          </cell>
          <cell r="M3214">
            <v>27.419770937728188</v>
          </cell>
        </row>
        <row r="3215">
          <cell r="A3215" t="str">
            <v>Radovanite</v>
          </cell>
          <cell r="D3215">
            <v>575.94085099999995</v>
          </cell>
          <cell r="F3215">
            <v>0.72628135211058353</v>
          </cell>
          <cell r="M3215">
            <v>30.557547653448186</v>
          </cell>
        </row>
        <row r="3216">
          <cell r="A3216" t="str">
            <v>Radtkeite</v>
          </cell>
          <cell r="D3216">
            <v>828.25917000000004</v>
          </cell>
        </row>
        <row r="3217">
          <cell r="A3217" t="str">
            <v>Raguinite</v>
          </cell>
          <cell r="D3217">
            <v>324.3623</v>
          </cell>
        </row>
        <row r="3218">
          <cell r="A3218" t="str">
            <v>Raite</v>
          </cell>
          <cell r="D3218">
            <v>1004.592934</v>
          </cell>
          <cell r="F3218">
            <v>2.2073298795470127</v>
          </cell>
          <cell r="M3218">
            <v>50.964005685510827</v>
          </cell>
          <cell r="P3218">
            <v>6.8653980797360461</v>
          </cell>
        </row>
        <row r="3219">
          <cell r="A3219" t="str">
            <v>Rajite</v>
          </cell>
          <cell r="D3219">
            <v>398.74299999999999</v>
          </cell>
          <cell r="M3219">
            <v>20.062295764439753</v>
          </cell>
        </row>
        <row r="3220">
          <cell r="A3220" t="str">
            <v>Ralstonite</v>
          </cell>
          <cell r="D3220">
            <v>192.14326679999999</v>
          </cell>
          <cell r="F3220">
            <v>2.0983092809578485</v>
          </cell>
          <cell r="M3220">
            <v>24.980422577055926</v>
          </cell>
          <cell r="N3220">
            <v>39.550494828997046</v>
          </cell>
          <cell r="P3220">
            <v>5.9824547544332685</v>
          </cell>
        </row>
        <row r="3221">
          <cell r="A3221" t="str">
            <v>Rambergite</v>
          </cell>
          <cell r="D3221">
            <v>87.004050000000007</v>
          </cell>
        </row>
        <row r="3222">
          <cell r="A3222" t="str">
            <v>Ramdohrite</v>
          </cell>
          <cell r="D3222">
            <v>3675.6386000000002</v>
          </cell>
        </row>
        <row r="3223">
          <cell r="A3223" t="str">
            <v>Rameauite</v>
          </cell>
          <cell r="D3223">
            <v>2028.5735199999999</v>
          </cell>
          <cell r="F3223">
            <v>0.89436837369345146</v>
          </cell>
          <cell r="M3223">
            <v>22.872358109061778</v>
          </cell>
        </row>
        <row r="3224">
          <cell r="A3224" t="str">
            <v>Rammelsbergite</v>
          </cell>
          <cell r="D3224">
            <v>208.53319999999999</v>
          </cell>
        </row>
        <row r="3225">
          <cell r="A3225" t="str">
            <v>Ramsbeckite</v>
          </cell>
          <cell r="D3225">
            <v>1826.61256</v>
          </cell>
          <cell r="F3225">
            <v>1.8761482730634462</v>
          </cell>
          <cell r="M3225">
            <v>38.539842296934609</v>
          </cell>
        </row>
        <row r="3226">
          <cell r="A3226" t="str">
            <v>Ramsdellite</v>
          </cell>
          <cell r="D3226">
            <v>86.936849999999993</v>
          </cell>
          <cell r="M3226">
            <v>36.806946651506237</v>
          </cell>
        </row>
        <row r="3227">
          <cell r="A3227" t="str">
            <v>Rancieite</v>
          </cell>
          <cell r="D3227">
            <v>461.58565249999998</v>
          </cell>
          <cell r="F3227">
            <v>1.3101880370945891</v>
          </cell>
          <cell r="M3227">
            <v>41.594187115683802</v>
          </cell>
        </row>
        <row r="3228">
          <cell r="A3228" t="str">
            <v>Rankachite</v>
          </cell>
          <cell r="D3228">
            <v>2562.6527599999999</v>
          </cell>
          <cell r="F3228">
            <v>0.94396558041675538</v>
          </cell>
          <cell r="M3228">
            <v>29.967821313411186</v>
          </cell>
        </row>
        <row r="3229">
          <cell r="A3229" t="str">
            <v>Rankamaite</v>
          </cell>
          <cell r="D3229">
            <v>2177.2583215999998</v>
          </cell>
          <cell r="F3229">
            <v>0.17128780553973935</v>
          </cell>
          <cell r="H3229">
            <v>6.3759085737693025E-2</v>
          </cell>
          <cell r="M3229">
            <v>22.045248156281065</v>
          </cell>
          <cell r="P3229">
            <v>1.7950376035894264</v>
          </cell>
        </row>
        <row r="3230">
          <cell r="A3230" t="str">
            <v>Rankinite</v>
          </cell>
          <cell r="D3230">
            <v>288.4008</v>
          </cell>
          <cell r="M3230">
            <v>38.833387424722815</v>
          </cell>
        </row>
        <row r="3231">
          <cell r="A3231" t="str">
            <v>Ransomite</v>
          </cell>
          <cell r="D3231">
            <v>667.58608000000004</v>
          </cell>
          <cell r="F3231">
            <v>1.8117933195970775</v>
          </cell>
          <cell r="M3231">
            <v>52.725305476710957</v>
          </cell>
        </row>
        <row r="3232">
          <cell r="A3232" t="str">
            <v>Ranunculite</v>
          </cell>
          <cell r="D3232">
            <v>516.07168200000001</v>
          </cell>
          <cell r="F3232">
            <v>2.3437209251872884</v>
          </cell>
          <cell r="M3232">
            <v>40.302967059525656</v>
          </cell>
        </row>
        <row r="3233">
          <cell r="A3233" t="str">
            <v>Rapidcreekite</v>
          </cell>
          <cell r="D3233">
            <v>308.28992000000005</v>
          </cell>
          <cell r="F3233">
            <v>2.6155639470794241</v>
          </cell>
          <cell r="K3233">
            <v>3.8960080173883069</v>
          </cell>
          <cell r="M3233">
            <v>57.086978387097446</v>
          </cell>
        </row>
        <row r="3234">
          <cell r="A3234" t="str">
            <v>Rappoldite</v>
          </cell>
          <cell r="D3234">
            <v>641.37215999999989</v>
          </cell>
          <cell r="F3234">
            <v>0.62861474997605149</v>
          </cell>
          <cell r="M3234">
            <v>24.945579178241854</v>
          </cell>
        </row>
        <row r="3235">
          <cell r="A3235" t="str">
            <v>Raslakite</v>
          </cell>
          <cell r="D3235">
            <v>2749.7702530000001</v>
          </cell>
          <cell r="F3235">
            <v>0.14662170396240737</v>
          </cell>
          <cell r="M3235">
            <v>44.365679229711269</v>
          </cell>
          <cell r="P3235">
            <v>14.422059354498368</v>
          </cell>
        </row>
        <row r="3236">
          <cell r="A3236" t="str">
            <v>Raspite</v>
          </cell>
          <cell r="D3236">
            <v>455.04759999999999</v>
          </cell>
          <cell r="M3236">
            <v>14.063935289407087</v>
          </cell>
        </row>
        <row r="3237">
          <cell r="A3237" t="str">
            <v>Rastsvetaevite</v>
          </cell>
          <cell r="D3237">
            <v>6063.6163559999995</v>
          </cell>
          <cell r="F3237">
            <v>4.9868260497844742E-2</v>
          </cell>
          <cell r="M3237">
            <v>39.578856231978939</v>
          </cell>
          <cell r="P3237">
            <v>10.236857010021563</v>
          </cell>
        </row>
        <row r="3238">
          <cell r="A3238" t="str">
            <v>Rasvumite</v>
          </cell>
          <cell r="D3238">
            <v>246.99030000000002</v>
          </cell>
        </row>
        <row r="3239">
          <cell r="A3239" t="str">
            <v>Rathite</v>
          </cell>
          <cell r="D3239">
            <v>1316.5863300000001</v>
          </cell>
        </row>
        <row r="3240">
          <cell r="A3240" t="str">
            <v>Rauenthalite</v>
          </cell>
          <cell r="D3240">
            <v>578.22519999999997</v>
          </cell>
          <cell r="F3240">
            <v>3.4863233217784355</v>
          </cell>
          <cell r="M3240">
            <v>49.805715835283557</v>
          </cell>
        </row>
        <row r="3241">
          <cell r="A3241" t="str">
            <v>Rauvite</v>
          </cell>
          <cell r="D3241">
            <v>1825.7760799999999</v>
          </cell>
          <cell r="F3241">
            <v>1.7665956057437233</v>
          </cell>
          <cell r="M3241">
            <v>42.062726552973572</v>
          </cell>
        </row>
        <row r="3242">
          <cell r="A3242" t="str">
            <v>Ravatite</v>
          </cell>
          <cell r="D3242">
            <v>178.23339999999999</v>
          </cell>
          <cell r="F3242">
            <v>5.6551690087267596</v>
          </cell>
          <cell r="K3242">
            <v>94.344830991273241</v>
          </cell>
        </row>
        <row r="3243">
          <cell r="A3243" t="str">
            <v>Rayite</v>
          </cell>
          <cell r="D3243">
            <v>3568.9799500000004</v>
          </cell>
        </row>
        <row r="3244">
          <cell r="A3244" t="str">
            <v>Realgar</v>
          </cell>
          <cell r="D3244">
            <v>106.9876</v>
          </cell>
        </row>
        <row r="3245">
          <cell r="A3245" t="str">
            <v>Rebulite</v>
          </cell>
          <cell r="D3245">
            <v>2935.4912999999997</v>
          </cell>
        </row>
        <row r="3246">
          <cell r="A3246" t="str">
            <v>Rectorite</v>
          </cell>
          <cell r="D3246">
            <v>784.17725080000002</v>
          </cell>
          <cell r="F3246">
            <v>1.0282777257021647</v>
          </cell>
          <cell r="M3246">
            <v>53.047241497457634</v>
          </cell>
          <cell r="P3246">
            <v>1.7590233312593313</v>
          </cell>
        </row>
        <row r="3247">
          <cell r="A3247" t="str">
            <v>Reddingite</v>
          </cell>
          <cell r="D3247">
            <v>408.80271399999998</v>
          </cell>
          <cell r="F3247">
            <v>1.4793541708238269</v>
          </cell>
          <cell r="M3247">
            <v>43.050937279247123</v>
          </cell>
        </row>
        <row r="3248">
          <cell r="A3248" t="str">
            <v>Redingtonite</v>
          </cell>
          <cell r="D3248">
            <v>918.74418000000003</v>
          </cell>
          <cell r="F3248">
            <v>4.8271718031454638</v>
          </cell>
          <cell r="M3248">
            <v>66.174808312799328</v>
          </cell>
        </row>
        <row r="3249">
          <cell r="A3249" t="str">
            <v>Redledgeite</v>
          </cell>
          <cell r="D3249">
            <v>802.60488000000009</v>
          </cell>
          <cell r="F3249">
            <v>0.25116717456290572</v>
          </cell>
          <cell r="M3249">
            <v>33.888381042487552</v>
          </cell>
        </row>
        <row r="3250">
          <cell r="A3250" t="str">
            <v>Reederite-(Y)</v>
          </cell>
          <cell r="D3250">
            <v>1197.2563232</v>
          </cell>
          <cell r="K3250">
            <v>9.0288936383376441</v>
          </cell>
          <cell r="M3250">
            <v>40.090162039580193</v>
          </cell>
          <cell r="N3250">
            <v>1.5868283868588382</v>
          </cell>
          <cell r="P3250">
            <v>28.803065251583043</v>
          </cell>
        </row>
        <row r="3251">
          <cell r="A3251" t="str">
            <v>Reedmergnerite</v>
          </cell>
          <cell r="D3251">
            <v>246.051468</v>
          </cell>
          <cell r="J3251">
            <v>4.3933897602269134</v>
          </cell>
          <cell r="M3251">
            <v>52.019685572451046</v>
          </cell>
          <cell r="P3251">
            <v>9.3434793081584058</v>
          </cell>
        </row>
        <row r="3252">
          <cell r="A3252" t="str">
            <v>Reevesite</v>
          </cell>
          <cell r="D3252">
            <v>868.02175999999997</v>
          </cell>
          <cell r="F3252">
            <v>2.7868610114105898</v>
          </cell>
          <cell r="K3252">
            <v>1.3837210716929493</v>
          </cell>
          <cell r="M3252">
            <v>42.393660730348515</v>
          </cell>
        </row>
        <row r="3253">
          <cell r="A3253" t="str">
            <v>Refikite</v>
          </cell>
          <cell r="D3253">
            <v>304.47287999999998</v>
          </cell>
          <cell r="F3253">
            <v>10.593416398859565</v>
          </cell>
          <cell r="K3253">
            <v>78.897010466088147</v>
          </cell>
          <cell r="M3253">
            <v>10.509573135052291</v>
          </cell>
        </row>
        <row r="3254">
          <cell r="A3254" t="str">
            <v>Reichenbachite</v>
          </cell>
          <cell r="D3254">
            <v>575.70208400000013</v>
          </cell>
          <cell r="F3254">
            <v>0.70032054982104242</v>
          </cell>
          <cell r="M3254">
            <v>33.349332117408132</v>
          </cell>
        </row>
        <row r="3255">
          <cell r="A3255" t="str">
            <v>Reidite</v>
          </cell>
          <cell r="D3255">
            <v>183.30709999999999</v>
          </cell>
          <cell r="M3255">
            <v>34.91277751925594</v>
          </cell>
        </row>
        <row r="3256">
          <cell r="A3256" t="str">
            <v>Reinerite</v>
          </cell>
          <cell r="D3256">
            <v>442.00959999999998</v>
          </cell>
          <cell r="M3256">
            <v>21.718170827058962</v>
          </cell>
        </row>
        <row r="3257">
          <cell r="A3257" t="str">
            <v>Reinhardbraunsite</v>
          </cell>
          <cell r="D3257">
            <v>419.56641159999998</v>
          </cell>
          <cell r="F3257">
            <v>0.36035058055157249</v>
          </cell>
          <cell r="M3257">
            <v>36.226517613832748</v>
          </cell>
          <cell r="N3257">
            <v>2.2640519682629425</v>
          </cell>
        </row>
        <row r="3258">
          <cell r="A3258" t="str">
            <v>Remondite-(Ce)</v>
          </cell>
          <cell r="D3258">
            <v>611.79208079999989</v>
          </cell>
          <cell r="K3258">
            <v>9.8162434403318937</v>
          </cell>
          <cell r="M3258">
            <v>39.227542743962893</v>
          </cell>
          <cell r="P3258">
            <v>11.649101555353122</v>
          </cell>
        </row>
        <row r="3259">
          <cell r="A3259" t="str">
            <v>Remondite-(La)</v>
          </cell>
          <cell r="D3259">
            <v>624.97610743999996</v>
          </cell>
          <cell r="K3259">
            <v>9.6091673401715596</v>
          </cell>
          <cell r="M3259">
            <v>38.40002795995526</v>
          </cell>
          <cell r="P3259">
            <v>12.249416662276111</v>
          </cell>
        </row>
        <row r="3260">
          <cell r="A3260" t="str">
            <v>Renardite</v>
          </cell>
          <cell r="D3260">
            <v>1671.3898439999998</v>
          </cell>
          <cell r="F3260">
            <v>1.0854989974439504</v>
          </cell>
          <cell r="M3260">
            <v>25.845783468814716</v>
          </cell>
        </row>
        <row r="3261">
          <cell r="A3261" t="str">
            <v>Rengeite</v>
          </cell>
          <cell r="D3261">
            <v>1063.0643500000001</v>
          </cell>
          <cell r="M3261">
            <v>33.110582628417554</v>
          </cell>
        </row>
        <row r="3262">
          <cell r="A3262" t="str">
            <v>Renierite</v>
          </cell>
          <cell r="D3262">
            <v>1655.5137999999999</v>
          </cell>
        </row>
        <row r="3263">
          <cell r="A3263" t="str">
            <v>Reppiaite</v>
          </cell>
          <cell r="D3263">
            <v>577.39382999999998</v>
          </cell>
          <cell r="F3263">
            <v>0.69826863234752623</v>
          </cell>
          <cell r="M3263">
            <v>33.251619609444042</v>
          </cell>
        </row>
        <row r="3264">
          <cell r="A3264" t="str">
            <v>Retgersite</v>
          </cell>
          <cell r="D3264">
            <v>262.84528</v>
          </cell>
          <cell r="F3264">
            <v>4.6016728928896882</v>
          </cell>
          <cell r="M3264">
            <v>60.870029699601226</v>
          </cell>
        </row>
        <row r="3265">
          <cell r="A3265" t="str">
            <v>Retzian-(Ce)</v>
          </cell>
          <cell r="D3265">
            <v>456.93966</v>
          </cell>
          <cell r="F3265">
            <v>0.88233969447957317</v>
          </cell>
          <cell r="M3265">
            <v>28.011400892625517</v>
          </cell>
        </row>
        <row r="3266">
          <cell r="A3266" t="str">
            <v>Retzian-(La)</v>
          </cell>
          <cell r="D3266">
            <v>441.30993499999994</v>
          </cell>
          <cell r="F3266">
            <v>0.91358922159774192</v>
          </cell>
          <cell r="M3266">
            <v>29.00347122255474</v>
          </cell>
        </row>
        <row r="3267">
          <cell r="A3267" t="str">
            <v>Retzian-(Nd)</v>
          </cell>
          <cell r="D3267">
            <v>459.29370999999998</v>
          </cell>
          <cell r="F3267">
            <v>0.87781737746854849</v>
          </cell>
          <cell r="M3267">
            <v>27.867832111177837</v>
          </cell>
        </row>
        <row r="3268">
          <cell r="A3268" t="str">
            <v>Revdite</v>
          </cell>
          <cell r="D3268">
            <v>272.22393599999998</v>
          </cell>
          <cell r="F3268">
            <v>3.70261342485328</v>
          </cell>
          <cell r="M3268">
            <v>58.772936116829932</v>
          </cell>
          <cell r="P3268">
            <v>16.890335462639115</v>
          </cell>
        </row>
        <row r="3269">
          <cell r="A3269" t="str">
            <v>Reyerite</v>
          </cell>
          <cell r="D3269">
            <v>2513.1192839999999</v>
          </cell>
          <cell r="F3269">
            <v>0.80214258544521999</v>
          </cell>
          <cell r="M3269">
            <v>45.837728727563253</v>
          </cell>
          <cell r="P3269">
            <v>2.7443704896579839</v>
          </cell>
        </row>
        <row r="3270">
          <cell r="A3270" t="str">
            <v>Rhabdophane-(Ce)</v>
          </cell>
          <cell r="D3270">
            <v>252.79926700000001</v>
          </cell>
          <cell r="F3270">
            <v>0.79742319822470065</v>
          </cell>
          <cell r="M3270">
            <v>31.644474665347822</v>
          </cell>
        </row>
        <row r="3271">
          <cell r="A3271" t="str">
            <v>Rhabdophane-(La)</v>
          </cell>
          <cell r="D3271">
            <v>252.19451699999999</v>
          </cell>
          <cell r="F3271">
            <v>0.79933537968234269</v>
          </cell>
          <cell r="M3271">
            <v>31.720356553191838</v>
          </cell>
        </row>
        <row r="3272">
          <cell r="A3272" t="str">
            <v>Rhabdophane-(Nd)</v>
          </cell>
          <cell r="D3272">
            <v>255.21379199999998</v>
          </cell>
          <cell r="F3272">
            <v>0.78987894196564434</v>
          </cell>
          <cell r="M3272">
            <v>31.345092823196641</v>
          </cell>
        </row>
        <row r="3273">
          <cell r="A3273" t="str">
            <v>Rheniite</v>
          </cell>
          <cell r="D3273">
            <v>250.339</v>
          </cell>
        </row>
        <row r="3274">
          <cell r="A3274" t="str">
            <v>Rhenium</v>
          </cell>
          <cell r="D3274">
            <v>186.20699999999999</v>
          </cell>
        </row>
        <row r="3275">
          <cell r="A3275" t="str">
            <v>Rhodarsenide</v>
          </cell>
          <cell r="D3275">
            <v>282.48984999999999</v>
          </cell>
        </row>
        <row r="3276">
          <cell r="A3276" t="str">
            <v>Rhodesite</v>
          </cell>
          <cell r="D3276">
            <v>732.56782720000001</v>
          </cell>
          <cell r="F3276">
            <v>1.5134898897181597</v>
          </cell>
          <cell r="M3276">
            <v>52.416388727806805</v>
          </cell>
          <cell r="P3276">
            <v>1.2552977155915155</v>
          </cell>
        </row>
        <row r="3277">
          <cell r="A3277" t="str">
            <v>Rhodium</v>
          </cell>
          <cell r="D3277">
            <v>125.94912500000001</v>
          </cell>
        </row>
        <row r="3278">
          <cell r="A3278" t="str">
            <v>Rhodizite</v>
          </cell>
          <cell r="D3278">
            <v>778.83469500000001</v>
          </cell>
          <cell r="I3278">
            <v>8.0999550231901267</v>
          </cell>
          <cell r="J3278">
            <v>12.491739341427259</v>
          </cell>
          <cell r="M3278">
            <v>57.519676880855954</v>
          </cell>
        </row>
        <row r="3279">
          <cell r="A3279" t="str">
            <v>Rhodochrosite</v>
          </cell>
          <cell r="D3279">
            <v>114.94725</v>
          </cell>
          <cell r="K3279">
            <v>10.449140801541576</v>
          </cell>
          <cell r="M3279">
            <v>41.75671884277353</v>
          </cell>
        </row>
        <row r="3280">
          <cell r="A3280" t="str">
            <v>Rhodonite</v>
          </cell>
          <cell r="D3280">
            <v>129.134885</v>
          </cell>
          <cell r="M3280">
            <v>37.169042276995867</v>
          </cell>
        </row>
        <row r="3281">
          <cell r="A3281" t="str">
            <v>Rhodostannite</v>
          </cell>
          <cell r="D3281">
            <v>851.44399999999996</v>
          </cell>
        </row>
        <row r="3282">
          <cell r="A3282" t="str">
            <v>Rhodplumsite</v>
          </cell>
          <cell r="D3282">
            <v>787.24849999999992</v>
          </cell>
        </row>
        <row r="3283">
          <cell r="A3283" t="str">
            <v>Rhomboclase</v>
          </cell>
          <cell r="D3283">
            <v>321.04325999999998</v>
          </cell>
          <cell r="F3283">
            <v>2.8256192015991868</v>
          </cell>
          <cell r="M3283">
            <v>59.802781718575872</v>
          </cell>
        </row>
        <row r="3284">
          <cell r="A3284" t="str">
            <v>Rhonite</v>
          </cell>
          <cell r="D3284">
            <v>814.42849159999992</v>
          </cell>
          <cell r="M3284">
            <v>39.289882819713476</v>
          </cell>
          <cell r="P3284">
            <v>0.56456197780691697</v>
          </cell>
        </row>
        <row r="3285">
          <cell r="A3285" t="str">
            <v>Ribbeite</v>
          </cell>
          <cell r="D3285">
            <v>454.57981749999999</v>
          </cell>
          <cell r="F3285">
            <v>0.44346007508351382</v>
          </cell>
          <cell r="M3285">
            <v>35.19601923373996</v>
          </cell>
        </row>
        <row r="3286">
          <cell r="A3286" t="str">
            <v>Richellite</v>
          </cell>
          <cell r="D3286">
            <v>1660.578256</v>
          </cell>
          <cell r="F3286">
            <v>0.8497738633523334</v>
          </cell>
          <cell r="M3286">
            <v>43.356764271638163</v>
          </cell>
        </row>
        <row r="3287">
          <cell r="A3287" t="str">
            <v>Richelsdorfite</v>
          </cell>
          <cell r="D3287">
            <v>1320.9012200000002</v>
          </cell>
          <cell r="F3287">
            <v>1.3735258719800409</v>
          </cell>
          <cell r="M3287">
            <v>33.914966025998517</v>
          </cell>
        </row>
        <row r="3288">
          <cell r="A3288" t="str">
            <v>Richetite</v>
          </cell>
          <cell r="D3288">
            <v>1439.3689199999999</v>
          </cell>
          <cell r="F3288">
            <v>0.56021217965440029</v>
          </cell>
          <cell r="M3288">
            <v>18.896461929996377</v>
          </cell>
        </row>
        <row r="3289">
          <cell r="A3289" t="str">
            <v>Richterite</v>
          </cell>
          <cell r="D3289">
            <v>881.35201600000005</v>
          </cell>
          <cell r="F3289">
            <v>0.2287258624708246</v>
          </cell>
          <cell r="M3289">
            <v>43.567790511527008</v>
          </cell>
          <cell r="P3289">
            <v>5.2169320731434059</v>
          </cell>
        </row>
        <row r="3290">
          <cell r="A3290" t="str">
            <v>Rickardite</v>
          </cell>
          <cell r="D3290">
            <v>1082.8220000000001</v>
          </cell>
        </row>
        <row r="3291">
          <cell r="A3291" t="str">
            <v>Riebeckite</v>
          </cell>
          <cell r="D3291">
            <v>935.90001600000005</v>
          </cell>
          <cell r="F3291">
            <v>0.21539480345515882</v>
          </cell>
          <cell r="M3291">
            <v>41.028485247936999</v>
          </cell>
          <cell r="P3291">
            <v>4.9128683848638808</v>
          </cell>
        </row>
        <row r="3292">
          <cell r="A3292" t="str">
            <v>Rilandite</v>
          </cell>
          <cell r="D3292">
            <v>568.61006000000009</v>
          </cell>
          <cell r="F3292">
            <v>1.7726383525469105</v>
          </cell>
          <cell r="M3292">
            <v>45.020378288769628</v>
          </cell>
        </row>
        <row r="3293">
          <cell r="A3293" t="str">
            <v>Rimkorolgite</v>
          </cell>
          <cell r="D3293">
            <v>782.85968799999989</v>
          </cell>
          <cell r="F3293">
            <v>2.0600166603545951</v>
          </cell>
          <cell r="M3293">
            <v>49.049096011187132</v>
          </cell>
        </row>
        <row r="3294">
          <cell r="A3294" t="str">
            <v>Ringwoodite</v>
          </cell>
          <cell r="D3294">
            <v>140.69309999999999</v>
          </cell>
          <cell r="M3294">
            <v>45.487376424288044</v>
          </cell>
        </row>
        <row r="3295">
          <cell r="A3295" t="str">
            <v>Rinkite</v>
          </cell>
          <cell r="D3295">
            <v>820.3682182</v>
          </cell>
          <cell r="M3295">
            <v>33.154599845028464</v>
          </cell>
          <cell r="N3295">
            <v>2.3158385196448847</v>
          </cell>
          <cell r="P3295">
            <v>7.0059296209824815</v>
          </cell>
        </row>
        <row r="3296">
          <cell r="A3296" t="str">
            <v>Rinmanite</v>
          </cell>
          <cell r="D3296">
            <v>894.42130300000008</v>
          </cell>
          <cell r="F3296">
            <v>0.22538371942153976</v>
          </cell>
          <cell r="M3296">
            <v>28.620785209540113</v>
          </cell>
        </row>
        <row r="3297">
          <cell r="A3297" t="str">
            <v>Rinneite</v>
          </cell>
          <cell r="D3297">
            <v>408.84786800000006</v>
          </cell>
          <cell r="P3297">
            <v>5.623061730139681</v>
          </cell>
        </row>
        <row r="3298">
          <cell r="A3298" t="str">
            <v>Rittmannite</v>
          </cell>
          <cell r="D3298">
            <v>777.70854799999995</v>
          </cell>
          <cell r="F3298">
            <v>2.3328687908416819</v>
          </cell>
          <cell r="M3298">
            <v>53.488469564822118</v>
          </cell>
        </row>
        <row r="3299">
          <cell r="A3299" t="str">
            <v>Rivadavite</v>
          </cell>
          <cell r="D3299">
            <v>1457.995768</v>
          </cell>
          <cell r="F3299">
            <v>3.0418030678399064</v>
          </cell>
          <cell r="J3299">
            <v>17.794290332946975</v>
          </cell>
          <cell r="M3299">
            <v>68.036054820702333</v>
          </cell>
          <cell r="P3299">
            <v>9.460837337629366</v>
          </cell>
        </row>
        <row r="3300">
          <cell r="A3300" t="str">
            <v>Riversideite</v>
          </cell>
          <cell r="D3300">
            <v>694.93864000000008</v>
          </cell>
          <cell r="F3300">
            <v>0.87024086040171833</v>
          </cell>
          <cell r="M3300">
            <v>46.045504103786769</v>
          </cell>
        </row>
        <row r="3301">
          <cell r="A3301" t="str">
            <v>Roaldite</v>
          </cell>
          <cell r="D3301">
            <v>237.39474000000001</v>
          </cell>
          <cell r="L3301">
            <v>5.9001897009175517</v>
          </cell>
        </row>
        <row r="3302">
          <cell r="A3302" t="str">
            <v>Robertsite</v>
          </cell>
          <cell r="D3302">
            <v>1739.6949480000001</v>
          </cell>
          <cell r="F3302">
            <v>0.34762646215375453</v>
          </cell>
          <cell r="M3302">
            <v>41.385014127200876</v>
          </cell>
        </row>
        <row r="3303">
          <cell r="A3303" t="str">
            <v>Robinsonite</v>
          </cell>
          <cell r="D3303">
            <v>1976.1579999999999</v>
          </cell>
        </row>
        <row r="3304">
          <cell r="A3304" t="str">
            <v>Rockbridgeite</v>
          </cell>
          <cell r="D3304">
            <v>648.95854850000001</v>
          </cell>
          <cell r="F3304">
            <v>0.77658272807234618</v>
          </cell>
          <cell r="M3304">
            <v>41.911736986695999</v>
          </cell>
        </row>
        <row r="3305">
          <cell r="A3305" t="str">
            <v>Rodalquilarite</v>
          </cell>
          <cell r="D3305">
            <v>850.54743999999994</v>
          </cell>
          <cell r="F3305">
            <v>0.11850485376806261</v>
          </cell>
          <cell r="M3305">
            <v>22.572850257476524</v>
          </cell>
        </row>
        <row r="3306">
          <cell r="A3306" t="str">
            <v>Rodolicoite</v>
          </cell>
          <cell r="D3306">
            <v>150.81836200000001</v>
          </cell>
          <cell r="M3306">
            <v>42.433559913613166</v>
          </cell>
        </row>
        <row r="3307">
          <cell r="A3307" t="str">
            <v>Roeblingite</v>
          </cell>
          <cell r="D3307">
            <v>1409.5731999999998</v>
          </cell>
          <cell r="F3307">
            <v>0.71506751121545165</v>
          </cell>
          <cell r="M3307">
            <v>36.321689430531173</v>
          </cell>
        </row>
        <row r="3308">
          <cell r="A3308" t="str">
            <v>Roedderite</v>
          </cell>
          <cell r="D3308">
            <v>1031.9943020000001</v>
          </cell>
          <cell r="M3308">
            <v>46.51014051819832</v>
          </cell>
          <cell r="P3308">
            <v>3.3415544962960468</v>
          </cell>
        </row>
        <row r="3309">
          <cell r="A3309" t="str">
            <v>Roggianite</v>
          </cell>
          <cell r="D3309">
            <v>540.716812</v>
          </cell>
          <cell r="F3309">
            <v>1.2675751609513484</v>
          </cell>
          <cell r="I3309">
            <v>1.6667097822732391</v>
          </cell>
          <cell r="M3309">
            <v>51.48527913720573</v>
          </cell>
        </row>
        <row r="3310">
          <cell r="A3310" t="str">
            <v>Rohaite</v>
          </cell>
          <cell r="D3310">
            <v>707.99530000000004</v>
          </cell>
        </row>
        <row r="3311">
          <cell r="A3311" t="str">
            <v>Rokuhnite</v>
          </cell>
          <cell r="D3311">
            <v>144.76768000000001</v>
          </cell>
          <cell r="F3311">
            <v>1.392493131063508</v>
          </cell>
          <cell r="M3311">
            <v>11.051776197560118</v>
          </cell>
        </row>
        <row r="3312">
          <cell r="A3312" t="str">
            <v>Rollandite</v>
          </cell>
          <cell r="D3312">
            <v>543.28906400000005</v>
          </cell>
          <cell r="F3312">
            <v>1.4099941463206038</v>
          </cell>
          <cell r="M3312">
            <v>34.749994525934348</v>
          </cell>
        </row>
        <row r="3313">
          <cell r="A3313" t="str">
            <v>Romanechite</v>
          </cell>
          <cell r="D3313">
            <v>544.2524259999999</v>
          </cell>
          <cell r="F3313">
            <v>0.44447316804427078</v>
          </cell>
          <cell r="M3313">
            <v>32.924663527361112</v>
          </cell>
        </row>
        <row r="3314">
          <cell r="A3314" t="str">
            <v>Romanite</v>
          </cell>
          <cell r="D3314">
            <v>365.14309000000003</v>
          </cell>
          <cell r="M3314">
            <v>17.52671808742156</v>
          </cell>
        </row>
        <row r="3315">
          <cell r="A3315" t="str">
            <v>Romarchite</v>
          </cell>
          <cell r="D3315">
            <v>134.70939999999999</v>
          </cell>
          <cell r="M3315">
            <v>11.87697369300138</v>
          </cell>
        </row>
        <row r="3316">
          <cell r="A3316" t="str">
            <v>Romeite</v>
          </cell>
          <cell r="D3316">
            <v>410.04366912</v>
          </cell>
          <cell r="F3316">
            <v>7.3743852855708239E-2</v>
          </cell>
          <cell r="M3316">
            <v>26.922951947269901</v>
          </cell>
          <cell r="N3316">
            <v>0.46332633889392116</v>
          </cell>
          <cell r="P3316">
            <v>0.5606663321820976</v>
          </cell>
        </row>
        <row r="3317">
          <cell r="A3317" t="str">
            <v>Romerite</v>
          </cell>
          <cell r="D3317">
            <v>804.00932</v>
          </cell>
          <cell r="F3317">
            <v>3.5101981156138842</v>
          </cell>
          <cell r="M3317">
            <v>59.698561703239946</v>
          </cell>
        </row>
        <row r="3318">
          <cell r="A3318" t="str">
            <v>Ronneburgite</v>
          </cell>
          <cell r="D3318">
            <v>521.92031499999996</v>
          </cell>
          <cell r="M3318">
            <v>36.785845364152955</v>
          </cell>
        </row>
        <row r="3319">
          <cell r="A3319" t="str">
            <v>Rontgenite-(Ce)</v>
          </cell>
          <cell r="D3319">
            <v>856.63508460000003</v>
          </cell>
          <cell r="K3319">
            <v>7.0105697372927782</v>
          </cell>
          <cell r="M3319">
            <v>28.015546446134898</v>
          </cell>
          <cell r="N3319">
            <v>6.6533825924971923</v>
          </cell>
        </row>
        <row r="3320">
          <cell r="A3320" t="str">
            <v>Rooseveltite</v>
          </cell>
          <cell r="D3320">
            <v>347.89959999999996</v>
          </cell>
          <cell r="M3320">
            <v>18.395422127533347</v>
          </cell>
        </row>
        <row r="3321">
          <cell r="A3321" t="str">
            <v>Roquesite</v>
          </cell>
          <cell r="D3321">
            <v>242.49799999999999</v>
          </cell>
        </row>
        <row r="3322">
          <cell r="A3322" t="str">
            <v>Rorisite</v>
          </cell>
          <cell r="D3322">
            <v>90.585853200000003</v>
          </cell>
          <cell r="N3322">
            <v>20.972814770595988</v>
          </cell>
        </row>
        <row r="3323">
          <cell r="A3323" t="str">
            <v>Rosasite</v>
          </cell>
          <cell r="D3323">
            <v>222.03787999999997</v>
          </cell>
          <cell r="F3323">
            <v>0.90789913865147709</v>
          </cell>
          <cell r="K3323">
            <v>5.4094373446548856</v>
          </cell>
          <cell r="M3323">
            <v>36.028537112676453</v>
          </cell>
        </row>
        <row r="3324">
          <cell r="A3324" t="str">
            <v>Roscherite</v>
          </cell>
          <cell r="D3324">
            <v>1097.9023694999998</v>
          </cell>
          <cell r="F3324">
            <v>1.4688956366260946</v>
          </cell>
          <cell r="I3324">
            <v>3.2834176336113652</v>
          </cell>
          <cell r="M3324">
            <v>49.54717423988582</v>
          </cell>
        </row>
        <row r="3325">
          <cell r="A3325" t="str">
            <v>Roscoelite</v>
          </cell>
          <cell r="D3325">
            <v>411.00914399999999</v>
          </cell>
          <cell r="F3325">
            <v>0.49047083974365308</v>
          </cell>
          <cell r="M3325">
            <v>46.712537373621061</v>
          </cell>
        </row>
        <row r="3326">
          <cell r="A3326" t="str">
            <v>Roselite</v>
          </cell>
          <cell r="D3326">
            <v>444.30110999999999</v>
          </cell>
          <cell r="F3326">
            <v>0.90743865123361944</v>
          </cell>
          <cell r="M3326">
            <v>36.010263399972146</v>
          </cell>
        </row>
        <row r="3327">
          <cell r="A3327" t="str">
            <v>Roselite-beta</v>
          </cell>
          <cell r="D3327">
            <v>444.30110999999999</v>
          </cell>
          <cell r="F3327">
            <v>0.90743865123361944</v>
          </cell>
          <cell r="M3327">
            <v>36.010263399972146</v>
          </cell>
        </row>
        <row r="3328">
          <cell r="A3328" t="str">
            <v>Rosemaryite</v>
          </cell>
          <cell r="D3328">
            <v>441.80361579999999</v>
          </cell>
          <cell r="M3328">
            <v>43.45659318617102</v>
          </cell>
          <cell r="P3328">
            <v>3.1221701920711173</v>
          </cell>
        </row>
        <row r="3329">
          <cell r="A3329" t="str">
            <v>Rosenbergite</v>
          </cell>
          <cell r="D3329">
            <v>157.02099279999999</v>
          </cell>
          <cell r="F3329">
            <v>3.8514850098438558</v>
          </cell>
          <cell r="M3329">
            <v>30.568014597344973</v>
          </cell>
          <cell r="N3329">
            <v>48.397103753377877</v>
          </cell>
        </row>
        <row r="3330">
          <cell r="A3330" t="str">
            <v>Rosenbuschite</v>
          </cell>
          <cell r="D3330">
            <v>390.97042920000001</v>
          </cell>
          <cell r="M3330">
            <v>32.737821185582391</v>
          </cell>
          <cell r="N3330">
            <v>4.8592941514462744</v>
          </cell>
          <cell r="P3330">
            <v>4.4101355786116834</v>
          </cell>
        </row>
        <row r="3331">
          <cell r="A3331" t="str">
            <v>Rosenhahnite</v>
          </cell>
          <cell r="D3331">
            <v>370.80056600000006</v>
          </cell>
          <cell r="F3331">
            <v>0.51647332167232984</v>
          </cell>
          <cell r="K3331">
            <v>0.32392075690628797</v>
          </cell>
          <cell r="M3331">
            <v>44.011227318353122</v>
          </cell>
        </row>
        <row r="3332">
          <cell r="A3332" t="str">
            <v>Roshchinite</v>
          </cell>
          <cell r="D3332">
            <v>12887.631799999999</v>
          </cell>
        </row>
        <row r="3333">
          <cell r="A3333" t="str">
            <v>Rosiaite</v>
          </cell>
          <cell r="D3333">
            <v>546.69640000000004</v>
          </cell>
          <cell r="M3333">
            <v>17.559362015187951</v>
          </cell>
        </row>
        <row r="3334">
          <cell r="A3334" t="str">
            <v>Rosickyite</v>
          </cell>
          <cell r="D3334">
            <v>32.066000000000003</v>
          </cell>
        </row>
        <row r="3335">
          <cell r="A3335" t="str">
            <v>Rosieresite</v>
          </cell>
          <cell r="D3335">
            <v>349.14499599999999</v>
          </cell>
          <cell r="F3335">
            <v>3.4642570102880703</v>
          </cell>
          <cell r="M3335">
            <v>45.824514695321596</v>
          </cell>
        </row>
        <row r="3336">
          <cell r="A3336" t="str">
            <v>Rossite</v>
          </cell>
          <cell r="D3336">
            <v>310.01851999999997</v>
          </cell>
          <cell r="F3336">
            <v>2.6009800962858614</v>
          </cell>
          <cell r="M3336">
            <v>51.607884587024031</v>
          </cell>
        </row>
        <row r="3337">
          <cell r="A3337" t="str">
            <v>Rosslerite</v>
          </cell>
          <cell r="D3337">
            <v>290.33910000000003</v>
          </cell>
          <cell r="F3337">
            <v>5.2073936992985095</v>
          </cell>
          <cell r="M3337">
            <v>60.616499810049696</v>
          </cell>
        </row>
        <row r="3338">
          <cell r="A3338" t="str">
            <v>Rossmanite</v>
          </cell>
          <cell r="D3338">
            <v>923.74947999999995</v>
          </cell>
          <cell r="F3338">
            <v>0.43645599670594676</v>
          </cell>
          <cell r="H3338">
            <v>0.75139419834910215</v>
          </cell>
          <cell r="J3338">
            <v>3.5106920980350647</v>
          </cell>
          <cell r="M3338">
            <v>53.692198018882777</v>
          </cell>
        </row>
        <row r="3339">
          <cell r="A3339" t="str">
            <v>Rostite</v>
          </cell>
          <cell r="D3339">
            <v>230.52709264000001</v>
          </cell>
          <cell r="F3339">
            <v>4.7221139499640543</v>
          </cell>
          <cell r="M3339">
            <v>68.015484949899474</v>
          </cell>
          <cell r="N3339">
            <v>1.6482577368612059</v>
          </cell>
        </row>
        <row r="3340">
          <cell r="A3340" t="str">
            <v>Rouaite</v>
          </cell>
          <cell r="D3340">
            <v>240.11895999999999</v>
          </cell>
          <cell r="F3340">
            <v>1.2593008065668785</v>
          </cell>
          <cell r="L3340">
            <v>5.8332503189252529</v>
          </cell>
          <cell r="M3340">
            <v>39.978683899014058</v>
          </cell>
        </row>
        <row r="3341">
          <cell r="A3341" t="str">
            <v>Roubaultite</v>
          </cell>
          <cell r="D3341">
            <v>1195.2680999999998</v>
          </cell>
          <cell r="F3341">
            <v>0.84327524511028129</v>
          </cell>
          <cell r="K3341">
            <v>2.0097583128002832</v>
          </cell>
          <cell r="M3341">
            <v>26.771232328546208</v>
          </cell>
        </row>
        <row r="3342">
          <cell r="A3342" t="str">
            <v>Rouseite</v>
          </cell>
          <cell r="D3342">
            <v>874.1280099999999</v>
          </cell>
          <cell r="F3342">
            <v>0.46123221700675177</v>
          </cell>
          <cell r="M3342">
            <v>20.133595764766767</v>
          </cell>
        </row>
        <row r="3343">
          <cell r="A3343" t="str">
            <v>Routhierite</v>
          </cell>
          <cell r="D3343">
            <v>967.16269999999997</v>
          </cell>
        </row>
        <row r="3344">
          <cell r="A3344" t="str">
            <v>Rouvilleite</v>
          </cell>
          <cell r="D3344">
            <v>348.15130720000002</v>
          </cell>
          <cell r="K3344">
            <v>10.349810342461353</v>
          </cell>
          <cell r="M3344">
            <v>41.359775770504413</v>
          </cell>
          <cell r="N3344">
            <v>5.4569386376269211</v>
          </cell>
          <cell r="P3344">
            <v>19.810152245207487</v>
          </cell>
        </row>
        <row r="3345">
          <cell r="A3345" t="str">
            <v>Roweite</v>
          </cell>
          <cell r="D3345">
            <v>447.31194000000005</v>
          </cell>
          <cell r="F3345">
            <v>1.3519961036586683</v>
          </cell>
          <cell r="J3345">
            <v>9.6666321940791473</v>
          </cell>
          <cell r="M3345">
            <v>46.498244603083918</v>
          </cell>
        </row>
        <row r="3346">
          <cell r="A3346" t="str">
            <v>Rowlandite-(Y)</v>
          </cell>
          <cell r="D3346">
            <v>785.80080640000006</v>
          </cell>
          <cell r="M3346">
            <v>28.504882939249676</v>
          </cell>
          <cell r="N3346">
            <v>4.8354247145756046</v>
          </cell>
        </row>
        <row r="3347">
          <cell r="A3347" t="str">
            <v>Roxbyite</v>
          </cell>
          <cell r="D3347">
            <v>145.17788000000002</v>
          </cell>
        </row>
        <row r="3348">
          <cell r="A3348" t="str">
            <v>Rozenite</v>
          </cell>
          <cell r="D3348">
            <v>223.97172</v>
          </cell>
          <cell r="F3348">
            <v>3.6002402446165975</v>
          </cell>
          <cell r="M3348">
            <v>57.147929211777267</v>
          </cell>
        </row>
        <row r="3349">
          <cell r="A3349" t="str">
            <v>Ruarsite</v>
          </cell>
          <cell r="D3349">
            <v>208.05760000000001</v>
          </cell>
        </row>
        <row r="3350">
          <cell r="A3350" t="str">
            <v>Rubicline</v>
          </cell>
          <cell r="D3350">
            <v>313.10866500000003</v>
          </cell>
          <cell r="M3350">
            <v>40.878843132622976</v>
          </cell>
        </row>
        <row r="3351">
          <cell r="A3351" t="str">
            <v>Rucklidgeite</v>
          </cell>
          <cell r="D3351">
            <v>1136.0059000000001</v>
          </cell>
        </row>
        <row r="3352">
          <cell r="A3352" t="str">
            <v>Ruitenbergite</v>
          </cell>
          <cell r="D3352">
            <v>1969.9272000000001</v>
          </cell>
          <cell r="F3352">
            <v>2.5583178911383122</v>
          </cell>
          <cell r="J3352">
            <v>14.267532323021886</v>
          </cell>
          <cell r="M3352">
            <v>57.664943151198678</v>
          </cell>
        </row>
        <row r="3353">
          <cell r="A3353" t="str">
            <v>Ruizite</v>
          </cell>
          <cell r="D3353">
            <v>300.22134999999997</v>
          </cell>
          <cell r="F3353">
            <v>1.6786614276433038</v>
          </cell>
          <cell r="M3353">
            <v>47.96281143895996</v>
          </cell>
        </row>
        <row r="3354">
          <cell r="A3354" t="str">
            <v>Rusakovite</v>
          </cell>
          <cell r="D3354">
            <v>670.15940599999999</v>
          </cell>
          <cell r="F3354">
            <v>2.256045332593601</v>
          </cell>
          <cell r="M3354">
            <v>47.748042799238128</v>
          </cell>
        </row>
        <row r="3355">
          <cell r="A3355" t="str">
            <v>Russellite</v>
          </cell>
          <cell r="D3355">
            <v>697.80720000000008</v>
          </cell>
          <cell r="M3355">
            <v>13.756865793302216</v>
          </cell>
        </row>
        <row r="3356">
          <cell r="A3356" t="str">
            <v>Rustenburgite</v>
          </cell>
          <cell r="D3356">
            <v>637.45500000000004</v>
          </cell>
        </row>
        <row r="3357">
          <cell r="A3357" t="str">
            <v>Rustumite</v>
          </cell>
          <cell r="D3357">
            <v>934.11678000000006</v>
          </cell>
          <cell r="F3357">
            <v>0.21580599376450552</v>
          </cell>
          <cell r="M3357">
            <v>34.255674113893981</v>
          </cell>
        </row>
        <row r="3358">
          <cell r="A3358" t="str">
            <v>Ruthenarsenite</v>
          </cell>
          <cell r="D3358">
            <v>165.39659999999998</v>
          </cell>
        </row>
        <row r="3359">
          <cell r="A3359" t="str">
            <v>Rutheniridosmine</v>
          </cell>
          <cell r="D3359">
            <v>182.499</v>
          </cell>
        </row>
        <row r="3360">
          <cell r="A3360" t="str">
            <v>Ruthenium</v>
          </cell>
          <cell r="D3360">
            <v>137.32799999999997</v>
          </cell>
        </row>
        <row r="3361">
          <cell r="A3361" t="str">
            <v>Rutherfordine</v>
          </cell>
          <cell r="D3361">
            <v>330.0369</v>
          </cell>
          <cell r="K3361">
            <v>3.6392900309026048</v>
          </cell>
          <cell r="M3361">
            <v>24.238804812431582</v>
          </cell>
        </row>
        <row r="3362">
          <cell r="A3362" t="str">
            <v>Rutile</v>
          </cell>
          <cell r="D3362">
            <v>79.878799999999998</v>
          </cell>
          <cell r="M3362">
            <v>40.059189672353618</v>
          </cell>
        </row>
        <row r="3363">
          <cell r="A3363" t="str">
            <v>Rynersonite</v>
          </cell>
          <cell r="D3363">
            <v>453.94943999999998</v>
          </cell>
          <cell r="M3363">
            <v>21.146936539893076</v>
          </cell>
        </row>
        <row r="3364">
          <cell r="A3364" t="str">
            <v>Sabatierite</v>
          </cell>
          <cell r="D3364">
            <v>695.44729999999993</v>
          </cell>
        </row>
        <row r="3365">
          <cell r="A3365" t="str">
            <v>Sabelliite</v>
          </cell>
          <cell r="D3365">
            <v>394.13031999999998</v>
          </cell>
          <cell r="F3365">
            <v>0.76721324053424778</v>
          </cell>
          <cell r="M3365">
            <v>28.415931055494543</v>
          </cell>
        </row>
        <row r="3366">
          <cell r="A3366" t="str">
            <v>Sabieite</v>
          </cell>
          <cell r="D3366">
            <v>266.0127</v>
          </cell>
          <cell r="F3366">
            <v>1.5156268854832873</v>
          </cell>
          <cell r="L3366">
            <v>5.2654403342396812</v>
          </cell>
          <cell r="M3366">
            <v>48.11619896343295</v>
          </cell>
        </row>
        <row r="3367">
          <cell r="A3367" t="str">
            <v>Sabinaite</v>
          </cell>
          <cell r="D3367">
            <v>634.865588</v>
          </cell>
          <cell r="K3367">
            <v>7.5675861013906456</v>
          </cell>
          <cell r="M3367">
            <v>40.32198387164749</v>
          </cell>
          <cell r="P3367">
            <v>12.674208449930982</v>
          </cell>
        </row>
        <row r="3368">
          <cell r="A3368" t="str">
            <v>Sabugalite</v>
          </cell>
          <cell r="D3368">
            <v>1776.2302079999999</v>
          </cell>
          <cell r="F3368">
            <v>1.8726187546068351</v>
          </cell>
          <cell r="M3368">
            <v>36.030014415789061</v>
          </cell>
        </row>
        <row r="3369">
          <cell r="A3369" t="str">
            <v>Sacrofanite</v>
          </cell>
          <cell r="D3369">
            <v>1168.5202483999999</v>
          </cell>
          <cell r="F3369">
            <v>0.28465077986919035</v>
          </cell>
          <cell r="K3369">
            <v>0.30836436124524413</v>
          </cell>
          <cell r="M3369">
            <v>44.22521738135076</v>
          </cell>
          <cell r="P3369">
            <v>12.394782084291354</v>
          </cell>
        </row>
        <row r="3370">
          <cell r="A3370" t="str">
            <v>Sadanagaite</v>
          </cell>
          <cell r="D3370">
            <v>931.98588200000006</v>
          </cell>
          <cell r="F3370">
            <v>0.2162994138574301</v>
          </cell>
          <cell r="M3370">
            <v>41.200795786303551</v>
          </cell>
          <cell r="P3370">
            <v>0.61668766780739714</v>
          </cell>
        </row>
        <row r="3371">
          <cell r="A3371" t="str">
            <v>Saddlebackite</v>
          </cell>
          <cell r="D3371">
            <v>1183.7587999999998</v>
          </cell>
        </row>
        <row r="3372">
          <cell r="A3372" t="str">
            <v>Safflorite</v>
          </cell>
          <cell r="D3372">
            <v>208.00484999999998</v>
          </cell>
        </row>
        <row r="3373">
          <cell r="A3373" t="str">
            <v>Sahamalite-(Ce)</v>
          </cell>
          <cell r="D3373">
            <v>552.45730000000003</v>
          </cell>
          <cell r="K3373">
            <v>8.6964187096450711</v>
          </cell>
          <cell r="M3373">
            <v>34.752513904694531</v>
          </cell>
        </row>
        <row r="3374">
          <cell r="A3374" t="str">
            <v>Sahlinite</v>
          </cell>
          <cell r="D3374">
            <v>3464.4438</v>
          </cell>
          <cell r="M3374">
            <v>7.8508936990116576</v>
          </cell>
        </row>
        <row r="3375">
          <cell r="A3375" t="str">
            <v>Sailaufite</v>
          </cell>
          <cell r="D3375">
            <v>668.86239</v>
          </cell>
          <cell r="F3375">
            <v>0.90416804568724529</v>
          </cell>
          <cell r="K3375">
            <v>1.7957355921895981</v>
          </cell>
          <cell r="M3375">
            <v>38.27250624751079</v>
          </cell>
        </row>
        <row r="3376">
          <cell r="A3376" t="str">
            <v>Sainfeldite</v>
          </cell>
          <cell r="D3376">
            <v>830.14380000000006</v>
          </cell>
          <cell r="F3376">
            <v>1.2141751826611245</v>
          </cell>
          <cell r="M3376">
            <v>38.546092857647068</v>
          </cell>
        </row>
        <row r="3377">
          <cell r="A3377" t="str">
            <v>Sakhaite</v>
          </cell>
          <cell r="D3377">
            <v>328.65010080000002</v>
          </cell>
          <cell r="F3377">
            <v>0.22081745851696388</v>
          </cell>
          <cell r="J3377">
            <v>6.5784248802518537</v>
          </cell>
          <cell r="K3377">
            <v>3.6546466806986597</v>
          </cell>
          <cell r="M3377">
            <v>45.566510898815451</v>
          </cell>
        </row>
        <row r="3378">
          <cell r="A3378" t="str">
            <v>Sakharovaite</v>
          </cell>
          <cell r="D3378">
            <v>656.33018000000004</v>
          </cell>
        </row>
        <row r="3379">
          <cell r="A3379" t="str">
            <v>Sakuraiite</v>
          </cell>
          <cell r="D3379">
            <v>424.41401999999999</v>
          </cell>
        </row>
        <row r="3380">
          <cell r="A3380" t="str">
            <v>Sal-ammoniac</v>
          </cell>
          <cell r="D3380">
            <v>53.491199999999999</v>
          </cell>
          <cell r="F3380">
            <v>7.5372397702799718</v>
          </cell>
          <cell r="L3380">
            <v>26.185129516630774</v>
          </cell>
        </row>
        <row r="3381">
          <cell r="A3381" t="str">
            <v>Saleeite</v>
          </cell>
          <cell r="D3381">
            <v>934.45592399999998</v>
          </cell>
          <cell r="F3381">
            <v>2.1572767085374056</v>
          </cell>
          <cell r="M3381">
            <v>37.667565795216682</v>
          </cell>
        </row>
        <row r="3382">
          <cell r="A3382" t="str">
            <v>Salesite</v>
          </cell>
          <cell r="D3382">
            <v>255.45601000000002</v>
          </cell>
          <cell r="F3382">
            <v>0.39456499770743308</v>
          </cell>
          <cell r="M3382">
            <v>25.052297653909179</v>
          </cell>
        </row>
        <row r="3383">
          <cell r="A3383" t="str">
            <v>Saliotite</v>
          </cell>
          <cell r="D3383">
            <v>452.17874399999999</v>
          </cell>
          <cell r="F3383">
            <v>1.114537130918299</v>
          </cell>
          <cell r="H3383">
            <v>0.76750622315851269</v>
          </cell>
          <cell r="M3383">
            <v>53.074365653950331</v>
          </cell>
          <cell r="P3383">
            <v>2.542110648173237</v>
          </cell>
        </row>
        <row r="3384">
          <cell r="A3384" t="str">
            <v>Salzburgite</v>
          </cell>
          <cell r="D3384">
            <v>2161.63672</v>
          </cell>
        </row>
        <row r="3385">
          <cell r="A3385" t="str">
            <v>Samarskite-(Y)</v>
          </cell>
          <cell r="D3385">
            <v>299.85333399999996</v>
          </cell>
          <cell r="M3385">
            <v>21.342967625632607</v>
          </cell>
        </row>
        <row r="3386">
          <cell r="A3386" t="str">
            <v>Samfowlerite</v>
          </cell>
          <cell r="D3386">
            <v>2271.5196758400002</v>
          </cell>
          <cell r="F3386">
            <v>0.42598019743860527</v>
          </cell>
          <cell r="I3386">
            <v>2.0234083150965168</v>
          </cell>
          <cell r="M3386">
            <v>39.795653527223642</v>
          </cell>
          <cell r="N3386">
            <v>1.0036489704439537</v>
          </cell>
        </row>
        <row r="3387">
          <cell r="A3387" t="str">
            <v>Sampleite</v>
          </cell>
          <cell r="D3387">
            <v>875.95174519999989</v>
          </cell>
          <cell r="F3387">
            <v>1.0816390345608278</v>
          </cell>
          <cell r="M3387">
            <v>37.808884086917629</v>
          </cell>
          <cell r="P3387">
            <v>2.3620925825401282</v>
          </cell>
        </row>
        <row r="3388">
          <cell r="A3388" t="str">
            <v>Samsonite</v>
          </cell>
          <cell r="D3388">
            <v>922.30684999999994</v>
          </cell>
        </row>
        <row r="3389">
          <cell r="A3389" t="str">
            <v>Samuelsonite</v>
          </cell>
          <cell r="D3389">
            <v>1653.7078504000003</v>
          </cell>
          <cell r="F3389">
            <v>0.32913165397887378</v>
          </cell>
          <cell r="M3389">
            <v>43.149897355049767</v>
          </cell>
          <cell r="P3389">
            <v>0.13901952508987131</v>
          </cell>
        </row>
        <row r="3390">
          <cell r="A3390" t="str">
            <v>Sanbornite</v>
          </cell>
          <cell r="D3390">
            <v>273.495</v>
          </cell>
          <cell r="M3390">
            <v>29.249894879248252</v>
          </cell>
        </row>
        <row r="3391">
          <cell r="A3391" t="str">
            <v>Sanderite</v>
          </cell>
          <cell r="D3391">
            <v>138.38388</v>
          </cell>
          <cell r="F3391">
            <v>1.4567303648372918</v>
          </cell>
          <cell r="M3391">
            <v>57.808033710284747</v>
          </cell>
        </row>
        <row r="3392">
          <cell r="A3392" t="str">
            <v>Saneroite</v>
          </cell>
          <cell r="D3392">
            <v>1587.7941162000002</v>
          </cell>
          <cell r="F3392">
            <v>0.58402080631163877</v>
          </cell>
          <cell r="M3392">
            <v>40.205216374513228</v>
          </cell>
          <cell r="P3392">
            <v>3.4749746605718022</v>
          </cell>
        </row>
        <row r="3393">
          <cell r="A3393" t="str">
            <v>Sanidine</v>
          </cell>
          <cell r="D3393">
            <v>274.30440700000003</v>
          </cell>
          <cell r="M3393">
            <v>46.661736645011317</v>
          </cell>
          <cell r="P3393">
            <v>2.0952787681606586</v>
          </cell>
        </row>
        <row r="3394">
          <cell r="A3394" t="str">
            <v>Sanjuanite</v>
          </cell>
          <cell r="D3394">
            <v>424.14290200000005</v>
          </cell>
          <cell r="F3394">
            <v>4.5151904958673574</v>
          </cell>
          <cell r="M3394">
            <v>67.899096894470716</v>
          </cell>
        </row>
        <row r="3395">
          <cell r="A3395" t="str">
            <v>Sanmartinite</v>
          </cell>
          <cell r="D3395">
            <v>310.85185000000001</v>
          </cell>
          <cell r="M3395">
            <v>20.587813776884389</v>
          </cell>
        </row>
        <row r="3396">
          <cell r="A3396" t="str">
            <v>Santabarbaraite</v>
          </cell>
          <cell r="D3396">
            <v>498.58214400000003</v>
          </cell>
          <cell r="F3396">
            <v>2.6280965248526833</v>
          </cell>
          <cell r="M3396">
            <v>51.343675877810824</v>
          </cell>
        </row>
        <row r="3397">
          <cell r="A3397" t="str">
            <v>Santaclaraite</v>
          </cell>
          <cell r="D3397">
            <v>676.27926000000002</v>
          </cell>
          <cell r="F3397">
            <v>0.59616792033515853</v>
          </cell>
          <cell r="M3397">
            <v>40.218562964654566</v>
          </cell>
        </row>
        <row r="3398">
          <cell r="A3398" t="str">
            <v>Santafeite</v>
          </cell>
          <cell r="D3398">
            <v>896.52318120000007</v>
          </cell>
          <cell r="F3398">
            <v>0.80947912470999916</v>
          </cell>
          <cell r="M3398">
            <v>39.618237146370397</v>
          </cell>
          <cell r="P3398">
            <v>3.5900549896455929</v>
          </cell>
        </row>
        <row r="3399">
          <cell r="A3399" t="str">
            <v>Santanaite</v>
          </cell>
          <cell r="D3399">
            <v>2587.1864999999998</v>
          </cell>
          <cell r="M3399">
            <v>9.8945476099229808</v>
          </cell>
        </row>
        <row r="3400">
          <cell r="A3400" t="str">
            <v>Santite</v>
          </cell>
          <cell r="D3400">
            <v>293.20461999999998</v>
          </cell>
          <cell r="F3400">
            <v>2.7501340190342161</v>
          </cell>
          <cell r="J3400">
            <v>18.434225217870033</v>
          </cell>
          <cell r="M3400">
            <v>65.480823596845099</v>
          </cell>
        </row>
        <row r="3401">
          <cell r="A3401" t="str">
            <v>Saponite</v>
          </cell>
          <cell r="D3401">
            <v>480.18611679999998</v>
          </cell>
          <cell r="F3401">
            <v>2.0990611030510324</v>
          </cell>
          <cell r="M3401">
            <v>53.310662479361383</v>
          </cell>
          <cell r="P3401">
            <v>0.47876786095370105</v>
          </cell>
        </row>
        <row r="3402">
          <cell r="A3402" t="str">
            <v>Sapphirine</v>
          </cell>
          <cell r="D3402">
            <v>683.32626000000005</v>
          </cell>
          <cell r="M3402">
            <v>46.827996921997403</v>
          </cell>
        </row>
        <row r="3403">
          <cell r="A3403" t="str">
            <v>Sarabauite</v>
          </cell>
          <cell r="D3403">
            <v>1609.9680000000001</v>
          </cell>
          <cell r="M3403">
            <v>9.937713047712748</v>
          </cell>
        </row>
        <row r="3404">
          <cell r="A3404" t="str">
            <v>Sarcolite</v>
          </cell>
          <cell r="D3404">
            <v>942.88093119999996</v>
          </cell>
          <cell r="M3404">
            <v>40.72471796744297</v>
          </cell>
          <cell r="N3404">
            <v>2.0149313207364186</v>
          </cell>
          <cell r="P3404">
            <v>2.4382472101478427</v>
          </cell>
        </row>
        <row r="3405">
          <cell r="A3405" t="str">
            <v>Sarcopside</v>
          </cell>
          <cell r="D3405">
            <v>338.25130280000002</v>
          </cell>
          <cell r="M3405">
            <v>35.948254742390894</v>
          </cell>
        </row>
        <row r="3406">
          <cell r="A3406" t="str">
            <v>Sarkinite</v>
          </cell>
          <cell r="D3406">
            <v>265.80264</v>
          </cell>
          <cell r="F3406">
            <v>0.37920616589812656</v>
          </cell>
          <cell r="M3406">
            <v>30.096390314257228</v>
          </cell>
        </row>
        <row r="3407">
          <cell r="A3407" t="str">
            <v>Sarmientite</v>
          </cell>
          <cell r="D3407">
            <v>453.76053999999999</v>
          </cell>
          <cell r="F3407">
            <v>2.4434341514138711</v>
          </cell>
          <cell r="M3407">
            <v>49.36339329991101</v>
          </cell>
        </row>
        <row r="3408">
          <cell r="A3408" t="str">
            <v>Sartorite</v>
          </cell>
          <cell r="D3408">
            <v>4479.4896200000003</v>
          </cell>
        </row>
        <row r="3409">
          <cell r="A3409" t="str">
            <v>Saryarkite-(Y)</v>
          </cell>
          <cell r="D3409">
            <v>924.75242500000002</v>
          </cell>
          <cell r="F3409">
            <v>1.9401227306865401</v>
          </cell>
          <cell r="M3409">
            <v>48.789607661747944</v>
          </cell>
        </row>
        <row r="3410">
          <cell r="A3410" t="str">
            <v>Sasaite</v>
          </cell>
          <cell r="D3410">
            <v>3208.5559619999999</v>
          </cell>
          <cell r="F3410">
            <v>5.4974730716571498</v>
          </cell>
          <cell r="M3410">
            <v>69.312071422115977</v>
          </cell>
        </row>
        <row r="3411">
          <cell r="A3411" t="str">
            <v>Sassolite</v>
          </cell>
          <cell r="D3411">
            <v>61.83202</v>
          </cell>
          <cell r="F3411">
            <v>4.890378803733082</v>
          </cell>
          <cell r="J3411">
            <v>17.482851118239385</v>
          </cell>
          <cell r="M3411">
            <v>77.626770078027533</v>
          </cell>
        </row>
        <row r="3412">
          <cell r="A3412" t="str">
            <v>Satimolite</v>
          </cell>
          <cell r="D3412">
            <v>838.41173600000002</v>
          </cell>
          <cell r="F3412">
            <v>3.1257243755948574</v>
          </cell>
          <cell r="J3412">
            <v>7.7360558321192192</v>
          </cell>
          <cell r="M3412">
            <v>53.432362735914751</v>
          </cell>
          <cell r="P3412">
            <v>5.4841236144146723</v>
          </cell>
        </row>
        <row r="3413">
          <cell r="A3413" t="str">
            <v>Satpaevite</v>
          </cell>
          <cell r="D3413">
            <v>1863.74668</v>
          </cell>
          <cell r="F3413">
            <v>3.2448830438694598</v>
          </cell>
          <cell r="M3413">
            <v>57.516389512763624</v>
          </cell>
        </row>
        <row r="3414">
          <cell r="A3414" t="str">
            <v>Satterlyite</v>
          </cell>
          <cell r="D3414">
            <v>207.901702</v>
          </cell>
          <cell r="F3414">
            <v>0.48481565581411168</v>
          </cell>
          <cell r="M3414">
            <v>38.478280471220003</v>
          </cell>
        </row>
        <row r="3415">
          <cell r="A3415" t="str">
            <v>Sauconite</v>
          </cell>
          <cell r="D3415">
            <v>580.37477039999999</v>
          </cell>
          <cell r="F3415">
            <v>1.7367054038295253</v>
          </cell>
          <cell r="M3415">
            <v>44.107775364454405</v>
          </cell>
          <cell r="P3415">
            <v>1.1883580665035747</v>
          </cell>
        </row>
        <row r="3416">
          <cell r="A3416" t="str">
            <v>Sayrite</v>
          </cell>
          <cell r="D3416">
            <v>1966.6106999999997</v>
          </cell>
          <cell r="F3416">
            <v>0.51252644969337358</v>
          </cell>
          <cell r="M3416">
            <v>17.898143236991441</v>
          </cell>
        </row>
        <row r="3417">
          <cell r="A3417" t="str">
            <v>Sazhinite-(Ce)</v>
          </cell>
          <cell r="D3417">
            <v>649.65231600000004</v>
          </cell>
          <cell r="F3417">
            <v>1.0860547751822376</v>
          </cell>
          <cell r="M3417">
            <v>44.3297426803909</v>
          </cell>
          <cell r="P3417">
            <v>7.0775605454779917</v>
          </cell>
        </row>
        <row r="3418">
          <cell r="A3418" t="str">
            <v>Sazykinaite-(Y)</v>
          </cell>
          <cell r="D3418">
            <v>859.67257000000006</v>
          </cell>
          <cell r="F3418">
            <v>1.4069635838212216</v>
          </cell>
          <cell r="M3418">
            <v>44.666494360754108</v>
          </cell>
          <cell r="P3418">
            <v>13.3712350505728</v>
          </cell>
        </row>
        <row r="3419">
          <cell r="A3419" t="str">
            <v>Sborgite</v>
          </cell>
          <cell r="D3419">
            <v>295.11136799999997</v>
          </cell>
          <cell r="F3419">
            <v>3.4154563642563578</v>
          </cell>
          <cell r="J3419">
            <v>18.315119599188062</v>
          </cell>
          <cell r="M3419">
            <v>70.47922328766407</v>
          </cell>
          <cell r="P3419">
            <v>7.7902007488915181</v>
          </cell>
        </row>
        <row r="3420">
          <cell r="A3420" t="str">
            <v>Scacchite</v>
          </cell>
          <cell r="D3420">
            <v>125.84344999999999</v>
          </cell>
        </row>
        <row r="3421">
          <cell r="A3421" t="str">
            <v>Scainite</v>
          </cell>
          <cell r="D3421">
            <v>8571.793099999999</v>
          </cell>
          <cell r="M3421">
            <v>0.65328105037906259</v>
          </cell>
        </row>
        <row r="3422">
          <cell r="A3422" t="str">
            <v>Scandiobabingtonite</v>
          </cell>
          <cell r="D3422">
            <v>562.15811250000002</v>
          </cell>
          <cell r="F3422">
            <v>0.17929831084666595</v>
          </cell>
          <cell r="M3422">
            <v>42.691014265137014</v>
          </cell>
        </row>
        <row r="3423">
          <cell r="A3423" t="str">
            <v>Scapolite</v>
          </cell>
          <cell r="D3423">
            <v>879.28795600000001</v>
          </cell>
          <cell r="M3423">
            <v>43.670062506804079</v>
          </cell>
          <cell r="P3423">
            <v>5.2291784149037071</v>
          </cell>
        </row>
        <row r="3424">
          <cell r="A3424" t="str">
            <v>Scarbroite</v>
          </cell>
          <cell r="D3424">
            <v>506.08871999999997</v>
          </cell>
          <cell r="F3424">
            <v>4.5807422856609019</v>
          </cell>
          <cell r="K3424">
            <v>2.3732992902904453</v>
          </cell>
          <cell r="M3424">
            <v>66.389031551622011</v>
          </cell>
        </row>
        <row r="3425">
          <cell r="A3425" t="str">
            <v>Scawtite</v>
          </cell>
          <cell r="D3425">
            <v>833.08796000000018</v>
          </cell>
          <cell r="F3425">
            <v>0.48395369919882164</v>
          </cell>
          <cell r="K3425">
            <v>1.4417445187900682</v>
          </cell>
          <cell r="M3425">
            <v>44.171350165713584</v>
          </cell>
        </row>
        <row r="3426">
          <cell r="A3426" t="str">
            <v>Schachnerite</v>
          </cell>
          <cell r="D3426">
            <v>299.18601999999998</v>
          </cell>
        </row>
        <row r="3427">
          <cell r="A3427" t="str">
            <v>Schafarzikite</v>
          </cell>
          <cell r="D3427">
            <v>363.34460000000001</v>
          </cell>
          <cell r="M3427">
            <v>17.613472169395113</v>
          </cell>
        </row>
        <row r="3428">
          <cell r="A3428" t="str">
            <v>Schaferite</v>
          </cell>
          <cell r="D3428">
            <v>496.57306799999998</v>
          </cell>
          <cell r="M3428">
            <v>38.663554745985543</v>
          </cell>
          <cell r="P3428">
            <v>4.6296848301889781</v>
          </cell>
        </row>
        <row r="3429">
          <cell r="A3429" t="str">
            <v>Schairerite</v>
          </cell>
          <cell r="D3429">
            <v>1304.6734472000001</v>
          </cell>
          <cell r="M3429">
            <v>34.336806728260669</v>
          </cell>
          <cell r="N3429">
            <v>8.7370843213402054</v>
          </cell>
          <cell r="P3429">
            <v>37.004288623802381</v>
          </cell>
        </row>
        <row r="3430">
          <cell r="A3430" t="str">
            <v>Schallerite</v>
          </cell>
          <cell r="D3430">
            <v>2305.9027799999999</v>
          </cell>
          <cell r="F3430">
            <v>0.74309203963924286</v>
          </cell>
          <cell r="M3430">
            <v>36.773805355315112</v>
          </cell>
        </row>
        <row r="3431">
          <cell r="A3431" t="str">
            <v>Schaurteite</v>
          </cell>
          <cell r="D3431">
            <v>541.06107999999995</v>
          </cell>
          <cell r="F3431">
            <v>2.2354740429675708</v>
          </cell>
          <cell r="M3431">
            <v>50.269703376188147</v>
          </cell>
        </row>
        <row r="3432">
          <cell r="A3432" t="str">
            <v>Scheelite</v>
          </cell>
          <cell r="D3432">
            <v>287.92560000000003</v>
          </cell>
          <cell r="M3432">
            <v>22.227130897704125</v>
          </cell>
        </row>
        <row r="3433">
          <cell r="A3433" t="str">
            <v>Schertelite</v>
          </cell>
          <cell r="D3433">
            <v>324.401724</v>
          </cell>
          <cell r="F3433">
            <v>5.5927323000293301</v>
          </cell>
          <cell r="L3433">
            <v>8.6354288302117652</v>
          </cell>
          <cell r="M3433">
            <v>59.183655879707963</v>
          </cell>
        </row>
        <row r="3434">
          <cell r="A3434" t="str">
            <v>Scheteligite</v>
          </cell>
          <cell r="D3434">
            <v>424.55674600000003</v>
          </cell>
          <cell r="F3434">
            <v>0.11870497989920058</v>
          </cell>
          <cell r="M3434">
            <v>26.379465420153753</v>
          </cell>
        </row>
        <row r="3435">
          <cell r="A3435" t="str">
            <v>Schiavinatoite</v>
          </cell>
          <cell r="D3435">
            <v>209.97390960000001</v>
          </cell>
          <cell r="J3435">
            <v>5.1482586672758703</v>
          </cell>
          <cell r="M3435">
            <v>30.478834309422218</v>
          </cell>
        </row>
        <row r="3436">
          <cell r="A3436" t="str">
            <v>Schieffelinite</v>
          </cell>
          <cell r="D3436">
            <v>392.92937999999998</v>
          </cell>
          <cell r="F3436">
            <v>0.51303875520837872</v>
          </cell>
          <cell r="M3436">
            <v>20.359129164635132</v>
          </cell>
        </row>
        <row r="3437">
          <cell r="A3437" t="str">
            <v>Schirmerite</v>
          </cell>
          <cell r="D3437">
            <v>2985.2554</v>
          </cell>
        </row>
        <row r="3438">
          <cell r="A3438" t="str">
            <v>Schlossmacherite</v>
          </cell>
          <cell r="D3438">
            <v>463.68617499999999</v>
          </cell>
          <cell r="F3438">
            <v>1.793347623530074</v>
          </cell>
          <cell r="M3438">
            <v>50.89458403628273</v>
          </cell>
        </row>
        <row r="3439">
          <cell r="A3439" t="str">
            <v>Schmiederite</v>
          </cell>
          <cell r="D3439">
            <v>879.43715999999995</v>
          </cell>
          <cell r="F3439">
            <v>0.45844776447699803</v>
          </cell>
          <cell r="M3439">
            <v>20.012049524948434</v>
          </cell>
        </row>
        <row r="3440">
          <cell r="A3440" t="str">
            <v>Schmitterite</v>
          </cell>
          <cell r="D3440">
            <v>445.6259</v>
          </cell>
          <cell r="M3440">
            <v>17.951604698021367</v>
          </cell>
        </row>
        <row r="3441">
          <cell r="A3441" t="str">
            <v>Schneebergite</v>
          </cell>
          <cell r="D3441">
            <v>594.01782600000001</v>
          </cell>
          <cell r="F3441">
            <v>0.49207715190688572</v>
          </cell>
          <cell r="M3441">
            <v>26.934208536698023</v>
          </cell>
        </row>
        <row r="3442">
          <cell r="A3442" t="str">
            <v>Schneiderhohnite</v>
          </cell>
          <cell r="D3442">
            <v>805.98820000000001</v>
          </cell>
          <cell r="M3442">
            <v>25.805861673905401</v>
          </cell>
        </row>
        <row r="3443">
          <cell r="A3443" t="str">
            <v>Schoderite</v>
          </cell>
          <cell r="D3443">
            <v>407.99578200000002</v>
          </cell>
          <cell r="F3443">
            <v>3.9527467467788671</v>
          </cell>
          <cell r="M3443">
            <v>62.743393754006995</v>
          </cell>
        </row>
        <row r="3444">
          <cell r="A3444" t="str">
            <v>Schoenfliesite</v>
          </cell>
          <cell r="D3444">
            <v>245.05903999999998</v>
          </cell>
          <cell r="F3444">
            <v>2.4678297931796358</v>
          </cell>
          <cell r="M3444">
            <v>39.172764244893806</v>
          </cell>
        </row>
        <row r="3445">
          <cell r="A3445" t="str">
            <v>Schoepite</v>
          </cell>
          <cell r="D3445">
            <v>2612.4918399999997</v>
          </cell>
          <cell r="F3445">
            <v>1.3889360129063602</v>
          </cell>
          <cell r="M3445">
            <v>25.721603784990201</v>
          </cell>
        </row>
        <row r="3446">
          <cell r="A3446" t="str">
            <v>Schollhornite</v>
          </cell>
          <cell r="D3446">
            <v>141.04031040000001</v>
          </cell>
          <cell r="F3446">
            <v>1.4292935078509299</v>
          </cell>
          <cell r="M3446">
            <v>11.343849112799456</v>
          </cell>
          <cell r="P3446">
            <v>4.890041989017063</v>
          </cell>
        </row>
        <row r="3447">
          <cell r="A3447" t="str">
            <v>Scholzite</v>
          </cell>
          <cell r="D3447">
            <v>396.83128399999998</v>
          </cell>
          <cell r="F3447">
            <v>1.0159884471205149</v>
          </cell>
          <cell r="M3447">
            <v>40.317889856687813</v>
          </cell>
        </row>
        <row r="3448">
          <cell r="A3448" t="str">
            <v>Schoonerite</v>
          </cell>
          <cell r="D3448">
            <v>768.93533599999989</v>
          </cell>
          <cell r="F3448">
            <v>2.6216508796261122</v>
          </cell>
          <cell r="M3448">
            <v>47.856585953542393</v>
          </cell>
        </row>
        <row r="3449">
          <cell r="A3449" t="str">
            <v>Schorl</v>
          </cell>
          <cell r="D3449">
            <v>1053.376168</v>
          </cell>
          <cell r="F3449">
            <v>0.3827464606167168</v>
          </cell>
          <cell r="J3449">
            <v>3.0786722716134203</v>
          </cell>
          <cell r="M3449">
            <v>47.08492702485367</v>
          </cell>
          <cell r="P3449">
            <v>2.1824841588783697</v>
          </cell>
        </row>
        <row r="3450">
          <cell r="A3450" t="str">
            <v>Schorlomite</v>
          </cell>
          <cell r="D3450">
            <v>516.73220400000002</v>
          </cell>
          <cell r="M3450">
            <v>37.155183770973174</v>
          </cell>
        </row>
        <row r="3451">
          <cell r="A3451" t="str">
            <v>Schreibersite</v>
          </cell>
          <cell r="D3451">
            <v>200.64701199999999</v>
          </cell>
        </row>
        <row r="3452">
          <cell r="A3452" t="str">
            <v>Schreyerite</v>
          </cell>
          <cell r="D3452">
            <v>389.51759999999996</v>
          </cell>
          <cell r="M3452">
            <v>36.967418160309066</v>
          </cell>
        </row>
        <row r="3453">
          <cell r="A3453" t="str">
            <v>Schrockingerite</v>
          </cell>
          <cell r="D3453">
            <v>888.49387120000006</v>
          </cell>
          <cell r="F3453">
            <v>2.2688732757124725</v>
          </cell>
          <cell r="K3453">
            <v>4.0555147500718061</v>
          </cell>
          <cell r="M3453">
            <v>45.018318411108474</v>
          </cell>
          <cell r="N3453">
            <v>2.1382705965479252</v>
          </cell>
          <cell r="P3453">
            <v>2.5874987712577031</v>
          </cell>
        </row>
        <row r="3454">
          <cell r="A3454" t="str">
            <v>Schubnelite</v>
          </cell>
          <cell r="D3454">
            <v>188.80137999999999</v>
          </cell>
          <cell r="F3454">
            <v>1.0677252464997873</v>
          </cell>
          <cell r="M3454">
            <v>42.370982669724135</v>
          </cell>
        </row>
        <row r="3455">
          <cell r="A3455" t="str">
            <v>Schuetteite</v>
          </cell>
          <cell r="D3455">
            <v>729.83240000000001</v>
          </cell>
          <cell r="M3455">
            <v>13.15321161406372</v>
          </cell>
        </row>
        <row r="3456">
          <cell r="A3456" t="str">
            <v>Schuilingite-(Nd)</v>
          </cell>
          <cell r="D3456">
            <v>696.15750999999989</v>
          </cell>
          <cell r="F3456">
            <v>1.5926481925045959</v>
          </cell>
          <cell r="K3456">
            <v>5.1759838086067624</v>
          </cell>
          <cell r="M3456">
            <v>34.473663869545845</v>
          </cell>
        </row>
        <row r="3457">
          <cell r="A3457" t="str">
            <v>Schulenbergite</v>
          </cell>
          <cell r="D3457">
            <v>846.72924</v>
          </cell>
          <cell r="F3457">
            <v>1.904627741448967</v>
          </cell>
          <cell r="K3457">
            <v>0.7092586055018012</v>
          </cell>
          <cell r="M3457">
            <v>38.73584193218602</v>
          </cell>
        </row>
        <row r="3458">
          <cell r="A3458" t="str">
            <v>Schultenite</v>
          </cell>
          <cell r="D3458">
            <v>347.12714</v>
          </cell>
          <cell r="F3458">
            <v>0.29036623296006187</v>
          </cell>
          <cell r="M3458">
            <v>18.436357353101229</v>
          </cell>
        </row>
        <row r="3459">
          <cell r="A3459" t="str">
            <v>Schumacherite</v>
          </cell>
          <cell r="D3459">
            <v>900.22065239999995</v>
          </cell>
          <cell r="F3459">
            <v>0.11196588273250774</v>
          </cell>
          <cell r="M3459">
            <v>17.772753776916129</v>
          </cell>
        </row>
        <row r="3460">
          <cell r="A3460" t="str">
            <v>Schwartzembergite</v>
          </cell>
          <cell r="D3460">
            <v>1782.8143399999999</v>
          </cell>
          <cell r="M3460">
            <v>8.0768141005641674</v>
          </cell>
        </row>
        <row r="3461">
          <cell r="A3461" t="str">
            <v>Schwertmannite</v>
          </cell>
          <cell r="D3461">
            <v>1545.7576800000002</v>
          </cell>
          <cell r="F3461">
            <v>0.78248228402785602</v>
          </cell>
          <cell r="M3461">
            <v>37.261881823546879</v>
          </cell>
        </row>
        <row r="3462">
          <cell r="A3462" t="str">
            <v>Sclarite</v>
          </cell>
          <cell r="D3462">
            <v>694.33902</v>
          </cell>
          <cell r="F3462">
            <v>1.4516539773322834</v>
          </cell>
          <cell r="K3462">
            <v>3.4596932201793869</v>
          </cell>
          <cell r="M3462">
            <v>36.868214607901486</v>
          </cell>
        </row>
        <row r="3463">
          <cell r="A3463" t="str">
            <v>Scolecite</v>
          </cell>
          <cell r="D3463">
            <v>392.33742000000001</v>
          </cell>
          <cell r="F3463">
            <v>1.5414384893492954</v>
          </cell>
          <cell r="M3463">
            <v>53.013602424158265</v>
          </cell>
        </row>
        <row r="3464">
          <cell r="A3464" t="str">
            <v>Scorodite</v>
          </cell>
          <cell r="D3464">
            <v>230.79675999999998</v>
          </cell>
          <cell r="F3464">
            <v>1.7468876079542888</v>
          </cell>
          <cell r="M3464">
            <v>41.593478175343542</v>
          </cell>
        </row>
        <row r="3465">
          <cell r="A3465" t="str">
            <v>Scorzalite</v>
          </cell>
          <cell r="D3465">
            <v>325.88198399999999</v>
          </cell>
          <cell r="F3465">
            <v>0.61859203606665181</v>
          </cell>
          <cell r="M3465">
            <v>49.095687351651819</v>
          </cell>
        </row>
        <row r="3466">
          <cell r="A3466" t="str">
            <v>Scotlandite</v>
          </cell>
          <cell r="D3466">
            <v>287.26419999999996</v>
          </cell>
          <cell r="M3466">
            <v>16.708730151546906</v>
          </cell>
        </row>
        <row r="3467">
          <cell r="A3467" t="str">
            <v>Scrutinyite</v>
          </cell>
          <cell r="D3467">
            <v>239.19879999999998</v>
          </cell>
          <cell r="M3467">
            <v>13.377491860327059</v>
          </cell>
        </row>
        <row r="3468">
          <cell r="A3468" t="str">
            <v>Seamanite</v>
          </cell>
          <cell r="D3468">
            <v>372.63955200000004</v>
          </cell>
          <cell r="F3468">
            <v>1.6229195123119939</v>
          </cell>
          <cell r="J3468">
            <v>2.9009266305687271</v>
          </cell>
          <cell r="M3468">
            <v>42.935324267457254</v>
          </cell>
        </row>
        <row r="3469">
          <cell r="A3469" t="str">
            <v>Searlesite</v>
          </cell>
          <cell r="D3469">
            <v>203.98244800000001</v>
          </cell>
          <cell r="F3469">
            <v>0.98826149983257394</v>
          </cell>
          <cell r="J3469">
            <v>5.2994755705647778</v>
          </cell>
          <cell r="M3469">
            <v>54.904625911735309</v>
          </cell>
          <cell r="P3469">
            <v>11.270463819514511</v>
          </cell>
        </row>
        <row r="3470">
          <cell r="A3470" t="str">
            <v>Sederholmite</v>
          </cell>
          <cell r="D3470">
            <v>137.65</v>
          </cell>
        </row>
        <row r="3471">
          <cell r="A3471" t="str">
            <v>Sedovite</v>
          </cell>
          <cell r="D3471">
            <v>557.90409999999997</v>
          </cell>
          <cell r="M3471">
            <v>22.942150810506682</v>
          </cell>
        </row>
        <row r="3472">
          <cell r="A3472" t="str">
            <v>Seeligerite</v>
          </cell>
          <cell r="D3472">
            <v>918.86016999999993</v>
          </cell>
          <cell r="M3472">
            <v>6.9648899897358705</v>
          </cell>
        </row>
        <row r="3473">
          <cell r="A3473" t="str">
            <v>Seelite-1</v>
          </cell>
          <cell r="D3473">
            <v>620.81876</v>
          </cell>
          <cell r="F3473">
            <v>2.2729918793046786</v>
          </cell>
          <cell r="M3473">
            <v>37.368603358571193</v>
          </cell>
        </row>
        <row r="3474">
          <cell r="A3474" t="str">
            <v>Seelite-2</v>
          </cell>
          <cell r="D3474">
            <v>548.15927999999997</v>
          </cell>
          <cell r="F3474">
            <v>2.5742809644671167</v>
          </cell>
          <cell r="M3474">
            <v>35.900627277531456</v>
          </cell>
        </row>
        <row r="3475">
          <cell r="A3475" t="str">
            <v>Segelerite</v>
          </cell>
          <cell r="D3475">
            <v>399.24118400000003</v>
          </cell>
          <cell r="F3475">
            <v>2.2721754076353005</v>
          </cell>
          <cell r="M3475">
            <v>52.096879864979051</v>
          </cell>
        </row>
        <row r="3476">
          <cell r="A3476" t="str">
            <v>Segnitite</v>
          </cell>
          <cell r="D3476">
            <v>755.63138000000004</v>
          </cell>
          <cell r="F3476">
            <v>0.93373305910085425</v>
          </cell>
          <cell r="M3476">
            <v>29.642972212191609</v>
          </cell>
        </row>
        <row r="3477">
          <cell r="A3477" t="str">
            <v>Seidite-(Ce)</v>
          </cell>
          <cell r="D3477">
            <v>1053.3196752000001</v>
          </cell>
          <cell r="F3477">
            <v>0.95691747124026372</v>
          </cell>
          <cell r="M3477">
            <v>41.011652034125035</v>
          </cell>
          <cell r="N3477">
            <v>1.8036692608435951</v>
          </cell>
          <cell r="P3477">
            <v>8.7304048490824204</v>
          </cell>
        </row>
        <row r="3478">
          <cell r="A3478" t="str">
            <v>Seidozerite</v>
          </cell>
          <cell r="D3478">
            <v>368.37834864000001</v>
          </cell>
          <cell r="M3478">
            <v>36.048540987889254</v>
          </cell>
          <cell r="N3478">
            <v>3.610115059448407</v>
          </cell>
          <cell r="P3478">
            <v>11.233445872368685</v>
          </cell>
        </row>
        <row r="3479">
          <cell r="A3479" t="str">
            <v>Seinajokite</v>
          </cell>
          <cell r="D3479">
            <v>276.64355</v>
          </cell>
        </row>
        <row r="3480">
          <cell r="A3480" t="str">
            <v>Sekaninaite</v>
          </cell>
          <cell r="D3480">
            <v>632.26585999999998</v>
          </cell>
          <cell r="M3480">
            <v>45.548750647393803</v>
          </cell>
        </row>
        <row r="3481">
          <cell r="A3481" t="str">
            <v>Selenium</v>
          </cell>
          <cell r="D3481">
            <v>78.959999999999994</v>
          </cell>
        </row>
        <row r="3482">
          <cell r="A3482" t="str">
            <v>Selenostephanite</v>
          </cell>
          <cell r="D3482">
            <v>930.03700000000003</v>
          </cell>
        </row>
        <row r="3483">
          <cell r="A3483" t="str">
            <v>Seligmannite</v>
          </cell>
          <cell r="D3483">
            <v>441.86559999999997</v>
          </cell>
        </row>
        <row r="3484">
          <cell r="A3484" t="str">
            <v>Sellaite</v>
          </cell>
          <cell r="D3484">
            <v>62.301806399999997</v>
          </cell>
          <cell r="N3484">
            <v>60.988290060238128</v>
          </cell>
        </row>
        <row r="3485">
          <cell r="A3485" t="str">
            <v>Selwynite</v>
          </cell>
          <cell r="D3485">
            <v>673.95659599999999</v>
          </cell>
          <cell r="F3485">
            <v>0.59822250037003866</v>
          </cell>
          <cell r="I3485">
            <v>1.0029036053829199</v>
          </cell>
          <cell r="M3485">
            <v>42.731119735194341</v>
          </cell>
          <cell r="P3485">
            <v>3.4111644780163264</v>
          </cell>
        </row>
        <row r="3486">
          <cell r="A3486" t="str">
            <v>Semenovite</v>
          </cell>
          <cell r="D3486">
            <v>1853.2817180000002</v>
          </cell>
          <cell r="F3486">
            <v>0.21754706588002934</v>
          </cell>
          <cell r="I3486">
            <v>3.0149499375787832</v>
          </cell>
          <cell r="M3486">
            <v>38.330565347971557</v>
          </cell>
          <cell r="N3486">
            <v>4.6130501137334363</v>
          </cell>
          <cell r="P3486">
            <v>8.3112806921888609</v>
          </cell>
        </row>
        <row r="3487">
          <cell r="A3487" t="str">
            <v>Semseyite</v>
          </cell>
          <cell r="D3487">
            <v>3512.1860000000001</v>
          </cell>
        </row>
        <row r="3488">
          <cell r="A3488" t="str">
            <v>Senaite</v>
          </cell>
          <cell r="D3488">
            <v>1904.6584</v>
          </cell>
          <cell r="M3488">
            <v>31.92053756201112</v>
          </cell>
        </row>
        <row r="3489">
          <cell r="A3489" t="str">
            <v>Senarmontite</v>
          </cell>
          <cell r="D3489">
            <v>275.49880000000002</v>
          </cell>
          <cell r="M3489">
            <v>11.614860028428435</v>
          </cell>
        </row>
        <row r="3490">
          <cell r="A3490" t="str">
            <v>Senegalite</v>
          </cell>
          <cell r="D3490">
            <v>217.97174199999998</v>
          </cell>
          <cell r="F3490">
            <v>2.312088692670998</v>
          </cell>
          <cell r="M3490">
            <v>58.721006138492946</v>
          </cell>
        </row>
        <row r="3491">
          <cell r="A3491" t="str">
            <v>Sengierite</v>
          </cell>
          <cell r="D3491">
            <v>1005.1172799999999</v>
          </cell>
          <cell r="F3491">
            <v>1.2033700186708562</v>
          </cell>
          <cell r="M3491">
            <v>28.652298167632733</v>
          </cell>
        </row>
        <row r="3492">
          <cell r="A3492" t="str">
            <v>Sepiolite</v>
          </cell>
          <cell r="D3492">
            <v>613.81568000000004</v>
          </cell>
          <cell r="F3492">
            <v>1.9705068466155833</v>
          </cell>
          <cell r="M3492">
            <v>54.737506868511396</v>
          </cell>
        </row>
        <row r="3493">
          <cell r="A3493" t="str">
            <v>Serandite</v>
          </cell>
          <cell r="D3493">
            <v>354.694883</v>
          </cell>
          <cell r="F3493">
            <v>0.28417100113620758</v>
          </cell>
          <cell r="M3493">
            <v>40.596751433823194</v>
          </cell>
          <cell r="P3493">
            <v>6.4815617878535905</v>
          </cell>
        </row>
        <row r="3494">
          <cell r="A3494" t="str">
            <v>Serendibite</v>
          </cell>
          <cell r="D3494">
            <v>706.14938200000006</v>
          </cell>
          <cell r="J3494">
            <v>0.91850253860308539</v>
          </cell>
          <cell r="M3494">
            <v>45.314491261567085</v>
          </cell>
        </row>
        <row r="3495">
          <cell r="A3495" t="str">
            <v>Sergeevite</v>
          </cell>
          <cell r="D3495">
            <v>1307.7833999999998</v>
          </cell>
          <cell r="F3495">
            <v>1.5414479186691008</v>
          </cell>
          <cell r="K3495">
            <v>11.939515366229607</v>
          </cell>
          <cell r="M3495">
            <v>59.946517137318011</v>
          </cell>
        </row>
        <row r="3496">
          <cell r="A3496" t="str">
            <v>Serpierite</v>
          </cell>
          <cell r="D3496">
            <v>644.32308</v>
          </cell>
          <cell r="F3496">
            <v>1.8772073165530561</v>
          </cell>
          <cell r="M3496">
            <v>42.213263569574444</v>
          </cell>
        </row>
        <row r="3497">
          <cell r="A3497" t="str">
            <v>Serrabrancaite</v>
          </cell>
          <cell r="D3497">
            <v>167.92469199999999</v>
          </cell>
          <cell r="F3497">
            <v>1.2004666949158378</v>
          </cell>
          <cell r="M3497">
            <v>47.638616481726224</v>
          </cell>
        </row>
        <row r="3498">
          <cell r="A3498" t="str">
            <v>Sewardite</v>
          </cell>
          <cell r="D3498">
            <v>464.68017399999997</v>
          </cell>
          <cell r="F3498">
            <v>0.45551200985820423</v>
          </cell>
          <cell r="M3498">
            <v>34.43099339116629</v>
          </cell>
        </row>
        <row r="3499">
          <cell r="A3499" t="str">
            <v>Shabaite-(Nd)</v>
          </cell>
          <cell r="D3499">
            <v>969.95532249999997</v>
          </cell>
          <cell r="F3499">
            <v>1.4548257711117414</v>
          </cell>
          <cell r="K3499">
            <v>4.9532178323605205</v>
          </cell>
          <cell r="M3499">
            <v>36.28897041286146</v>
          </cell>
        </row>
        <row r="3500">
          <cell r="A3500" t="str">
            <v>Shabynite</v>
          </cell>
          <cell r="D3500">
            <v>408.33641999999998</v>
          </cell>
          <cell r="F3500">
            <v>3.2089275798617227</v>
          </cell>
          <cell r="J3500">
            <v>2.6473269271450244</v>
          </cell>
          <cell r="M3500">
            <v>47.018289478073008</v>
          </cell>
        </row>
        <row r="3501">
          <cell r="A3501" t="str">
            <v>Shadlunite</v>
          </cell>
          <cell r="D3501">
            <v>902.20474999999999</v>
          </cell>
        </row>
        <row r="3502">
          <cell r="A3502" t="str">
            <v>Shafranovskite</v>
          </cell>
          <cell r="D3502">
            <v>1080.4983145000001</v>
          </cell>
          <cell r="F3502">
            <v>1.1194168318158908</v>
          </cell>
          <cell r="M3502">
            <v>44.422281234386865</v>
          </cell>
          <cell r="P3502">
            <v>8.5108019851520087</v>
          </cell>
        </row>
        <row r="3503">
          <cell r="A3503" t="str">
            <v>Shakhovite</v>
          </cell>
          <cell r="D3503">
            <v>1023.13022</v>
          </cell>
          <cell r="F3503">
            <v>0.29554595699460429</v>
          </cell>
          <cell r="M3503">
            <v>9.3826179819026354</v>
          </cell>
        </row>
        <row r="3504">
          <cell r="A3504" t="str">
            <v>Shandite</v>
          </cell>
          <cell r="D3504">
            <v>654.60200000000009</v>
          </cell>
        </row>
        <row r="3505">
          <cell r="A3505" t="str">
            <v>Shannonite</v>
          </cell>
          <cell r="D3505">
            <v>490.40859999999998</v>
          </cell>
          <cell r="K3505">
            <v>2.4491821717645248</v>
          </cell>
          <cell r="M3505">
            <v>13.049852714654678</v>
          </cell>
        </row>
        <row r="3506">
          <cell r="A3506" t="str">
            <v>Sharpite</v>
          </cell>
          <cell r="D3506">
            <v>2136.4112399999999</v>
          </cell>
          <cell r="F3506">
            <v>0.75486590306461787</v>
          </cell>
          <cell r="K3506">
            <v>2.8110224696252768</v>
          </cell>
          <cell r="M3506">
            <v>27.708981722077063</v>
          </cell>
        </row>
        <row r="3507">
          <cell r="A3507" t="str">
            <v>Shattuckite</v>
          </cell>
          <cell r="D3507">
            <v>656.07947999999999</v>
          </cell>
          <cell r="F3507">
            <v>0.307261553127679</v>
          </cell>
          <cell r="M3507">
            <v>34.14092451115831</v>
          </cell>
        </row>
        <row r="3508">
          <cell r="A3508" t="str">
            <v>Shcherbakovite</v>
          </cell>
          <cell r="D3508">
            <v>586.87262120000003</v>
          </cell>
          <cell r="M3508">
            <v>38.166987504374653</v>
          </cell>
          <cell r="P3508">
            <v>3.5256017153590813</v>
          </cell>
        </row>
        <row r="3509">
          <cell r="A3509" t="str">
            <v>Shcherbinaite</v>
          </cell>
          <cell r="D3509">
            <v>181.88</v>
          </cell>
          <cell r="M3509">
            <v>43.983395645480542</v>
          </cell>
        </row>
        <row r="3510">
          <cell r="A3510" t="str">
            <v>Sheldrickite</v>
          </cell>
          <cell r="D3510">
            <v>338.25265759999996</v>
          </cell>
          <cell r="F3510">
            <v>0.59596870998834106</v>
          </cell>
          <cell r="K3510">
            <v>7.1017919476059719</v>
          </cell>
          <cell r="M3510">
            <v>33.110102015056569</v>
          </cell>
          <cell r="N3510">
            <v>16.849892622987035</v>
          </cell>
          <cell r="P3510">
            <v>6.7966259786749434</v>
          </cell>
        </row>
        <row r="3511">
          <cell r="A3511" t="str">
            <v>Sherwoodite</v>
          </cell>
          <cell r="D3511">
            <v>4129.8347599999997</v>
          </cell>
          <cell r="F3511">
            <v>2.7335059768832015</v>
          </cell>
          <cell r="M3511">
            <v>52.687783566430156</v>
          </cell>
        </row>
        <row r="3512">
          <cell r="A3512" t="str">
            <v>Shibkovite</v>
          </cell>
          <cell r="D3512">
            <v>1180.1678104</v>
          </cell>
          <cell r="M3512">
            <v>40.670656814247238</v>
          </cell>
          <cell r="P3512">
            <v>0.58440251794889997</v>
          </cell>
        </row>
        <row r="3513">
          <cell r="A3513" t="str">
            <v>Shigaite</v>
          </cell>
          <cell r="D3513">
            <v>1202.9034300000001</v>
          </cell>
          <cell r="F3513">
            <v>3.1841059759884467</v>
          </cell>
          <cell r="M3513">
            <v>50.542477877879186</v>
          </cell>
        </row>
        <row r="3514">
          <cell r="A3514" t="str">
            <v>Shirokshinite</v>
          </cell>
          <cell r="D3514">
            <v>421.03087440000002</v>
          </cell>
          <cell r="M3514">
            <v>38.000538613231925</v>
          </cell>
          <cell r="N3514">
            <v>9.0247078564364767</v>
          </cell>
          <cell r="P3514">
            <v>5.460352054409813</v>
          </cell>
        </row>
        <row r="3515">
          <cell r="A3515" t="str">
            <v>Shkatulkalite</v>
          </cell>
          <cell r="D3515">
            <v>1985.3921132</v>
          </cell>
          <cell r="F3515">
            <v>1.3199629345641544</v>
          </cell>
          <cell r="M3515">
            <v>45.127931860064969</v>
          </cell>
          <cell r="N3515">
            <v>0.95690937189122294</v>
          </cell>
          <cell r="P3515">
            <v>11.579459718385669</v>
          </cell>
        </row>
        <row r="3516">
          <cell r="A3516" t="str">
            <v>Shomiokite-(Y)</v>
          </cell>
          <cell r="D3516">
            <v>391.94859399999996</v>
          </cell>
          <cell r="F3516">
            <v>1.5429676474359291</v>
          </cell>
          <cell r="K3516">
            <v>9.1932974251210116</v>
          </cell>
          <cell r="M3516">
            <v>48.984178777281187</v>
          </cell>
          <cell r="P3516">
            <v>17.59651777191986</v>
          </cell>
        </row>
        <row r="3517">
          <cell r="A3517" t="str">
            <v>Shortite</v>
          </cell>
          <cell r="D3517">
            <v>306.16313600000001</v>
          </cell>
          <cell r="K3517">
            <v>11.769215742551056</v>
          </cell>
          <cell r="M3517">
            <v>47.031984934985765</v>
          </cell>
          <cell r="P3517">
            <v>15.017985705503095</v>
          </cell>
        </row>
        <row r="3518">
          <cell r="A3518" t="str">
            <v>Shuangfengite</v>
          </cell>
          <cell r="D3518">
            <v>447.42</v>
          </cell>
        </row>
        <row r="3519">
          <cell r="A3519" t="str">
            <v>Shubnikovite</v>
          </cell>
          <cell r="D3519">
            <v>1600.6061999999997</v>
          </cell>
          <cell r="F3519">
            <v>0.94458587002849326</v>
          </cell>
          <cell r="M3519">
            <v>31.986681046218617</v>
          </cell>
        </row>
        <row r="3520">
          <cell r="A3520" t="str">
            <v>Shuiskite</v>
          </cell>
          <cell r="D3520">
            <v>506.84884199999999</v>
          </cell>
          <cell r="F3520">
            <v>0.7954560937913715</v>
          </cell>
          <cell r="M3520">
            <v>44.192978544873547</v>
          </cell>
        </row>
        <row r="3521">
          <cell r="A3521" t="str">
            <v>Sibirskite</v>
          </cell>
          <cell r="D3521">
            <v>99.894139999999993</v>
          </cell>
          <cell r="F3521">
            <v>1.0090081360127834</v>
          </cell>
          <cell r="J3521">
            <v>10.821455592890636</v>
          </cell>
          <cell r="M3521">
            <v>48.049064739933698</v>
          </cell>
        </row>
        <row r="3522">
          <cell r="A3522" t="str">
            <v>Sicherite</v>
          </cell>
          <cell r="D3522">
            <v>878.48929999999996</v>
          </cell>
        </row>
        <row r="3523">
          <cell r="A3523" t="str">
            <v>Sicklerite</v>
          </cell>
          <cell r="D3523">
            <v>157.07764949999998</v>
          </cell>
          <cell r="H3523">
            <v>4.4188336291599528</v>
          </cell>
          <cell r="M3523">
            <v>40.742651932794551</v>
          </cell>
        </row>
        <row r="3524">
          <cell r="A3524" t="str">
            <v>Siderazot</v>
          </cell>
          <cell r="D3524">
            <v>307.24848000000003</v>
          </cell>
          <cell r="L3524">
            <v>9.1175324935700246</v>
          </cell>
        </row>
        <row r="3525">
          <cell r="A3525" t="str">
            <v>Siderite</v>
          </cell>
          <cell r="D3525">
            <v>115.8562</v>
          </cell>
          <cell r="K3525">
            <v>10.36716205088722</v>
          </cell>
          <cell r="M3525">
            <v>41.429116439172006</v>
          </cell>
        </row>
        <row r="3526">
          <cell r="A3526" t="str">
            <v>Sideronatrite</v>
          </cell>
          <cell r="D3526">
            <v>365.00691599999999</v>
          </cell>
          <cell r="F3526">
            <v>1.9329989900794102</v>
          </cell>
          <cell r="M3526">
            <v>52.599770465719061</v>
          </cell>
          <cell r="P3526">
            <v>12.596894465418842</v>
          </cell>
        </row>
        <row r="3527">
          <cell r="A3527" t="str">
            <v>Siderophyllite</v>
          </cell>
          <cell r="D3527">
            <v>484.90319479999999</v>
          </cell>
          <cell r="F3527">
            <v>0.10393208487889302</v>
          </cell>
          <cell r="M3527">
            <v>34.644791331863587</v>
          </cell>
          <cell r="N3527">
            <v>5.8769678372100502</v>
          </cell>
        </row>
        <row r="3528">
          <cell r="A3528" t="str">
            <v>Siderotil</v>
          </cell>
          <cell r="D3528">
            <v>241.98699999999999</v>
          </cell>
          <cell r="F3528">
            <v>4.1652650762231032</v>
          </cell>
          <cell r="M3528">
            <v>59.505097381264285</v>
          </cell>
        </row>
        <row r="3529">
          <cell r="A3529" t="str">
            <v>Sidorenkite</v>
          </cell>
          <cell r="D3529">
            <v>278.88791600000002</v>
          </cell>
          <cell r="K3529">
            <v>4.3067480915881626</v>
          </cell>
          <cell r="M3529">
            <v>40.157996662716641</v>
          </cell>
          <cell r="P3529">
            <v>24.730115592387303</v>
          </cell>
        </row>
        <row r="3530">
          <cell r="A3530" t="str">
            <v>Sidpietersite</v>
          </cell>
          <cell r="D3530">
            <v>1006.9436799999999</v>
          </cell>
          <cell r="F3530">
            <v>0.20019788991574985</v>
          </cell>
          <cell r="M3530">
            <v>11.122349961022648</v>
          </cell>
        </row>
        <row r="3531">
          <cell r="A3531" t="str">
            <v>Sidwillite</v>
          </cell>
          <cell r="D3531">
            <v>179.96876</v>
          </cell>
          <cell r="F3531">
            <v>2.2402554754502946</v>
          </cell>
          <cell r="M3531">
            <v>44.450492407682312</v>
          </cell>
        </row>
        <row r="3532">
          <cell r="A3532" t="str">
            <v>Siegenite</v>
          </cell>
          <cell r="D3532">
            <v>304.51640000000003</v>
          </cell>
        </row>
        <row r="3533">
          <cell r="A3533" t="str">
            <v>Sieleckiite</v>
          </cell>
          <cell r="D3533">
            <v>728.62552400000015</v>
          </cell>
          <cell r="F3533">
            <v>2.2133509558471078</v>
          </cell>
          <cell r="M3533">
            <v>48.308326898523518</v>
          </cell>
        </row>
        <row r="3534">
          <cell r="A3534" t="str">
            <v>Sigismundite</v>
          </cell>
          <cell r="D3534">
            <v>2242.0665079999999</v>
          </cell>
          <cell r="F3534">
            <v>8.9911694983492441E-2</v>
          </cell>
          <cell r="M3534">
            <v>35.68002988071931</v>
          </cell>
          <cell r="P3534">
            <v>3.0761488900488949</v>
          </cell>
        </row>
        <row r="3535">
          <cell r="A3535" t="str">
            <v>Sigloite</v>
          </cell>
          <cell r="D3535">
            <v>440.851224</v>
          </cell>
          <cell r="F3535">
            <v>2.9722544220496481</v>
          </cell>
          <cell r="M3535">
            <v>58.067299366282356</v>
          </cell>
        </row>
        <row r="3536">
          <cell r="A3536" t="str">
            <v>Silhydrite</v>
          </cell>
          <cell r="D3536">
            <v>198.26817999999997</v>
          </cell>
          <cell r="F3536">
            <v>1.0167440887387984</v>
          </cell>
          <cell r="M3536">
            <v>56.487026813884114</v>
          </cell>
        </row>
        <row r="3537">
          <cell r="A3537" t="str">
            <v>Silicon</v>
          </cell>
          <cell r="D3537">
            <v>28.0855</v>
          </cell>
        </row>
        <row r="3538">
          <cell r="A3538" t="str">
            <v>Silinaite</v>
          </cell>
          <cell r="D3538">
            <v>202.12932799999999</v>
          </cell>
          <cell r="F3538">
            <v>1.9946437461069482</v>
          </cell>
          <cell r="H3538">
            <v>3.4339400762268406</v>
          </cell>
          <cell r="M3538">
            <v>55.407991065997123</v>
          </cell>
          <cell r="P3538">
            <v>11.373791338187205</v>
          </cell>
        </row>
        <row r="3539">
          <cell r="A3539" t="str">
            <v>Sillenite</v>
          </cell>
          <cell r="D3539">
            <v>2855.8382999999999</v>
          </cell>
          <cell r="M3539">
            <v>11.204696008173851</v>
          </cell>
        </row>
        <row r="3540">
          <cell r="A3540" t="str">
            <v>Sillimanite</v>
          </cell>
          <cell r="D3540">
            <v>162.04558</v>
          </cell>
          <cell r="M3540">
            <v>49.366974403127813</v>
          </cell>
        </row>
        <row r="3541">
          <cell r="A3541" t="str">
            <v>Silver</v>
          </cell>
          <cell r="D3541">
            <v>107.8682</v>
          </cell>
        </row>
        <row r="3542">
          <cell r="A3542" t="str">
            <v>Silvialite</v>
          </cell>
          <cell r="D3542">
            <v>939.25344799999993</v>
          </cell>
          <cell r="K3542">
            <v>0.51151262848491563</v>
          </cell>
          <cell r="M3542">
            <v>47.014300659772502</v>
          </cell>
          <cell r="P3542">
            <v>2.4476639451208064</v>
          </cell>
        </row>
        <row r="3543">
          <cell r="A3543" t="str">
            <v>Simferite</v>
          </cell>
          <cell r="D3543">
            <v>273.60883899999999</v>
          </cell>
          <cell r="H3543">
            <v>2.5368332490164911</v>
          </cell>
          <cell r="M3543">
            <v>46.780360045312719</v>
          </cell>
        </row>
        <row r="3544">
          <cell r="A3544" t="str">
            <v>Simmonsite</v>
          </cell>
          <cell r="D3544">
            <v>193.89249519999998</v>
          </cell>
          <cell r="H3544">
            <v>3.5798188026000504</v>
          </cell>
          <cell r="N3544">
            <v>58.790526720706204</v>
          </cell>
          <cell r="P3544">
            <v>23.713932791762847</v>
          </cell>
        </row>
        <row r="3545">
          <cell r="A3545" t="str">
            <v>Simonellite</v>
          </cell>
          <cell r="D3545">
            <v>252.39955999999998</v>
          </cell>
          <cell r="F3545">
            <v>9.5842322387566785</v>
          </cell>
          <cell r="K3545">
            <v>90.41576776124333</v>
          </cell>
        </row>
        <row r="3546">
          <cell r="A3546" t="str">
            <v>Simonite</v>
          </cell>
          <cell r="D3546">
            <v>822.13409999999999</v>
          </cell>
        </row>
        <row r="3547">
          <cell r="A3547" t="str">
            <v>Simonkolleite</v>
          </cell>
          <cell r="D3547">
            <v>551.92939999999999</v>
          </cell>
          <cell r="F3547">
            <v>1.8262118307160298</v>
          </cell>
          <cell r="M3547">
            <v>26.089315046453404</v>
          </cell>
        </row>
        <row r="3548">
          <cell r="A3548" t="str">
            <v>Simplotite</v>
          </cell>
          <cell r="D3548">
            <v>477.91500000000002</v>
          </cell>
          <cell r="F3548">
            <v>2.1090361256708832</v>
          </cell>
          <cell r="M3548">
            <v>46.868501721017338</v>
          </cell>
        </row>
        <row r="3549">
          <cell r="A3549" t="str">
            <v>Simpsonite</v>
          </cell>
          <cell r="D3549">
            <v>813.65385000000003</v>
          </cell>
          <cell r="F3549">
            <v>0.12387823151085688</v>
          </cell>
          <cell r="M3549">
            <v>27.529102209741897</v>
          </cell>
        </row>
        <row r="3550">
          <cell r="A3550" t="str">
            <v>Sincosite</v>
          </cell>
          <cell r="D3550">
            <v>453.97892399999995</v>
          </cell>
          <cell r="F3550">
            <v>2.2202352283649187</v>
          </cell>
          <cell r="M3550">
            <v>52.8639078407966</v>
          </cell>
        </row>
        <row r="3551">
          <cell r="A3551" t="str">
            <v>Sinhalite</v>
          </cell>
          <cell r="D3551">
            <v>126.09414</v>
          </cell>
          <cell r="J3551">
            <v>8.5729598536458553</v>
          </cell>
          <cell r="M3551">
            <v>50.75382567342146</v>
          </cell>
        </row>
        <row r="3552">
          <cell r="A3552" t="str">
            <v>Sinjarite</v>
          </cell>
          <cell r="D3552">
            <v>147.01396</v>
          </cell>
          <cell r="F3552">
            <v>2.7424334396543024</v>
          </cell>
          <cell r="M3552">
            <v>21.765824143503107</v>
          </cell>
        </row>
        <row r="3553">
          <cell r="A3553" t="str">
            <v>Sinkankasite</v>
          </cell>
          <cell r="D3553">
            <v>398.97721399999995</v>
          </cell>
          <cell r="F3553">
            <v>3.7894645281672661</v>
          </cell>
          <cell r="M3553">
            <v>60.151555421909386</v>
          </cell>
        </row>
        <row r="3554">
          <cell r="A3554" t="str">
            <v>Sinnerite</v>
          </cell>
          <cell r="D3554">
            <v>969.55640000000005</v>
          </cell>
        </row>
        <row r="3555">
          <cell r="A3555" t="str">
            <v>Sinoite</v>
          </cell>
          <cell r="D3555">
            <v>100.18388</v>
          </cell>
          <cell r="L3555">
            <v>27.962063357897499</v>
          </cell>
          <cell r="M3555">
            <v>15.970034300927455</v>
          </cell>
        </row>
        <row r="3556">
          <cell r="A3556" t="str">
            <v>Sitinakite</v>
          </cell>
          <cell r="D3556">
            <v>658.10052100000007</v>
          </cell>
          <cell r="F3556">
            <v>1.2635615281635675</v>
          </cell>
          <cell r="M3556">
            <v>41.32952205944234</v>
          </cell>
          <cell r="P3556">
            <v>6.9867040874140249</v>
          </cell>
        </row>
        <row r="3557">
          <cell r="A3557" t="str">
            <v>Sjogrenite</v>
          </cell>
          <cell r="D3557">
            <v>645.71235999999999</v>
          </cell>
          <cell r="F3557">
            <v>3.7463368364204768</v>
          </cell>
          <cell r="K3557">
            <v>1.8601161668951169</v>
          </cell>
          <cell r="M3557">
            <v>54.51139265787014</v>
          </cell>
        </row>
        <row r="3558">
          <cell r="A3558" t="str">
            <v>Skinnerite</v>
          </cell>
          <cell r="D3558">
            <v>408.58600000000001</v>
          </cell>
        </row>
        <row r="3559">
          <cell r="A3559" t="str">
            <v>Skippenite</v>
          </cell>
          <cell r="D3559">
            <v>679.5972999999999</v>
          </cell>
        </row>
        <row r="3560">
          <cell r="A3560" t="str">
            <v>Sklodowskite</v>
          </cell>
          <cell r="D3560">
            <v>858.63415999999995</v>
          </cell>
          <cell r="F3560">
            <v>1.6434426508258189</v>
          </cell>
          <cell r="M3560">
            <v>33.540384649965475</v>
          </cell>
        </row>
        <row r="3561">
          <cell r="A3561" t="str">
            <v>Skutterudite</v>
          </cell>
          <cell r="D3561">
            <v>246.1764</v>
          </cell>
        </row>
        <row r="3562">
          <cell r="A3562" t="str">
            <v>Slavikite</v>
          </cell>
          <cell r="D3562">
            <v>1719.8282480000003</v>
          </cell>
          <cell r="F3562">
            <v>4.2197050830159402</v>
          </cell>
          <cell r="M3562">
            <v>62.329468145821501</v>
          </cell>
          <cell r="P3562">
            <v>1.3367479006543215</v>
          </cell>
        </row>
        <row r="3563">
          <cell r="A3563" t="str">
            <v>Slawsonite</v>
          </cell>
          <cell r="D3563">
            <v>309.64532200000002</v>
          </cell>
          <cell r="M3563">
            <v>41.336067722024225</v>
          </cell>
        </row>
        <row r="3564">
          <cell r="A3564" t="str">
            <v>Smirnite</v>
          </cell>
          <cell r="D3564">
            <v>625.55780000000004</v>
          </cell>
          <cell r="M3564">
            <v>12.788106870380322</v>
          </cell>
        </row>
        <row r="3565">
          <cell r="A3565" t="str">
            <v>Smithite</v>
          </cell>
          <cell r="D3565">
            <v>246.92180000000002</v>
          </cell>
        </row>
        <row r="3566">
          <cell r="A3566" t="str">
            <v>Smithsonite</v>
          </cell>
          <cell r="D3566">
            <v>125.39919999999999</v>
          </cell>
          <cell r="K3566">
            <v>9.5782110252696988</v>
          </cell>
          <cell r="M3566">
            <v>38.276320742078099</v>
          </cell>
        </row>
        <row r="3567">
          <cell r="A3567" t="str">
            <v>Smolianinovite</v>
          </cell>
          <cell r="D3567">
            <v>1081.490112</v>
          </cell>
          <cell r="F3567">
            <v>2.1901809121672304</v>
          </cell>
          <cell r="M3567">
            <v>42.754219837009479</v>
          </cell>
        </row>
        <row r="3568">
          <cell r="A3568" t="str">
            <v>Smrkovecite</v>
          </cell>
          <cell r="D3568">
            <v>545.93890199999998</v>
          </cell>
          <cell r="F3568">
            <v>0.18462505535097407</v>
          </cell>
          <cell r="M3568">
            <v>17.583725880006991</v>
          </cell>
        </row>
        <row r="3569">
          <cell r="A3569" t="str">
            <v>Smythite</v>
          </cell>
          <cell r="D3569">
            <v>861.74575000000004</v>
          </cell>
        </row>
        <row r="3570">
          <cell r="A3570" t="str">
            <v>Sobolevite</v>
          </cell>
          <cell r="D3570">
            <v>1378.4309514000004</v>
          </cell>
          <cell r="M3570">
            <v>38.535124262880792</v>
          </cell>
          <cell r="N3570">
            <v>0.68913147882758696</v>
          </cell>
          <cell r="P3570">
            <v>22.515590475154497</v>
          </cell>
        </row>
        <row r="3571">
          <cell r="A3571" t="str">
            <v>Sobolevskite</v>
          </cell>
          <cell r="D3571">
            <v>315.40039999999999</v>
          </cell>
        </row>
        <row r="3572">
          <cell r="A3572" t="str">
            <v>Sobotkite</v>
          </cell>
          <cell r="D3572">
            <v>441.542036</v>
          </cell>
          <cell r="F3572">
            <v>1.5979407224547926</v>
          </cell>
          <cell r="M3572">
            <v>52.541158278302632</v>
          </cell>
        </row>
        <row r="3573">
          <cell r="A3573" t="str">
            <v>Sodalite</v>
          </cell>
          <cell r="D3573">
            <v>969.21138400000007</v>
          </cell>
          <cell r="M3573">
            <v>39.618354297002348</v>
          </cell>
          <cell r="P3573">
            <v>18.976061057078958</v>
          </cell>
        </row>
        <row r="3574">
          <cell r="A3574" t="str">
            <v>Soddyite</v>
          </cell>
          <cell r="D3574">
            <v>668.16905999999994</v>
          </cell>
          <cell r="F3574">
            <v>0.60340417438664407</v>
          </cell>
          <cell r="M3574">
            <v>23.945137477631786</v>
          </cell>
        </row>
        <row r="3575">
          <cell r="A3575" t="str">
            <v>Sodic-ferriclinoferroholmquistite</v>
          </cell>
          <cell r="D3575">
            <v>928.10748000000001</v>
          </cell>
          <cell r="F3575">
            <v>0.21720329201527391</v>
          </cell>
          <cell r="H3575">
            <v>1.4957319382880094</v>
          </cell>
          <cell r="M3575">
            <v>41.372966846469126</v>
          </cell>
        </row>
        <row r="3576">
          <cell r="A3576" t="str">
            <v>Sodic-ferripedrizite</v>
          </cell>
          <cell r="D3576">
            <v>832.14520707999998</v>
          </cell>
          <cell r="F3576">
            <v>0.16351941805622691</v>
          </cell>
          <cell r="H3576">
            <v>1.6682184649854537</v>
          </cell>
          <cell r="M3576">
            <v>44.894326954175988</v>
          </cell>
          <cell r="N3576">
            <v>1.483991252359975</v>
          </cell>
          <cell r="P3576">
            <v>5.5254221990104746</v>
          </cell>
        </row>
        <row r="3577">
          <cell r="A3577" t="str">
            <v>Sodic-ferro-anthophyllite</v>
          </cell>
          <cell r="D3577">
            <v>1024.6042480000001</v>
          </cell>
          <cell r="F3577">
            <v>0.19674718350377166</v>
          </cell>
          <cell r="M3577">
            <v>37.476479406515203</v>
          </cell>
          <cell r="P3577">
            <v>2.2437705138228159</v>
          </cell>
        </row>
        <row r="3578">
          <cell r="A3578" t="str">
            <v>Sodic-ferrogedrite</v>
          </cell>
          <cell r="D3578">
            <v>993.53086800000005</v>
          </cell>
          <cell r="F3578">
            <v>0.20290059070414307</v>
          </cell>
          <cell r="M3578">
            <v>38.648582783640293</v>
          </cell>
          <cell r="P3578">
            <v>2.3139460222588677</v>
          </cell>
        </row>
        <row r="3579">
          <cell r="A3579" t="str">
            <v>Sodicanthophyllite</v>
          </cell>
          <cell r="D3579">
            <v>803.810248</v>
          </cell>
          <cell r="F3579">
            <v>0.2507905323446436</v>
          </cell>
          <cell r="M3579">
            <v>47.770677340257059</v>
          </cell>
          <cell r="P3579">
            <v>2.8600988923943156</v>
          </cell>
        </row>
        <row r="3580">
          <cell r="A3580" t="str">
            <v>Sodicgedrite</v>
          </cell>
          <cell r="D3580">
            <v>804.27886799999999</v>
          </cell>
          <cell r="F3580">
            <v>0.25064440708393698</v>
          </cell>
          <cell r="M3580">
            <v>47.742843344231694</v>
          </cell>
          <cell r="P3580">
            <v>2.8584324311751037</v>
          </cell>
        </row>
        <row r="3581">
          <cell r="A3581" t="str">
            <v>Sodium meta-autunite</v>
          </cell>
          <cell r="D3581">
            <v>902.08461999999997</v>
          </cell>
          <cell r="F3581">
            <v>1.5642834039227942</v>
          </cell>
          <cell r="M3581">
            <v>33.698457246727031</v>
          </cell>
          <cell r="P3581">
            <v>5.0970313627561907</v>
          </cell>
        </row>
        <row r="3582">
          <cell r="A3582" t="str">
            <v>Sodium-alum</v>
          </cell>
          <cell r="D3582">
            <v>458.28186799999997</v>
          </cell>
          <cell r="F3582">
            <v>5.2785330795588017</v>
          </cell>
          <cell r="M3582">
            <v>69.823403966748259</v>
          </cell>
          <cell r="P3582">
            <v>5.0165126759935443</v>
          </cell>
        </row>
        <row r="3583">
          <cell r="A3583" t="str">
            <v>Sodium-autunite</v>
          </cell>
          <cell r="D3583">
            <v>920.09989999999993</v>
          </cell>
          <cell r="F3583">
            <v>1.7527488047765252</v>
          </cell>
          <cell r="M3583">
            <v>34.777527961909357</v>
          </cell>
          <cell r="P3583">
            <v>4.9972330178494753</v>
          </cell>
        </row>
        <row r="3584">
          <cell r="A3584" t="str">
            <v>Sodium-betpakdalite</v>
          </cell>
          <cell r="D3584">
            <v>1641.4471360000002</v>
          </cell>
          <cell r="F3584">
            <v>1.8421671546295839</v>
          </cell>
          <cell r="M3584">
            <v>41.912662607978127</v>
          </cell>
          <cell r="P3584">
            <v>2.8011585016405909</v>
          </cell>
        </row>
        <row r="3585">
          <cell r="A3585" t="str">
            <v>Sodium-boltwoodite</v>
          </cell>
          <cell r="D3585">
            <v>696.19390099999998</v>
          </cell>
          <cell r="F3585">
            <v>0.72389315573736979</v>
          </cell>
          <cell r="M3585">
            <v>22.981241256234448</v>
          </cell>
          <cell r="P3585">
            <v>2.4766557097431399</v>
          </cell>
        </row>
        <row r="3586">
          <cell r="A3586" t="str">
            <v>Sodium-komarovite</v>
          </cell>
          <cell r="D3586">
            <v>1359.80644224</v>
          </cell>
          <cell r="F3586">
            <v>0.59299027784550118</v>
          </cell>
          <cell r="M3586">
            <v>35.180158376949919</v>
          </cell>
          <cell r="N3586">
            <v>3.0737085618706828</v>
          </cell>
          <cell r="P3586">
            <v>9.1295895756676373</v>
          </cell>
        </row>
        <row r="3587">
          <cell r="A3587" t="str">
            <v>Sodium-pharmacosiderite</v>
          </cell>
          <cell r="D3587">
            <v>902.63044359999992</v>
          </cell>
          <cell r="F3587">
            <v>2.1440056821943427</v>
          </cell>
          <cell r="M3587">
            <v>42.540732225752734</v>
          </cell>
          <cell r="P3587">
            <v>4.3298567954483298</v>
          </cell>
        </row>
        <row r="3588">
          <cell r="A3588" t="str">
            <v>Sodium-uranospinite</v>
          </cell>
          <cell r="D3588">
            <v>952.47435199999995</v>
          </cell>
          <cell r="F3588">
            <v>1.0582332194914577</v>
          </cell>
          <cell r="M3588">
            <v>28.556128511899292</v>
          </cell>
          <cell r="P3588">
            <v>3.6205333957380939</v>
          </cell>
        </row>
        <row r="3589">
          <cell r="A3589" t="str">
            <v>Sodium-zippeite</v>
          </cell>
          <cell r="D3589">
            <v>2458.6339520000001</v>
          </cell>
          <cell r="F3589">
            <v>1.7218293095466048</v>
          </cell>
          <cell r="M3589">
            <v>32.537173715886276</v>
          </cell>
          <cell r="P3589">
            <v>3.7402506349184268</v>
          </cell>
        </row>
        <row r="3590">
          <cell r="A3590" t="str">
            <v>Sogdianite</v>
          </cell>
          <cell r="D3590">
            <v>1049.2248959999999</v>
          </cell>
          <cell r="H3590">
            <v>1.1907647300050344</v>
          </cell>
          <cell r="M3590">
            <v>45.746341116175728</v>
          </cell>
          <cell r="P3590">
            <v>1.0955595929740503</v>
          </cell>
        </row>
        <row r="3591">
          <cell r="A3591" t="str">
            <v>Sohngeite</v>
          </cell>
          <cell r="D3591">
            <v>120.74502</v>
          </cell>
          <cell r="F3591">
            <v>2.5043020407798187</v>
          </cell>
          <cell r="M3591">
            <v>39.751701560859402</v>
          </cell>
        </row>
        <row r="3592">
          <cell r="A3592" t="str">
            <v>Solongoite</v>
          </cell>
          <cell r="D3592">
            <v>280.06565999999998</v>
          </cell>
          <cell r="F3592">
            <v>1.4395767049769688</v>
          </cell>
          <cell r="J3592">
            <v>11.57942748139847</v>
          </cell>
          <cell r="M3592">
            <v>45.701854343727824</v>
          </cell>
        </row>
        <row r="3593">
          <cell r="A3593" t="str">
            <v>Sonolite</v>
          </cell>
          <cell r="D3593">
            <v>897.78506159999995</v>
          </cell>
          <cell r="F3593">
            <v>0.16840445053803066</v>
          </cell>
          <cell r="M3593">
            <v>31.186696234509949</v>
          </cell>
          <cell r="N3593">
            <v>1.0580708018321074</v>
          </cell>
        </row>
        <row r="3594">
          <cell r="A3594" t="str">
            <v>Sonoraite</v>
          </cell>
          <cell r="D3594">
            <v>266.46781999999996</v>
          </cell>
          <cell r="F3594">
            <v>1.1347786760892931</v>
          </cell>
          <cell r="M3594">
            <v>30.021261103873638</v>
          </cell>
        </row>
        <row r="3595">
          <cell r="A3595" t="str">
            <v>Sopcheite</v>
          </cell>
          <cell r="D3595">
            <v>1261.1327999999999</v>
          </cell>
        </row>
        <row r="3596">
          <cell r="A3596" t="str">
            <v>Sophiite</v>
          </cell>
          <cell r="D3596">
            <v>328.64359999999999</v>
          </cell>
          <cell r="M3596">
            <v>14.604939819305777</v>
          </cell>
        </row>
        <row r="3597">
          <cell r="A3597" t="str">
            <v>Sorbyite</v>
          </cell>
          <cell r="D3597">
            <v>5737.4854800000003</v>
          </cell>
        </row>
        <row r="3598">
          <cell r="A3598" t="str">
            <v>Sorensenite</v>
          </cell>
          <cell r="D3598">
            <v>721.22619200000008</v>
          </cell>
          <cell r="F3598">
            <v>0.55901463988983913</v>
          </cell>
          <cell r="I3598">
            <v>2.4991272086247251</v>
          </cell>
          <cell r="M3598">
            <v>44.36721843291015</v>
          </cell>
          <cell r="P3598">
            <v>12.750378871431778</v>
          </cell>
        </row>
        <row r="3599">
          <cell r="A3599" t="str">
            <v>Sorosite</v>
          </cell>
          <cell r="D3599">
            <v>183.01599999999999</v>
          </cell>
        </row>
        <row r="3600">
          <cell r="A3600" t="str">
            <v>Sosedkoite</v>
          </cell>
          <cell r="D3600">
            <v>5030.8249251999996</v>
          </cell>
          <cell r="M3600">
            <v>19.081641962760941</v>
          </cell>
          <cell r="P3600">
            <v>0.86825838405146816</v>
          </cell>
        </row>
        <row r="3601">
          <cell r="A3601" t="str">
            <v>Soucekite</v>
          </cell>
          <cell r="D3601">
            <v>632.19719999999995</v>
          </cell>
        </row>
        <row r="3602">
          <cell r="A3602" t="str">
            <v>Souzalite</v>
          </cell>
          <cell r="D3602">
            <v>729.00493799999992</v>
          </cell>
          <cell r="F3602">
            <v>1.3826243794249855</v>
          </cell>
          <cell r="M3602">
            <v>52.672565024518406</v>
          </cell>
        </row>
        <row r="3603">
          <cell r="A3603" t="str">
            <v>Spadaite</v>
          </cell>
          <cell r="D3603">
            <v>136.41926000000001</v>
          </cell>
          <cell r="F3603">
            <v>2.9554184651052937</v>
          </cell>
          <cell r="M3603">
            <v>58.640546796691318</v>
          </cell>
        </row>
        <row r="3604">
          <cell r="A3604" t="str">
            <v>Spangolite</v>
          </cell>
          <cell r="D3604">
            <v>797.90776000000005</v>
          </cell>
          <cell r="F3604">
            <v>2.2738116997383253</v>
          </cell>
          <cell r="M3604">
            <v>38.098213257131377</v>
          </cell>
        </row>
        <row r="3605">
          <cell r="A3605" t="str">
            <v>Spencerite</v>
          </cell>
          <cell r="D3605">
            <v>539.56324399999994</v>
          </cell>
          <cell r="F3605">
            <v>1.4944531692377476</v>
          </cell>
          <cell r="M3605">
            <v>38.548252185984708</v>
          </cell>
        </row>
        <row r="3606">
          <cell r="A3606" t="str">
            <v>Sperrylite</v>
          </cell>
          <cell r="D3606">
            <v>344.92320000000001</v>
          </cell>
        </row>
        <row r="3607">
          <cell r="A3607" t="str">
            <v>Spertiniite</v>
          </cell>
          <cell r="D3607">
            <v>97.560680000000005</v>
          </cell>
          <cell r="F3607">
            <v>2.0662832608382806</v>
          </cell>
          <cell r="M3607">
            <v>32.798869380574217</v>
          </cell>
        </row>
        <row r="3608">
          <cell r="A3608" t="str">
            <v>Spessartine</v>
          </cell>
          <cell r="D3608">
            <v>495.02652999999998</v>
          </cell>
          <cell r="M3608">
            <v>38.784345558206752</v>
          </cell>
        </row>
        <row r="3609">
          <cell r="A3609" t="str">
            <v>Sphaerobismoite</v>
          </cell>
          <cell r="D3609">
            <v>449.95960000000002</v>
          </cell>
          <cell r="M3609">
            <v>7.1114828975756925</v>
          </cell>
        </row>
        <row r="3610">
          <cell r="A3610" t="str">
            <v>Sphaerocobaltite</v>
          </cell>
          <cell r="D3610">
            <v>118.94239999999999</v>
          </cell>
          <cell r="K3610">
            <v>10.098165162297045</v>
          </cell>
          <cell r="M3610">
            <v>40.354154616015819</v>
          </cell>
        </row>
        <row r="3611">
          <cell r="A3611" t="str">
            <v>Sphalerite</v>
          </cell>
          <cell r="D3611">
            <v>96.978849999999994</v>
          </cell>
        </row>
        <row r="3612">
          <cell r="A3612" t="str">
            <v>Spheniscidite</v>
          </cell>
          <cell r="D3612">
            <v>413.28071399999993</v>
          </cell>
          <cell r="F3612">
            <v>2.2193762470125815</v>
          </cell>
          <cell r="L3612">
            <v>2.0334953254073218</v>
          </cell>
          <cell r="M3612">
            <v>48.778574264658289</v>
          </cell>
        </row>
        <row r="3613">
          <cell r="A3613" t="str">
            <v>Spinel</v>
          </cell>
          <cell r="D3613">
            <v>142.26568</v>
          </cell>
          <cell r="M3613">
            <v>44.984566903275613</v>
          </cell>
        </row>
        <row r="3614">
          <cell r="A3614" t="str">
            <v>Spionkopite</v>
          </cell>
          <cell r="D3614">
            <v>121.0304</v>
          </cell>
        </row>
        <row r="3615">
          <cell r="A3615" t="str">
            <v>Spiroffite</v>
          </cell>
          <cell r="D3615">
            <v>625.89727499999992</v>
          </cell>
          <cell r="M3615">
            <v>20.44987334383266</v>
          </cell>
        </row>
        <row r="3616">
          <cell r="A3616" t="str">
            <v>Spodiophyllite</v>
          </cell>
          <cell r="D3616">
            <v>910.569974</v>
          </cell>
          <cell r="M3616">
            <v>42.169806930181068</v>
          </cell>
          <cell r="P3616">
            <v>7.5743002700855602</v>
          </cell>
        </row>
        <row r="3617">
          <cell r="A3617" t="str">
            <v>Spodiosite</v>
          </cell>
          <cell r="D3617">
            <v>194.12576519999999</v>
          </cell>
          <cell r="M3617">
            <v>32.967081898719542</v>
          </cell>
          <cell r="N3617">
            <v>9.7866469092480877</v>
          </cell>
        </row>
        <row r="3618">
          <cell r="A3618" t="str">
            <v>Spodumene</v>
          </cell>
          <cell r="D3618">
            <v>186.08993999999998</v>
          </cell>
          <cell r="H3618">
            <v>3.7299168348380358</v>
          </cell>
          <cell r="M3618">
            <v>51.586023403521978</v>
          </cell>
        </row>
        <row r="3619">
          <cell r="A3619" t="str">
            <v>Springcreekite</v>
          </cell>
          <cell r="D3619">
            <v>583.65017399999999</v>
          </cell>
          <cell r="F3619">
            <v>1.2952193517207793</v>
          </cell>
          <cell r="M3619">
            <v>38.377714935796462</v>
          </cell>
        </row>
        <row r="3620">
          <cell r="A3620" t="str">
            <v>Spurrite</v>
          </cell>
          <cell r="D3620">
            <v>444.56540000000001</v>
          </cell>
          <cell r="K3620">
            <v>2.7017397215347843</v>
          </cell>
          <cell r="M3620">
            <v>39.587741196233445</v>
          </cell>
        </row>
        <row r="3621">
          <cell r="A3621" t="str">
            <v>Squawcreekite</v>
          </cell>
          <cell r="D3621">
            <v>262.07368000000002</v>
          </cell>
          <cell r="F3621">
            <v>0.76920353085437654</v>
          </cell>
          <cell r="M3621">
            <v>30.52462193074863</v>
          </cell>
        </row>
        <row r="3622">
          <cell r="A3622" t="str">
            <v>Srebrodolskite</v>
          </cell>
          <cell r="D3622">
            <v>271.84700000000004</v>
          </cell>
          <cell r="M3622">
            <v>29.427214572903139</v>
          </cell>
        </row>
        <row r="3623">
          <cell r="A3623" t="str">
            <v>Srilankite</v>
          </cell>
          <cell r="D3623">
            <v>90.714799999999997</v>
          </cell>
          <cell r="M3623">
            <v>35.274067737568728</v>
          </cell>
        </row>
        <row r="3624">
          <cell r="A3624" t="str">
            <v>Stalderite</v>
          </cell>
          <cell r="D3624">
            <v>761.30840000000001</v>
          </cell>
        </row>
        <row r="3625">
          <cell r="A3625" t="str">
            <v>Stanekite</v>
          </cell>
          <cell r="D3625">
            <v>218.96519199999997</v>
          </cell>
          <cell r="M3625">
            <v>36.534117258235277</v>
          </cell>
        </row>
        <row r="3626">
          <cell r="A3626" t="str">
            <v>Stanfieldite</v>
          </cell>
          <cell r="D3626">
            <v>906.55218200000002</v>
          </cell>
          <cell r="M3626">
            <v>42.356701315622665</v>
          </cell>
        </row>
        <row r="3627">
          <cell r="A3627" t="str">
            <v>Stanleyite</v>
          </cell>
          <cell r="D3627">
            <v>271.09618</v>
          </cell>
          <cell r="F3627">
            <v>4.4616194886995464</v>
          </cell>
          <cell r="M3627">
            <v>64.919173704328841</v>
          </cell>
        </row>
        <row r="3628">
          <cell r="A3628" t="str">
            <v>Stannite</v>
          </cell>
          <cell r="D3628">
            <v>429.91299999999995</v>
          </cell>
        </row>
        <row r="3629">
          <cell r="A3629" t="str">
            <v>Stannoidite</v>
          </cell>
          <cell r="D3629">
            <v>1298.1210000000001</v>
          </cell>
        </row>
        <row r="3630">
          <cell r="A3630" t="str">
            <v>Stannomicrolite</v>
          </cell>
          <cell r="D3630">
            <v>637.44121299999995</v>
          </cell>
          <cell r="F3630">
            <v>6.3249126629658328E-2</v>
          </cell>
          <cell r="M3630">
            <v>17.569588805360155</v>
          </cell>
        </row>
        <row r="3631">
          <cell r="A3631" t="str">
            <v>Stannopalladinite</v>
          </cell>
          <cell r="D3631">
            <v>524.52449999999999</v>
          </cell>
        </row>
        <row r="3632">
          <cell r="A3632" t="str">
            <v>Starkeyite</v>
          </cell>
          <cell r="D3632">
            <v>192.42972</v>
          </cell>
          <cell r="F3632">
            <v>4.1903714249545239</v>
          </cell>
          <cell r="M3632">
            <v>66.515297117305991</v>
          </cell>
        </row>
        <row r="3633">
          <cell r="A3633" t="str">
            <v>Staurolite</v>
          </cell>
          <cell r="D3633">
            <v>811.88711000000001</v>
          </cell>
          <cell r="F3633">
            <v>0.28553994409395167</v>
          </cell>
          <cell r="H3633">
            <v>8.549218129599323E-2</v>
          </cell>
          <cell r="M3633">
            <v>47.29544234296317</v>
          </cell>
        </row>
        <row r="3634">
          <cell r="A3634" t="str">
            <v>Steacyite</v>
          </cell>
          <cell r="D3634">
            <v>825.70055760000002</v>
          </cell>
          <cell r="M3634">
            <v>37.978445952789805</v>
          </cell>
          <cell r="P3634">
            <v>1.948991974375772</v>
          </cell>
        </row>
        <row r="3635">
          <cell r="A3635" t="str">
            <v>Steenstrupine-(Ce)</v>
          </cell>
          <cell r="D3635">
            <v>3142.394151</v>
          </cell>
          <cell r="F3635">
            <v>0.19245326045669567</v>
          </cell>
          <cell r="M3635">
            <v>34.112837170947245</v>
          </cell>
          <cell r="P3635">
            <v>10.242405520567049</v>
          </cell>
        </row>
        <row r="3636">
          <cell r="A3636" t="str">
            <v>Steigerite</v>
          </cell>
          <cell r="D3636">
            <v>195.96647999999999</v>
          </cell>
          <cell r="F3636">
            <v>3.0860583912105786</v>
          </cell>
          <cell r="M3636">
            <v>57.150488185530513</v>
          </cell>
        </row>
        <row r="3637">
          <cell r="A3637" t="str">
            <v>Stellerite</v>
          </cell>
          <cell r="D3637">
            <v>704.73574000000008</v>
          </cell>
          <cell r="F3637">
            <v>2.0023335271743137</v>
          </cell>
          <cell r="M3637">
            <v>56.756735510533353</v>
          </cell>
        </row>
        <row r="3638">
          <cell r="A3638" t="str">
            <v>Stenhuggarite</v>
          </cell>
          <cell r="D3638">
            <v>479.51400000000001</v>
          </cell>
          <cell r="M3638">
            <v>23.356106391054276</v>
          </cell>
        </row>
        <row r="3639">
          <cell r="A3639" t="str">
            <v>Stenonite</v>
          </cell>
          <cell r="D3639">
            <v>374.1209096</v>
          </cell>
          <cell r="K3639">
            <v>3.2104594241583122</v>
          </cell>
          <cell r="M3639">
            <v>12.829595665026684</v>
          </cell>
          <cell r="N3639">
            <v>25.390726249854062</v>
          </cell>
          <cell r="P3639">
            <v>1.2290020370462609</v>
          </cell>
        </row>
        <row r="3640">
          <cell r="A3640" t="str">
            <v>Stepanovite</v>
          </cell>
          <cell r="D3640">
            <v>520.33044800000005</v>
          </cell>
          <cell r="F3640">
            <v>3.2930957751678607</v>
          </cell>
          <cell r="K3640">
            <v>13.85004477001123</v>
          </cell>
          <cell r="M3640">
            <v>63.034500721741352</v>
          </cell>
          <cell r="P3640">
            <v>4.4183015021254342</v>
          </cell>
        </row>
        <row r="3641">
          <cell r="A3641" t="str">
            <v>Stephanite</v>
          </cell>
          <cell r="D3641">
            <v>789.35500000000002</v>
          </cell>
        </row>
        <row r="3642">
          <cell r="A3642" t="str">
            <v>Stercorite</v>
          </cell>
          <cell r="D3642">
            <v>209.06868999999998</v>
          </cell>
          <cell r="F3642">
            <v>6.2674234004144775</v>
          </cell>
          <cell r="L3642">
            <v>6.6995875853050988</v>
          </cell>
          <cell r="M3642">
            <v>61.221601378953494</v>
          </cell>
          <cell r="P3642">
            <v>10.996274956331339</v>
          </cell>
        </row>
        <row r="3643">
          <cell r="A3643" t="str">
            <v>Sterlinghillite</v>
          </cell>
          <cell r="D3643">
            <v>496.69838999999996</v>
          </cell>
          <cell r="F3643">
            <v>1.217567868500641</v>
          </cell>
          <cell r="M3643">
            <v>35.432649580362039</v>
          </cell>
        </row>
        <row r="3644">
          <cell r="A3644" t="str">
            <v>Sternbergite</v>
          </cell>
          <cell r="D3644">
            <v>315.76020000000005</v>
          </cell>
        </row>
        <row r="3645">
          <cell r="A3645" t="str">
            <v>Sterryite</v>
          </cell>
          <cell r="D3645">
            <v>4538.1652000000004</v>
          </cell>
        </row>
        <row r="3646">
          <cell r="A3646" t="str">
            <v>Stetefeldtite</v>
          </cell>
          <cell r="D3646">
            <v>571.73617000000002</v>
          </cell>
          <cell r="F3646">
            <v>8.8147300528493761E-2</v>
          </cell>
          <cell r="M3646">
            <v>19.588720440758543</v>
          </cell>
        </row>
        <row r="3647">
          <cell r="A3647" t="str">
            <v>Stevensite</v>
          </cell>
          <cell r="D3647">
            <v>471.23352343999994</v>
          </cell>
          <cell r="F3647">
            <v>2.1389395063450669</v>
          </cell>
          <cell r="M3647">
            <v>54.323469631632463</v>
          </cell>
          <cell r="P3647">
            <v>1.6099498576879097</v>
          </cell>
        </row>
        <row r="3648">
          <cell r="A3648" t="str">
            <v>Stewartite</v>
          </cell>
          <cell r="D3648">
            <v>534.71169399999997</v>
          </cell>
          <cell r="F3648">
            <v>3.3930284681598906</v>
          </cell>
          <cell r="M3648">
            <v>53.858780952712806</v>
          </cell>
        </row>
        <row r="3649">
          <cell r="A3649" t="str">
            <v>Stibarsen</v>
          </cell>
          <cell r="D3649">
            <v>196.67160000000001</v>
          </cell>
        </row>
        <row r="3650">
          <cell r="A3650" t="str">
            <v>Stibiconite</v>
          </cell>
          <cell r="D3650">
            <v>478.25373999999999</v>
          </cell>
          <cell r="F3650">
            <v>0.21075423267991589</v>
          </cell>
          <cell r="M3650">
            <v>23.417652729699508</v>
          </cell>
        </row>
        <row r="3651">
          <cell r="A3651" t="str">
            <v>Stibiobetafite</v>
          </cell>
          <cell r="D3651">
            <v>433.88481399999995</v>
          </cell>
          <cell r="F3651">
            <v>4.6461178980096787E-2</v>
          </cell>
          <cell r="M3651">
            <v>25.812334607313549</v>
          </cell>
        </row>
        <row r="3652">
          <cell r="A3652" t="str">
            <v>Stibiocolumbite</v>
          </cell>
          <cell r="D3652">
            <v>278.65397999999999</v>
          </cell>
          <cell r="M3652">
            <v>22.966691521865219</v>
          </cell>
        </row>
        <row r="3653">
          <cell r="A3653" t="str">
            <v>Stibiocolusite</v>
          </cell>
          <cell r="D3653">
            <v>1616.7614599999999</v>
          </cell>
        </row>
        <row r="3654">
          <cell r="A3654" t="str">
            <v>Stibioenargite</v>
          </cell>
          <cell r="D3654">
            <v>597.51850000000002</v>
          </cell>
        </row>
        <row r="3655">
          <cell r="A3655" t="str">
            <v>Stibiomicrolite</v>
          </cell>
          <cell r="D3655">
            <v>538.04495999999995</v>
          </cell>
          <cell r="F3655">
            <v>0.18733378712440688</v>
          </cell>
          <cell r="M3655">
            <v>20.815323685961111</v>
          </cell>
          <cell r="P3655">
            <v>2.1364170012855435</v>
          </cell>
        </row>
        <row r="3656">
          <cell r="A3656" t="str">
            <v>Stibiopalladinite</v>
          </cell>
          <cell r="D3656">
            <v>775.6</v>
          </cell>
        </row>
        <row r="3657">
          <cell r="A3657" t="str">
            <v>Stibiotantalite</v>
          </cell>
          <cell r="D3657">
            <v>366.69550000000004</v>
          </cell>
          <cell r="M3657">
            <v>17.45251850649926</v>
          </cell>
        </row>
        <row r="3658">
          <cell r="A3658" t="str">
            <v>Stibivanite</v>
          </cell>
          <cell r="D3658">
            <v>374.43850000000003</v>
          </cell>
          <cell r="M3658">
            <v>21.364523145990592</v>
          </cell>
        </row>
        <row r="3659">
          <cell r="A3659" t="str">
            <v>Stibnite</v>
          </cell>
          <cell r="D3659">
            <v>339.69799999999998</v>
          </cell>
        </row>
        <row r="3660">
          <cell r="A3660" t="str">
            <v>Stichtite</v>
          </cell>
          <cell r="D3660">
            <v>654.00995999999998</v>
          </cell>
          <cell r="F3660">
            <v>3.698806054880265</v>
          </cell>
          <cell r="K3660">
            <v>1.8365163735426904</v>
          </cell>
          <cell r="M3660">
            <v>56.266146160832164</v>
          </cell>
        </row>
        <row r="3661">
          <cell r="A3661" t="str">
            <v>Stilbite</v>
          </cell>
          <cell r="D3661">
            <v>2877.9632879999999</v>
          </cell>
          <cell r="F3661">
            <v>2.1013610650338501</v>
          </cell>
          <cell r="M3661">
            <v>56.704642717457766</v>
          </cell>
          <cell r="P3661">
            <v>0.79882075271281228</v>
          </cell>
        </row>
        <row r="3662">
          <cell r="A3662" t="str">
            <v>Stilbite-Ca</v>
          </cell>
          <cell r="D3662">
            <v>2877.9632879999999</v>
          </cell>
          <cell r="F3662">
            <v>2.1013610650338501</v>
          </cell>
          <cell r="M3662">
            <v>56.704642717457766</v>
          </cell>
          <cell r="P3662">
            <v>0.79882075271281228</v>
          </cell>
        </row>
        <row r="3663">
          <cell r="A3663" t="str">
            <v>Stilbite-Na</v>
          </cell>
          <cell r="D3663">
            <v>2883.8648240000002</v>
          </cell>
          <cell r="F3663">
            <v>2.0970608433760627</v>
          </cell>
          <cell r="M3663">
            <v>56.588602434439203</v>
          </cell>
          <cell r="P3663">
            <v>2.3915581419082494</v>
          </cell>
        </row>
        <row r="3664">
          <cell r="A3664" t="str">
            <v>Stilleite</v>
          </cell>
          <cell r="D3664">
            <v>144.35</v>
          </cell>
        </row>
        <row r="3665">
          <cell r="A3665" t="str">
            <v>Stillwaterite</v>
          </cell>
          <cell r="D3665">
            <v>1076.1248000000001</v>
          </cell>
        </row>
        <row r="3666">
          <cell r="A3666" t="str">
            <v>Stillwellite-(Ce)</v>
          </cell>
          <cell r="D3666">
            <v>245.84720999999999</v>
          </cell>
          <cell r="J3666">
            <v>4.3970399338678687</v>
          </cell>
          <cell r="M3666">
            <v>32.539315780724138</v>
          </cell>
        </row>
        <row r="3667">
          <cell r="A3667" t="str">
            <v>Stilpnomelane</v>
          </cell>
          <cell r="D3667">
            <v>1212.6451599999998</v>
          </cell>
          <cell r="F3667">
            <v>0.24935736353411089</v>
          </cell>
          <cell r="M3667">
            <v>35.623265094300137</v>
          </cell>
        </row>
        <row r="3668">
          <cell r="A3668" t="str">
            <v>Stishovite</v>
          </cell>
          <cell r="D3668">
            <v>60.084299999999999</v>
          </cell>
          <cell r="M3668">
            <v>53.256507939678087</v>
          </cell>
        </row>
        <row r="3669">
          <cell r="A3669" t="str">
            <v>Stistaite</v>
          </cell>
          <cell r="D3669">
            <v>240.46</v>
          </cell>
        </row>
        <row r="3670">
          <cell r="A3670" t="str">
            <v>Stoiberite</v>
          </cell>
          <cell r="D3670">
            <v>579.60700000000008</v>
          </cell>
          <cell r="M3670">
            <v>27.603876419711977</v>
          </cell>
        </row>
        <row r="3671">
          <cell r="A3671" t="str">
            <v>Stokesite</v>
          </cell>
          <cell r="D3671">
            <v>423.06965999999994</v>
          </cell>
          <cell r="F3671">
            <v>0.95297781457550057</v>
          </cell>
          <cell r="M3671">
            <v>41.599154144024411</v>
          </cell>
        </row>
        <row r="3672">
          <cell r="A3672" t="str">
            <v>Stolzite</v>
          </cell>
          <cell r="D3672">
            <v>455.04759999999999</v>
          </cell>
          <cell r="M3672">
            <v>14.063935289407087</v>
          </cell>
        </row>
        <row r="3673">
          <cell r="A3673" t="str">
            <v>Stoppaniite</v>
          </cell>
          <cell r="D3673">
            <v>1190.2266577199998</v>
          </cell>
          <cell r="F3673">
            <v>0.33873884220701683</v>
          </cell>
          <cell r="I3673">
            <v>4.5430909860129072</v>
          </cell>
          <cell r="M3673">
            <v>51.080791717826422</v>
          </cell>
          <cell r="P3673">
            <v>1.8156526557216324</v>
          </cell>
        </row>
        <row r="3674">
          <cell r="A3674" t="str">
            <v>Stottite</v>
          </cell>
          <cell r="D3674">
            <v>230.50103999999999</v>
          </cell>
          <cell r="F3674">
            <v>2.6236931512326365</v>
          </cell>
          <cell r="M3674">
            <v>41.646840291913648</v>
          </cell>
        </row>
        <row r="3675">
          <cell r="A3675" t="str">
            <v>Straczekite</v>
          </cell>
          <cell r="D3675">
            <v>880.68178999999998</v>
          </cell>
          <cell r="F3675">
            <v>0.68669978971632872</v>
          </cell>
          <cell r="M3675">
            <v>41.784240820966673</v>
          </cell>
        </row>
        <row r="3676">
          <cell r="A3676" t="str">
            <v>Strakhovite</v>
          </cell>
          <cell r="D3676">
            <v>1178.246588</v>
          </cell>
          <cell r="F3676">
            <v>0.2566372804128163</v>
          </cell>
          <cell r="M3676">
            <v>29.873780546861216</v>
          </cell>
          <cell r="P3676">
            <v>1.9511847718586395</v>
          </cell>
        </row>
        <row r="3677">
          <cell r="A3677" t="str">
            <v>Stranskiite</v>
          </cell>
          <cell r="D3677">
            <v>472.1644</v>
          </cell>
          <cell r="M3677">
            <v>27.108185199900714</v>
          </cell>
        </row>
        <row r="3678">
          <cell r="A3678" t="str">
            <v>Strashimirite</v>
          </cell>
          <cell r="D3678">
            <v>1222.15056</v>
          </cell>
          <cell r="F3678">
            <v>1.1546171528980849</v>
          </cell>
          <cell r="M3678">
            <v>32.727964384355396</v>
          </cell>
        </row>
        <row r="3679">
          <cell r="A3679" t="str">
            <v>Stratlingite</v>
          </cell>
          <cell r="D3679">
            <v>409.31497999999999</v>
          </cell>
          <cell r="F3679">
            <v>3.6937568226796875</v>
          </cell>
          <cell r="M3679">
            <v>56.677940299179866</v>
          </cell>
        </row>
        <row r="3680">
          <cell r="A3680" t="str">
            <v>Strelkinite</v>
          </cell>
          <cell r="D3680">
            <v>924.00481600000001</v>
          </cell>
          <cell r="F3680">
            <v>1.3090061643141913</v>
          </cell>
          <cell r="M3680">
            <v>31.167499888875039</v>
          </cell>
          <cell r="P3680">
            <v>4.9761143236292398</v>
          </cell>
        </row>
        <row r="3681">
          <cell r="A3681" t="str">
            <v>Strengite</v>
          </cell>
          <cell r="D3681">
            <v>186.84892199999999</v>
          </cell>
          <cell r="F3681">
            <v>2.1577646565175264</v>
          </cell>
          <cell r="M3681">
            <v>51.376480512956881</v>
          </cell>
        </row>
        <row r="3682">
          <cell r="A3682" t="str">
            <v>Stringhamite</v>
          </cell>
          <cell r="D3682">
            <v>231.73765999999998</v>
          </cell>
          <cell r="F3682">
            <v>1.7397949042896181</v>
          </cell>
          <cell r="M3682">
            <v>41.424600559097733</v>
          </cell>
        </row>
        <row r="3683">
          <cell r="A3683" t="str">
            <v>Stromeyerite</v>
          </cell>
          <cell r="D3683">
            <v>203.4802</v>
          </cell>
        </row>
        <row r="3684">
          <cell r="A3684" t="str">
            <v>Stronalsite</v>
          </cell>
          <cell r="D3684">
            <v>609.85809600000005</v>
          </cell>
          <cell r="M3684">
            <v>41.975404061865561</v>
          </cell>
          <cell r="P3684">
            <v>7.539382735356849</v>
          </cell>
        </row>
        <row r="3685">
          <cell r="A3685" t="str">
            <v>Strontianite</v>
          </cell>
          <cell r="D3685">
            <v>147.6292</v>
          </cell>
          <cell r="K3685">
            <v>8.1359243293332195</v>
          </cell>
          <cell r="M3685">
            <v>32.512673644509348</v>
          </cell>
        </row>
        <row r="3686">
          <cell r="A3686" t="str">
            <v>Strontio-orthojoaquinite</v>
          </cell>
          <cell r="D3686">
            <v>1284.1823879999999</v>
          </cell>
          <cell r="F3686">
            <v>0.2354665527464001</v>
          </cell>
          <cell r="M3686">
            <v>33.638819846515446</v>
          </cell>
          <cell r="P3686">
            <v>1.7902260780732653</v>
          </cell>
        </row>
        <row r="3687">
          <cell r="A3687" t="str">
            <v>Strontioborite</v>
          </cell>
          <cell r="D3687">
            <v>418.12276000000003</v>
          </cell>
          <cell r="F3687">
            <v>0.96425269937470037</v>
          </cell>
          <cell r="J3687">
            <v>20.682920967995141</v>
          </cell>
          <cell r="M3687">
            <v>57.397258164085585</v>
          </cell>
        </row>
        <row r="3688">
          <cell r="A3688" t="str">
            <v>Strontiochevkinite</v>
          </cell>
          <cell r="D3688">
            <v>1140.2278000000001</v>
          </cell>
          <cell r="M3688">
            <v>30.869866530179319</v>
          </cell>
        </row>
        <row r="3689">
          <cell r="A3689" t="str">
            <v>Strontiodresserite</v>
          </cell>
          <cell r="D3689">
            <v>335.76062000000002</v>
          </cell>
          <cell r="F3689">
            <v>1.8011760878926184</v>
          </cell>
          <cell r="K3689">
            <v>7.1545019186585961</v>
          </cell>
          <cell r="M3689">
            <v>52.416331611491543</v>
          </cell>
        </row>
        <row r="3690">
          <cell r="A3690" t="str">
            <v>Strontioginorite</v>
          </cell>
          <cell r="D3690">
            <v>814.91743999999994</v>
          </cell>
          <cell r="F3690">
            <v>1.9789783858350118</v>
          </cell>
          <cell r="J3690">
            <v>18.571206427978769</v>
          </cell>
          <cell r="M3690">
            <v>60.862778933777641</v>
          </cell>
        </row>
        <row r="3691">
          <cell r="A3691" t="str">
            <v>Strontiojoaquinite</v>
          </cell>
          <cell r="D3691">
            <v>1284.1823879999999</v>
          </cell>
          <cell r="F3691">
            <v>0.2354665527464001</v>
          </cell>
          <cell r="M3691">
            <v>33.638819846515446</v>
          </cell>
          <cell r="P3691">
            <v>1.7902260780732653</v>
          </cell>
        </row>
        <row r="3692">
          <cell r="A3692" t="str">
            <v>Strontiomelane</v>
          </cell>
          <cell r="D3692">
            <v>783.11479999999995</v>
          </cell>
          <cell r="M3692">
            <v>32.688744996263644</v>
          </cell>
        </row>
        <row r="3693">
          <cell r="A3693" t="str">
            <v>Strontiopiemontite</v>
          </cell>
          <cell r="D3693">
            <v>524.42916700000001</v>
          </cell>
          <cell r="F3693">
            <v>0.19219754800556318</v>
          </cell>
          <cell r="M3693">
            <v>39.660685005340291</v>
          </cell>
        </row>
        <row r="3694">
          <cell r="A3694" t="str">
            <v>Strontiopyrochlore</v>
          </cell>
          <cell r="D3694">
            <v>475.06443999999999</v>
          </cell>
          <cell r="F3694">
            <v>0.42433822241041663</v>
          </cell>
          <cell r="M3694">
            <v>23.574864917273118</v>
          </cell>
        </row>
        <row r="3695">
          <cell r="A3695" t="str">
            <v>Strontiowhitlockite</v>
          </cell>
          <cell r="D3695">
            <v>1392.0121438000001</v>
          </cell>
          <cell r="F3695">
            <v>6.5167965957798141E-2</v>
          </cell>
          <cell r="M3695">
            <v>31.722671527457972</v>
          </cell>
        </row>
        <row r="3696">
          <cell r="A3696" t="str">
            <v>Strontium-apatite</v>
          </cell>
          <cell r="D3696">
            <v>634.04745760000003</v>
          </cell>
          <cell r="F3696">
            <v>7.9484586517802644E-2</v>
          </cell>
          <cell r="M3696">
            <v>31.542197291826184</v>
          </cell>
          <cell r="N3696">
            <v>1.4981846368340359</v>
          </cell>
        </row>
        <row r="3697">
          <cell r="A3697" t="str">
            <v>Strunzite</v>
          </cell>
          <cell r="D3697">
            <v>498.68113399999999</v>
          </cell>
          <cell r="F3697">
            <v>2.829695979635757</v>
          </cell>
          <cell r="M3697">
            <v>51.333483973347981</v>
          </cell>
        </row>
        <row r="3698">
          <cell r="A3698" t="str">
            <v>Struverite</v>
          </cell>
          <cell r="D3698">
            <v>117.376418</v>
          </cell>
          <cell r="M3698">
            <v>27.261694082366699</v>
          </cell>
        </row>
        <row r="3699">
          <cell r="A3699" t="str">
            <v>Struvite</v>
          </cell>
          <cell r="D3699">
            <v>245.406542</v>
          </cell>
          <cell r="F3699">
            <v>6.5715607532581588</v>
          </cell>
          <cell r="L3699">
            <v>5.7075658561702074</v>
          </cell>
          <cell r="M3699">
            <v>65.195490998768889</v>
          </cell>
        </row>
        <row r="3700">
          <cell r="A3700" t="str">
            <v>Studenitsite</v>
          </cell>
          <cell r="D3700">
            <v>528.48728800000004</v>
          </cell>
          <cell r="F3700">
            <v>1.5257736908896096</v>
          </cell>
          <cell r="J3700">
            <v>18.409146673741752</v>
          </cell>
          <cell r="M3700">
            <v>60.547908580915568</v>
          </cell>
          <cell r="P3700">
            <v>4.3501080389278917</v>
          </cell>
        </row>
        <row r="3701">
          <cell r="A3701" t="str">
            <v>Studtite</v>
          </cell>
          <cell r="D3701">
            <v>374.08762000000002</v>
          </cell>
          <cell r="F3701">
            <v>2.1555164001417637</v>
          </cell>
          <cell r="M3701">
            <v>34.215299613496967</v>
          </cell>
        </row>
        <row r="3702">
          <cell r="A3702" t="str">
            <v>Stumpflite</v>
          </cell>
          <cell r="D3702">
            <v>338.63760000000002</v>
          </cell>
        </row>
        <row r="3703">
          <cell r="A3703" t="str">
            <v>Sturmanite</v>
          </cell>
          <cell r="D3703">
            <v>1265.591379</v>
          </cell>
          <cell r="F3703">
            <v>5.2563600782871651</v>
          </cell>
          <cell r="J3703">
            <v>0.85414614696107216</v>
          </cell>
          <cell r="M3703">
            <v>61.945001602290461</v>
          </cell>
        </row>
        <row r="3704">
          <cell r="A3704" t="str">
            <v>Sturtite</v>
          </cell>
          <cell r="D3704">
            <v>606.77454999999998</v>
          </cell>
          <cell r="F3704">
            <v>3.8206315673589146</v>
          </cell>
          <cell r="M3704">
            <v>60.646281225868812</v>
          </cell>
        </row>
        <row r="3705">
          <cell r="A3705" t="str">
            <v>Stutzite</v>
          </cell>
          <cell r="D3705">
            <v>889.78053999999997</v>
          </cell>
        </row>
        <row r="3706">
          <cell r="A3706" t="str">
            <v>Suanite</v>
          </cell>
          <cell r="D3706">
            <v>150.227</v>
          </cell>
          <cell r="J3706">
            <v>14.391554114772978</v>
          </cell>
          <cell r="M3706">
            <v>53.250747202566785</v>
          </cell>
        </row>
        <row r="3707">
          <cell r="A3707" t="str">
            <v>Sudburyite</v>
          </cell>
          <cell r="D3707">
            <v>216.23750000000001</v>
          </cell>
        </row>
        <row r="3708">
          <cell r="A3708" t="str">
            <v>Sudoite</v>
          </cell>
          <cell r="D3708">
            <v>546.77009199999998</v>
          </cell>
          <cell r="F3708">
            <v>1.4563206942928402</v>
          </cell>
          <cell r="M3708">
            <v>52.37836966400863</v>
          </cell>
        </row>
        <row r="3709">
          <cell r="A3709" t="str">
            <v>Sudovikovite</v>
          </cell>
          <cell r="D3709">
            <v>353</v>
          </cell>
        </row>
        <row r="3710">
          <cell r="A3710" t="str">
            <v>Suessite</v>
          </cell>
          <cell r="D3710">
            <v>197.75874999999999</v>
          </cell>
        </row>
        <row r="3711">
          <cell r="A3711" t="str">
            <v>Sugilite</v>
          </cell>
          <cell r="D3711">
            <v>1028.2843740000001</v>
          </cell>
          <cell r="H3711">
            <v>2.025023478573253</v>
          </cell>
          <cell r="M3711">
            <v>46.677943586060941</v>
          </cell>
          <cell r="P3711">
            <v>4.4714805711907086</v>
          </cell>
        </row>
        <row r="3712">
          <cell r="A3712" t="str">
            <v>Sulfoborite</v>
          </cell>
          <cell r="D3712">
            <v>361.66753159999996</v>
          </cell>
          <cell r="F3712">
            <v>2.647578000059545</v>
          </cell>
          <cell r="J3712">
            <v>5.9778658881415616</v>
          </cell>
          <cell r="M3712">
            <v>59.721119848514491</v>
          </cell>
          <cell r="N3712">
            <v>2.6265010735069256</v>
          </cell>
        </row>
        <row r="3713">
          <cell r="A3713" t="str">
            <v>Sulfur</v>
          </cell>
          <cell r="D3713">
            <v>256.52800000000002</v>
          </cell>
        </row>
        <row r="3714">
          <cell r="A3714" t="str">
            <v>Sulphohalite</v>
          </cell>
          <cell r="D3714">
            <v>384.51691120000004</v>
          </cell>
          <cell r="M3714">
            <v>33.287274570201006</v>
          </cell>
          <cell r="N3714">
            <v>4.9408498421330282</v>
          </cell>
          <cell r="P3714">
            <v>35.873222732784711</v>
          </cell>
        </row>
        <row r="3715">
          <cell r="A3715" t="str">
            <v>Sulphotsumoite</v>
          </cell>
          <cell r="D3715">
            <v>914.20720000000006</v>
          </cell>
        </row>
        <row r="3716">
          <cell r="A3716" t="str">
            <v>Sulvanite</v>
          </cell>
          <cell r="D3716">
            <v>369.84350000000006</v>
          </cell>
        </row>
        <row r="3717">
          <cell r="A3717" t="str">
            <v>Sundiusite</v>
          </cell>
          <cell r="D3717">
            <v>2366.9641999999999</v>
          </cell>
          <cell r="M3717">
            <v>8.1113520855110526</v>
          </cell>
        </row>
        <row r="3718">
          <cell r="A3718" t="str">
            <v>Suolunite</v>
          </cell>
          <cell r="D3718">
            <v>268.35396000000003</v>
          </cell>
          <cell r="F3718">
            <v>1.5024037655341473</v>
          </cell>
          <cell r="M3718">
            <v>47.696408132005949</v>
          </cell>
        </row>
        <row r="3719">
          <cell r="A3719" t="str">
            <v>Suredaite</v>
          </cell>
          <cell r="D3719">
            <v>380.66799999999995</v>
          </cell>
        </row>
        <row r="3720">
          <cell r="A3720" t="str">
            <v>Surinamite</v>
          </cell>
          <cell r="D3720">
            <v>553.75673999999992</v>
          </cell>
          <cell r="I3720">
            <v>1.6274619068293421</v>
          </cell>
          <cell r="M3720">
            <v>46.227952006507408</v>
          </cell>
        </row>
        <row r="3721">
          <cell r="A3721" t="str">
            <v>Surite</v>
          </cell>
          <cell r="D3721">
            <v>937.16022592000013</v>
          </cell>
          <cell r="F3721">
            <v>0.40869980330630884</v>
          </cell>
          <cell r="K3721">
            <v>2.5632756636057468</v>
          </cell>
          <cell r="M3721">
            <v>32.778651025062061</v>
          </cell>
          <cell r="N3721">
            <v>0.20272310619402859</v>
          </cell>
          <cell r="P3721">
            <v>0.49062619953660952</v>
          </cell>
        </row>
        <row r="3722">
          <cell r="A3722" t="str">
            <v>Sursassite</v>
          </cell>
          <cell r="D3722">
            <v>502.09264000000002</v>
          </cell>
          <cell r="F3722">
            <v>0.60224344256470286</v>
          </cell>
          <cell r="M3722">
            <v>44.611607929564549</v>
          </cell>
        </row>
        <row r="3723">
          <cell r="A3723" t="str">
            <v>Susannite</v>
          </cell>
          <cell r="D3723">
            <v>1078.8966800000001</v>
          </cell>
          <cell r="F3723">
            <v>0.18684643649102711</v>
          </cell>
          <cell r="K3723">
            <v>2.2265338697677701</v>
          </cell>
          <cell r="M3723">
            <v>17.795290648220362</v>
          </cell>
        </row>
        <row r="3724">
          <cell r="A3724" t="str">
            <v>Sussexite</v>
          </cell>
          <cell r="D3724">
            <v>114.75418999999999</v>
          </cell>
          <cell r="F3724">
            <v>0.87834701286288552</v>
          </cell>
          <cell r="J3724">
            <v>9.4201353344919259</v>
          </cell>
          <cell r="M3724">
            <v>41.826969455320103</v>
          </cell>
        </row>
        <row r="3725">
          <cell r="A3725" t="str">
            <v>Suzukiite</v>
          </cell>
          <cell r="D3725">
            <v>356.43529999999998</v>
          </cell>
          <cell r="M3725">
            <v>31.421074175313162</v>
          </cell>
        </row>
        <row r="3726">
          <cell r="A3726" t="str">
            <v>Svabite</v>
          </cell>
          <cell r="D3726">
            <v>636.1460032</v>
          </cell>
          <cell r="M3726">
            <v>30.18061876270859</v>
          </cell>
          <cell r="N3726">
            <v>2.9864847227574312</v>
          </cell>
        </row>
        <row r="3727">
          <cell r="A3727" t="str">
            <v>Svanbergite</v>
          </cell>
          <cell r="D3727">
            <v>461.64362200000005</v>
          </cell>
          <cell r="F3727">
            <v>1.3100235141990113</v>
          </cell>
          <cell r="M3727">
            <v>48.520458060178719</v>
          </cell>
        </row>
        <row r="3728">
          <cell r="A3728" t="str">
            <v>Sveite</v>
          </cell>
          <cell r="D3728">
            <v>963.13391999999999</v>
          </cell>
          <cell r="F3728">
            <v>3.3488676216491262</v>
          </cell>
          <cell r="L3728">
            <v>5.81715157534894</v>
          </cell>
          <cell r="M3728">
            <v>59.802524658253134</v>
          </cell>
        </row>
        <row r="3729">
          <cell r="A3729" t="str">
            <v>Svenekite</v>
          </cell>
          <cell r="D3729">
            <v>319.93227999999999</v>
          </cell>
          <cell r="F3729">
            <v>0.63009584403299357</v>
          </cell>
          <cell r="M3729">
            <v>40.006966474280119</v>
          </cell>
        </row>
        <row r="3730">
          <cell r="A3730" t="str">
            <v>Sverigeite</v>
          </cell>
          <cell r="D3730">
            <v>532.22381800000005</v>
          </cell>
          <cell r="F3730">
            <v>0.18938273070672684</v>
          </cell>
          <cell r="I3730">
            <v>3.3866128103271018</v>
          </cell>
          <cell r="M3730">
            <v>39.079836896739558</v>
          </cell>
          <cell r="P3730">
            <v>4.3195676748160858</v>
          </cell>
        </row>
        <row r="3731">
          <cell r="A3731" t="str">
            <v>Svyatoslavite</v>
          </cell>
          <cell r="D3731">
            <v>278.20727999999997</v>
          </cell>
          <cell r="M3731">
            <v>46.007135399188698</v>
          </cell>
        </row>
        <row r="3732">
          <cell r="A3732" t="str">
            <v>Svyazhinite</v>
          </cell>
          <cell r="D3732">
            <v>514.62606320000009</v>
          </cell>
          <cell r="F3732">
            <v>5.4840440502586647</v>
          </cell>
          <cell r="M3732">
            <v>68.396613613253152</v>
          </cell>
          <cell r="N3732">
            <v>3.6916908331198561</v>
          </cell>
        </row>
        <row r="3733">
          <cell r="A3733" t="str">
            <v>Swaknoite</v>
          </cell>
          <cell r="D3733">
            <v>286.12888399999997</v>
          </cell>
          <cell r="F3733">
            <v>4.2272139152508634</v>
          </cell>
          <cell r="L3733">
            <v>9.7905110481610809</v>
          </cell>
          <cell r="M3733">
            <v>50.325083573177466</v>
          </cell>
        </row>
        <row r="3734">
          <cell r="A3734" t="str">
            <v>Swamboite</v>
          </cell>
          <cell r="D3734">
            <v>2957.19974</v>
          </cell>
          <cell r="F3734">
            <v>2.2495619453828302</v>
          </cell>
          <cell r="M3734">
            <v>35.708118924695967</v>
          </cell>
        </row>
        <row r="3735">
          <cell r="A3735" t="str">
            <v>Swartzite</v>
          </cell>
          <cell r="D3735">
            <v>730.62165999999991</v>
          </cell>
          <cell r="F3735">
            <v>3.3109557688174758</v>
          </cell>
          <cell r="K3735">
            <v>4.931827507002736</v>
          </cell>
          <cell r="M3735">
            <v>50.366177208597954</v>
          </cell>
        </row>
        <row r="3736">
          <cell r="A3736" t="str">
            <v>Swedenborgite</v>
          </cell>
          <cell r="D3736">
            <v>292.784288</v>
          </cell>
          <cell r="I3736">
            <v>12.312382008695769</v>
          </cell>
          <cell r="M3736">
            <v>38.251984341454829</v>
          </cell>
          <cell r="P3736">
            <v>7.8521180754071063</v>
          </cell>
        </row>
        <row r="3737">
          <cell r="A3737" t="str">
            <v>Sweetite</v>
          </cell>
          <cell r="D3737">
            <v>99.404679999999999</v>
          </cell>
          <cell r="F3737">
            <v>2.0279528086605181</v>
          </cell>
          <cell r="M3737">
            <v>32.190436104215614</v>
          </cell>
        </row>
        <row r="3738">
          <cell r="A3738" t="str">
            <v>Swinefordite</v>
          </cell>
          <cell r="D3738">
            <v>397.19505840000005</v>
          </cell>
          <cell r="F3738">
            <v>1.3957046752623949</v>
          </cell>
          <cell r="H3738">
            <v>1.747504117488285</v>
          </cell>
          <cell r="M3738">
            <v>54.379301915302968</v>
          </cell>
          <cell r="N3738">
            <v>2.3915709420618505</v>
          </cell>
          <cell r="P3738">
            <v>0.57880297133122638</v>
          </cell>
        </row>
        <row r="3739">
          <cell r="A3739" t="str">
            <v>Switzerite</v>
          </cell>
          <cell r="D3739">
            <v>481.54554649999994</v>
          </cell>
          <cell r="F3739">
            <v>2.9303894725148294</v>
          </cell>
          <cell r="M3739">
            <v>49.837653311159841</v>
          </cell>
        </row>
        <row r="3740">
          <cell r="A3740" t="str">
            <v>Sylvanite</v>
          </cell>
          <cell r="D3740">
            <v>429.891955</v>
          </cell>
        </row>
        <row r="3741">
          <cell r="A3741" t="str">
            <v>Sylvite</v>
          </cell>
          <cell r="D3741">
            <v>74.551000000000002</v>
          </cell>
        </row>
        <row r="3742">
          <cell r="A3742" t="str">
            <v>Symesite</v>
          </cell>
          <cell r="D3742">
            <v>2439.8854799999999</v>
          </cell>
          <cell r="F3742">
            <v>8.2621910598853196E-2</v>
          </cell>
          <cell r="M3742">
            <v>7.8689267006089167</v>
          </cell>
        </row>
        <row r="3743">
          <cell r="A3743" t="str">
            <v>Symplesite</v>
          </cell>
          <cell r="D3743">
            <v>589.50163999999995</v>
          </cell>
          <cell r="F3743">
            <v>2.7357074019336065</v>
          </cell>
          <cell r="M3743">
            <v>43.424883432046094</v>
          </cell>
        </row>
        <row r="3744">
          <cell r="A3744" t="str">
            <v>Synadelphite</v>
          </cell>
          <cell r="D3744">
            <v>1089.48035</v>
          </cell>
          <cell r="F3744">
            <v>1.2027036559218347</v>
          </cell>
          <cell r="M3744">
            <v>32.307769479275144</v>
          </cell>
        </row>
        <row r="3745">
          <cell r="A3745" t="str">
            <v>Synchysite-(Ce)</v>
          </cell>
          <cell r="D3745">
            <v>319.20980320000001</v>
          </cell>
          <cell r="K3745">
            <v>7.5254581028481384</v>
          </cell>
          <cell r="M3745">
            <v>30.073136550838857</v>
          </cell>
          <cell r="N3745">
            <v>5.9516979145206896</v>
          </cell>
        </row>
        <row r="3746">
          <cell r="A3746" t="str">
            <v>Synchysite-(Nd)</v>
          </cell>
          <cell r="D3746">
            <v>323.33480320000001</v>
          </cell>
          <cell r="K3746">
            <v>7.4294507619524941</v>
          </cell>
          <cell r="M3746">
            <v>29.689473279689306</v>
          </cell>
          <cell r="N3746">
            <v>5.87576809300311</v>
          </cell>
        </row>
        <row r="3747">
          <cell r="A3747" t="str">
            <v>Synchysite-(Y)</v>
          </cell>
          <cell r="D3747">
            <v>268.00065319999999</v>
          </cell>
          <cell r="K3747">
            <v>8.963410989178886</v>
          </cell>
          <cell r="M3747">
            <v>35.819464935542925</v>
          </cell>
          <cell r="N3747">
            <v>7.0889391399438573</v>
          </cell>
        </row>
        <row r="3748">
          <cell r="A3748" t="str">
            <v>Syngenite</v>
          </cell>
          <cell r="D3748">
            <v>328.41708</v>
          </cell>
          <cell r="F3748">
            <v>0.61381704020996719</v>
          </cell>
          <cell r="M3748">
            <v>43.845039971733499</v>
          </cell>
        </row>
        <row r="3749">
          <cell r="A3749" t="str">
            <v>Szaibelyite</v>
          </cell>
          <cell r="D3749">
            <v>84.121139999999997</v>
          </cell>
          <cell r="F3749">
            <v>1.1982005949990693</v>
          </cell>
          <cell r="J3749">
            <v>12.850515340139236</v>
          </cell>
          <cell r="M3749">
            <v>57.058427881505168</v>
          </cell>
        </row>
        <row r="3750">
          <cell r="A3750" t="str">
            <v>Szenicsite</v>
          </cell>
          <cell r="D3750">
            <v>418.60496000000001</v>
          </cell>
          <cell r="F3750">
            <v>0.96314195608193465</v>
          </cell>
          <cell r="M3750">
            <v>30.5766085523688</v>
          </cell>
        </row>
        <row r="3751">
          <cell r="A3751" t="str">
            <v>Szmikite</v>
          </cell>
          <cell r="D3751">
            <v>169.01693</v>
          </cell>
          <cell r="F3751">
            <v>1.192708919751412</v>
          </cell>
          <cell r="M3751">
            <v>47.330761480521502</v>
          </cell>
        </row>
        <row r="3752">
          <cell r="A3752" t="str">
            <v>Szomolnokite</v>
          </cell>
          <cell r="D3752">
            <v>169.92588000000001</v>
          </cell>
          <cell r="F3752">
            <v>1.1863290041516925</v>
          </cell>
          <cell r="M3752">
            <v>47.077584650436997</v>
          </cell>
        </row>
        <row r="3753">
          <cell r="A3753" t="str">
            <v>Sztrokayite</v>
          </cell>
          <cell r="D3753">
            <v>818.67320000000007</v>
          </cell>
        </row>
        <row r="3754">
          <cell r="A3754" t="str">
            <v>Szymanskiite</v>
          </cell>
          <cell r="D3754">
            <v>4436.3445000000002</v>
          </cell>
          <cell r="F3754">
            <v>0.68160171059754271</v>
          </cell>
          <cell r="K3754">
            <v>3.2488910633518207</v>
          </cell>
          <cell r="M3754">
            <v>16.950257131744387</v>
          </cell>
        </row>
        <row r="3755">
          <cell r="A3755" t="str">
            <v>Tacharanite</v>
          </cell>
          <cell r="D3755">
            <v>2180.6825200000003</v>
          </cell>
          <cell r="F3755">
            <v>1.6639671142959407</v>
          </cell>
          <cell r="M3755">
            <v>50.624453118466775</v>
          </cell>
        </row>
        <row r="3756">
          <cell r="A3756" t="str">
            <v>Tachyhydrite</v>
          </cell>
          <cell r="D3756">
            <v>517.58755999999994</v>
          </cell>
          <cell r="F3756">
            <v>4.6737135645223011</v>
          </cell>
          <cell r="M3756">
            <v>37.093781774817003</v>
          </cell>
        </row>
        <row r="3757">
          <cell r="A3757" t="str">
            <v>Tadzhikite-(Ce)</v>
          </cell>
          <cell r="D3757">
            <v>998.92806700000006</v>
          </cell>
          <cell r="F3757">
            <v>0.20180432071091262</v>
          </cell>
          <cell r="J3757">
            <v>4.3286400120740627</v>
          </cell>
          <cell r="M3757">
            <v>38.439764852457593</v>
          </cell>
        </row>
        <row r="3758">
          <cell r="A3758" t="str">
            <v>Tadzhikite-(Y)</v>
          </cell>
          <cell r="D3758">
            <v>990.126079</v>
          </cell>
          <cell r="F3758">
            <v>0.20359831366486009</v>
          </cell>
          <cell r="J3758">
            <v>4.367120603839787</v>
          </cell>
          <cell r="M3758">
            <v>38.781485322335399</v>
          </cell>
        </row>
        <row r="3759">
          <cell r="A3759" t="str">
            <v>Taenite</v>
          </cell>
          <cell r="D3759">
            <v>56.415600000000005</v>
          </cell>
        </row>
        <row r="3760">
          <cell r="A3760" t="str">
            <v>Taikanite</v>
          </cell>
          <cell r="D3760">
            <v>664.01140000000009</v>
          </cell>
          <cell r="M3760">
            <v>28.914081896786708</v>
          </cell>
        </row>
        <row r="3761">
          <cell r="A3761" t="str">
            <v>Taimyrite</v>
          </cell>
          <cell r="D3761">
            <v>425.98140000000001</v>
          </cell>
        </row>
        <row r="3762">
          <cell r="A3762" t="str">
            <v>Tainiolite</v>
          </cell>
          <cell r="D3762">
            <v>404.98210640000002</v>
          </cell>
          <cell r="H3762">
            <v>1.7139028836855295</v>
          </cell>
          <cell r="M3762">
            <v>39.506436820686162</v>
          </cell>
          <cell r="N3762">
            <v>9.3823420342603061</v>
          </cell>
        </row>
        <row r="3763">
          <cell r="A3763" t="str">
            <v>Takanelite</v>
          </cell>
          <cell r="D3763">
            <v>419.21472499999999</v>
          </cell>
          <cell r="F3763">
            <v>0.48087051331510372</v>
          </cell>
          <cell r="M3763">
            <v>34.348650324723209</v>
          </cell>
        </row>
        <row r="3764">
          <cell r="A3764" t="str">
            <v>Takedaite</v>
          </cell>
          <cell r="D3764">
            <v>237.85040000000001</v>
          </cell>
          <cell r="J3764">
            <v>9.0897471688086284</v>
          </cell>
          <cell r="M3764">
            <v>40.359990985930651</v>
          </cell>
        </row>
        <row r="3765">
          <cell r="A3765" t="str">
            <v>Takeuchiite</v>
          </cell>
          <cell r="D3765">
            <v>194.35505000000001</v>
          </cell>
          <cell r="J3765">
            <v>5.5619856546048068</v>
          </cell>
          <cell r="M3765">
            <v>41.16023741086223</v>
          </cell>
        </row>
        <row r="3766">
          <cell r="A3766" t="str">
            <v>Takovite</v>
          </cell>
          <cell r="D3766">
            <v>799.54037499999993</v>
          </cell>
          <cell r="F3766">
            <v>3.0570745098394818</v>
          </cell>
          <cell r="K3766">
            <v>1.1266785620425985</v>
          </cell>
          <cell r="M3766">
            <v>45.024180298587176</v>
          </cell>
        </row>
        <row r="3767">
          <cell r="A3767" t="str">
            <v>Talc</v>
          </cell>
          <cell r="D3767">
            <v>379.26567999999997</v>
          </cell>
          <cell r="F3767">
            <v>0.53152186087599596</v>
          </cell>
          <cell r="M3767">
            <v>50.622244543719333</v>
          </cell>
        </row>
        <row r="3768">
          <cell r="A3768" t="str">
            <v>Talmessite</v>
          </cell>
          <cell r="D3768">
            <v>418.32996000000003</v>
          </cell>
          <cell r="F3768">
            <v>0.96377510231397245</v>
          </cell>
          <cell r="M3768">
            <v>38.245886094316553</v>
          </cell>
        </row>
        <row r="3769">
          <cell r="A3769" t="str">
            <v>Talnakhite</v>
          </cell>
          <cell r="D3769">
            <v>1537.432</v>
          </cell>
        </row>
        <row r="3770">
          <cell r="A3770" t="str">
            <v>Tamaite</v>
          </cell>
          <cell r="D3770">
            <v>4822.3401433999998</v>
          </cell>
          <cell r="F3770">
            <v>1.2269163153282847</v>
          </cell>
          <cell r="M3770">
            <v>44.126298368072106</v>
          </cell>
          <cell r="P3770">
            <v>0.26220407569767701</v>
          </cell>
        </row>
        <row r="3771">
          <cell r="A3771" t="str">
            <v>Tamarugite</v>
          </cell>
          <cell r="D3771">
            <v>350.19018799999998</v>
          </cell>
          <cell r="F3771">
            <v>3.4539174467104146</v>
          </cell>
          <cell r="M3771">
            <v>63.962842956639335</v>
          </cell>
          <cell r="P3771">
            <v>6.5649377931742636</v>
          </cell>
        </row>
        <row r="3772">
          <cell r="A3772" t="str">
            <v>Tancoite</v>
          </cell>
          <cell r="D3772">
            <v>287.86007999999998</v>
          </cell>
          <cell r="F3772">
            <v>0.70029856171790139</v>
          </cell>
          <cell r="H3772">
            <v>2.4112409056511068</v>
          </cell>
          <cell r="M3772">
            <v>50.022427562724225</v>
          </cell>
          <cell r="P3772">
            <v>15.972876822656342</v>
          </cell>
        </row>
        <row r="3773">
          <cell r="A3773" t="str">
            <v>Taneyamalite</v>
          </cell>
          <cell r="D3773">
            <v>1697.4907052000001</v>
          </cell>
          <cell r="F3773">
            <v>0.79566833318292973</v>
          </cell>
          <cell r="M3773">
            <v>41.471425901979067</v>
          </cell>
          <cell r="P3773">
            <v>1.2189045357725357</v>
          </cell>
        </row>
        <row r="3774">
          <cell r="A3774" t="str">
            <v>Tangeite</v>
          </cell>
          <cell r="D3774">
            <v>235.57043999999999</v>
          </cell>
          <cell r="F3774">
            <v>0.42787201993594781</v>
          </cell>
          <cell r="M3774">
            <v>33.958844751489195</v>
          </cell>
        </row>
        <row r="3775">
          <cell r="A3775" t="str">
            <v>Tantalaeschynite-(Y)</v>
          </cell>
          <cell r="D3775">
            <v>499.74933599999997</v>
          </cell>
          <cell r="M3775">
            <v>19.208909964414637</v>
          </cell>
        </row>
        <row r="3776">
          <cell r="A3776" t="str">
            <v>Tantalcarbide</v>
          </cell>
          <cell r="D3776">
            <v>192.9589</v>
          </cell>
          <cell r="K3776">
            <v>6.2246416205730855</v>
          </cell>
        </row>
        <row r="3777">
          <cell r="A3777" t="str">
            <v>Tantalowodginite</v>
          </cell>
          <cell r="D3777">
            <v>2848.16975</v>
          </cell>
          <cell r="M3777">
            <v>17.975782517878365</v>
          </cell>
        </row>
        <row r="3778">
          <cell r="A3778" t="str">
            <v>Tantalum</v>
          </cell>
          <cell r="D3778">
            <v>180.9479</v>
          </cell>
        </row>
        <row r="3779">
          <cell r="A3779" t="str">
            <v>Tanteuxenite-(Y)</v>
          </cell>
          <cell r="D3779">
            <v>480.82717700000001</v>
          </cell>
          <cell r="F3779">
            <v>0.10481312706665082</v>
          </cell>
          <cell r="M3779">
            <v>19.964844873982653</v>
          </cell>
        </row>
        <row r="3780">
          <cell r="A3780" t="str">
            <v>Tantite</v>
          </cell>
          <cell r="D3780">
            <v>441.89280000000002</v>
          </cell>
          <cell r="M3780">
            <v>18.103259433057069</v>
          </cell>
        </row>
        <row r="3781">
          <cell r="A3781" t="str">
            <v>Tapiolite</v>
          </cell>
          <cell r="D3781">
            <v>495.94910600000003</v>
          </cell>
          <cell r="M3781">
            <v>19.356099010691629</v>
          </cell>
        </row>
        <row r="3782">
          <cell r="A3782" t="str">
            <v>Taramellite</v>
          </cell>
          <cell r="D3782">
            <v>1525.6585500000001</v>
          </cell>
          <cell r="J3782">
            <v>1.5588022627998905</v>
          </cell>
          <cell r="M3782">
            <v>30.411955545361046</v>
          </cell>
        </row>
        <row r="3783">
          <cell r="A3783" t="str">
            <v>Taramite</v>
          </cell>
          <cell r="D3783">
            <v>944.9046360000001</v>
          </cell>
          <cell r="F3783">
            <v>0.21334216419274715</v>
          </cell>
          <cell r="M3783">
            <v>40.637497729453408</v>
          </cell>
          <cell r="P3783">
            <v>4.866050419081656</v>
          </cell>
        </row>
        <row r="3784">
          <cell r="A3784" t="str">
            <v>Taranakite</v>
          </cell>
          <cell r="D3784">
            <v>1342.2961760000001</v>
          </cell>
          <cell r="F3784">
            <v>3.1538106683841138</v>
          </cell>
          <cell r="M3784">
            <v>59.597130223814332</v>
          </cell>
        </row>
        <row r="3785">
          <cell r="A3785" t="str">
            <v>Tarapacaite</v>
          </cell>
          <cell r="D3785">
            <v>194.19030000000001</v>
          </cell>
          <cell r="M3785">
            <v>32.956126026892171</v>
          </cell>
        </row>
        <row r="3786">
          <cell r="A3786" t="str">
            <v>Tarbuttite</v>
          </cell>
          <cell r="D3786">
            <v>242.758702</v>
          </cell>
          <cell r="F3786">
            <v>0.41520241774896294</v>
          </cell>
          <cell r="M3786">
            <v>32.953298621608219</v>
          </cell>
        </row>
        <row r="3787">
          <cell r="A3787" t="str">
            <v>Taseqite</v>
          </cell>
          <cell r="D3787">
            <v>3303.8338060000005</v>
          </cell>
          <cell r="F3787">
            <v>4.5762289775419768E-2</v>
          </cell>
          <cell r="M3787">
            <v>36.804345236486753</v>
          </cell>
          <cell r="P3787">
            <v>8.3502146959991492</v>
          </cell>
        </row>
        <row r="3788">
          <cell r="A3788" t="str">
            <v>Tatarskite</v>
          </cell>
          <cell r="D3788">
            <v>937.17072000000007</v>
          </cell>
          <cell r="F3788">
            <v>1.9359247587248565</v>
          </cell>
          <cell r="K3788">
            <v>2.5632469610232804</v>
          </cell>
          <cell r="M3788">
            <v>42.680057268541212</v>
          </cell>
        </row>
        <row r="3789">
          <cell r="A3789" t="str">
            <v>Tatyanaite</v>
          </cell>
          <cell r="D3789">
            <v>14486.367600000001</v>
          </cell>
        </row>
        <row r="3790">
          <cell r="A3790" t="str">
            <v>Tausonite</v>
          </cell>
          <cell r="D3790">
            <v>183.4982</v>
          </cell>
          <cell r="M3790">
            <v>26.157313804713066</v>
          </cell>
        </row>
        <row r="3791">
          <cell r="A3791" t="str">
            <v>Tavorite</v>
          </cell>
          <cell r="D3791">
            <v>174.76670199999998</v>
          </cell>
          <cell r="F3791">
            <v>0.57673457727662569</v>
          </cell>
          <cell r="H3791">
            <v>3.9715803528752294</v>
          </cell>
          <cell r="M3791">
            <v>45.773593644858053</v>
          </cell>
        </row>
        <row r="3792">
          <cell r="A3792" t="str">
            <v>Tazheranite</v>
          </cell>
          <cell r="D3792">
            <v>398.40120000000002</v>
          </cell>
          <cell r="M3792">
            <v>32.127212468235534</v>
          </cell>
        </row>
        <row r="3793">
          <cell r="A3793" t="str">
            <v>Teallite</v>
          </cell>
          <cell r="D3793">
            <v>390.04199999999997</v>
          </cell>
        </row>
        <row r="3794">
          <cell r="A3794" t="str">
            <v>Tedhadleyite</v>
          </cell>
          <cell r="D3794">
            <v>2698.1122540000001</v>
          </cell>
          <cell r="M3794">
            <v>2.1940443698084922</v>
          </cell>
        </row>
        <row r="3795">
          <cell r="A3795" t="str">
            <v>Teepleite</v>
          </cell>
          <cell r="D3795">
            <v>160.27159600000002</v>
          </cell>
          <cell r="F3795">
            <v>2.5155798660668482</v>
          </cell>
          <cell r="J3795">
            <v>6.7448008691446484</v>
          </cell>
          <cell r="M3795">
            <v>39.930718603438628</v>
          </cell>
          <cell r="P3795">
            <v>28.688511968146869</v>
          </cell>
        </row>
        <row r="3796">
          <cell r="A3796" t="str">
            <v>Tegengrenite</v>
          </cell>
          <cell r="D3796">
            <v>219.11597999999998</v>
          </cell>
          <cell r="M3796">
            <v>29.207180599059917</v>
          </cell>
        </row>
        <row r="3797">
          <cell r="A3797" t="str">
            <v>Teineite</v>
          </cell>
          <cell r="D3797">
            <v>275.17475999999999</v>
          </cell>
          <cell r="F3797">
            <v>1.4651634474033883</v>
          </cell>
          <cell r="M3797">
            <v>29.071343607240724</v>
          </cell>
        </row>
        <row r="3798">
          <cell r="A3798" t="str">
            <v>Telargpalite</v>
          </cell>
          <cell r="D3798">
            <v>447.14963999999998</v>
          </cell>
        </row>
        <row r="3799">
          <cell r="A3799" t="str">
            <v>Tellurantimony</v>
          </cell>
          <cell r="D3799">
            <v>626.29999999999995</v>
          </cell>
        </row>
        <row r="3800">
          <cell r="A3800" t="str">
            <v>Tellurite</v>
          </cell>
          <cell r="D3800">
            <v>159.59879999999998</v>
          </cell>
          <cell r="M3800">
            <v>20.049524181886081</v>
          </cell>
        </row>
        <row r="3801">
          <cell r="A3801" t="str">
            <v>Tellurium</v>
          </cell>
          <cell r="D3801">
            <v>127.6</v>
          </cell>
        </row>
        <row r="3802">
          <cell r="A3802" t="str">
            <v>Tellurobismuthite</v>
          </cell>
          <cell r="D3802">
            <v>800.76080000000002</v>
          </cell>
        </row>
        <row r="3803">
          <cell r="A3803" t="str">
            <v>Tellurohauchecornite</v>
          </cell>
          <cell r="D3803">
            <v>1121.3184000000001</v>
          </cell>
        </row>
        <row r="3804">
          <cell r="A3804" t="str">
            <v>Telluronevskite</v>
          </cell>
          <cell r="D3804">
            <v>898.39300000000003</v>
          </cell>
        </row>
        <row r="3805">
          <cell r="A3805" t="str">
            <v>Telluropalladinite</v>
          </cell>
          <cell r="D3805">
            <v>1468.18</v>
          </cell>
        </row>
        <row r="3806">
          <cell r="A3806" t="str">
            <v>Telyushenkoite</v>
          </cell>
          <cell r="D3806">
            <v>1449.7570143999999</v>
          </cell>
          <cell r="I3806">
            <v>1.2432676525079349</v>
          </cell>
          <cell r="M3806">
            <v>43.04008146208146</v>
          </cell>
          <cell r="N3806">
            <v>2.6209086090006228</v>
          </cell>
          <cell r="P3806">
            <v>9.5146018698235189</v>
          </cell>
        </row>
        <row r="3807">
          <cell r="A3807" t="str">
            <v>Temagamite</v>
          </cell>
          <cell r="D3807">
            <v>902.65</v>
          </cell>
        </row>
        <row r="3808">
          <cell r="A3808" t="str">
            <v>Tengchongite</v>
          </cell>
          <cell r="D3808">
            <v>2276.2997599999999</v>
          </cell>
          <cell r="F3808">
            <v>1.0627141655543646</v>
          </cell>
          <cell r="M3808">
            <v>26.006144287429002</v>
          </cell>
        </row>
        <row r="3809">
          <cell r="A3809" t="str">
            <v>Tengerite-(Y)</v>
          </cell>
          <cell r="D3809">
            <v>402.8775</v>
          </cell>
          <cell r="F3809">
            <v>1.2509261500083773</v>
          </cell>
          <cell r="K3809">
            <v>8.9439097492413957</v>
          </cell>
          <cell r="M3809">
            <v>45.669738319960786</v>
          </cell>
        </row>
        <row r="3810">
          <cell r="A3810" t="str">
            <v>Tennantite</v>
          </cell>
          <cell r="D3810">
            <v>1471.3973999999998</v>
          </cell>
        </row>
        <row r="3811">
          <cell r="A3811" t="str">
            <v>Tenorite</v>
          </cell>
          <cell r="D3811">
            <v>79.545400000000001</v>
          </cell>
          <cell r="M3811">
            <v>20.113545220716723</v>
          </cell>
        </row>
        <row r="3812">
          <cell r="A3812" t="str">
            <v>Tephroite</v>
          </cell>
          <cell r="D3812">
            <v>201.95919999999998</v>
          </cell>
          <cell r="M3812">
            <v>31.68838062341305</v>
          </cell>
        </row>
        <row r="3813">
          <cell r="A3813" t="str">
            <v>Terlinguaite</v>
          </cell>
          <cell r="D3813">
            <v>452.63209999999998</v>
          </cell>
          <cell r="M3813">
            <v>3.5347470937213687</v>
          </cell>
        </row>
        <row r="3814">
          <cell r="A3814" t="str">
            <v>Ternesite</v>
          </cell>
          <cell r="D3814">
            <v>480.6198</v>
          </cell>
          <cell r="M3814">
            <v>39.946918541433377</v>
          </cell>
        </row>
        <row r="3815">
          <cell r="A3815" t="str">
            <v>Ternovite</v>
          </cell>
          <cell r="D3815">
            <v>756.80862000000002</v>
          </cell>
          <cell r="F3815">
            <v>2.6636588785154163</v>
          </cell>
          <cell r="M3815">
            <v>44.395292432055008</v>
          </cell>
        </row>
        <row r="3816">
          <cell r="A3816" t="str">
            <v>Terranovaite</v>
          </cell>
          <cell r="D3816">
            <v>5573.1346975999995</v>
          </cell>
          <cell r="F3816">
            <v>1.0489701608176685</v>
          </cell>
          <cell r="M3816">
            <v>54.258272302339982</v>
          </cell>
          <cell r="P3816">
            <v>1.7325442652872016</v>
          </cell>
        </row>
        <row r="3817">
          <cell r="A3817" t="str">
            <v>Terskite</v>
          </cell>
          <cell r="D3817">
            <v>643.71703200000002</v>
          </cell>
          <cell r="F3817">
            <v>0.62632489115186252</v>
          </cell>
          <cell r="M3817">
            <v>44.738477573792082</v>
          </cell>
          <cell r="P3817">
            <v>14.285635990442461</v>
          </cell>
        </row>
        <row r="3818">
          <cell r="A3818" t="str">
            <v>Tertschite</v>
          </cell>
          <cell r="D3818">
            <v>932.70619999999997</v>
          </cell>
          <cell r="F3818">
            <v>4.3226473674132331</v>
          </cell>
          <cell r="J3818">
            <v>11.589930462561524</v>
          </cell>
          <cell r="M3818">
            <v>66.899587458515867</v>
          </cell>
        </row>
        <row r="3819">
          <cell r="A3819" t="str">
            <v>Teruggite</v>
          </cell>
          <cell r="D3819">
            <v>1236.4384399999999</v>
          </cell>
          <cell r="F3819">
            <v>2.9347065592687334</v>
          </cell>
          <cell r="J3819">
            <v>10.491424061516561</v>
          </cell>
          <cell r="M3819">
            <v>59.523578060222718</v>
          </cell>
        </row>
        <row r="3820">
          <cell r="A3820" t="str">
            <v>Teschemacherite</v>
          </cell>
          <cell r="D3820">
            <v>79.055639999999997</v>
          </cell>
          <cell r="F3820">
            <v>6.3748772383602228</v>
          </cell>
          <cell r="K3820">
            <v>15.193096912503648</v>
          </cell>
          <cell r="L3820">
            <v>17.717572079613802</v>
          </cell>
          <cell r="M3820">
            <v>60.714453769522322</v>
          </cell>
        </row>
        <row r="3821">
          <cell r="A3821" t="str">
            <v>Testibiopalladite</v>
          </cell>
          <cell r="D3821">
            <v>357.23250000000002</v>
          </cell>
        </row>
        <row r="3822">
          <cell r="A3822" t="str">
            <v>Tetra-auricupride</v>
          </cell>
          <cell r="D3822">
            <v>260.51254</v>
          </cell>
        </row>
        <row r="3823">
          <cell r="A3823" t="str">
            <v>Tetra-ferri-annite</v>
          </cell>
          <cell r="D3823">
            <v>517.76411499999995</v>
          </cell>
          <cell r="F3823">
            <v>0.3893433209445194</v>
          </cell>
          <cell r="M3823">
            <v>37.081132978866258</v>
          </cell>
        </row>
        <row r="3824">
          <cell r="A3824" t="str">
            <v>Tetra-ferriphlogopite</v>
          </cell>
          <cell r="D3824">
            <v>446.12547999999998</v>
          </cell>
          <cell r="F3824">
            <v>0.45186390160902717</v>
          </cell>
          <cell r="M3824">
            <v>43.035605139612287</v>
          </cell>
        </row>
        <row r="3825">
          <cell r="A3825" t="str">
            <v>Tetradymite</v>
          </cell>
          <cell r="D3825">
            <v>705.22679999999991</v>
          </cell>
        </row>
        <row r="3826">
          <cell r="A3826" t="str">
            <v>Tetraferroplatinum</v>
          </cell>
          <cell r="D3826">
            <v>250.92700000000002</v>
          </cell>
        </row>
        <row r="3827">
          <cell r="A3827" t="str">
            <v>Tetrahedrite</v>
          </cell>
          <cell r="D3827">
            <v>1643.3130000000001</v>
          </cell>
        </row>
        <row r="3828">
          <cell r="A3828" t="str">
            <v>Tetranatrolite</v>
          </cell>
          <cell r="D3828">
            <v>380.22367600000001</v>
          </cell>
          <cell r="F3828">
            <v>1.060365320333182</v>
          </cell>
          <cell r="M3828">
            <v>50.494698809865803</v>
          </cell>
          <cell r="P3828">
            <v>12.092759841709595</v>
          </cell>
        </row>
        <row r="3829">
          <cell r="A3829" t="str">
            <v>Tetrarooseveltite</v>
          </cell>
          <cell r="D3829">
            <v>347.89959999999996</v>
          </cell>
          <cell r="M3829">
            <v>18.395422127533347</v>
          </cell>
        </row>
        <row r="3830">
          <cell r="A3830" t="str">
            <v>Tetrataenite</v>
          </cell>
          <cell r="D3830">
            <v>57.268500000000003</v>
          </cell>
        </row>
        <row r="3831">
          <cell r="A3831" t="str">
            <v>Tetrawickmanite</v>
          </cell>
          <cell r="D3831">
            <v>275.69209000000001</v>
          </cell>
          <cell r="F3831">
            <v>2.1936211517711661</v>
          </cell>
          <cell r="M3831">
            <v>34.820150262562841</v>
          </cell>
        </row>
        <row r="3832">
          <cell r="A3832" t="str">
            <v>Thadeuite</v>
          </cell>
          <cell r="D3832">
            <v>368.49155060000004</v>
          </cell>
          <cell r="F3832">
            <v>0.4102970604178624</v>
          </cell>
          <cell r="M3832">
            <v>41.247702899161126</v>
          </cell>
          <cell r="N3832">
            <v>2.5778614420148385</v>
          </cell>
        </row>
        <row r="3833">
          <cell r="A3833" t="str">
            <v>Thalcusite</v>
          </cell>
          <cell r="D3833">
            <v>579.13229999999999</v>
          </cell>
        </row>
        <row r="3834">
          <cell r="A3834" t="str">
            <v>Thalenite-(Y)</v>
          </cell>
          <cell r="D3834">
            <v>527.97539000000006</v>
          </cell>
          <cell r="F3834">
            <v>0.19090662540161199</v>
          </cell>
          <cell r="M3834">
            <v>33.333637009103775</v>
          </cell>
        </row>
        <row r="3835">
          <cell r="A3835" t="str">
            <v>Thalfenisite</v>
          </cell>
          <cell r="D3835">
            <v>3510.7145</v>
          </cell>
        </row>
        <row r="3836">
          <cell r="A3836" t="str">
            <v>Thaumasite</v>
          </cell>
          <cell r="D3836">
            <v>622.61970000000008</v>
          </cell>
          <cell r="F3836">
            <v>4.8566082955614798</v>
          </cell>
          <cell r="K3836">
            <v>1.9291069652951871</v>
          </cell>
          <cell r="M3836">
            <v>64.242265382865327</v>
          </cell>
        </row>
        <row r="3837">
          <cell r="A3837" t="str">
            <v>Theisite</v>
          </cell>
          <cell r="D3837">
            <v>1184.0353600000001</v>
          </cell>
          <cell r="F3837">
            <v>1.1917853534374176</v>
          </cell>
          <cell r="M3837">
            <v>29.727727050313767</v>
          </cell>
        </row>
        <row r="3838">
          <cell r="A3838" t="str">
            <v>Thenardite</v>
          </cell>
          <cell r="D3838">
            <v>142.043136</v>
          </cell>
          <cell r="M3838">
            <v>45.055045813688594</v>
          </cell>
          <cell r="P3838">
            <v>32.370121707253773</v>
          </cell>
        </row>
        <row r="3839">
          <cell r="A3839" t="str">
            <v>Theoparacelsite</v>
          </cell>
          <cell r="D3839">
            <v>486.49167999999997</v>
          </cell>
          <cell r="F3839">
            <v>0.41437090969366636</v>
          </cell>
          <cell r="M3839">
            <v>29.598574018778695</v>
          </cell>
        </row>
        <row r="3840">
          <cell r="A3840" t="str">
            <v>Theophrastite</v>
          </cell>
          <cell r="D3840">
            <v>92.704679999999996</v>
          </cell>
          <cell r="F3840">
            <v>2.1745180502214132</v>
          </cell>
          <cell r="M3840">
            <v>34.516919749898278</v>
          </cell>
        </row>
        <row r="3841">
          <cell r="A3841" t="str">
            <v>Theresemagnanite</v>
          </cell>
          <cell r="D3841">
            <v>813.41956000000005</v>
          </cell>
          <cell r="F3841">
            <v>2.9739338945820282</v>
          </cell>
          <cell r="M3841">
            <v>39.338616347017762</v>
          </cell>
        </row>
        <row r="3842">
          <cell r="A3842" t="str">
            <v>Thermonatrite</v>
          </cell>
          <cell r="D3842">
            <v>124.00401600000001</v>
          </cell>
          <cell r="F3842">
            <v>1.6256570271078963</v>
          </cell>
          <cell r="K3842">
            <v>9.6859766219184387</v>
          </cell>
          <cell r="M3842">
            <v>51.609296266662838</v>
          </cell>
          <cell r="P3842">
            <v>37.079070084310814</v>
          </cell>
        </row>
        <row r="3843">
          <cell r="A3843" t="str">
            <v>Thomasclarkite-(Y)</v>
          </cell>
          <cell r="D3843">
            <v>375.76801940000001</v>
          </cell>
          <cell r="F3843">
            <v>3.2188156989285286</v>
          </cell>
          <cell r="K3843">
            <v>3.196386967464214</v>
          </cell>
          <cell r="M3843">
            <v>42.577864996459034</v>
          </cell>
          <cell r="P3843">
            <v>4.8944597332595681</v>
          </cell>
        </row>
        <row r="3844">
          <cell r="A3844" t="str">
            <v>Thometzekite</v>
          </cell>
          <cell r="D3844">
            <v>649.08296000000007</v>
          </cell>
          <cell r="F3844">
            <v>0.62114710267544226</v>
          </cell>
          <cell r="M3844">
            <v>24.649237441081489</v>
          </cell>
        </row>
        <row r="3845">
          <cell r="A3845" t="str">
            <v>Thomsenolite</v>
          </cell>
          <cell r="D3845">
            <v>222.05500720000001</v>
          </cell>
          <cell r="F3845">
            <v>0.90782911199311156</v>
          </cell>
          <cell r="M3845">
            <v>7.2051516431645677</v>
          </cell>
          <cell r="N3845">
            <v>51.334316049595472</v>
          </cell>
          <cell r="P3845">
            <v>10.353186037049653</v>
          </cell>
        </row>
        <row r="3846">
          <cell r="A3846" t="str">
            <v>Thomsonite-Ca</v>
          </cell>
          <cell r="D3846">
            <v>806.56064800000001</v>
          </cell>
          <cell r="F3846">
            <v>1.4996119671834027</v>
          </cell>
          <cell r="M3846">
            <v>51.575092465954278</v>
          </cell>
          <cell r="P3846">
            <v>2.8503458552071588</v>
          </cell>
        </row>
        <row r="3847">
          <cell r="A3847" t="str">
            <v>Thomsonite-Sr</v>
          </cell>
          <cell r="D3847">
            <v>892.93625599999996</v>
          </cell>
          <cell r="F3847">
            <v>1.6028857495511977</v>
          </cell>
          <cell r="M3847">
            <v>48.557076396727695</v>
          </cell>
          <cell r="P3847">
            <v>2.5746258868449399</v>
          </cell>
        </row>
        <row r="3848">
          <cell r="A3848" t="str">
            <v>Thorbastnasite</v>
          </cell>
          <cell r="D3848">
            <v>509.18639639999998</v>
          </cell>
          <cell r="F3848">
            <v>1.1877065143054557</v>
          </cell>
          <cell r="K3848">
            <v>4.7177222663130829</v>
          </cell>
          <cell r="M3848">
            <v>28.279349373442926</v>
          </cell>
          <cell r="N3848">
            <v>7.4622587462354284</v>
          </cell>
        </row>
        <row r="3849">
          <cell r="A3849" t="str">
            <v>Thoreaulite</v>
          </cell>
          <cell r="D3849">
            <v>576.60220000000004</v>
          </cell>
          <cell r="M3849">
            <v>16.648635749221903</v>
          </cell>
        </row>
        <row r="3850">
          <cell r="A3850" t="str">
            <v>Thorianite</v>
          </cell>
          <cell r="D3850">
            <v>264.0369</v>
          </cell>
          <cell r="M3850">
            <v>12.119063661177661</v>
          </cell>
        </row>
        <row r="3851">
          <cell r="A3851" t="str">
            <v>Thorikosite</v>
          </cell>
          <cell r="D3851">
            <v>867.55383999999992</v>
          </cell>
          <cell r="F3851">
            <v>0.11618183835138118</v>
          </cell>
          <cell r="M3851">
            <v>7.3767871282778259</v>
          </cell>
        </row>
        <row r="3852">
          <cell r="A3852" t="str">
            <v>Thorite</v>
          </cell>
          <cell r="D3852">
            <v>324.12119999999999</v>
          </cell>
          <cell r="M3852">
            <v>19.744959601531772</v>
          </cell>
        </row>
        <row r="3853">
          <cell r="A3853" t="str">
            <v>Thornasite</v>
          </cell>
          <cell r="D3853">
            <v>3410.956956</v>
          </cell>
          <cell r="F3853">
            <v>1.0638023425118825</v>
          </cell>
          <cell r="M3853">
            <v>44.091544378902448</v>
          </cell>
          <cell r="P3853">
            <v>8.0879711927974274</v>
          </cell>
        </row>
        <row r="3854">
          <cell r="A3854" t="str">
            <v>Thorogummite</v>
          </cell>
          <cell r="D3854">
            <v>321.71582599999999</v>
          </cell>
          <cell r="F3854">
            <v>0.1253205367646415</v>
          </cell>
          <cell r="M3854">
            <v>19.892586819773051</v>
          </cell>
        </row>
        <row r="3855">
          <cell r="A3855" t="str">
            <v>Thorosteenstrupine</v>
          </cell>
          <cell r="D3855">
            <v>712.88158820000001</v>
          </cell>
          <cell r="F3855">
            <v>1.6966744828604903</v>
          </cell>
          <cell r="M3855">
            <v>38.153573398741344</v>
          </cell>
          <cell r="N3855">
            <v>2.6650152724480196</v>
          </cell>
        </row>
        <row r="3856">
          <cell r="A3856" t="str">
            <v>Thortveitite</v>
          </cell>
          <cell r="D3856">
            <v>280.05358999999999</v>
          </cell>
          <cell r="M3856">
            <v>39.99084603771729</v>
          </cell>
        </row>
        <row r="3857">
          <cell r="A3857" t="str">
            <v>Thorutite</v>
          </cell>
          <cell r="D3857">
            <v>390.82262000000003</v>
          </cell>
          <cell r="F3857">
            <v>0.77370649631282851</v>
          </cell>
          <cell r="M3857">
            <v>24.562651977513479</v>
          </cell>
        </row>
        <row r="3858">
          <cell r="A3858" t="str">
            <v>Threadgoldite</v>
          </cell>
          <cell r="D3858">
            <v>918.10924399999999</v>
          </cell>
          <cell r="F3858">
            <v>1.8663334578079906</v>
          </cell>
          <cell r="M3858">
            <v>36.595579686811213</v>
          </cell>
        </row>
        <row r="3859">
          <cell r="A3859" t="str">
            <v>Tiemannite</v>
          </cell>
          <cell r="D3859">
            <v>279.55</v>
          </cell>
        </row>
        <row r="3860">
          <cell r="A3860" t="str">
            <v>Tienshanite</v>
          </cell>
          <cell r="D3860">
            <v>796.245586</v>
          </cell>
          <cell r="J3860">
            <v>2.7152426814206541</v>
          </cell>
          <cell r="M3860">
            <v>40.187098757744323</v>
          </cell>
          <cell r="P3860">
            <v>5.7745420267861931</v>
          </cell>
        </row>
        <row r="3861">
          <cell r="A3861" t="str">
            <v>Tiettaite</v>
          </cell>
          <cell r="D3861">
            <v>2066.9141399999999</v>
          </cell>
          <cell r="F3861">
            <v>1.6580253304571233</v>
          </cell>
          <cell r="M3861">
            <v>47.218381311184991</v>
          </cell>
          <cell r="P3861">
            <v>11.122749394902296</v>
          </cell>
        </row>
        <row r="3862">
          <cell r="A3862" t="str">
            <v>Tikhonenkovite</v>
          </cell>
          <cell r="D3862">
            <v>225.61777279999998</v>
          </cell>
          <cell r="F3862">
            <v>1.3402401603709122</v>
          </cell>
          <cell r="M3862">
            <v>14.182747929333342</v>
          </cell>
          <cell r="N3862">
            <v>33.682458547875534</v>
          </cell>
        </row>
        <row r="3863">
          <cell r="A3863" t="str">
            <v>Tilasite</v>
          </cell>
          <cell r="D3863">
            <v>222.30060320000001</v>
          </cell>
          <cell r="M3863">
            <v>28.788765787748432</v>
          </cell>
          <cell r="N3863">
            <v>8.5462670485457313</v>
          </cell>
        </row>
        <row r="3864">
          <cell r="A3864" t="str">
            <v>Tilleyite</v>
          </cell>
          <cell r="D3864">
            <v>488.5752</v>
          </cell>
          <cell r="K3864">
            <v>4.9167456719047546</v>
          </cell>
          <cell r="M3864">
            <v>42.571174304385487</v>
          </cell>
        </row>
        <row r="3865">
          <cell r="A3865" t="str">
            <v>Tillmannsite</v>
          </cell>
          <cell r="D3865">
            <v>645.12872500000003</v>
          </cell>
          <cell r="M3865">
            <v>9.9201287308978525</v>
          </cell>
        </row>
        <row r="3866">
          <cell r="A3866" t="str">
            <v>Tin</v>
          </cell>
          <cell r="D3866">
            <v>118.71</v>
          </cell>
        </row>
        <row r="3867">
          <cell r="A3867" t="str">
            <v>Tinaksite</v>
          </cell>
          <cell r="D3867">
            <v>751.72687050000002</v>
          </cell>
          <cell r="F3867">
            <v>0.13408327406596277</v>
          </cell>
          <cell r="M3867">
            <v>42.567056274995821</v>
          </cell>
          <cell r="P3867">
            <v>3.0582607729199167</v>
          </cell>
        </row>
        <row r="3868">
          <cell r="A3868" t="str">
            <v>Tincalconite</v>
          </cell>
          <cell r="D3868">
            <v>855.85992799999997</v>
          </cell>
          <cell r="F3868">
            <v>3.2975395945865578</v>
          </cell>
          <cell r="J3868">
            <v>15.156685779544993</v>
          </cell>
          <cell r="M3868">
            <v>65.428813954238535</v>
          </cell>
          <cell r="P3868">
            <v>16.116960671629904</v>
          </cell>
        </row>
        <row r="3869">
          <cell r="A3869" t="str">
            <v>Tinnunculite</v>
          </cell>
          <cell r="D3869">
            <v>344.24092000000002</v>
          </cell>
          <cell r="F3869">
            <v>3.5136090154534796</v>
          </cell>
          <cell r="K3869">
            <v>34.891261619914324</v>
          </cell>
          <cell r="L3869">
            <v>24.413262664996363</v>
          </cell>
          <cell r="M3869">
            <v>37.181866699635826</v>
          </cell>
        </row>
        <row r="3870">
          <cell r="A3870" t="str">
            <v>Tinsleyite</v>
          </cell>
          <cell r="D3870">
            <v>336.04200399999996</v>
          </cell>
          <cell r="F3870">
            <v>1.499723231027988</v>
          </cell>
          <cell r="M3870">
            <v>52.37244091664207</v>
          </cell>
        </row>
        <row r="3871">
          <cell r="A3871" t="str">
            <v>Tinticite</v>
          </cell>
          <cell r="D3871">
            <v>772.20885411999996</v>
          </cell>
          <cell r="F3871">
            <v>1.7490599761889196</v>
          </cell>
          <cell r="M3871">
            <v>44.048607081516536</v>
          </cell>
        </row>
        <row r="3872">
          <cell r="A3872" t="str">
            <v>Tintinaite</v>
          </cell>
          <cell r="D3872">
            <v>4419.3057200000003</v>
          </cell>
        </row>
        <row r="3873">
          <cell r="A3873" t="str">
            <v>Tinzenite</v>
          </cell>
          <cell r="D3873">
            <v>572.45216499999992</v>
          </cell>
          <cell r="F3873">
            <v>0.17607410044470706</v>
          </cell>
          <cell r="J3873">
            <v>1.8883673887406822</v>
          </cell>
          <cell r="M3873">
            <v>44.718216761395254</v>
          </cell>
        </row>
        <row r="3874">
          <cell r="A3874" t="str">
            <v>Tiptopite</v>
          </cell>
          <cell r="D3874">
            <v>829.47446400000001</v>
          </cell>
          <cell r="F3874">
            <v>0.48606197960061615</v>
          </cell>
          <cell r="H3874">
            <v>2.510384695821088</v>
          </cell>
          <cell r="I3874">
            <v>6.5189565618743393</v>
          </cell>
          <cell r="M3874">
            <v>52.079216268675864</v>
          </cell>
          <cell r="P3874">
            <v>4.1574097210544148</v>
          </cell>
        </row>
        <row r="3875">
          <cell r="A3875" t="str">
            <v>Tiragalloite</v>
          </cell>
          <cell r="D3875">
            <v>587.93043999999998</v>
          </cell>
          <cell r="F3875">
            <v>0.17143864842242224</v>
          </cell>
          <cell r="M3875">
            <v>35.377008205256395</v>
          </cell>
        </row>
        <row r="3876">
          <cell r="A3876" t="str">
            <v>Tirodite</v>
          </cell>
          <cell r="D3876">
            <v>873.62858000000006</v>
          </cell>
          <cell r="F3876">
            <v>0.2307479455399685</v>
          </cell>
          <cell r="M3876">
            <v>43.952957674530289</v>
          </cell>
        </row>
        <row r="3877">
          <cell r="A3877" t="str">
            <v>Tischendorfite</v>
          </cell>
          <cell r="D3877">
            <v>2150.8146400000001</v>
          </cell>
        </row>
        <row r="3878">
          <cell r="A3878" t="str">
            <v>Tisinalite</v>
          </cell>
          <cell r="D3878">
            <v>669.66562899999997</v>
          </cell>
          <cell r="F3878">
            <v>1.2041113730207589</v>
          </cell>
          <cell r="M3878">
            <v>48.261082248257367</v>
          </cell>
          <cell r="P3878">
            <v>10.299065834241885</v>
          </cell>
        </row>
        <row r="3879">
          <cell r="A3879" t="str">
            <v>Titanite</v>
          </cell>
          <cell r="D3879">
            <v>196.04050000000001</v>
          </cell>
          <cell r="M3879">
            <v>40.806363991114083</v>
          </cell>
        </row>
        <row r="3880">
          <cell r="A3880" t="str">
            <v>Titanium</v>
          </cell>
          <cell r="D3880">
            <v>47.88</v>
          </cell>
        </row>
        <row r="3881">
          <cell r="A3881" t="str">
            <v>Titanowodginite</v>
          </cell>
          <cell r="D3881">
            <v>583.42586999999992</v>
          </cell>
          <cell r="M3881">
            <v>21.938554078858385</v>
          </cell>
        </row>
        <row r="3882">
          <cell r="A3882" t="str">
            <v>Titantaramellite</v>
          </cell>
          <cell r="D3882">
            <v>1442.8378599999999</v>
          </cell>
          <cell r="J3882">
            <v>1.1238269004113879</v>
          </cell>
          <cell r="M3882">
            <v>32.157639667148743</v>
          </cell>
        </row>
        <row r="3883">
          <cell r="A3883" t="str">
            <v>Tivanite</v>
          </cell>
          <cell r="D3883">
            <v>163.82703999999998</v>
          </cell>
          <cell r="F3883">
            <v>0.61524642085946257</v>
          </cell>
          <cell r="M3883">
            <v>39.064125189590193</v>
          </cell>
        </row>
        <row r="3884">
          <cell r="A3884" t="str">
            <v>Tlalocite</v>
          </cell>
          <cell r="D3884">
            <v>2533.6421600000003</v>
          </cell>
          <cell r="F3884">
            <v>3.1427981921488075</v>
          </cell>
          <cell r="M3884">
            <v>39.783131805795328</v>
          </cell>
        </row>
        <row r="3885">
          <cell r="A3885" t="str">
            <v>Tlapallite</v>
          </cell>
          <cell r="D3885">
            <v>1382.4554400000002</v>
          </cell>
          <cell r="F3885">
            <v>0.43745641450837647</v>
          </cell>
          <cell r="M3885">
            <v>25.460987010185292</v>
          </cell>
        </row>
        <row r="3886">
          <cell r="A3886" t="str">
            <v>Tobelite</v>
          </cell>
          <cell r="D3886">
            <v>376.26950199999999</v>
          </cell>
          <cell r="F3886">
            <v>1.0715085805705296</v>
          </cell>
          <cell r="L3886">
            <v>1.8612643232509447</v>
          </cell>
          <cell r="M3886">
            <v>51.02534193696092</v>
          </cell>
        </row>
        <row r="3887">
          <cell r="A3887" t="str">
            <v>Tobermorite</v>
          </cell>
          <cell r="D3887">
            <v>702.36261999999988</v>
          </cell>
          <cell r="F3887">
            <v>1.435070676170096</v>
          </cell>
          <cell r="M3887">
            <v>50.114682925466624</v>
          </cell>
        </row>
        <row r="3888">
          <cell r="A3888" t="str">
            <v>Tochilinite</v>
          </cell>
          <cell r="D3888">
            <v>904.37987999999996</v>
          </cell>
          <cell r="F3888">
            <v>0.22290190710567334</v>
          </cell>
          <cell r="M3888">
            <v>3.5382034372547078</v>
          </cell>
        </row>
        <row r="3889">
          <cell r="A3889" t="str">
            <v>Tocornalite</v>
          </cell>
          <cell r="D3889">
            <v>257.95312000000001</v>
          </cell>
        </row>
        <row r="3890">
          <cell r="A3890" t="str">
            <v>Todorokite</v>
          </cell>
          <cell r="D3890">
            <v>583.05075959999999</v>
          </cell>
          <cell r="F3890">
            <v>1.037240737693055</v>
          </cell>
          <cell r="M3890">
            <v>41.161253295449782</v>
          </cell>
          <cell r="P3890">
            <v>0.78860262580815621</v>
          </cell>
        </row>
        <row r="3891">
          <cell r="A3891" t="str">
            <v>Tokkoite</v>
          </cell>
          <cell r="D3891">
            <v>758.6042774</v>
          </cell>
          <cell r="F3891">
            <v>0.16608461585771703</v>
          </cell>
          <cell r="M3891">
            <v>40.599355840120396</v>
          </cell>
          <cell r="N3891">
            <v>1.8782918610524564</v>
          </cell>
        </row>
        <row r="3892">
          <cell r="A3892" t="str">
            <v>Tolbachite</v>
          </cell>
          <cell r="D3892">
            <v>134.45140000000001</v>
          </cell>
        </row>
        <row r="3893">
          <cell r="A3893" t="str">
            <v>Tolovkite</v>
          </cell>
          <cell r="D3893">
            <v>346.036</v>
          </cell>
        </row>
        <row r="3894">
          <cell r="A3894" t="str">
            <v>Tombarthite-(Y)</v>
          </cell>
          <cell r="D3894">
            <v>744.26358800000003</v>
          </cell>
          <cell r="F3894">
            <v>2.5325003538934379</v>
          </cell>
          <cell r="M3894">
            <v>39.984334152324543</v>
          </cell>
        </row>
        <row r="3895">
          <cell r="A3895" t="str">
            <v>Tomichite</v>
          </cell>
          <cell r="D3895">
            <v>647.81768999999997</v>
          </cell>
          <cell r="F3895">
            <v>0.15559007041008716</v>
          </cell>
          <cell r="M3895">
            <v>34.576332733365156</v>
          </cell>
        </row>
        <row r="3896">
          <cell r="A3896" t="str">
            <v>Tongbaite</v>
          </cell>
          <cell r="D3896">
            <v>180.01029999999997</v>
          </cell>
          <cell r="K3896">
            <v>13.344791936905834</v>
          </cell>
        </row>
        <row r="3897">
          <cell r="A3897" t="str">
            <v>Tongxinite</v>
          </cell>
          <cell r="D3897">
            <v>192.482</v>
          </cell>
        </row>
        <row r="3898">
          <cell r="A3898" t="str">
            <v>Tooeleite</v>
          </cell>
          <cell r="D3898">
            <v>1388.955976</v>
          </cell>
          <cell r="F3898">
            <v>1.1175498913005146</v>
          </cell>
          <cell r="M3898">
            <v>39.970970253415729</v>
          </cell>
        </row>
        <row r="3899">
          <cell r="A3899" t="str">
            <v>Topaz</v>
          </cell>
          <cell r="D3899">
            <v>182.25102952</v>
          </cell>
          <cell r="F3899">
            <v>0.49774533641273666</v>
          </cell>
          <cell r="M3899">
            <v>43.015976483906115</v>
          </cell>
          <cell r="N3899">
            <v>11.466735510378367</v>
          </cell>
        </row>
        <row r="3900">
          <cell r="A3900" t="str">
            <v>Torbernite</v>
          </cell>
          <cell r="D3900">
            <v>991.71220399999993</v>
          </cell>
          <cell r="F3900">
            <v>2.2359995077765529</v>
          </cell>
          <cell r="M3900">
            <v>37.106148186515611</v>
          </cell>
        </row>
        <row r="3901">
          <cell r="A3901" t="str">
            <v>Tornebohmite-(Ce)</v>
          </cell>
          <cell r="D3901">
            <v>509.01782999999995</v>
          </cell>
          <cell r="F3901">
            <v>0.19801663922067331</v>
          </cell>
          <cell r="M3901">
            <v>28.28871436586023</v>
          </cell>
        </row>
        <row r="3902">
          <cell r="A3902" t="str">
            <v>Tornebohmite-(La)</v>
          </cell>
          <cell r="D3902">
            <v>506.57083</v>
          </cell>
          <cell r="F3902">
            <v>0.19897316235125501</v>
          </cell>
          <cell r="M3902">
            <v>28.425363537020083</v>
          </cell>
        </row>
        <row r="3903">
          <cell r="A3903" t="str">
            <v>Torreyite</v>
          </cell>
          <cell r="D3903">
            <v>1282.6150700000001</v>
          </cell>
          <cell r="F3903">
            <v>2.9862209555981596</v>
          </cell>
          <cell r="M3903">
            <v>47.401376626582135</v>
          </cell>
        </row>
        <row r="3904">
          <cell r="A3904" t="str">
            <v>Tosudite</v>
          </cell>
          <cell r="D3904">
            <v>973.76476400000001</v>
          </cell>
          <cell r="F3904">
            <v>2.2772111725332467</v>
          </cell>
          <cell r="M3904">
            <v>57.506599201611685</v>
          </cell>
          <cell r="P3904">
            <v>1.1804579940623112</v>
          </cell>
        </row>
        <row r="3905">
          <cell r="A3905" t="str">
            <v>Tounkite</v>
          </cell>
          <cell r="D3905">
            <v>1204.4901912</v>
          </cell>
          <cell r="F3905">
            <v>0.16736375395399733</v>
          </cell>
          <cell r="M3905">
            <v>43.834329565937601</v>
          </cell>
          <cell r="P3905">
            <v>7.4438211166065331</v>
          </cell>
        </row>
        <row r="3906">
          <cell r="A3906" t="str">
            <v>Toyohaite</v>
          </cell>
          <cell r="D3906">
            <v>884.2414</v>
          </cell>
        </row>
        <row r="3907">
          <cell r="A3907" t="str">
            <v>Trabzonite</v>
          </cell>
          <cell r="D3907">
            <v>440.59305999999998</v>
          </cell>
          <cell r="F3907">
            <v>0.91507569365709041</v>
          </cell>
          <cell r="M3907">
            <v>43.575992776645187</v>
          </cell>
        </row>
        <row r="3908">
          <cell r="A3908" t="str">
            <v>Tranquillityite</v>
          </cell>
          <cell r="D3908">
            <v>1239.9470250000002</v>
          </cell>
          <cell r="M3908">
            <v>30.967903648948219</v>
          </cell>
        </row>
        <row r="3909">
          <cell r="A3909" t="str">
            <v>Traskite</v>
          </cell>
          <cell r="D3909">
            <v>2552.5811406000007</v>
          </cell>
          <cell r="F3909">
            <v>0.56861408905451338</v>
          </cell>
          <cell r="M3909">
            <v>27.766930058622862</v>
          </cell>
          <cell r="N3909">
            <v>0.37214102419354045</v>
          </cell>
        </row>
        <row r="3910">
          <cell r="A3910" t="str">
            <v>Treasurite</v>
          </cell>
          <cell r="D3910">
            <v>6159.0954000000002</v>
          </cell>
        </row>
        <row r="3911">
          <cell r="A3911" t="str">
            <v>Trechmannite</v>
          </cell>
          <cell r="D3911">
            <v>246.92180000000002</v>
          </cell>
        </row>
        <row r="3912">
          <cell r="A3912" t="str">
            <v>Trembathite</v>
          </cell>
          <cell r="D3912">
            <v>415.68639999999999</v>
          </cell>
          <cell r="J3912">
            <v>18.203626580037259</v>
          </cell>
          <cell r="M3912">
            <v>50.035844328801716</v>
          </cell>
        </row>
        <row r="3913">
          <cell r="A3913" t="str">
            <v>Tremolite</v>
          </cell>
          <cell r="D3913">
            <v>812.36648000000002</v>
          </cell>
          <cell r="F3913">
            <v>0.24814908660436114</v>
          </cell>
          <cell r="M3913">
            <v>47.267533736744042</v>
          </cell>
        </row>
        <row r="3914">
          <cell r="A3914" t="str">
            <v>Trevorite</v>
          </cell>
          <cell r="D3914">
            <v>234.38160000000002</v>
          </cell>
          <cell r="M3914">
            <v>27.304873761421543</v>
          </cell>
        </row>
        <row r="3915">
          <cell r="A3915" t="str">
            <v>Triangulite</v>
          </cell>
          <cell r="D3915">
            <v>1716.0539679999999</v>
          </cell>
          <cell r="F3915">
            <v>0.88103872500121749</v>
          </cell>
          <cell r="M3915">
            <v>31.699445946562449</v>
          </cell>
        </row>
        <row r="3916">
          <cell r="A3916" t="str">
            <v>Tridymite</v>
          </cell>
          <cell r="D3916">
            <v>60.084299999999999</v>
          </cell>
          <cell r="M3916">
            <v>53.256507939678087</v>
          </cell>
        </row>
        <row r="3917">
          <cell r="A3917" t="str">
            <v>Trigonite</v>
          </cell>
          <cell r="D3917">
            <v>1046.30539</v>
          </cell>
          <cell r="F3917">
            <v>9.6333251231746034E-2</v>
          </cell>
          <cell r="M3917">
            <v>13.762196140459526</v>
          </cell>
        </row>
        <row r="3918">
          <cell r="A3918" t="str">
            <v>Trikalsilite</v>
          </cell>
          <cell r="D3918">
            <v>154.135807</v>
          </cell>
          <cell r="M3918">
            <v>41.52026790244787</v>
          </cell>
          <cell r="P3918">
            <v>3.7288168867860803</v>
          </cell>
        </row>
        <row r="3919">
          <cell r="A3919" t="str">
            <v>Trilithionite</v>
          </cell>
          <cell r="D3919">
            <v>399.21095640000004</v>
          </cell>
          <cell r="H3919">
            <v>2.6080196029409373</v>
          </cell>
          <cell r="M3919">
            <v>40.077557350327268</v>
          </cell>
          <cell r="N3919">
            <v>9.5179768467897681</v>
          </cell>
        </row>
        <row r="3920">
          <cell r="A3920" t="str">
            <v>Trimerite</v>
          </cell>
          <cell r="D3920">
            <v>453.23993999999999</v>
          </cell>
          <cell r="I3920">
            <v>5.9651715601233208</v>
          </cell>
          <cell r="M3920">
            <v>42.360079740545373</v>
          </cell>
        </row>
        <row r="3921">
          <cell r="A3921" t="str">
            <v>Trimounsite-(Y)</v>
          </cell>
          <cell r="D3921">
            <v>475.17832499999997</v>
          </cell>
          <cell r="M3921">
            <v>30.303276143750875</v>
          </cell>
        </row>
        <row r="3922">
          <cell r="A3922" t="str">
            <v>Triphylite</v>
          </cell>
          <cell r="D3922">
            <v>157.75936200000001</v>
          </cell>
          <cell r="H3922">
            <v>4.3997388883963664</v>
          </cell>
          <cell r="M3922">
            <v>40.566594076362954</v>
          </cell>
        </row>
        <row r="3923">
          <cell r="A3923" t="str">
            <v>Triplite</v>
          </cell>
          <cell r="D3923">
            <v>211.6406494</v>
          </cell>
          <cell r="F3923">
            <v>0.11906266622899525</v>
          </cell>
          <cell r="M3923">
            <v>32.12872866945569</v>
          </cell>
          <cell r="N3923">
            <v>6.7325452083025024</v>
          </cell>
        </row>
        <row r="3924">
          <cell r="A3924" t="str">
            <v>Triploidite</v>
          </cell>
          <cell r="D3924">
            <v>222.30927699999998</v>
          </cell>
          <cell r="F3924">
            <v>0.45339538394522338</v>
          </cell>
          <cell r="M3924">
            <v>35.984553177238752</v>
          </cell>
        </row>
        <row r="3925">
          <cell r="A3925" t="str">
            <v>Trippkeite</v>
          </cell>
          <cell r="D3925">
            <v>277.38679999999999</v>
          </cell>
          <cell r="M3925">
            <v>23.071609752158359</v>
          </cell>
        </row>
        <row r="3926">
          <cell r="A3926" t="str">
            <v>Tripuhyite</v>
          </cell>
          <cell r="D3926">
            <v>241.59460000000001</v>
          </cell>
          <cell r="M3926">
            <v>26.489664918007271</v>
          </cell>
        </row>
        <row r="3927">
          <cell r="A3927" t="str">
            <v>Tristramite</v>
          </cell>
          <cell r="D3927">
            <v>232.31515150000001</v>
          </cell>
          <cell r="F3927">
            <v>1.735470103421128</v>
          </cell>
          <cell r="M3927">
            <v>41.321626841889383</v>
          </cell>
        </row>
        <row r="3928">
          <cell r="A3928" t="str">
            <v>Tritomite-(Ce)</v>
          </cell>
          <cell r="D3928">
            <v>787.78953890000003</v>
          </cell>
          <cell r="F3928">
            <v>0.38383601846531201</v>
          </cell>
          <cell r="J3928">
            <v>0.6860969501508063</v>
          </cell>
          <cell r="M3928">
            <v>22.340154484120429</v>
          </cell>
          <cell r="N3928">
            <v>4.8232179438502563</v>
          </cell>
        </row>
        <row r="3929">
          <cell r="A3929" t="str">
            <v>Tritomite-(Y)</v>
          </cell>
          <cell r="D3929">
            <v>693.6041884</v>
          </cell>
          <cell r="F3929">
            <v>0.43595757502204846</v>
          </cell>
          <cell r="J3929">
            <v>1.0909680371820547</v>
          </cell>
          <cell r="M3929">
            <v>25.373751044667138</v>
          </cell>
          <cell r="N3929">
            <v>5.4781685340814752</v>
          </cell>
        </row>
        <row r="3930">
          <cell r="A3930" t="str">
            <v>Trogerite</v>
          </cell>
          <cell r="D3930">
            <v>964.0319199999999</v>
          </cell>
          <cell r="F3930">
            <v>1.8819833268591359</v>
          </cell>
          <cell r="M3930">
            <v>33.192676856592058</v>
          </cell>
        </row>
        <row r="3931">
          <cell r="A3931" t="str">
            <v>Trogtalite</v>
          </cell>
          <cell r="D3931">
            <v>216.85319999999999</v>
          </cell>
        </row>
        <row r="3932">
          <cell r="A3932" t="str">
            <v>Troilite</v>
          </cell>
          <cell r="D3932">
            <v>87.913000000000011</v>
          </cell>
        </row>
        <row r="3933">
          <cell r="A3933" t="str">
            <v>Trolleite</v>
          </cell>
          <cell r="D3933">
            <v>443.86226599999998</v>
          </cell>
          <cell r="F3933">
            <v>0.68125187285012434</v>
          </cell>
          <cell r="M3933">
            <v>54.068799801963799</v>
          </cell>
        </row>
        <row r="3934">
          <cell r="A3934" t="str">
            <v>Trona</v>
          </cell>
          <cell r="D3934">
            <v>226.02620400000001</v>
          </cell>
          <cell r="F3934">
            <v>2.2296972257252081</v>
          </cell>
          <cell r="K3934">
            <v>10.627971259473966</v>
          </cell>
          <cell r="M3934">
            <v>56.628478351120734</v>
          </cell>
          <cell r="P3934">
            <v>30.513853163680089</v>
          </cell>
        </row>
        <row r="3935">
          <cell r="A3935" t="str">
            <v>Truscottite</v>
          </cell>
          <cell r="D3935">
            <v>2364.91858</v>
          </cell>
          <cell r="F3935">
            <v>0.51144593739036881</v>
          </cell>
          <cell r="M3935">
            <v>46.004086956769562</v>
          </cell>
        </row>
        <row r="3936">
          <cell r="A3936" t="str">
            <v>Trustedtite</v>
          </cell>
          <cell r="D3936">
            <v>491.91</v>
          </cell>
        </row>
        <row r="3937">
          <cell r="A3937" t="str">
            <v>Tsaregorodtsevite</v>
          </cell>
          <cell r="D3937">
            <v>433.54786000000001</v>
          </cell>
          <cell r="F3937">
            <v>2.7898373203825755</v>
          </cell>
          <cell r="K3937">
            <v>11.081590853660307</v>
          </cell>
          <cell r="L3937">
            <v>3.230725207592998</v>
          </cell>
          <cell r="M3937">
            <v>44.284107410886534</v>
          </cell>
        </row>
        <row r="3938">
          <cell r="A3938" t="str">
            <v>Tschermakite</v>
          </cell>
          <cell r="D3938">
            <v>844.37710000000004</v>
          </cell>
          <cell r="F3938">
            <v>0.23874167122722775</v>
          </cell>
          <cell r="M3938">
            <v>45.475605626917172</v>
          </cell>
        </row>
        <row r="3939">
          <cell r="A3939" t="str">
            <v>Tschermigite</v>
          </cell>
          <cell r="D3939">
            <v>453.3306</v>
          </cell>
          <cell r="F3939">
            <v>6.2255493011060805</v>
          </cell>
          <cell r="L3939">
            <v>3.0897406881423848</v>
          </cell>
          <cell r="M3939">
            <v>70.586013827436318</v>
          </cell>
        </row>
        <row r="3940">
          <cell r="A3940" t="str">
            <v>Tschernichite</v>
          </cell>
          <cell r="D3940">
            <v>658.39466200000004</v>
          </cell>
          <cell r="F3940">
            <v>2.4494487775783336</v>
          </cell>
          <cell r="M3940">
            <v>58.321493499593402</v>
          </cell>
          <cell r="P3940">
            <v>0.87294784294590766</v>
          </cell>
        </row>
        <row r="3941">
          <cell r="A3941" t="str">
            <v>Tschortnerite</v>
          </cell>
          <cell r="D3941">
            <v>2445.9307199999994</v>
          </cell>
          <cell r="F3941">
            <v>1.8131895411984529</v>
          </cell>
          <cell r="M3941">
            <v>48.405115906144722</v>
          </cell>
        </row>
        <row r="3942">
          <cell r="A3942" t="str">
            <v>Tsepinite-Na</v>
          </cell>
          <cell r="D3942">
            <v>2397.8172276</v>
          </cell>
          <cell r="F3942">
            <v>1.4460291468797519</v>
          </cell>
          <cell r="M3942">
            <v>47.241195323873313</v>
          </cell>
          <cell r="P3942">
            <v>4.026871793587242</v>
          </cell>
        </row>
        <row r="3943">
          <cell r="A3943" t="str">
            <v>Tsnigriite</v>
          </cell>
          <cell r="D3943">
            <v>1595.0088000000001</v>
          </cell>
        </row>
        <row r="3944">
          <cell r="A3944" t="str">
            <v>Tsugaruite</v>
          </cell>
          <cell r="D3944">
            <v>1203.1052</v>
          </cell>
        </row>
        <row r="3945">
          <cell r="A3945" t="str">
            <v>Tsumcorite</v>
          </cell>
          <cell r="D3945">
            <v>624.29067999999995</v>
          </cell>
          <cell r="F3945">
            <v>0.32290727133712782</v>
          </cell>
          <cell r="M3945">
            <v>23.065313100621655</v>
          </cell>
        </row>
        <row r="3946">
          <cell r="A3946" t="str">
            <v>Tsumebite</v>
          </cell>
          <cell r="D3946">
            <v>685.98830199999998</v>
          </cell>
          <cell r="F3946">
            <v>0.14693253471835444</v>
          </cell>
          <cell r="M3946">
            <v>20.990824417877612</v>
          </cell>
        </row>
        <row r="3947">
          <cell r="A3947" t="str">
            <v>Tsumoite</v>
          </cell>
          <cell r="D3947">
            <v>336.5804</v>
          </cell>
        </row>
        <row r="3948">
          <cell r="A3948" t="str">
            <v>Tucekite</v>
          </cell>
          <cell r="D3948">
            <v>1028.2380000000001</v>
          </cell>
        </row>
        <row r="3949">
          <cell r="A3949" t="str">
            <v>Tugarinovite</v>
          </cell>
          <cell r="D3949">
            <v>127.9388</v>
          </cell>
          <cell r="M3949">
            <v>25.011020894365117</v>
          </cell>
        </row>
        <row r="3950">
          <cell r="A3950" t="str">
            <v>Tugtupite</v>
          </cell>
          <cell r="D3950">
            <v>467.74029199999995</v>
          </cell>
          <cell r="I3950">
            <v>1.9267487009650222</v>
          </cell>
          <cell r="M3950">
            <v>41.046880776309095</v>
          </cell>
          <cell r="P3950">
            <v>19.660284472563681</v>
          </cell>
        </row>
        <row r="3951">
          <cell r="A3951" t="str">
            <v>Tuhualite</v>
          </cell>
          <cell r="D3951">
            <v>546.40947440000002</v>
          </cell>
          <cell r="M3951">
            <v>43.921456571288175</v>
          </cell>
          <cell r="P3951">
            <v>3.365939878732088</v>
          </cell>
        </row>
        <row r="3952">
          <cell r="A3952" t="str">
            <v>Tulameenite</v>
          </cell>
          <cell r="D3952">
            <v>509.553</v>
          </cell>
        </row>
        <row r="3953">
          <cell r="A3953" t="str">
            <v>Tuliokite</v>
          </cell>
          <cell r="D3953">
            <v>975.45058799999993</v>
          </cell>
          <cell r="F3953">
            <v>1.2399684975124543</v>
          </cell>
          <cell r="K3953">
            <v>7.3879703274113986</v>
          </cell>
          <cell r="M3953">
            <v>39.364946284700999</v>
          </cell>
          <cell r="P3953">
            <v>14.141014388316716</v>
          </cell>
        </row>
        <row r="3954">
          <cell r="A3954" t="str">
            <v>Tumchaite</v>
          </cell>
          <cell r="D3954">
            <v>462.50549599999999</v>
          </cell>
          <cell r="F3954">
            <v>0.87172153301287481</v>
          </cell>
          <cell r="M3954">
            <v>44.970752088100589</v>
          </cell>
          <cell r="P3954">
            <v>9.9414031611853542</v>
          </cell>
        </row>
        <row r="3955">
          <cell r="A3955" t="str">
            <v>Tundrite-(Ce)</v>
          </cell>
          <cell r="D3955">
            <v>1227.7222939999999</v>
          </cell>
          <cell r="F3955">
            <v>0.4104918534614474</v>
          </cell>
          <cell r="K3955">
            <v>2.9349471110931868</v>
          </cell>
          <cell r="M3955">
            <v>31.276258635733466</v>
          </cell>
          <cell r="P3955">
            <v>5.6176632400551663</v>
          </cell>
        </row>
        <row r="3956">
          <cell r="A3956" t="str">
            <v>Tundrite-(Nd)</v>
          </cell>
          <cell r="D3956">
            <v>1240.0972939999999</v>
          </cell>
          <cell r="F3956">
            <v>0.40639553238151005</v>
          </cell>
          <cell r="K3956">
            <v>2.9056591103246134</v>
          </cell>
          <cell r="M3956">
            <v>30.964151107969435</v>
          </cell>
          <cell r="P3956">
            <v>5.5616042655440232</v>
          </cell>
        </row>
        <row r="3957">
          <cell r="A3957" t="str">
            <v>Tunellite</v>
          </cell>
          <cell r="D3957">
            <v>384.53512000000001</v>
          </cell>
          <cell r="F3957">
            <v>2.0969528088877811</v>
          </cell>
          <cell r="J3957">
            <v>16.867119965531366</v>
          </cell>
          <cell r="M3957">
            <v>58.249972070171374</v>
          </cell>
        </row>
        <row r="3958">
          <cell r="A3958" t="str">
            <v>Tungstenite</v>
          </cell>
          <cell r="D3958">
            <v>247.982</v>
          </cell>
        </row>
        <row r="3959">
          <cell r="A3959" t="str">
            <v>Tungstibite</v>
          </cell>
          <cell r="D3959">
            <v>523.34640000000002</v>
          </cell>
          <cell r="M3959">
            <v>18.342803160583504</v>
          </cell>
        </row>
        <row r="3960">
          <cell r="A3960" t="str">
            <v>Tungstite</v>
          </cell>
          <cell r="D3960">
            <v>249.86347999999998</v>
          </cell>
          <cell r="F3960">
            <v>0.80679257328842158</v>
          </cell>
          <cell r="M3960">
            <v>25.613026761654005</v>
          </cell>
        </row>
        <row r="3961">
          <cell r="A3961" t="str">
            <v>Tungusite</v>
          </cell>
          <cell r="D3961">
            <v>3071.8924800000004</v>
          </cell>
          <cell r="F3961">
            <v>0.72185729625536887</v>
          </cell>
          <cell r="M3961">
            <v>42.708226558762888</v>
          </cell>
        </row>
        <row r="3962">
          <cell r="A3962" t="str">
            <v>Tunisite</v>
          </cell>
          <cell r="D3962">
            <v>622.62014799999997</v>
          </cell>
          <cell r="F3962">
            <v>1.2950946136102233</v>
          </cell>
          <cell r="K3962">
            <v>7.7164223089035016</v>
          </cell>
          <cell r="M3962">
            <v>51.393775326396927</v>
          </cell>
          <cell r="P3962">
            <v>3.6924227514718981</v>
          </cell>
        </row>
        <row r="3963">
          <cell r="A3963" t="str">
            <v>Tuperssuatsiaite</v>
          </cell>
          <cell r="D3963">
            <v>818.30622420000009</v>
          </cell>
          <cell r="F3963">
            <v>0.73904362708622295</v>
          </cell>
          <cell r="M3963">
            <v>46.924438388012447</v>
          </cell>
          <cell r="P3963">
            <v>5.3379233724762853</v>
          </cell>
        </row>
        <row r="3964">
          <cell r="A3964" t="str">
            <v>Turanite</v>
          </cell>
          <cell r="D3964">
            <v>615.63756000000012</v>
          </cell>
          <cell r="F3964">
            <v>0.65489181654218753</v>
          </cell>
          <cell r="M3964">
            <v>31.186011457780445</v>
          </cell>
        </row>
        <row r="3965">
          <cell r="A3965" t="str">
            <v>Turkestanite</v>
          </cell>
          <cell r="D3965">
            <v>879.41918399999997</v>
          </cell>
          <cell r="F3965">
            <v>0.68768570324933931</v>
          </cell>
          <cell r="M3965">
            <v>41.844231590017259</v>
          </cell>
          <cell r="P3965">
            <v>1.3070995276355035</v>
          </cell>
        </row>
        <row r="3966">
          <cell r="A3966" t="str">
            <v>Turneaureite</v>
          </cell>
          <cell r="D3966">
            <v>630.62638100000004</v>
          </cell>
          <cell r="M3966">
            <v>30.444777729652255</v>
          </cell>
        </row>
        <row r="3967">
          <cell r="A3967" t="str">
            <v>Turquoise</v>
          </cell>
          <cell r="D3967">
            <v>813.44052799999997</v>
          </cell>
          <cell r="F3967">
            <v>1.9825714904630376</v>
          </cell>
          <cell r="M3967">
            <v>55.072643245530543</v>
          </cell>
        </row>
        <row r="3968">
          <cell r="A3968" t="str">
            <v>Turtmannite</v>
          </cell>
          <cell r="D3968">
            <v>2396.9201852000001</v>
          </cell>
          <cell r="F3968">
            <v>0.84229079986305089</v>
          </cell>
          <cell r="M3968">
            <v>32.326939661336539</v>
          </cell>
        </row>
        <row r="3969">
          <cell r="A3969" t="str">
            <v>Tuscanite</v>
          </cell>
          <cell r="D3969">
            <v>1101.3862819999999</v>
          </cell>
          <cell r="F3969">
            <v>0.2745467280116351</v>
          </cell>
          <cell r="K3969">
            <v>0.65432084253978384</v>
          </cell>
          <cell r="M3969">
            <v>45.613529804250817</v>
          </cell>
          <cell r="P3969">
            <v>1.0436741575468433</v>
          </cell>
        </row>
        <row r="3970">
          <cell r="A3970" t="str">
            <v>Tusionite</v>
          </cell>
          <cell r="D3970">
            <v>291.26444999999995</v>
          </cell>
          <cell r="J3970">
            <v>7.4228076924595516</v>
          </cell>
          <cell r="M3970">
            <v>32.958502144700461</v>
          </cell>
        </row>
        <row r="3971">
          <cell r="A3971" t="str">
            <v>Tuzlaite</v>
          </cell>
          <cell r="D3971">
            <v>333.17348800000002</v>
          </cell>
          <cell r="F3971">
            <v>2.420216580978376</v>
          </cell>
          <cell r="J3971">
            <v>16.222779406745595</v>
          </cell>
          <cell r="M3971">
            <v>62.427596279809627</v>
          </cell>
          <cell r="P3971">
            <v>6.9002393131592745</v>
          </cell>
        </row>
        <row r="3972">
          <cell r="A3972" t="str">
            <v>Tvalchrelidzeite</v>
          </cell>
          <cell r="D3972">
            <v>3708.4720799999996</v>
          </cell>
        </row>
        <row r="3973">
          <cell r="A3973" t="str">
            <v>Tvedalite</v>
          </cell>
          <cell r="D3973">
            <v>764.78659000000005</v>
          </cell>
          <cell r="F3973">
            <v>1.3179362886056878</v>
          </cell>
          <cell r="I3973">
            <v>3.5351744334324691</v>
          </cell>
          <cell r="M3973">
            <v>50.208202526145229</v>
          </cell>
        </row>
        <row r="3974">
          <cell r="A3974" t="str">
            <v>Tveitite-(Y)</v>
          </cell>
          <cell r="D3974">
            <v>98.422682359999996</v>
          </cell>
          <cell r="N3974">
            <v>44.396602807645721</v>
          </cell>
        </row>
        <row r="3975">
          <cell r="A3975" t="str">
            <v>Tweddillite</v>
          </cell>
          <cell r="D3975">
            <v>559.075783</v>
          </cell>
          <cell r="F3975">
            <v>0.1622581459587206</v>
          </cell>
          <cell r="M3975">
            <v>36.916687553966185</v>
          </cell>
        </row>
        <row r="3976">
          <cell r="A3976" t="str">
            <v>Twinnite</v>
          </cell>
          <cell r="D3976">
            <v>574.28116</v>
          </cell>
        </row>
        <row r="3977">
          <cell r="A3977" t="str">
            <v>Tychite</v>
          </cell>
          <cell r="D3977">
            <v>522.64900799999998</v>
          </cell>
          <cell r="K3977">
            <v>9.1924024086160703</v>
          </cell>
          <cell r="M3977">
            <v>48.979409906389797</v>
          </cell>
          <cell r="P3977">
            <v>26.392206985687039</v>
          </cell>
        </row>
        <row r="3978">
          <cell r="A3978" t="str">
            <v>Tyretskite</v>
          </cell>
          <cell r="D3978">
            <v>313.22322000000003</v>
          </cell>
          <cell r="F3978">
            <v>0.96538819823128053</v>
          </cell>
          <cell r="J3978">
            <v>17.256064221547813</v>
          </cell>
          <cell r="M3978">
            <v>56.187852228835396</v>
          </cell>
        </row>
        <row r="3979">
          <cell r="A3979" t="str">
            <v>Tyrolite</v>
          </cell>
          <cell r="D3979">
            <v>871.77663999999993</v>
          </cell>
          <cell r="F3979">
            <v>1.8499050398964583</v>
          </cell>
          <cell r="K3979">
            <v>1.3777611659793958</v>
          </cell>
          <cell r="M3979">
            <v>38.540537172457384</v>
          </cell>
        </row>
        <row r="3980">
          <cell r="A3980" t="str">
            <v>Tyrrellite</v>
          </cell>
          <cell r="D3980">
            <v>500.86968000000002</v>
          </cell>
        </row>
        <row r="3981">
          <cell r="A3981" t="str">
            <v>Tyuyamunite</v>
          </cell>
          <cell r="D3981">
            <v>918.10328000000004</v>
          </cell>
          <cell r="F3981">
            <v>1.317420410479309</v>
          </cell>
          <cell r="M3981">
            <v>31.36784349577751</v>
          </cell>
        </row>
        <row r="3982">
          <cell r="A3982" t="str">
            <v>Uchucchacuaite</v>
          </cell>
          <cell r="D3982">
            <v>1777.9482499999999</v>
          </cell>
        </row>
        <row r="3983">
          <cell r="A3983" t="str">
            <v>Uhligite</v>
          </cell>
          <cell r="D3983">
            <v>883.91185000000007</v>
          </cell>
          <cell r="M3983">
            <v>36.20134745336879</v>
          </cell>
        </row>
        <row r="3984">
          <cell r="A3984" t="str">
            <v>Uklonskovite</v>
          </cell>
          <cell r="D3984">
            <v>198.38733119999998</v>
          </cell>
          <cell r="F3984">
            <v>2.0322668668471917</v>
          </cell>
          <cell r="M3984">
            <v>48.388372089759734</v>
          </cell>
          <cell r="N3984">
            <v>9.576419565242885</v>
          </cell>
          <cell r="P3984">
            <v>11.588324648020672</v>
          </cell>
        </row>
        <row r="3985">
          <cell r="A3985" t="str">
            <v>Ulexite</v>
          </cell>
          <cell r="D3985">
            <v>405.23460799999998</v>
          </cell>
          <cell r="F3985">
            <v>3.9796798401779152</v>
          </cell>
          <cell r="J3985">
            <v>13.337952616327382</v>
          </cell>
          <cell r="M3985">
            <v>67.119094625797615</v>
          </cell>
          <cell r="P3985">
            <v>5.6731995604876868</v>
          </cell>
        </row>
        <row r="3986">
          <cell r="A3986" t="str">
            <v>Ullmannite</v>
          </cell>
          <cell r="D3986">
            <v>212.506</v>
          </cell>
        </row>
        <row r="3987">
          <cell r="A3987" t="str">
            <v>Ulrichite</v>
          </cell>
          <cell r="D3987">
            <v>635.65554399999996</v>
          </cell>
          <cell r="F3987">
            <v>1.2685360925602187</v>
          </cell>
          <cell r="M3987">
            <v>35.237889783904727</v>
          </cell>
        </row>
        <row r="3988">
          <cell r="A3988" t="str">
            <v>Ulvospinel</v>
          </cell>
          <cell r="D3988">
            <v>223.57159999999999</v>
          </cell>
          <cell r="M3988">
            <v>28.625102651678482</v>
          </cell>
        </row>
        <row r="3989">
          <cell r="A3989" t="str">
            <v>Umangite</v>
          </cell>
          <cell r="D3989">
            <v>348.55799999999999</v>
          </cell>
        </row>
        <row r="3990">
          <cell r="A3990" t="str">
            <v>Umbite</v>
          </cell>
          <cell r="D3990">
            <v>415.68698000000001</v>
          </cell>
          <cell r="F3990">
            <v>0.48495144110599758</v>
          </cell>
          <cell r="M3990">
            <v>38.489057319043283</v>
          </cell>
        </row>
        <row r="3991">
          <cell r="A3991" t="str">
            <v>Umbozerite</v>
          </cell>
          <cell r="D3991">
            <v>1266.2046440000001</v>
          </cell>
          <cell r="F3991">
            <v>0.47761947712458397</v>
          </cell>
          <cell r="M3991">
            <v>30.325714079437539</v>
          </cell>
          <cell r="P3991">
            <v>5.446931846823964</v>
          </cell>
        </row>
        <row r="3992">
          <cell r="A3992" t="str">
            <v>Umohoite</v>
          </cell>
          <cell r="D3992">
            <v>447.98057999999997</v>
          </cell>
          <cell r="F3992">
            <v>0.44999272066659679</v>
          </cell>
          <cell r="M3992">
            <v>25.000146211695156</v>
          </cell>
        </row>
        <row r="3993">
          <cell r="A3993" t="str">
            <v>Ungarettiite</v>
          </cell>
          <cell r="D3993">
            <v>952.32915400000002</v>
          </cell>
          <cell r="M3993">
            <v>40.32068097329298</v>
          </cell>
          <cell r="P3993">
            <v>7.2421708093586323</v>
          </cell>
        </row>
        <row r="3994">
          <cell r="A3994" t="str">
            <v>Ungemachite</v>
          </cell>
          <cell r="D3994">
            <v>1165.5432040000001</v>
          </cell>
          <cell r="F3994">
            <v>1.0377375938095212</v>
          </cell>
          <cell r="L3994">
            <v>2.4034698931675123</v>
          </cell>
          <cell r="M3994">
            <v>49.417164290719846</v>
          </cell>
          <cell r="P3994">
            <v>15.779607600028529</v>
          </cell>
        </row>
        <row r="3995">
          <cell r="A3995" t="str">
            <v>Ungursaite</v>
          </cell>
          <cell r="D3995">
            <v>5094.8485880000007</v>
          </cell>
          <cell r="F3995">
            <v>1.9783512357443189E-2</v>
          </cell>
          <cell r="M3995">
            <v>20.726040857958459</v>
          </cell>
          <cell r="P3995">
            <v>0.4512355490631903</v>
          </cell>
        </row>
        <row r="3996">
          <cell r="A3996" t="str">
            <v>Upalite</v>
          </cell>
          <cell r="D3996">
            <v>1186.1210639999999</v>
          </cell>
          <cell r="F3996">
            <v>1.2746675241575511</v>
          </cell>
          <cell r="M3996">
            <v>31.024337326834626</v>
          </cell>
        </row>
        <row r="3997">
          <cell r="A3997" t="str">
            <v>Uralborite</v>
          </cell>
          <cell r="D3997">
            <v>161.72615999999999</v>
          </cell>
          <cell r="F3997">
            <v>2.4929547575976581</v>
          </cell>
          <cell r="J3997">
            <v>13.368276350591643</v>
          </cell>
          <cell r="M3997">
            <v>59.357372981588128</v>
          </cell>
        </row>
        <row r="3998">
          <cell r="A3998" t="str">
            <v>Uralolite</v>
          </cell>
          <cell r="D3998">
            <v>542.21722599999998</v>
          </cell>
          <cell r="F3998">
            <v>2.4165997263982169</v>
          </cell>
          <cell r="I3998">
            <v>6.6483907687580555</v>
          </cell>
          <cell r="M3998">
            <v>59.014724109853347</v>
          </cell>
        </row>
        <row r="3999">
          <cell r="A3999" t="str">
            <v>Uramphite</v>
          </cell>
          <cell r="D3999">
            <v>437.08340199999998</v>
          </cell>
          <cell r="F3999">
            <v>2.3060587416220395</v>
          </cell>
          <cell r="L3999">
            <v>3.2045920608991696</v>
          </cell>
          <cell r="M3999">
            <v>32.944421897768613</v>
          </cell>
        </row>
        <row r="4000">
          <cell r="A4000" t="str">
            <v>Urancalcarite</v>
          </cell>
          <cell r="D4000">
            <v>1066.26018</v>
          </cell>
          <cell r="F4000">
            <v>1.1343647851502812</v>
          </cell>
          <cell r="K4000">
            <v>1.1264605229841744</v>
          </cell>
          <cell r="M4000">
            <v>27.009280230271749</v>
          </cell>
        </row>
        <row r="4001">
          <cell r="A4001" t="str">
            <v>Uraninite</v>
          </cell>
          <cell r="D4001">
            <v>270.02769999999998</v>
          </cell>
          <cell r="M4001">
            <v>11.850191665521722</v>
          </cell>
        </row>
        <row r="4002">
          <cell r="A4002" t="str">
            <v>Uranmicrolite</v>
          </cell>
          <cell r="D4002">
            <v>695.80795599999999</v>
          </cell>
          <cell r="F4002">
            <v>0.14485893576071729</v>
          </cell>
          <cell r="M4002">
            <v>16.095791810693235</v>
          </cell>
        </row>
        <row r="4003">
          <cell r="A4003" t="str">
            <v>Uranocircite</v>
          </cell>
          <cell r="D4003">
            <v>1083.508484</v>
          </cell>
          <cell r="F4003">
            <v>2.2326138057263245</v>
          </cell>
          <cell r="M4003">
            <v>35.439094909754296</v>
          </cell>
        </row>
        <row r="4004">
          <cell r="A4004" t="str">
            <v>Uranophane</v>
          </cell>
          <cell r="D4004">
            <v>586.36417999999992</v>
          </cell>
          <cell r="F4004">
            <v>2.0627590177831121</v>
          </cell>
          <cell r="M4004">
            <v>40.928659728157342</v>
          </cell>
        </row>
        <row r="4005">
          <cell r="A4005" t="str">
            <v>Uranophane-beta</v>
          </cell>
          <cell r="D4005">
            <v>586.36417999999992</v>
          </cell>
          <cell r="F4005">
            <v>2.0627590177831121</v>
          </cell>
          <cell r="M4005">
            <v>40.928659728157342</v>
          </cell>
        </row>
        <row r="4006">
          <cell r="A4006" t="str">
            <v>Uranopilite</v>
          </cell>
          <cell r="D4006">
            <v>2102.4865599999998</v>
          </cell>
          <cell r="F4006">
            <v>1.6299728451058446</v>
          </cell>
          <cell r="M4006">
            <v>28.917055241485112</v>
          </cell>
        </row>
        <row r="4007">
          <cell r="A4007" t="str">
            <v>Uranopolycrase</v>
          </cell>
          <cell r="D4007">
            <v>415.76664700000003</v>
          </cell>
          <cell r="M4007">
            <v>23.089009349997234</v>
          </cell>
        </row>
        <row r="4008">
          <cell r="A4008" t="str">
            <v>Uranosilite</v>
          </cell>
          <cell r="D4008">
            <v>706.61720000000003</v>
          </cell>
          <cell r="M4008">
            <v>38.491817068704243</v>
          </cell>
        </row>
        <row r="4009">
          <cell r="A4009" t="str">
            <v>Uranospathite</v>
          </cell>
          <cell r="D4009">
            <v>2208.5969279999999</v>
          </cell>
          <cell r="F4009">
            <v>3.6966066087003089</v>
          </cell>
          <cell r="M4009">
            <v>46.362538452285669</v>
          </cell>
        </row>
        <row r="4010">
          <cell r="A4010" t="str">
            <v>Uranosphaerite</v>
          </cell>
          <cell r="D4010">
            <v>528.01423999999997</v>
          </cell>
          <cell r="F4010">
            <v>0.19089257895771905</v>
          </cell>
          <cell r="M4010">
            <v>15.150538364268359</v>
          </cell>
        </row>
        <row r="4011">
          <cell r="A4011" t="str">
            <v>Uranospinite</v>
          </cell>
          <cell r="D4011">
            <v>1038.1246000000001</v>
          </cell>
          <cell r="F4011">
            <v>1.9418478282857372</v>
          </cell>
          <cell r="M4011">
            <v>33.906026309365942</v>
          </cell>
        </row>
        <row r="4012">
          <cell r="A4012" t="str">
            <v>Uranotungstite</v>
          </cell>
          <cell r="D4012">
            <v>1167.5420199999999</v>
          </cell>
          <cell r="F4012">
            <v>2.4172423361687665</v>
          </cell>
          <cell r="M4012">
            <v>32.888375186702064</v>
          </cell>
        </row>
        <row r="4013">
          <cell r="A4013" t="str">
            <v>Uranpyrochlore</v>
          </cell>
          <cell r="D4013">
            <v>541.23197432000006</v>
          </cell>
          <cell r="F4013">
            <v>0.1676076143024868</v>
          </cell>
          <cell r="M4013">
            <v>20.397143043646039</v>
          </cell>
          <cell r="N4013">
            <v>0.35102144923846113</v>
          </cell>
        </row>
        <row r="4014">
          <cell r="A4014" t="str">
            <v>Urea</v>
          </cell>
          <cell r="D4014">
            <v>60.055640000000004</v>
          </cell>
          <cell r="F4014">
            <v>6.7133744640803101</v>
          </cell>
          <cell r="K4014">
            <v>19.99978686431449</v>
          </cell>
          <cell r="L4014">
            <v>46.645877056676113</v>
          </cell>
          <cell r="M4014">
            <v>26.640961614929086</v>
          </cell>
        </row>
        <row r="4015">
          <cell r="A4015" t="str">
            <v>Uricite</v>
          </cell>
          <cell r="D4015">
            <v>168.11192</v>
          </cell>
          <cell r="F4015">
            <v>2.3982594452552801</v>
          </cell>
          <cell r="K4015">
            <v>35.723225337025468</v>
          </cell>
          <cell r="L4015">
            <v>33.327178703330496</v>
          </cell>
          <cell r="M4015">
            <v>28.551336514388748</v>
          </cell>
        </row>
        <row r="4016">
          <cell r="A4016" t="str">
            <v>Ursilite</v>
          </cell>
          <cell r="D4016">
            <v>2261.26314</v>
          </cell>
          <cell r="F4016">
            <v>1.3818002623082601</v>
          </cell>
          <cell r="M4016">
            <v>37.85352906782888</v>
          </cell>
        </row>
        <row r="4017">
          <cell r="A4017" t="str">
            <v>Urusovite</v>
          </cell>
          <cell r="D4017">
            <v>245.44614000000001</v>
          </cell>
          <cell r="M4017">
            <v>32.592486481963007</v>
          </cell>
        </row>
        <row r="4018">
          <cell r="A4018" t="str">
            <v>Urvantsevite</v>
          </cell>
          <cell r="D4018">
            <v>523.49059999999997</v>
          </cell>
        </row>
        <row r="4019">
          <cell r="A4019" t="str">
            <v>Ushkovite</v>
          </cell>
          <cell r="D4019">
            <v>504.078644</v>
          </cell>
          <cell r="F4019">
            <v>3.5992240925009313</v>
          </cell>
          <cell r="M4019">
            <v>57.131799457863949</v>
          </cell>
        </row>
        <row r="4020">
          <cell r="A4020" t="str">
            <v>Usovite</v>
          </cell>
          <cell r="D4020">
            <v>658.97772479999992</v>
          </cell>
          <cell r="N4020">
            <v>40.36216017479564</v>
          </cell>
        </row>
        <row r="4021">
          <cell r="A4021" t="str">
            <v>Ussingite</v>
          </cell>
          <cell r="D4021">
            <v>302.22011600000002</v>
          </cell>
          <cell r="F4021">
            <v>0.33351188310707947</v>
          </cell>
          <cell r="M4021">
            <v>47.645604106643908</v>
          </cell>
          <cell r="P4021">
            <v>15.213923086443392</v>
          </cell>
        </row>
        <row r="4022">
          <cell r="A4022" t="str">
            <v>Ustarasite</v>
          </cell>
          <cell r="D4022">
            <v>1738.1272000000001</v>
          </cell>
        </row>
        <row r="4023">
          <cell r="A4023" t="str">
            <v>Utahite</v>
          </cell>
          <cell r="D4023">
            <v>1542.4560799999999</v>
          </cell>
          <cell r="F4023">
            <v>1.4376214848204951</v>
          </cell>
          <cell r="M4023">
            <v>32.155301303619616</v>
          </cell>
        </row>
        <row r="4024">
          <cell r="A4024" t="str">
            <v>Uvanite</v>
          </cell>
          <cell r="D4024">
            <v>1387.9234000000001</v>
          </cell>
          <cell r="F4024">
            <v>2.1786649032648344</v>
          </cell>
          <cell r="M4024">
            <v>41.499293116608591</v>
          </cell>
        </row>
        <row r="4025">
          <cell r="A4025" t="str">
            <v>Uvarovite</v>
          </cell>
          <cell r="D4025">
            <v>500.47550000000001</v>
          </cell>
          <cell r="M4025">
            <v>38.362077664141395</v>
          </cell>
        </row>
        <row r="4026">
          <cell r="A4026" t="str">
            <v>Uvite</v>
          </cell>
          <cell r="D4026">
            <v>970.2323652</v>
          </cell>
          <cell r="F4026">
            <v>0.31165936207216521</v>
          </cell>
          <cell r="J4026">
            <v>3.3424982677541375</v>
          </cell>
          <cell r="M4026">
            <v>49.470829588441767</v>
          </cell>
          <cell r="N4026">
            <v>1.9581291947608592</v>
          </cell>
          <cell r="P4026">
            <v>0.5923778886530181</v>
          </cell>
        </row>
        <row r="4027">
          <cell r="A4027" t="str">
            <v>Uytenbogaardtite</v>
          </cell>
          <cell r="D4027">
            <v>584.70314000000008</v>
          </cell>
        </row>
        <row r="4028">
          <cell r="A4028" t="str">
            <v>Uzonite</v>
          </cell>
          <cell r="D4028">
            <v>460.01639999999998</v>
          </cell>
        </row>
        <row r="4029">
          <cell r="A4029" t="str">
            <v>Vaesite</v>
          </cell>
          <cell r="D4029">
            <v>122.822</v>
          </cell>
        </row>
        <row r="4030">
          <cell r="A4030" t="str">
            <v>Vajdakite</v>
          </cell>
          <cell r="D4030">
            <v>535.57422399999996</v>
          </cell>
          <cell r="F4030">
            <v>1.2421068270081648</v>
          </cell>
          <cell r="M4030">
            <v>36.744229124813153</v>
          </cell>
        </row>
        <row r="4031">
          <cell r="A4031" t="str">
            <v>Valentinite</v>
          </cell>
          <cell r="D4031">
            <v>291.4982</v>
          </cell>
          <cell r="M4031">
            <v>16.46603649696636</v>
          </cell>
        </row>
        <row r="4032">
          <cell r="A4032" t="str">
            <v>Valleriite</v>
          </cell>
          <cell r="D4032">
            <v>475.91938199999998</v>
          </cell>
          <cell r="F4032">
            <v>0.42357594085125955</v>
          </cell>
          <cell r="M4032">
            <v>6.7235757168637447</v>
          </cell>
        </row>
        <row r="4033">
          <cell r="A4033" t="str">
            <v>Vanadinite</v>
          </cell>
          <cell r="D4033">
            <v>1416.27</v>
          </cell>
          <cell r="M4033">
            <v>13.556228685208326</v>
          </cell>
        </row>
        <row r="4034">
          <cell r="A4034" t="str">
            <v>Vanadiumdravite</v>
          </cell>
          <cell r="D4034">
            <v>1109.1006575199999</v>
          </cell>
          <cell r="F4034">
            <v>0.29990082301795229</v>
          </cell>
          <cell r="J4034">
            <v>2.9239906928298978</v>
          </cell>
          <cell r="M4034">
            <v>43.709452042341624</v>
          </cell>
          <cell r="N4034">
            <v>0.17129557241883983</v>
          </cell>
          <cell r="P4034">
            <v>1.8655467436351145</v>
          </cell>
        </row>
        <row r="4035">
          <cell r="A4035" t="str">
            <v>Vanadomalayaite</v>
          </cell>
          <cell r="D4035">
            <v>199.102</v>
          </cell>
          <cell r="M4035">
            <v>40.178903275707931</v>
          </cell>
        </row>
        <row r="4036">
          <cell r="A4036" t="str">
            <v>Vanalite</v>
          </cell>
          <cell r="D4036">
            <v>1896.6926880000001</v>
          </cell>
          <cell r="F4036">
            <v>3.1885186452514023</v>
          </cell>
          <cell r="M4036">
            <v>57.360858028467291</v>
          </cell>
          <cell r="P4036">
            <v>1.212097676415991</v>
          </cell>
        </row>
        <row r="4037">
          <cell r="A4037" t="str">
            <v>Vandenbrandeite</v>
          </cell>
          <cell r="D4037">
            <v>401.60306000000003</v>
          </cell>
          <cell r="F4037">
            <v>1.0039166534239057</v>
          </cell>
          <cell r="M4037">
            <v>23.903303924028862</v>
          </cell>
        </row>
        <row r="4038">
          <cell r="A4038" t="str">
            <v>Vandendriesscheite</v>
          </cell>
          <cell r="D4038">
            <v>3513.0422199999998</v>
          </cell>
          <cell r="F4038">
            <v>0.94681526486180434</v>
          </cell>
          <cell r="M4038">
            <v>21.860574166398717</v>
          </cell>
        </row>
        <row r="4039">
          <cell r="A4039" t="str">
            <v>Vanmeersscheite</v>
          </cell>
          <cell r="D4039">
            <v>1412.1598839999999</v>
          </cell>
          <cell r="F4039">
            <v>0.99926078908498461</v>
          </cell>
          <cell r="M4039">
            <v>27.191368651001845</v>
          </cell>
        </row>
        <row r="4040">
          <cell r="A4040" t="str">
            <v>Vanoxite</v>
          </cell>
          <cell r="D4040">
            <v>657.76343999999995</v>
          </cell>
          <cell r="F4040">
            <v>2.4517993885461316</v>
          </cell>
          <cell r="M4040">
            <v>51.080278952566907</v>
          </cell>
        </row>
        <row r="4041">
          <cell r="A4041" t="str">
            <v>Vantasselite</v>
          </cell>
          <cell r="D4041">
            <v>605.99978599999997</v>
          </cell>
          <cell r="F4041">
            <v>3.49286261959175</v>
          </cell>
          <cell r="M4041">
            <v>63.363982772099526</v>
          </cell>
        </row>
        <row r="4042">
          <cell r="A4042" t="str">
            <v>Vanthoffite</v>
          </cell>
          <cell r="D4042">
            <v>546.49800800000003</v>
          </cell>
          <cell r="M4042">
            <v>46.841963969244695</v>
          </cell>
          <cell r="P4042">
            <v>25.240459430915259</v>
          </cell>
        </row>
        <row r="4043">
          <cell r="A4043" t="str">
            <v>Vanuralite</v>
          </cell>
          <cell r="D4043">
            <v>1012.09056</v>
          </cell>
          <cell r="F4043">
            <v>2.2905677531465174</v>
          </cell>
          <cell r="M4043">
            <v>37.939846015360523</v>
          </cell>
        </row>
        <row r="4044">
          <cell r="A4044" t="str">
            <v>Vanuranylite</v>
          </cell>
          <cell r="D4044">
            <v>894.90182400000003</v>
          </cell>
          <cell r="F4044">
            <v>1.2502079781211846</v>
          </cell>
          <cell r="M4044">
            <v>30.214471883789567</v>
          </cell>
        </row>
        <row r="4045">
          <cell r="A4045" t="str">
            <v>Varennesite</v>
          </cell>
          <cell r="D4045">
            <v>1234.0549639999999</v>
          </cell>
          <cell r="F4045">
            <v>2.082765415625361</v>
          </cell>
          <cell r="M4045">
            <v>49.914867487215105</v>
          </cell>
          <cell r="P4045">
            <v>14.903561783330749</v>
          </cell>
        </row>
        <row r="4046">
          <cell r="A4046" t="str">
            <v>Variscite</v>
          </cell>
          <cell r="D4046">
            <v>157.983462</v>
          </cell>
          <cell r="F4046">
            <v>2.5520139570051961</v>
          </cell>
          <cell r="M4046">
            <v>60.763575367148235</v>
          </cell>
        </row>
        <row r="4047">
          <cell r="A4047" t="str">
            <v>Varlamoffite</v>
          </cell>
          <cell r="D4047">
            <v>135.49701999999999</v>
          </cell>
          <cell r="F4047">
            <v>0.3719417593095406</v>
          </cell>
          <cell r="M4047">
            <v>23.615869928357096</v>
          </cell>
        </row>
        <row r="4048">
          <cell r="A4048" t="str">
            <v>Varulite</v>
          </cell>
          <cell r="D4048">
            <v>513.47771650000004</v>
          </cell>
          <cell r="M4048">
            <v>37.390678082132503</v>
          </cell>
          <cell r="P4048">
            <v>4.4772669312125837</v>
          </cell>
        </row>
        <row r="4049">
          <cell r="A4049" t="str">
            <v>Vashegyite</v>
          </cell>
          <cell r="D4049">
            <v>1938.1638780000001</v>
          </cell>
          <cell r="F4049">
            <v>4.2644010105733692</v>
          </cell>
          <cell r="M4049">
            <v>66.039410522952693</v>
          </cell>
        </row>
        <row r="4050">
          <cell r="A4050" t="str">
            <v>Vasilite</v>
          </cell>
          <cell r="D4050">
            <v>1807.3240000000001</v>
          </cell>
        </row>
        <row r="4051">
          <cell r="A4051" t="str">
            <v>Vaterite</v>
          </cell>
          <cell r="D4051">
            <v>100.0872</v>
          </cell>
          <cell r="K4051">
            <v>12.00053553301521</v>
          </cell>
          <cell r="M4051">
            <v>47.956382034865598</v>
          </cell>
        </row>
        <row r="4052">
          <cell r="A4052" t="str">
            <v>Vaughanite</v>
          </cell>
          <cell r="D4052">
            <v>1116.4353000000001</v>
          </cell>
        </row>
        <row r="4053">
          <cell r="A4053" t="str">
            <v>Vauquelinite</v>
          </cell>
          <cell r="D4053">
            <v>705.91840200000001</v>
          </cell>
          <cell r="F4053">
            <v>0.14278420808188536</v>
          </cell>
          <cell r="M4053">
            <v>20.398193274468568</v>
          </cell>
        </row>
        <row r="4054">
          <cell r="A4054" t="str">
            <v>Vauxite</v>
          </cell>
          <cell r="D4054">
            <v>441.85916399999996</v>
          </cell>
          <cell r="F4054">
            <v>3.1935877197287237</v>
          </cell>
          <cell r="M4054">
            <v>57.934840070443805</v>
          </cell>
        </row>
        <row r="4055">
          <cell r="A4055" t="str">
            <v>Vayrynenite</v>
          </cell>
          <cell r="D4055">
            <v>176.4266978</v>
          </cell>
          <cell r="F4055">
            <v>0.42848106858348739</v>
          </cell>
          <cell r="I4055">
            <v>5.1081724661742207</v>
          </cell>
          <cell r="M4055">
            <v>43.075765146469806</v>
          </cell>
          <cell r="N4055">
            <v>2.6921100146556163</v>
          </cell>
        </row>
        <row r="4056">
          <cell r="A4056" t="str">
            <v>Veatchite</v>
          </cell>
          <cell r="D4056">
            <v>653.19237999999996</v>
          </cell>
          <cell r="F4056">
            <v>1.0801687551835801</v>
          </cell>
          <cell r="J4056">
            <v>18.20443771863965</v>
          </cell>
          <cell r="M4056">
            <v>53.887156491323431</v>
          </cell>
        </row>
        <row r="4057">
          <cell r="A4057" t="str">
            <v>Veatchite-A</v>
          </cell>
          <cell r="D4057">
            <v>653.19237999999996</v>
          </cell>
          <cell r="F4057">
            <v>1.0801687551835801</v>
          </cell>
          <cell r="J4057">
            <v>18.20443771863965</v>
          </cell>
          <cell r="M4057">
            <v>53.887156491323431</v>
          </cell>
        </row>
        <row r="4058">
          <cell r="A4058" t="str">
            <v>Veatchite-p</v>
          </cell>
          <cell r="D4058">
            <v>653.19237999999996</v>
          </cell>
          <cell r="F4058">
            <v>1.0801687551835801</v>
          </cell>
          <cell r="J4058">
            <v>18.20443771863965</v>
          </cell>
          <cell r="M4058">
            <v>53.887156491323431</v>
          </cell>
        </row>
        <row r="4059">
          <cell r="A4059" t="str">
            <v>Veenite</v>
          </cell>
          <cell r="D4059">
            <v>776.08444000000009</v>
          </cell>
        </row>
        <row r="4060">
          <cell r="A4060" t="str">
            <v>Velikite</v>
          </cell>
          <cell r="D4060">
            <v>574.65600000000006</v>
          </cell>
        </row>
        <row r="4061">
          <cell r="A4061" t="str">
            <v>Verbeekite</v>
          </cell>
          <cell r="D4061">
            <v>264.33999999999997</v>
          </cell>
        </row>
        <row r="4062">
          <cell r="A4062" t="str">
            <v>Vergasovaite</v>
          </cell>
          <cell r="D4062">
            <v>443.69359999999995</v>
          </cell>
          <cell r="M4062">
            <v>32.453612132336374</v>
          </cell>
        </row>
        <row r="4063">
          <cell r="A4063" t="str">
            <v>Vermiculite</v>
          </cell>
          <cell r="D4063">
            <v>504.18722200000002</v>
          </cell>
          <cell r="F4063">
            <v>1.9991383280237116</v>
          </cell>
          <cell r="M4063">
            <v>50.772885315209351</v>
          </cell>
        </row>
        <row r="4064">
          <cell r="A4064" t="str">
            <v>Vernadite</v>
          </cell>
          <cell r="D4064">
            <v>108.16316879999999</v>
          </cell>
          <cell r="F4064">
            <v>3.0751706305409208</v>
          </cell>
          <cell r="M4064">
            <v>50.292498457201262</v>
          </cell>
          <cell r="P4064">
            <v>2.1254710133825148</v>
          </cell>
        </row>
        <row r="4065">
          <cell r="A4065" t="str">
            <v>Verplanckite</v>
          </cell>
          <cell r="D4065">
            <v>585.35961564000013</v>
          </cell>
          <cell r="F4065">
            <v>1.2053410948559915</v>
          </cell>
          <cell r="M4065">
            <v>28.699229586640495</v>
          </cell>
          <cell r="N4065">
            <v>0.64911902674489041</v>
          </cell>
        </row>
        <row r="4066">
          <cell r="A4066" t="str">
            <v>Versiliaite</v>
          </cell>
          <cell r="D4066">
            <v>2563.2822000000001</v>
          </cell>
          <cell r="M4066">
            <v>14.356054904918389</v>
          </cell>
        </row>
        <row r="4067">
          <cell r="A4067" t="str">
            <v>Vertumnite</v>
          </cell>
          <cell r="D4067">
            <v>1683.3585439999999</v>
          </cell>
          <cell r="F4067">
            <v>3.3351336944887953</v>
          </cell>
          <cell r="M4067">
            <v>55.601042531079472</v>
          </cell>
        </row>
        <row r="4068">
          <cell r="A4068" t="str">
            <v>Vesignieite</v>
          </cell>
          <cell r="D4068">
            <v>591.85788000000002</v>
          </cell>
          <cell r="F4068">
            <v>0.34060203777298698</v>
          </cell>
          <cell r="M4068">
            <v>27.032503140787785</v>
          </cell>
        </row>
        <row r="4069">
          <cell r="A4069" t="str">
            <v>Vesuvianite</v>
          </cell>
          <cell r="D4069">
            <v>1422.0946199999998</v>
          </cell>
          <cell r="F4069">
            <v>0.28350856147673215</v>
          </cell>
          <cell r="M4069">
            <v>42.752232618670625</v>
          </cell>
        </row>
        <row r="4070">
          <cell r="A4070" t="str">
            <v>Veszelyite</v>
          </cell>
          <cell r="D4070">
            <v>375.42794200000003</v>
          </cell>
          <cell r="F4070">
            <v>1.8793433334804901</v>
          </cell>
          <cell r="M4070">
            <v>38.3547903315092</v>
          </cell>
        </row>
        <row r="4071">
          <cell r="A4071" t="str">
            <v>Viaeneite</v>
          </cell>
          <cell r="D4071">
            <v>526.18600000000004</v>
          </cell>
          <cell r="M4071">
            <v>3.0406358207934074</v>
          </cell>
        </row>
        <row r="4072">
          <cell r="A4072" t="str">
            <v>Vicanite-(Ce)</v>
          </cell>
          <cell r="D4072">
            <v>2554.7704563999996</v>
          </cell>
          <cell r="J4072">
            <v>1.6925199636499138</v>
          </cell>
          <cell r="M4072">
            <v>25.050234881054973</v>
          </cell>
          <cell r="N4072">
            <v>5.2055096404785566</v>
          </cell>
          <cell r="P4072">
            <v>0.44993803538020294</v>
          </cell>
        </row>
        <row r="4073">
          <cell r="A4073" t="str">
            <v>Vigezzite</v>
          </cell>
          <cell r="D4073">
            <v>372.20628199999999</v>
          </cell>
          <cell r="M4073">
            <v>25.791182105840978</v>
          </cell>
        </row>
        <row r="4074">
          <cell r="A4074" t="str">
            <v>Vihorlatite</v>
          </cell>
          <cell r="D4074">
            <v>2728.7593999999999</v>
          </cell>
        </row>
        <row r="4075">
          <cell r="A4075" t="str">
            <v>Viitaniemiite</v>
          </cell>
          <cell r="D4075">
            <v>241.11260875999997</v>
          </cell>
          <cell r="F4075">
            <v>0.50164444166582212</v>
          </cell>
          <cell r="M4075">
            <v>34.505404104690754</v>
          </cell>
          <cell r="N4075">
            <v>14.183051618855538</v>
          </cell>
          <cell r="P4075">
            <v>9.5348675949517379</v>
          </cell>
        </row>
        <row r="4076">
          <cell r="A4076" t="str">
            <v>Vikingite</v>
          </cell>
          <cell r="D4076">
            <v>5875.6661999999997</v>
          </cell>
        </row>
        <row r="4077">
          <cell r="A4077" t="str">
            <v>Villamaninite</v>
          </cell>
          <cell r="D4077">
            <v>114.67523300000001</v>
          </cell>
        </row>
        <row r="4078">
          <cell r="A4078" t="str">
            <v>Villiaumite</v>
          </cell>
          <cell r="D4078">
            <v>41.988171199999996</v>
          </cell>
          <cell r="N4078">
            <v>45.247036622542872</v>
          </cell>
          <cell r="P4078">
            <v>54.752963377457128</v>
          </cell>
        </row>
        <row r="4079">
          <cell r="A4079" t="str">
            <v>Villyaellenite</v>
          </cell>
          <cell r="D4079">
            <v>904.44405000000006</v>
          </cell>
          <cell r="F4079">
            <v>1.1144304614530882</v>
          </cell>
          <cell r="M4079">
            <v>35.3795240291536</v>
          </cell>
        </row>
        <row r="4080">
          <cell r="A4080" t="str">
            <v>Vimsite</v>
          </cell>
          <cell r="D4080">
            <v>161.72615999999999</v>
          </cell>
          <cell r="F4080">
            <v>2.4929547575976581</v>
          </cell>
          <cell r="J4080">
            <v>13.368276350591643</v>
          </cell>
          <cell r="M4080">
            <v>59.357372981588128</v>
          </cell>
        </row>
        <row r="4081">
          <cell r="A4081" t="str">
            <v>Vincentite</v>
          </cell>
          <cell r="D4081">
            <v>466.98979999999995</v>
          </cell>
        </row>
        <row r="4082">
          <cell r="A4082" t="str">
            <v>Vinciennite</v>
          </cell>
          <cell r="D4082">
            <v>1588.9498000000001</v>
          </cell>
        </row>
        <row r="4083">
          <cell r="A4083" t="str">
            <v>Vinogradovite</v>
          </cell>
          <cell r="D4083">
            <v>976.77338959999997</v>
          </cell>
          <cell r="F4083">
            <v>0.20638154370949094</v>
          </cell>
          <cell r="M4083">
            <v>44.225590561686204</v>
          </cell>
          <cell r="P4083">
            <v>9.8853046804992548</v>
          </cell>
        </row>
        <row r="4084">
          <cell r="A4084" t="str">
            <v>Violarite</v>
          </cell>
          <cell r="D4084">
            <v>301.49099999999999</v>
          </cell>
        </row>
        <row r="4085">
          <cell r="A4085" t="str">
            <v>Virgilite</v>
          </cell>
          <cell r="D4085">
            <v>183.17142000000001</v>
          </cell>
          <cell r="H4085">
            <v>1.8946733065671491</v>
          </cell>
          <cell r="M4085">
            <v>52.407957529618962</v>
          </cell>
        </row>
        <row r="4086">
          <cell r="A4086" t="str">
            <v>Viseite</v>
          </cell>
          <cell r="D4086">
            <v>3944.7357236000003</v>
          </cell>
          <cell r="F4086">
            <v>3.6794191086530099</v>
          </cell>
          <cell r="M4086">
            <v>59.215941540140136</v>
          </cell>
          <cell r="N4086">
            <v>1.4448422807899959</v>
          </cell>
        </row>
        <row r="4087">
          <cell r="A4087" t="str">
            <v>Vishnevite</v>
          </cell>
          <cell r="D4087">
            <v>1041.3441659999999</v>
          </cell>
          <cell r="F4087">
            <v>0.27101817940179446</v>
          </cell>
          <cell r="K4087">
            <v>0.46136523897325998</v>
          </cell>
          <cell r="M4087">
            <v>45.170691434977513</v>
          </cell>
          <cell r="P4087">
            <v>14.350058019146767</v>
          </cell>
        </row>
        <row r="4088">
          <cell r="A4088" t="str">
            <v>Vismirnovite</v>
          </cell>
          <cell r="D4088">
            <v>286.14403999999996</v>
          </cell>
          <cell r="F4088">
            <v>2.1134950076192398</v>
          </cell>
          <cell r="M4088">
            <v>33.548278692088083</v>
          </cell>
        </row>
        <row r="4089">
          <cell r="A4089" t="str">
            <v>Vistepite</v>
          </cell>
          <cell r="D4089">
            <v>762.42927999999995</v>
          </cell>
          <cell r="F4089">
            <v>0.26440222757447096</v>
          </cell>
          <cell r="J4089">
            <v>2.8356728377483091</v>
          </cell>
          <cell r="M4089">
            <v>37.772578723629294</v>
          </cell>
        </row>
        <row r="4090">
          <cell r="A4090" t="str">
            <v>Vitimite</v>
          </cell>
          <cell r="D4090">
            <v>1120.03936</v>
          </cell>
          <cell r="F4090">
            <v>2.159795527185759</v>
          </cell>
          <cell r="J4090">
            <v>13.512025148830483</v>
          </cell>
          <cell r="M4090">
            <v>59.995641581738703</v>
          </cell>
        </row>
        <row r="4091">
          <cell r="A4091" t="str">
            <v>Vitusite-(Ce)</v>
          </cell>
          <cell r="D4091">
            <v>399.07667799999996</v>
          </cell>
          <cell r="M4091">
            <v>32.072833882815878</v>
          </cell>
          <cell r="P4091">
            <v>17.2822186316786</v>
          </cell>
        </row>
        <row r="4092">
          <cell r="A4092" t="str">
            <v>Vivianite</v>
          </cell>
          <cell r="D4092">
            <v>501.60596399999997</v>
          </cell>
          <cell r="F4092">
            <v>3.2150813900609845</v>
          </cell>
          <cell r="M4092">
            <v>51.034161946288179</v>
          </cell>
        </row>
        <row r="4093">
          <cell r="A4093" t="str">
            <v>Vladimirite</v>
          </cell>
          <cell r="D4093">
            <v>848.15908000000002</v>
          </cell>
          <cell r="F4093">
            <v>1.4260626673948946</v>
          </cell>
          <cell r="M4093">
            <v>39.613724349917938</v>
          </cell>
        </row>
        <row r="4094">
          <cell r="A4094" t="str">
            <v>Vlasovite</v>
          </cell>
          <cell r="D4094">
            <v>425.53893599999998</v>
          </cell>
          <cell r="M4094">
            <v>41.357766613393984</v>
          </cell>
          <cell r="P4094">
            <v>10.805012681612759</v>
          </cell>
        </row>
        <row r="4095">
          <cell r="A4095" t="str">
            <v>Vlodavetsite</v>
          </cell>
          <cell r="D4095">
            <v>444.7753664</v>
          </cell>
          <cell r="F4095">
            <v>1.8129421297015429</v>
          </cell>
          <cell r="M4095">
            <v>43.166239523106825</v>
          </cell>
          <cell r="N4095">
            <v>8.5429206000199915</v>
          </cell>
        </row>
        <row r="4096">
          <cell r="A4096" t="str">
            <v>Vochtenite</v>
          </cell>
          <cell r="D4096">
            <v>1806.0030879999999</v>
          </cell>
          <cell r="F4096">
            <v>1.4510739308326148</v>
          </cell>
          <cell r="M4096">
            <v>33.221288711329159</v>
          </cell>
        </row>
        <row r="4097">
          <cell r="A4097" t="str">
            <v>Voggite</v>
          </cell>
          <cell r="D4097">
            <v>345.22199799999999</v>
          </cell>
          <cell r="F4097">
            <v>1.4598432397694425</v>
          </cell>
          <cell r="K4097">
            <v>3.4792104992104238</v>
          </cell>
          <cell r="M4097">
            <v>46.345250571199124</v>
          </cell>
          <cell r="P4097">
            <v>13.318831437850609</v>
          </cell>
        </row>
        <row r="4098">
          <cell r="A4098" t="str">
            <v>Voglite</v>
          </cell>
          <cell r="D4098">
            <v>761.85817999999995</v>
          </cell>
          <cell r="F4098">
            <v>1.5876025640362623</v>
          </cell>
          <cell r="K4098">
            <v>6.3061605507733738</v>
          </cell>
          <cell r="M4098">
            <v>42.000992888203939</v>
          </cell>
        </row>
        <row r="4099">
          <cell r="A4099" t="str">
            <v>Volborthite</v>
          </cell>
          <cell r="D4099">
            <v>474.56203999999997</v>
          </cell>
          <cell r="F4099">
            <v>1.2743623573432044</v>
          </cell>
          <cell r="M4099">
            <v>37.085435657685558</v>
          </cell>
        </row>
        <row r="4100">
          <cell r="A4100" t="str">
            <v>Volfsonite</v>
          </cell>
          <cell r="D4100">
            <v>1735.7330000000002</v>
          </cell>
        </row>
        <row r="4101">
          <cell r="A4101" t="str">
            <v>Volkonskoite</v>
          </cell>
          <cell r="D4101">
            <v>475.685428</v>
          </cell>
          <cell r="F4101">
            <v>1.9494076240653733</v>
          </cell>
          <cell r="M4101">
            <v>52.469683809612086</v>
          </cell>
        </row>
        <row r="4102">
          <cell r="A4102" t="str">
            <v>Volkovskite</v>
          </cell>
          <cell r="D4102">
            <v>618.83069999999998</v>
          </cell>
          <cell r="F4102">
            <v>2.443172260199761</v>
          </cell>
          <cell r="J4102">
            <v>10.481057258471502</v>
          </cell>
          <cell r="M4102">
            <v>49.12306386868007</v>
          </cell>
        </row>
        <row r="4103">
          <cell r="A4103" t="str">
            <v>Voltaite</v>
          </cell>
          <cell r="D4103">
            <v>2028.9923800000001</v>
          </cell>
          <cell r="F4103">
            <v>1.7883674851455085</v>
          </cell>
          <cell r="M4103">
            <v>52.043586284932218</v>
          </cell>
        </row>
        <row r="4104">
          <cell r="A4104" t="str">
            <v>Volynskite</v>
          </cell>
          <cell r="D4104">
            <v>572.04860000000008</v>
          </cell>
        </row>
        <row r="4105">
          <cell r="A4105" t="str">
            <v>Vonbezingite</v>
          </cell>
          <cell r="D4105">
            <v>959.41543999999999</v>
          </cell>
          <cell r="F4105">
            <v>1.6809235423603357</v>
          </cell>
          <cell r="M4105">
            <v>43.358109809031212</v>
          </cell>
        </row>
        <row r="4106">
          <cell r="A4106" t="str">
            <v>Vonsenite</v>
          </cell>
          <cell r="D4106">
            <v>258.34800000000001</v>
          </cell>
          <cell r="J4106">
            <v>4.1842785699908651</v>
          </cell>
          <cell r="M4106">
            <v>30.964822642327398</v>
          </cell>
        </row>
        <row r="4107">
          <cell r="A4107" t="str">
            <v>Vozhminite</v>
          </cell>
          <cell r="D4107">
            <v>392.78815999999995</v>
          </cell>
        </row>
        <row r="4108">
          <cell r="A4108" t="str">
            <v>Vrbaite</v>
          </cell>
          <cell r="D4108">
            <v>2903.4960000000001</v>
          </cell>
        </row>
        <row r="4109">
          <cell r="A4109" t="str">
            <v>Vuagnatite</v>
          </cell>
          <cell r="D4109">
            <v>176.14998</v>
          </cell>
          <cell r="F4109">
            <v>0.57220557163844132</v>
          </cell>
          <cell r="M4109">
            <v>45.414140836121582</v>
          </cell>
        </row>
        <row r="4110">
          <cell r="A4110" t="str">
            <v>Vulcanite</v>
          </cell>
          <cell r="D4110">
            <v>191.14599999999999</v>
          </cell>
        </row>
        <row r="4111">
          <cell r="A4111" t="str">
            <v>Vuonnemite</v>
          </cell>
          <cell r="D4111">
            <v>1098.8515384000002</v>
          </cell>
          <cell r="M4111">
            <v>36.40027665451553</v>
          </cell>
          <cell r="N4111">
            <v>3.4578653323201274</v>
          </cell>
          <cell r="P4111">
            <v>23.013795691474453</v>
          </cell>
        </row>
        <row r="4112">
          <cell r="A4112" t="str">
            <v>Vuorelainenite</v>
          </cell>
          <cell r="D4112">
            <v>221.57318749999999</v>
          </cell>
          <cell r="M4112">
            <v>28.883278126781477</v>
          </cell>
        </row>
        <row r="4113">
          <cell r="A4113" t="str">
            <v>Vuoriyarvite-K</v>
          </cell>
          <cell r="D4113">
            <v>654.34597079999992</v>
          </cell>
          <cell r="F4113">
            <v>1.3709362325609664</v>
          </cell>
          <cell r="M4113">
            <v>44.989802510754615</v>
          </cell>
          <cell r="P4113">
            <v>2.1080378600231464</v>
          </cell>
        </row>
        <row r="4114">
          <cell r="A4114" t="str">
            <v>Vyacheslavite</v>
          </cell>
          <cell r="D4114">
            <v>395.04580199999998</v>
          </cell>
          <cell r="F4114">
            <v>1.5308705900385697</v>
          </cell>
          <cell r="M4114">
            <v>30.375085469203388</v>
          </cell>
        </row>
        <row r="4115">
          <cell r="A4115" t="str">
            <v>Vyalsovite</v>
          </cell>
          <cell r="D4115">
            <v>240.00924000000001</v>
          </cell>
          <cell r="F4115">
            <v>2.0997941579249195</v>
          </cell>
          <cell r="M4115">
            <v>33.330800097529576</v>
          </cell>
        </row>
        <row r="4116">
          <cell r="A4116" t="str">
            <v>Vysotskite</v>
          </cell>
          <cell r="D4116">
            <v>126.5535</v>
          </cell>
        </row>
        <row r="4117">
          <cell r="A4117" t="str">
            <v>Vyuntspakhkite-(Y)</v>
          </cell>
          <cell r="D4117">
            <v>1082.3240599999999</v>
          </cell>
          <cell r="F4117">
            <v>0.46563688143456777</v>
          </cell>
          <cell r="M4117">
            <v>33.999632235838867</v>
          </cell>
        </row>
        <row r="4118">
          <cell r="A4118" t="str">
            <v>Wadalite</v>
          </cell>
          <cell r="D4118">
            <v>795.47826200000009</v>
          </cell>
          <cell r="M4118">
            <v>32.180690815659268</v>
          </cell>
        </row>
        <row r="4119">
          <cell r="A4119" t="str">
            <v>Wadeite</v>
          </cell>
          <cell r="D4119">
            <v>397.67169999999999</v>
          </cell>
          <cell r="M4119">
            <v>36.209415957937161</v>
          </cell>
        </row>
        <row r="4120">
          <cell r="A4120" t="str">
            <v>Wadsleyite</v>
          </cell>
          <cell r="D4120">
            <v>156.4641</v>
          </cell>
          <cell r="M4120">
            <v>40.902417870936524</v>
          </cell>
        </row>
        <row r="4121">
          <cell r="A4121" t="str">
            <v>Wagnerite</v>
          </cell>
          <cell r="D4121">
            <v>162.70614623999998</v>
          </cell>
          <cell r="F4121">
            <v>0.18584546864872017</v>
          </cell>
          <cell r="M4121">
            <v>42.283233663785666</v>
          </cell>
          <cell r="N4121">
            <v>8.1735586192198664</v>
          </cell>
        </row>
        <row r="4122">
          <cell r="A4122" t="str">
            <v>Wairakite</v>
          </cell>
          <cell r="D4122">
            <v>434.40643999999998</v>
          </cell>
          <cell r="F4122">
            <v>0.92810778772064262</v>
          </cell>
          <cell r="M4122">
            <v>51.562679411474655</v>
          </cell>
        </row>
        <row r="4123">
          <cell r="A4123" t="str">
            <v>Wairauite</v>
          </cell>
          <cell r="D4123">
            <v>114.78020000000001</v>
          </cell>
        </row>
        <row r="4124">
          <cell r="A4124" t="str">
            <v>Wakabayashilite</v>
          </cell>
          <cell r="D4124">
            <v>1530.1037000000001</v>
          </cell>
        </row>
        <row r="4125">
          <cell r="A4125" t="str">
            <v>Wakefieldite-(Ce)</v>
          </cell>
          <cell r="D4125">
            <v>281.88810000000001</v>
          </cell>
          <cell r="M4125">
            <v>22.703193217450469</v>
          </cell>
        </row>
        <row r="4126">
          <cell r="A4126" t="str">
            <v>Wakefieldite-(Y)</v>
          </cell>
          <cell r="D4126">
            <v>203.84494999999998</v>
          </cell>
          <cell r="M4126">
            <v>31.395234466195998</v>
          </cell>
        </row>
        <row r="4127">
          <cell r="A4127" t="str">
            <v>Walentaite</v>
          </cell>
          <cell r="D4127">
            <v>733.46650299999999</v>
          </cell>
          <cell r="F4127">
            <v>0.13742140859566973</v>
          </cell>
          <cell r="M4127">
            <v>43.626804863098158</v>
          </cell>
        </row>
        <row r="4128">
          <cell r="A4128" t="str">
            <v>Walfordite</v>
          </cell>
          <cell r="D4128">
            <v>591.75574999999992</v>
          </cell>
          <cell r="M4128">
            <v>21.629734903294139</v>
          </cell>
        </row>
        <row r="4129">
          <cell r="A4129" t="str">
            <v>Walkerite</v>
          </cell>
          <cell r="D4129">
            <v>3822.4775766000002</v>
          </cell>
          <cell r="F4129">
            <v>2.767401531602748</v>
          </cell>
          <cell r="H4129">
            <v>5.447513970381887E-2</v>
          </cell>
          <cell r="J4129">
            <v>14.507684842804524</v>
          </cell>
          <cell r="M4129">
            <v>60.565775301662761</v>
          </cell>
          <cell r="P4129">
            <v>0.12028726154333041</v>
          </cell>
        </row>
        <row r="4130">
          <cell r="A4130" t="str">
            <v>Wallisite</v>
          </cell>
          <cell r="D4130">
            <v>796.38305000000003</v>
          </cell>
        </row>
        <row r="4131">
          <cell r="A4131" t="str">
            <v>Wallkilldellite</v>
          </cell>
          <cell r="D4131">
            <v>1505.9508599999999</v>
          </cell>
          <cell r="F4131">
            <v>2.9449407134041548</v>
          </cell>
          <cell r="M4131">
            <v>44.621296607247864</v>
          </cell>
        </row>
        <row r="4132">
          <cell r="A4132" t="str">
            <v>Wallkilldellite-(Fe)</v>
          </cell>
          <cell r="D4132">
            <v>1506.7409299999999</v>
          </cell>
          <cell r="F4132">
            <v>2.9433965134271629</v>
          </cell>
          <cell r="M4132">
            <v>44.597899122578418</v>
          </cell>
        </row>
        <row r="4133">
          <cell r="A4133" t="str">
            <v>Walpurgite</v>
          </cell>
          <cell r="D4133">
            <v>1483.8158599999999</v>
          </cell>
          <cell r="F4133">
            <v>0.27171565614617438</v>
          </cell>
          <cell r="M4133">
            <v>17.252167664524087</v>
          </cell>
        </row>
        <row r="4134">
          <cell r="A4134" t="str">
            <v>Walstromite</v>
          </cell>
          <cell r="D4134">
            <v>445.73410000000001</v>
          </cell>
          <cell r="M4134">
            <v>32.305044644329428</v>
          </cell>
        </row>
        <row r="4135">
          <cell r="A4135" t="str">
            <v>Walthierite</v>
          </cell>
          <cell r="D4135">
            <v>443.77936</v>
          </cell>
          <cell r="F4135">
            <v>1.362758286009516</v>
          </cell>
          <cell r="M4135">
            <v>50.47364077500135</v>
          </cell>
        </row>
        <row r="4136">
          <cell r="A4136" t="str">
            <v>Wardite</v>
          </cell>
          <cell r="D4136">
            <v>397.93703199999999</v>
          </cell>
          <cell r="F4136">
            <v>2.0263306381598585</v>
          </cell>
          <cell r="M4136">
            <v>56.288201898233979</v>
          </cell>
          <cell r="P4136">
            <v>5.777237640954211</v>
          </cell>
        </row>
        <row r="4137">
          <cell r="A4137" t="str">
            <v>Wardsmithite</v>
          </cell>
          <cell r="D4137">
            <v>1696.5681999999999</v>
          </cell>
          <cell r="F4137">
            <v>3.5646312361625077</v>
          </cell>
          <cell r="J4137">
            <v>15.292046615043239</v>
          </cell>
          <cell r="M4137">
            <v>67.899233287527139</v>
          </cell>
        </row>
        <row r="4138">
          <cell r="A4138" t="str">
            <v>Warikahnite</v>
          </cell>
          <cell r="D4138">
            <v>510.03896000000003</v>
          </cell>
          <cell r="F4138">
            <v>0.79048078993808635</v>
          </cell>
          <cell r="M4138">
            <v>31.368976205268712</v>
          </cell>
        </row>
        <row r="4139">
          <cell r="A4139" t="str">
            <v>Warwickite</v>
          </cell>
          <cell r="D4139">
            <v>147.29285400000001</v>
          </cell>
          <cell r="J4139">
            <v>7.3391204708410358</v>
          </cell>
          <cell r="M4139">
            <v>43.44922259432898</v>
          </cell>
        </row>
        <row r="4140">
          <cell r="A4140" t="str">
            <v>Watanabeite</v>
          </cell>
          <cell r="D4140">
            <v>592.45423999999991</v>
          </cell>
        </row>
        <row r="4141">
          <cell r="A4141" t="str">
            <v>Watkinsonite</v>
          </cell>
          <cell r="D4141">
            <v>1731.5526</v>
          </cell>
        </row>
        <row r="4142">
          <cell r="A4142" t="str">
            <v>Wattersite</v>
          </cell>
          <cell r="D4142">
            <v>549.17250000000001</v>
          </cell>
          <cell r="M4142">
            <v>17.480190650478672</v>
          </cell>
        </row>
        <row r="4143">
          <cell r="A4143" t="str">
            <v>Wattevillite</v>
          </cell>
          <cell r="D4143">
            <v>350.245856</v>
          </cell>
          <cell r="F4143">
            <v>2.3022456545495862</v>
          </cell>
          <cell r="M4143">
            <v>54.816580042563011</v>
          </cell>
          <cell r="P4143">
            <v>13.127788726785109</v>
          </cell>
        </row>
        <row r="4144">
          <cell r="A4144" t="str">
            <v>Wavellite</v>
          </cell>
          <cell r="D4144">
            <v>421.48496560000001</v>
          </cell>
          <cell r="F4144">
            <v>3.1088226317508298</v>
          </cell>
          <cell r="M4144">
            <v>60.735357342008122</v>
          </cell>
          <cell r="N4144">
            <v>2.2537462484521891</v>
          </cell>
        </row>
        <row r="4145">
          <cell r="A4145" t="str">
            <v>Wawayandaite</v>
          </cell>
          <cell r="D4145">
            <v>2523.08212</v>
          </cell>
          <cell r="F4145">
            <v>1.0786164978252868</v>
          </cell>
          <cell r="I4145">
            <v>6.4294078545489439</v>
          </cell>
          <cell r="J4145">
            <v>0.85688847892116971</v>
          </cell>
          <cell r="M4145">
            <v>46.290851603355662</v>
          </cell>
        </row>
        <row r="4146">
          <cell r="A4146" t="str">
            <v>Waylandite</v>
          </cell>
          <cell r="D4146">
            <v>581.91178400000001</v>
          </cell>
          <cell r="F4146">
            <v>1.0392709283921289</v>
          </cell>
          <cell r="M4146">
            <v>38.492363646651981</v>
          </cell>
        </row>
        <row r="4147">
          <cell r="A4147" t="str">
            <v>Weberite</v>
          </cell>
          <cell r="D4147">
            <v>230.2548984</v>
          </cell>
          <cell r="N4147">
            <v>57.757217468169188</v>
          </cell>
          <cell r="P4147">
            <v>19.968971917428707</v>
          </cell>
        </row>
        <row r="4148">
          <cell r="A4148" t="str">
            <v>Weddellite</v>
          </cell>
          <cell r="D4148">
            <v>164.12815999999998</v>
          </cell>
          <cell r="F4148">
            <v>2.4564706019978537</v>
          </cell>
          <cell r="K4148">
            <v>14.636123380655702</v>
          </cell>
          <cell r="M4148">
            <v>58.488683477594584</v>
          </cell>
        </row>
        <row r="4149">
          <cell r="A4149" t="str">
            <v>Weeksite</v>
          </cell>
          <cell r="D4149">
            <v>1028.913292</v>
          </cell>
          <cell r="F4149">
            <v>0.27429250083008938</v>
          </cell>
          <cell r="M4149">
            <v>28.922635397346973</v>
          </cell>
        </row>
        <row r="4150">
          <cell r="A4150" t="str">
            <v>Wegscheiderite</v>
          </cell>
          <cell r="D4150">
            <v>358.00945999999999</v>
          </cell>
          <cell r="F4150">
            <v>0.8446201393672671</v>
          </cell>
          <cell r="K4150">
            <v>13.419757120384471</v>
          </cell>
          <cell r="M4150">
            <v>53.627856649374571</v>
          </cell>
          <cell r="P4150">
            <v>32.107766090873689</v>
          </cell>
        </row>
        <row r="4151">
          <cell r="A4151" t="str">
            <v>Weibullite</v>
          </cell>
          <cell r="D4151">
            <v>3679.8072000000002</v>
          </cell>
        </row>
        <row r="4152">
          <cell r="A4152" t="str">
            <v>Weilerite</v>
          </cell>
          <cell r="D4152">
            <v>577.18808100000001</v>
          </cell>
          <cell r="F4152">
            <v>1.2224056996769481</v>
          </cell>
          <cell r="M4152">
            <v>38.807384866978914</v>
          </cell>
        </row>
        <row r="4153">
          <cell r="A4153" t="str">
            <v>Weilite</v>
          </cell>
          <cell r="D4153">
            <v>180.00514000000001</v>
          </cell>
          <cell r="F4153">
            <v>0.55995067696400225</v>
          </cell>
          <cell r="M4153">
            <v>35.553206980645108</v>
          </cell>
        </row>
        <row r="4154">
          <cell r="A4154" t="str">
            <v>Weinebeneite</v>
          </cell>
          <cell r="D4154">
            <v>363.13306399999999</v>
          </cell>
          <cell r="F4154">
            <v>2.7756767420110222</v>
          </cell>
          <cell r="I4154">
            <v>7.4453534200895577</v>
          </cell>
          <cell r="M4154">
            <v>61.683063925018956</v>
          </cell>
        </row>
        <row r="4155">
          <cell r="A4155" t="str">
            <v>Weishanite</v>
          </cell>
          <cell r="D4155">
            <v>925.25586500000009</v>
          </cell>
        </row>
        <row r="4156">
          <cell r="A4156" t="str">
            <v>Weissbergite</v>
          </cell>
          <cell r="D4156">
            <v>390.26530000000002</v>
          </cell>
        </row>
        <row r="4157">
          <cell r="A4157" t="str">
            <v>Weissite</v>
          </cell>
          <cell r="D4157">
            <v>248.3374</v>
          </cell>
        </row>
        <row r="4158">
          <cell r="A4158" t="str">
            <v>Welinite-III</v>
          </cell>
          <cell r="D4158">
            <v>899.73428000000001</v>
          </cell>
          <cell r="F4158">
            <v>0.22405281701615284</v>
          </cell>
          <cell r="M4158">
            <v>24.895305756272837</v>
          </cell>
        </row>
        <row r="4159">
          <cell r="A4159" t="str">
            <v>Welinite-VIII</v>
          </cell>
          <cell r="D4159">
            <v>402.68939</v>
          </cell>
          <cell r="F4159">
            <v>0.25030210008761344</v>
          </cell>
          <cell r="M4159">
            <v>27.811957002393328</v>
          </cell>
        </row>
        <row r="4160">
          <cell r="A4160" t="str">
            <v>Weloganite</v>
          </cell>
          <cell r="D4160">
            <v>814.16457600000001</v>
          </cell>
          <cell r="F4160">
            <v>0.74280313566479717</v>
          </cell>
          <cell r="K4160">
            <v>8.8515273354265922</v>
          </cell>
          <cell r="M4160">
            <v>41.267749777411098</v>
          </cell>
          <cell r="P4160">
            <v>5.6474498345160136</v>
          </cell>
        </row>
        <row r="4161">
          <cell r="A4161" t="str">
            <v>Welshite</v>
          </cell>
          <cell r="D4161">
            <v>880.59993400000008</v>
          </cell>
          <cell r="I4161">
            <v>1.7398032191994237</v>
          </cell>
          <cell r="M4161">
            <v>36.337499884482163</v>
          </cell>
        </row>
        <row r="4162">
          <cell r="A4162" t="str">
            <v>Wendwilsonite</v>
          </cell>
          <cell r="D4162">
            <v>426.98701000000005</v>
          </cell>
          <cell r="F4162">
            <v>0.94423481407549148</v>
          </cell>
          <cell r="M4162">
            <v>37.470460752424287</v>
          </cell>
        </row>
        <row r="4163">
          <cell r="A4163" t="str">
            <v>Wenkite</v>
          </cell>
          <cell r="D4163">
            <v>2317.7074631999999</v>
          </cell>
          <cell r="F4163">
            <v>0.33051384273594037</v>
          </cell>
          <cell r="M4163">
            <v>38.519378919692478</v>
          </cell>
          <cell r="N4163">
            <v>0.81970669299952914</v>
          </cell>
          <cell r="P4163">
            <v>0.49595922619713645</v>
          </cell>
        </row>
        <row r="4164">
          <cell r="A4164" t="str">
            <v>Werdingite</v>
          </cell>
          <cell r="D4164">
            <v>1209.063028</v>
          </cell>
          <cell r="J4164">
            <v>3.2186907629103354</v>
          </cell>
          <cell r="M4164">
            <v>48.829370043395279</v>
          </cell>
        </row>
        <row r="4165">
          <cell r="A4165" t="str">
            <v>Wermlandite</v>
          </cell>
          <cell r="D4165">
            <v>989.10824000000002</v>
          </cell>
          <cell r="F4165">
            <v>4.2799643444482882</v>
          </cell>
          <cell r="M4165">
            <v>61.467206056235057</v>
          </cell>
        </row>
        <row r="4166">
          <cell r="A4166" t="str">
            <v>Wesselsite</v>
          </cell>
          <cell r="D4166">
            <v>423.50200000000001</v>
          </cell>
          <cell r="M4166">
            <v>37.778806239403828</v>
          </cell>
        </row>
        <row r="4167">
          <cell r="A4167" t="str">
            <v>Westerveldite</v>
          </cell>
          <cell r="D4167">
            <v>131.93011999999999</v>
          </cell>
        </row>
        <row r="4168">
          <cell r="A4168" t="str">
            <v>Wheatleyite</v>
          </cell>
          <cell r="D4168">
            <v>321.59529600000002</v>
          </cell>
          <cell r="F4168">
            <v>1.2536750537545176</v>
          </cell>
          <cell r="K4168">
            <v>14.939273241111087</v>
          </cell>
          <cell r="M4168">
            <v>49.750105797567386</v>
          </cell>
          <cell r="P4168">
            <v>14.297328528088919</v>
          </cell>
        </row>
        <row r="4169">
          <cell r="A4169" t="str">
            <v>Wherryite</v>
          </cell>
          <cell r="D4169">
            <v>2243.4732799999997</v>
          </cell>
          <cell r="F4169">
            <v>8.985531577180185E-2</v>
          </cell>
          <cell r="M4169">
            <v>18.541981476151122</v>
          </cell>
        </row>
        <row r="4170">
          <cell r="A4170" t="str">
            <v>Whewellite</v>
          </cell>
          <cell r="D4170">
            <v>146.11287999999999</v>
          </cell>
          <cell r="F4170">
            <v>1.3796730308785921</v>
          </cell>
          <cell r="K4170">
            <v>16.440713508624292</v>
          </cell>
          <cell r="M4170">
            <v>54.750135648547896</v>
          </cell>
        </row>
        <row r="4171">
          <cell r="A4171" t="str">
            <v>Whiteite-(CaFeMg)</v>
          </cell>
          <cell r="D4171">
            <v>756.29321049999999</v>
          </cell>
          <cell r="F4171">
            <v>2.3989267321341372</v>
          </cell>
          <cell r="M4171">
            <v>55.00305889629562</v>
          </cell>
        </row>
        <row r="4172">
          <cell r="A4172" t="str">
            <v>Whiteite-(CaMnMg)</v>
          </cell>
          <cell r="D4172">
            <v>755.61149799999998</v>
          </cell>
          <cell r="F4172">
            <v>2.4010910432175558</v>
          </cell>
          <cell r="M4172">
            <v>55.052682641946774</v>
          </cell>
        </row>
        <row r="4173">
          <cell r="A4173" t="str">
            <v>Whiteite-(MnFeMg)</v>
          </cell>
          <cell r="D4173">
            <v>767.43824799999993</v>
          </cell>
          <cell r="F4173">
            <v>2.3640885826686087</v>
          </cell>
          <cell r="M4173">
            <v>54.204283026560859</v>
          </cell>
        </row>
        <row r="4174">
          <cell r="A4174" t="str">
            <v>Whitlockite</v>
          </cell>
          <cell r="D4174">
            <v>1071.4464740000001</v>
          </cell>
          <cell r="F4174">
            <v>9.407282813084325E-2</v>
          </cell>
          <cell r="M4174">
            <v>41.811066709432275</v>
          </cell>
        </row>
        <row r="4175">
          <cell r="A4175" t="str">
            <v>Whitmoreite</v>
          </cell>
          <cell r="D4175">
            <v>463.55952399999995</v>
          </cell>
          <cell r="F4175">
            <v>2.1743485956293287</v>
          </cell>
          <cell r="M4175">
            <v>48.319921909316662</v>
          </cell>
        </row>
        <row r="4176">
          <cell r="A4176" t="str">
            <v>Wickenburgite</v>
          </cell>
          <cell r="D4176">
            <v>1482.5257199999999</v>
          </cell>
          <cell r="F4176">
            <v>0.40792816734403781</v>
          </cell>
          <cell r="M4176">
            <v>32.375964445325103</v>
          </cell>
        </row>
        <row r="4177">
          <cell r="A4177" t="str">
            <v>Wickmanite</v>
          </cell>
          <cell r="D4177">
            <v>275.69209000000001</v>
          </cell>
          <cell r="F4177">
            <v>2.1936211517711661</v>
          </cell>
          <cell r="M4177">
            <v>34.820150262562841</v>
          </cell>
        </row>
        <row r="4178">
          <cell r="A4178" t="str">
            <v>Wicksite</v>
          </cell>
          <cell r="D4178">
            <v>1011.63555</v>
          </cell>
          <cell r="F4178">
            <v>0.3985387820742361</v>
          </cell>
          <cell r="M4178">
            <v>41.119986342907779</v>
          </cell>
          <cell r="P4178">
            <v>2.2725346099195507</v>
          </cell>
        </row>
        <row r="4179">
          <cell r="A4179" t="str">
            <v>Widenmannite</v>
          </cell>
          <cell r="D4179">
            <v>864.45529999999997</v>
          </cell>
          <cell r="K4179">
            <v>4.1682895575977152</v>
          </cell>
          <cell r="M4179">
            <v>20.358878012547322</v>
          </cell>
        </row>
        <row r="4180">
          <cell r="A4180" t="str">
            <v>Widgiemoolthalite</v>
          </cell>
          <cell r="D4180">
            <v>596.99273999999991</v>
          </cell>
          <cell r="F4180">
            <v>1.8571984644235378</v>
          </cell>
          <cell r="K4180">
            <v>8.0476690554059349</v>
          </cell>
          <cell r="M4180">
            <v>49.579983166964475</v>
          </cell>
        </row>
        <row r="4181">
          <cell r="A4181" t="str">
            <v>Wightmanite</v>
          </cell>
          <cell r="D4181">
            <v>317.39985999999999</v>
          </cell>
          <cell r="F4181">
            <v>2.8580541906981307</v>
          </cell>
          <cell r="J4181">
            <v>3.4057986036918861</v>
          </cell>
          <cell r="M4181">
            <v>55.44848066410615</v>
          </cell>
        </row>
        <row r="4182">
          <cell r="A4182" t="str">
            <v>Wilcoxite</v>
          </cell>
          <cell r="D4182">
            <v>586.68718319999994</v>
          </cell>
          <cell r="F4182">
            <v>6.1848700702960926</v>
          </cell>
          <cell r="M4182">
            <v>70.903952210285823</v>
          </cell>
          <cell r="N4182">
            <v>3.2382509357671609</v>
          </cell>
        </row>
        <row r="4183">
          <cell r="A4183" t="str">
            <v>Wilhelmkleinite</v>
          </cell>
          <cell r="D4183">
            <v>488.93707999999992</v>
          </cell>
          <cell r="F4183">
            <v>0.41229844952647082</v>
          </cell>
          <cell r="M4183">
            <v>32.722819876946133</v>
          </cell>
        </row>
        <row r="4184">
          <cell r="A4184" t="str">
            <v>Wilhelmvierlingite</v>
          </cell>
          <cell r="D4184">
            <v>393.84367399999996</v>
          </cell>
          <cell r="F4184">
            <v>1.2796193852284652</v>
          </cell>
          <cell r="M4184">
            <v>44.686105584115587</v>
          </cell>
        </row>
        <row r="4185">
          <cell r="A4185" t="str">
            <v>Wilkinsonite</v>
          </cell>
          <cell r="D4185">
            <v>869.56253600000002</v>
          </cell>
          <cell r="M4185">
            <v>36.798733472574533</v>
          </cell>
          <cell r="P4185">
            <v>5.2876629450374573</v>
          </cell>
        </row>
        <row r="4186">
          <cell r="A4186" t="str">
            <v>Wilkmanite</v>
          </cell>
          <cell r="D4186">
            <v>491.91</v>
          </cell>
        </row>
        <row r="4187">
          <cell r="A4187" t="str">
            <v>Willemite</v>
          </cell>
          <cell r="D4187">
            <v>222.8631</v>
          </cell>
          <cell r="M4187">
            <v>28.716104191317449</v>
          </cell>
        </row>
        <row r="4188">
          <cell r="A4188" t="str">
            <v>Willemseite</v>
          </cell>
          <cell r="D4188">
            <v>456.63193000000001</v>
          </cell>
          <cell r="F4188">
            <v>0.44146715714777107</v>
          </cell>
          <cell r="M4188">
            <v>42.045417191916471</v>
          </cell>
        </row>
        <row r="4189">
          <cell r="A4189" t="str">
            <v>Willhendersonite</v>
          </cell>
          <cell r="D4189">
            <v>526.44661999999994</v>
          </cell>
          <cell r="F4189">
            <v>1.9146100700580051</v>
          </cell>
          <cell r="M4189">
            <v>51.665219163150866</v>
          </cell>
        </row>
        <row r="4190">
          <cell r="A4190" t="str">
            <v>Willyamite</v>
          </cell>
          <cell r="D4190">
            <v>212.6884</v>
          </cell>
        </row>
        <row r="4191">
          <cell r="A4191" t="str">
            <v>Wiluite</v>
          </cell>
          <cell r="D4191">
            <v>2924.8331599999997</v>
          </cell>
          <cell r="F4191">
            <v>6.8922905674387261E-2</v>
          </cell>
          <cell r="J4191">
            <v>0.96094370046050792</v>
          </cell>
          <cell r="M4191">
            <v>42.667500391714661</v>
          </cell>
        </row>
        <row r="4192">
          <cell r="A4192" t="str">
            <v>Winchite</v>
          </cell>
          <cell r="D4192">
            <v>805.171153</v>
          </cell>
          <cell r="F4192">
            <v>0.25036664471758591</v>
          </cell>
          <cell r="M4192">
            <v>47.68993506154586</v>
          </cell>
          <cell r="P4192">
            <v>2.8552647364901311</v>
          </cell>
        </row>
        <row r="4193">
          <cell r="A4193" t="str">
            <v>Winstanleyite</v>
          </cell>
          <cell r="D4193">
            <v>558.67520000000002</v>
          </cell>
          <cell r="M4193">
            <v>22.910485376834338</v>
          </cell>
        </row>
        <row r="4194">
          <cell r="A4194" t="str">
            <v>Wiserite</v>
          </cell>
          <cell r="D4194">
            <v>398.62123999999994</v>
          </cell>
          <cell r="F4194">
            <v>0.88499799960483816</v>
          </cell>
          <cell r="J4194">
            <v>5.4236949340682408</v>
          </cell>
          <cell r="M4194">
            <v>34.116320545287557</v>
          </cell>
        </row>
        <row r="4195">
          <cell r="A4195" t="str">
            <v>Witherite</v>
          </cell>
          <cell r="D4195">
            <v>197.33619999999999</v>
          </cell>
          <cell r="K4195">
            <v>6.0865669856823024</v>
          </cell>
          <cell r="M4195">
            <v>24.323058820429296</v>
          </cell>
        </row>
        <row r="4196">
          <cell r="A4196" t="str">
            <v>Wittichenite</v>
          </cell>
          <cell r="D4196">
            <v>495.81640000000004</v>
          </cell>
        </row>
        <row r="4197">
          <cell r="A4197" t="str">
            <v>Wittite</v>
          </cell>
          <cell r="D4197">
            <v>1886.7975999999999</v>
          </cell>
        </row>
        <row r="4198">
          <cell r="A4198" t="str">
            <v>Wodginite</v>
          </cell>
          <cell r="D4198">
            <v>635.06030199999998</v>
          </cell>
          <cell r="M4198">
            <v>20.154810432474491</v>
          </cell>
        </row>
        <row r="4199">
          <cell r="A4199" t="str">
            <v>Wohlerite</v>
          </cell>
          <cell r="D4199">
            <v>395.26998192000002</v>
          </cell>
          <cell r="F4199">
            <v>0.25500039115138279</v>
          </cell>
          <cell r="M4199">
            <v>35.21511533050645</v>
          </cell>
          <cell r="N4199">
            <v>2.8838622818332529</v>
          </cell>
          <cell r="P4199">
            <v>5.8162190531971572</v>
          </cell>
        </row>
        <row r="4200">
          <cell r="A4200" t="str">
            <v>Wolfeite</v>
          </cell>
          <cell r="D4200">
            <v>223.21822699999998</v>
          </cell>
          <cell r="F4200">
            <v>0.45154914701477317</v>
          </cell>
          <cell r="M4200">
            <v>35.838023209457717</v>
          </cell>
        </row>
        <row r="4201">
          <cell r="A4201" t="str">
            <v>Wolframite</v>
          </cell>
          <cell r="D4201">
            <v>303.24012499999998</v>
          </cell>
          <cell r="M4201">
            <v>21.104594914673644</v>
          </cell>
        </row>
        <row r="4202">
          <cell r="A4202" t="str">
            <v>Wolframoixiolite</v>
          </cell>
          <cell r="D4202">
            <v>242.98083299999999</v>
          </cell>
          <cell r="M4202">
            <v>26.338538398211846</v>
          </cell>
        </row>
        <row r="4203">
          <cell r="A4203" t="str">
            <v>Wollastonite-1A</v>
          </cell>
          <cell r="D4203">
            <v>116.1617</v>
          </cell>
          <cell r="M4203">
            <v>41.320159742841227</v>
          </cell>
        </row>
        <row r="4204">
          <cell r="A4204" t="str">
            <v>Wollastonite-2M</v>
          </cell>
          <cell r="D4204">
            <v>116.1617</v>
          </cell>
          <cell r="M4204">
            <v>41.320159742841227</v>
          </cell>
        </row>
        <row r="4205">
          <cell r="A4205" t="str">
            <v>Wollastonite-3A-4A-5A-7A</v>
          </cell>
          <cell r="D4205">
            <v>116.1617</v>
          </cell>
          <cell r="M4205">
            <v>41.320159742841227</v>
          </cell>
        </row>
        <row r="4206">
          <cell r="A4206" t="str">
            <v>Wolsendorfite</v>
          </cell>
          <cell r="D4206">
            <v>793.61005999999998</v>
          </cell>
          <cell r="F4206">
            <v>0.50802783422377495</v>
          </cell>
          <cell r="M4206">
            <v>18.144250842787955</v>
          </cell>
        </row>
        <row r="4207">
          <cell r="A4207" t="str">
            <v>Wonesite</v>
          </cell>
          <cell r="D4207">
            <v>403.47304280000003</v>
          </cell>
          <cell r="F4207">
            <v>0.37472391947371014</v>
          </cell>
          <cell r="M4207">
            <v>45.602327908485485</v>
          </cell>
          <cell r="N4207">
            <v>2.354358431006434</v>
          </cell>
          <cell r="P4207">
            <v>2.2791875105664432</v>
          </cell>
        </row>
        <row r="4208">
          <cell r="A4208" t="str">
            <v>Woodallite</v>
          </cell>
          <cell r="D4208">
            <v>659.31084800000008</v>
          </cell>
          <cell r="F4208">
            <v>3.669067492728407</v>
          </cell>
          <cell r="K4208">
            <v>0.3643501403453322</v>
          </cell>
          <cell r="M4208">
            <v>49.989718961821175</v>
          </cell>
        </row>
        <row r="4209">
          <cell r="A4209" t="str">
            <v>Woodhouseite</v>
          </cell>
          <cell r="D4209">
            <v>414.10162200000002</v>
          </cell>
          <cell r="F4209">
            <v>1.4604241274862719</v>
          </cell>
          <cell r="M4209">
            <v>54.090973833471246</v>
          </cell>
        </row>
        <row r="4210">
          <cell r="A4210" t="str">
            <v>Woodruffite</v>
          </cell>
          <cell r="D4210">
            <v>668.47897499999999</v>
          </cell>
          <cell r="F4210">
            <v>1.2062488577146349</v>
          </cell>
          <cell r="M4210">
            <v>38.294457952099393</v>
          </cell>
        </row>
        <row r="4211">
          <cell r="A4211" t="str">
            <v>Woodwardite</v>
          </cell>
          <cell r="D4211">
            <v>662.34460000000013</v>
          </cell>
          <cell r="F4211">
            <v>2.7391964847301535</v>
          </cell>
          <cell r="M4211">
            <v>45.895837302817895</v>
          </cell>
        </row>
        <row r="4212">
          <cell r="A4212" t="str">
            <v>Woolridgeite</v>
          </cell>
          <cell r="D4212">
            <v>741.188984</v>
          </cell>
          <cell r="F4212">
            <v>2.7197921765118949</v>
          </cell>
          <cell r="M4212">
            <v>51.806706290713024</v>
          </cell>
          <cell r="P4212">
            <v>6.2034834559818552</v>
          </cell>
        </row>
        <row r="4213">
          <cell r="A4213" t="str">
            <v>Wroewolfeite</v>
          </cell>
          <cell r="D4213">
            <v>488.32219999999995</v>
          </cell>
          <cell r="F4213">
            <v>2.0640880140202515</v>
          </cell>
          <cell r="M4213">
            <v>39.316828110620406</v>
          </cell>
        </row>
        <row r="4214">
          <cell r="A4214" t="str">
            <v>Wulfenite</v>
          </cell>
          <cell r="D4214">
            <v>367.13760000000002</v>
          </cell>
          <cell r="M4214">
            <v>17.431502521125594</v>
          </cell>
        </row>
        <row r="4215">
          <cell r="A4215" t="str">
            <v>Wulfingite</v>
          </cell>
          <cell r="D4215">
            <v>99.404679999999999</v>
          </cell>
          <cell r="F4215">
            <v>2.0279528086605181</v>
          </cell>
          <cell r="M4215">
            <v>32.190436104215614</v>
          </cell>
        </row>
        <row r="4216">
          <cell r="A4216" t="str">
            <v>Wupatkiite</v>
          </cell>
          <cell r="D4216">
            <v>883.07406000000003</v>
          </cell>
          <cell r="F4216">
            <v>5.0221563523222503</v>
          </cell>
          <cell r="M4216">
            <v>68.847815550147629</v>
          </cell>
        </row>
        <row r="4217">
          <cell r="A4217" t="str">
            <v>Wurtzite</v>
          </cell>
          <cell r="D4217">
            <v>96.5017</v>
          </cell>
        </row>
        <row r="4218">
          <cell r="A4218" t="str">
            <v>Wustite</v>
          </cell>
          <cell r="D4218">
            <v>71.846400000000003</v>
          </cell>
          <cell r="M4218">
            <v>22.268895866737928</v>
          </cell>
        </row>
        <row r="4219">
          <cell r="A4219" t="str">
            <v>Wyartite</v>
          </cell>
          <cell r="D4219">
            <v>2458.6254599999997</v>
          </cell>
          <cell r="F4219">
            <v>0.98390586096021326</v>
          </cell>
          <cell r="K4219">
            <v>0.97704999768447853</v>
          </cell>
          <cell r="M4219">
            <v>25.379083156488587</v>
          </cell>
        </row>
        <row r="4220">
          <cell r="A4220" t="str">
            <v>Wycheproofite</v>
          </cell>
          <cell r="D4220">
            <v>383.16799199999997</v>
          </cell>
          <cell r="F4220">
            <v>1.0522173261278047</v>
          </cell>
          <cell r="M4220">
            <v>45.931132995054561</v>
          </cell>
          <cell r="P4220">
            <v>5.9999186988458062</v>
          </cell>
        </row>
        <row r="4221">
          <cell r="A4221" t="str">
            <v>Wyllieite</v>
          </cell>
          <cell r="D4221">
            <v>451.11022680000002</v>
          </cell>
          <cell r="M4221">
            <v>42.560063725870727</v>
          </cell>
          <cell r="P4221">
            <v>3.0577583881988817</v>
          </cell>
        </row>
        <row r="4222">
          <cell r="A4222" t="str">
            <v>Xanthiosite</v>
          </cell>
          <cell r="D4222">
            <v>453.90839999999997</v>
          </cell>
          <cell r="M4222">
            <v>28.198464712263533</v>
          </cell>
        </row>
        <row r="4223">
          <cell r="A4223" t="str">
            <v>Xanthoconite</v>
          </cell>
          <cell r="D4223">
            <v>494.7242</v>
          </cell>
        </row>
        <row r="4224">
          <cell r="A4224" t="str">
            <v>Xanthoxenite</v>
          </cell>
          <cell r="D4224">
            <v>739.95196799999997</v>
          </cell>
          <cell r="F4224">
            <v>1.0897355975408394</v>
          </cell>
          <cell r="M4224">
            <v>45.40664996244729</v>
          </cell>
        </row>
        <row r="4225">
          <cell r="A4225" t="str">
            <v>Xenotime-(Y)</v>
          </cell>
          <cell r="D4225">
            <v>183.87721199999999</v>
          </cell>
          <cell r="M4225">
            <v>34.80453031885213</v>
          </cell>
        </row>
        <row r="4226">
          <cell r="A4226" t="str">
            <v>Xenotime-(Yb)</v>
          </cell>
          <cell r="D4226">
            <v>268.01136199999996</v>
          </cell>
          <cell r="M4226">
            <v>23.878689143037153</v>
          </cell>
        </row>
        <row r="4227">
          <cell r="A4227" t="str">
            <v>Xiangjiangite</v>
          </cell>
          <cell r="D4227">
            <v>1916.938494</v>
          </cell>
          <cell r="F4227">
            <v>2.3661322542151422</v>
          </cell>
          <cell r="M4227">
            <v>39.227747909161657</v>
          </cell>
        </row>
        <row r="4228">
          <cell r="A4228" t="str">
            <v>Xifengite</v>
          </cell>
          <cell r="D4228">
            <v>363.49150000000003</v>
          </cell>
        </row>
        <row r="4229">
          <cell r="A4229" t="str">
            <v>Xilingolite</v>
          </cell>
          <cell r="D4229">
            <v>1231.9567999999999</v>
          </cell>
        </row>
        <row r="4230">
          <cell r="A4230" t="str">
            <v>Ximengite</v>
          </cell>
          <cell r="D4230">
            <v>303.95176200000003</v>
          </cell>
          <cell r="M4230">
            <v>21.05518309184863</v>
          </cell>
        </row>
        <row r="4231">
          <cell r="A4231" t="str">
            <v>Xingzhongite</v>
          </cell>
          <cell r="D4231">
            <v>645.52560000000005</v>
          </cell>
        </row>
        <row r="4232">
          <cell r="A4232" t="str">
            <v>Xitieshanite</v>
          </cell>
          <cell r="D4232">
            <v>295.0249</v>
          </cell>
          <cell r="F4232">
            <v>5.124686085818519</v>
          </cell>
          <cell r="M4232">
            <v>65.076812160600667</v>
          </cell>
        </row>
        <row r="4233">
          <cell r="A4233" t="str">
            <v>Xocomecatlite</v>
          </cell>
          <cell r="D4233">
            <v>450.26495999999997</v>
          </cell>
          <cell r="F4233">
            <v>0.89541944369821735</v>
          </cell>
          <cell r="M4233">
            <v>28.426640172044483</v>
          </cell>
        </row>
        <row r="4234">
          <cell r="A4234" t="str">
            <v>Xonotlite</v>
          </cell>
          <cell r="D4234">
            <v>714.98548000000005</v>
          </cell>
          <cell r="F4234">
            <v>0.28194698443386568</v>
          </cell>
          <cell r="M4234">
            <v>42.516751528996082</v>
          </cell>
        </row>
        <row r="4235">
          <cell r="A4235" t="str">
            <v>Yafsoanite</v>
          </cell>
          <cell r="D4235">
            <v>763.59680000000003</v>
          </cell>
          <cell r="M4235">
            <v>25.143216943811179</v>
          </cell>
        </row>
        <row r="4236">
          <cell r="A4236" t="str">
            <v>Yagiite</v>
          </cell>
          <cell r="D4236">
            <v>1991.7062330000001</v>
          </cell>
          <cell r="M4236">
            <v>48.198071788632092</v>
          </cell>
          <cell r="P4236">
            <v>2.5971188493037167</v>
          </cell>
        </row>
        <row r="4237">
          <cell r="A4237" t="str">
            <v>Yakhontovite</v>
          </cell>
          <cell r="D4237">
            <v>427.28516299999995</v>
          </cell>
          <cell r="F4237">
            <v>0.47178797078896006</v>
          </cell>
          <cell r="M4237">
            <v>44.933177331036887</v>
          </cell>
        </row>
        <row r="4238">
          <cell r="A4238" t="str">
            <v>Yamatoite</v>
          </cell>
          <cell r="D4238">
            <v>519.82143250000001</v>
          </cell>
          <cell r="M4238">
            <v>36.934375536737797</v>
          </cell>
        </row>
        <row r="4239">
          <cell r="A4239" t="str">
            <v>Yanomamite</v>
          </cell>
          <cell r="D4239">
            <v>289.76976000000002</v>
          </cell>
          <cell r="F4239">
            <v>1.3913667181834295</v>
          </cell>
          <cell r="M4239">
            <v>33.128508647693252</v>
          </cell>
        </row>
        <row r="4240">
          <cell r="A4240" t="str">
            <v>Yaroslavite</v>
          </cell>
          <cell r="D4240">
            <v>416.211072</v>
          </cell>
          <cell r="F4240">
            <v>0.96868158279076255</v>
          </cell>
          <cell r="M4240">
            <v>11.532177596659416</v>
          </cell>
          <cell r="N4240">
            <v>45.646078343634258</v>
          </cell>
        </row>
        <row r="4241">
          <cell r="A4241" t="str">
            <v>Yarrowite</v>
          </cell>
          <cell r="D4241">
            <v>828.44200000000001</v>
          </cell>
        </row>
        <row r="4242">
          <cell r="A4242" t="str">
            <v>Yavapaiite</v>
          </cell>
          <cell r="D4242">
            <v>287.07249999999999</v>
          </cell>
          <cell r="M4242">
            <v>44.586367555234304</v>
          </cell>
        </row>
        <row r="4243">
          <cell r="A4243" t="str">
            <v>Yeatmanite</v>
          </cell>
          <cell r="D4243">
            <v>1690.6076499999999</v>
          </cell>
          <cell r="M4243">
            <v>26.498354008986059</v>
          </cell>
        </row>
        <row r="4244">
          <cell r="A4244" t="str">
            <v>Yecoraite</v>
          </cell>
          <cell r="D4244">
            <v>1933.37392</v>
          </cell>
          <cell r="F4244">
            <v>0.93840719647237203</v>
          </cell>
          <cell r="M4244">
            <v>16.550755996543078</v>
          </cell>
        </row>
        <row r="4245">
          <cell r="A4245" t="str">
            <v>Yedlinite</v>
          </cell>
          <cell r="D4245">
            <v>1637.9233799999997</v>
          </cell>
          <cell r="F4245">
            <v>0.12307535411088645</v>
          </cell>
          <cell r="M4245">
            <v>7.8144803085966092</v>
          </cell>
        </row>
        <row r="4246">
          <cell r="A4246" t="str">
            <v>Yeelimite</v>
          </cell>
          <cell r="D4246">
            <v>610.25764000000004</v>
          </cell>
          <cell r="M4246">
            <v>41.947922192338297</v>
          </cell>
        </row>
        <row r="4247">
          <cell r="A4247" t="str">
            <v>Yftisite-(Y)</v>
          </cell>
          <cell r="D4247">
            <v>778.42784280000001</v>
          </cell>
          <cell r="F4247">
            <v>0.2589681264160455</v>
          </cell>
          <cell r="M4247">
            <v>20.553478588908458</v>
          </cell>
          <cell r="N4247">
            <v>9.7624479266634978</v>
          </cell>
        </row>
        <row r="4248">
          <cell r="A4248" t="str">
            <v>Yimengite</v>
          </cell>
          <cell r="D4248">
            <v>837.34816799999999</v>
          </cell>
          <cell r="M4248">
            <v>36.303727841917251</v>
          </cell>
        </row>
        <row r="4249">
          <cell r="A4249" t="str">
            <v>Yingjiangite</v>
          </cell>
          <cell r="D4249">
            <v>2607.5294679999997</v>
          </cell>
          <cell r="F4249">
            <v>0.6957896439005844</v>
          </cell>
          <cell r="M4249">
            <v>25.770554398198659</v>
          </cell>
        </row>
        <row r="4250">
          <cell r="A4250" t="str">
            <v>Yixunite</v>
          </cell>
          <cell r="D4250">
            <v>700.06</v>
          </cell>
        </row>
        <row r="4251">
          <cell r="A4251" t="str">
            <v>Yoderite</v>
          </cell>
          <cell r="D4251">
            <v>656.30040900000006</v>
          </cell>
          <cell r="F4251">
            <v>0.30715812032961876</v>
          </cell>
          <cell r="M4251">
            <v>48.7563310355944</v>
          </cell>
        </row>
        <row r="4252">
          <cell r="A4252" t="str">
            <v>Yofortierite</v>
          </cell>
          <cell r="D4252">
            <v>1002.6082819999999</v>
          </cell>
          <cell r="F4252">
            <v>2.0106356951078928</v>
          </cell>
          <cell r="M4252">
            <v>49.947843937718446</v>
          </cell>
        </row>
        <row r="4253">
          <cell r="A4253" t="str">
            <v>Yoshimuraite</v>
          </cell>
          <cell r="D4253">
            <v>705.00807720000012</v>
          </cell>
          <cell r="F4253">
            <v>0.14296857477195438</v>
          </cell>
          <cell r="M4253">
            <v>27.232709270866206</v>
          </cell>
        </row>
        <row r="4254">
          <cell r="A4254" t="str">
            <v>Yoshiokaite</v>
          </cell>
          <cell r="D4254">
            <v>1245.3743999999999</v>
          </cell>
          <cell r="M4254">
            <v>41.110592926914194</v>
          </cell>
        </row>
        <row r="4255">
          <cell r="A4255" t="str">
            <v>Yttrialite-(Y)</v>
          </cell>
          <cell r="D4255">
            <v>417.544625</v>
          </cell>
          <cell r="M4255">
            <v>26.822474364267052</v>
          </cell>
        </row>
        <row r="4256">
          <cell r="A4256" t="str">
            <v>Yttrobetafite-(Y)</v>
          </cell>
          <cell r="D4256">
            <v>437.14946399999997</v>
          </cell>
          <cell r="F4256">
            <v>0.16139971751172044</v>
          </cell>
          <cell r="M4256">
            <v>24.521585596637035</v>
          </cell>
        </row>
        <row r="4257">
          <cell r="A4257" t="str">
            <v>Yttrocerite</v>
          </cell>
          <cell r="D4257">
            <v>236.77815350000003</v>
          </cell>
          <cell r="N4257">
            <v>40.118572847980246</v>
          </cell>
        </row>
        <row r="4258">
          <cell r="A4258" t="str">
            <v>Yttrocolumbite-(Y)</v>
          </cell>
          <cell r="D4258">
            <v>296.61775</v>
          </cell>
          <cell r="M4258">
            <v>21.575782298935245</v>
          </cell>
        </row>
        <row r="4259">
          <cell r="A4259" t="str">
            <v>Yttrocrasite-(Y)</v>
          </cell>
          <cell r="D4259">
            <v>298.05200499999995</v>
          </cell>
          <cell r="F4259">
            <v>0.67635176619596993</v>
          </cell>
          <cell r="M4259">
            <v>32.207936329769034</v>
          </cell>
        </row>
        <row r="4260">
          <cell r="A4260" t="str">
            <v>Yttropyrochlore-(Y)</v>
          </cell>
          <cell r="D4260">
            <v>455.9937066</v>
          </cell>
          <cell r="F4260">
            <v>0.61891906821329801</v>
          </cell>
          <cell r="M4260">
            <v>24.911690305332822</v>
          </cell>
          <cell r="P4260">
            <v>1.0083370742731212</v>
          </cell>
        </row>
        <row r="4261">
          <cell r="A4261" t="str">
            <v>Yttrotantalite-(Y)</v>
          </cell>
          <cell r="D4261">
            <v>315.73942899999997</v>
          </cell>
          <cell r="M4261">
            <v>20.269118811892195</v>
          </cell>
        </row>
        <row r="4262">
          <cell r="A4262" t="str">
            <v>Yttrotungstite-(Ce)</v>
          </cell>
          <cell r="D4262">
            <v>643.06238250000001</v>
          </cell>
          <cell r="F4262">
            <v>0.47022187618010763</v>
          </cell>
          <cell r="M4262">
            <v>22.392011089219636</v>
          </cell>
        </row>
        <row r="4263">
          <cell r="A4263" t="str">
            <v>Yttrotungstite-(Y)</v>
          </cell>
          <cell r="D4263">
            <v>603.62426999999991</v>
          </cell>
          <cell r="F4263">
            <v>0.50094407237800442</v>
          </cell>
          <cell r="M4263">
            <v>23.855005034837319</v>
          </cell>
        </row>
        <row r="4264">
          <cell r="A4264" t="str">
            <v>Yuanfuliite</v>
          </cell>
          <cell r="D4264">
            <v>150.32875800000002</v>
          </cell>
          <cell r="J4264">
            <v>7.1909062136999751</v>
          </cell>
          <cell r="M4264">
            <v>42.571761286020859</v>
          </cell>
        </row>
        <row r="4265">
          <cell r="A4265" t="str">
            <v>Yuanjiangite</v>
          </cell>
          <cell r="D4265">
            <v>315.67653999999999</v>
          </cell>
        </row>
        <row r="4266">
          <cell r="A4266" t="str">
            <v>Yugawaralite</v>
          </cell>
          <cell r="D4266">
            <v>590.60559999999998</v>
          </cell>
          <cell r="F4266">
            <v>1.3652969088000522</v>
          </cell>
          <cell r="M4266">
            <v>54.17964204877164</v>
          </cell>
        </row>
        <row r="4267">
          <cell r="A4267" t="str">
            <v>Yukonite</v>
          </cell>
          <cell r="D4267">
            <v>2742.901104</v>
          </cell>
          <cell r="F4267">
            <v>1.7859150637463159</v>
          </cell>
          <cell r="M4267">
            <v>41.006138294951811</v>
          </cell>
        </row>
        <row r="4268">
          <cell r="A4268" t="str">
            <v>Yuksporite</v>
          </cell>
          <cell r="D4268">
            <v>535.04009527999995</v>
          </cell>
          <cell r="F4268">
            <v>0.22983077545926231</v>
          </cell>
          <cell r="M4268">
            <v>34.747494559768839</v>
          </cell>
          <cell r="N4268">
            <v>3.1957535576940059</v>
          </cell>
          <cell r="P4268">
            <v>3.0077816115030056</v>
          </cell>
        </row>
        <row r="4269">
          <cell r="A4269" t="str">
            <v>Yushkinite</v>
          </cell>
          <cell r="D4269">
            <v>87.386010760000005</v>
          </cell>
          <cell r="F4269">
            <v>2.3068680930366341</v>
          </cell>
          <cell r="M4269">
            <v>36.61776035054698</v>
          </cell>
        </row>
        <row r="4270">
          <cell r="A4270" t="str">
            <v>Yvonite</v>
          </cell>
          <cell r="D4270">
            <v>239.50370000000001</v>
          </cell>
          <cell r="F4270">
            <v>2.1042263647701476</v>
          </cell>
          <cell r="M4270">
            <v>40.081384963990111</v>
          </cell>
        </row>
        <row r="4271">
          <cell r="A4271" t="str">
            <v>Zabuyelite</v>
          </cell>
          <cell r="D4271">
            <v>73.891199999999998</v>
          </cell>
          <cell r="H4271">
            <v>18.787081546923044</v>
          </cell>
          <cell r="K4271">
            <v>16.254980295353167</v>
          </cell>
          <cell r="M4271">
            <v>64.957938157723788</v>
          </cell>
        </row>
        <row r="4272">
          <cell r="A4272" t="str">
            <v>Zaccagnaite</v>
          </cell>
          <cell r="D4272">
            <v>629.82535399999995</v>
          </cell>
          <cell r="F4272">
            <v>2.880627126992414</v>
          </cell>
          <cell r="K4272">
            <v>1.9070365973231367</v>
          </cell>
          <cell r="M4272">
            <v>45.725247192890869</v>
          </cell>
        </row>
        <row r="4273">
          <cell r="A4273" t="str">
            <v>Zaherite</v>
          </cell>
          <cell r="D4273">
            <v>1606.5929199999998</v>
          </cell>
          <cell r="F4273">
            <v>4.140690474348661</v>
          </cell>
          <cell r="M4273">
            <v>65.726693231039519</v>
          </cell>
        </row>
        <row r="4274">
          <cell r="A4274" t="str">
            <v>Zairite</v>
          </cell>
          <cell r="D4274">
            <v>646.85906899999998</v>
          </cell>
          <cell r="F4274">
            <v>0.9349238945276348</v>
          </cell>
          <cell r="M4274">
            <v>34.627573568115196</v>
          </cell>
        </row>
        <row r="4275">
          <cell r="A4275" t="str">
            <v>Zajacite-(Ce)</v>
          </cell>
          <cell r="D4275">
            <v>295.07768720000001</v>
          </cell>
          <cell r="N4275">
            <v>38.630646824454296</v>
          </cell>
          <cell r="P4275">
            <v>7.7910899391107877</v>
          </cell>
        </row>
        <row r="4276">
          <cell r="A4276" t="str">
            <v>Zakharovite</v>
          </cell>
          <cell r="D4276">
            <v>1241.625642</v>
          </cell>
          <cell r="F4276">
            <v>1.461223043910042</v>
          </cell>
          <cell r="M4276">
            <v>46.389054842022986</v>
          </cell>
          <cell r="P4276">
            <v>7.4063444640103535</v>
          </cell>
        </row>
        <row r="4277">
          <cell r="A4277" t="str">
            <v>Zalesiite</v>
          </cell>
          <cell r="D4277">
            <v>1004.9749899999999</v>
          </cell>
          <cell r="F4277">
            <v>1.303835431765322</v>
          </cell>
          <cell r="M4277">
            <v>33.432414074304475</v>
          </cell>
        </row>
        <row r="4278">
          <cell r="A4278" t="str">
            <v>Zanazziite</v>
          </cell>
          <cell r="D4278">
            <v>1044.110968</v>
          </cell>
          <cell r="F4278">
            <v>1.6024928875184463</v>
          </cell>
          <cell r="I4278">
            <v>3.4525755503796227</v>
          </cell>
          <cell r="M4278">
            <v>52.099787922158868</v>
          </cell>
        </row>
        <row r="4279">
          <cell r="A4279" t="str">
            <v>Zapatalite</v>
          </cell>
          <cell r="D4279">
            <v>808.60542599999997</v>
          </cell>
          <cell r="F4279">
            <v>2.1190780384399743</v>
          </cell>
          <cell r="M4279">
            <v>49.466029677619296</v>
          </cell>
        </row>
        <row r="4280">
          <cell r="A4280" t="str">
            <v>Zaratite</v>
          </cell>
          <cell r="D4280">
            <v>376.16967999999997</v>
          </cell>
          <cell r="F4280">
            <v>3.215378762052274</v>
          </cell>
          <cell r="K4280">
            <v>3.1929739791893916</v>
          </cell>
          <cell r="M4280">
            <v>46.78564205387314</v>
          </cell>
        </row>
        <row r="4281">
          <cell r="A4281" t="str">
            <v>Zavaritskite</v>
          </cell>
          <cell r="D4281">
            <v>243.97820320000002</v>
          </cell>
          <cell r="M4281">
            <v>6.5577169559219035</v>
          </cell>
          <cell r="N4281">
            <v>7.7869264347463636</v>
          </cell>
        </row>
        <row r="4282">
          <cell r="A4282" t="str">
            <v>Zdenekite</v>
          </cell>
          <cell r="D4282">
            <v>1229.1256679999999</v>
          </cell>
          <cell r="F4282">
            <v>0.82004633557127871</v>
          </cell>
          <cell r="M4282">
            <v>27.33547990635568</v>
          </cell>
          <cell r="P4282">
            <v>1.8704163942331733</v>
          </cell>
        </row>
        <row r="4283">
          <cell r="A4283" t="str">
            <v>Zektzerite</v>
          </cell>
          <cell r="D4283">
            <v>529.65876800000001</v>
          </cell>
          <cell r="H4283">
            <v>1.31046636426115</v>
          </cell>
          <cell r="M4283">
            <v>45.31049318907904</v>
          </cell>
          <cell r="P4283">
            <v>4.3404866281756718</v>
          </cell>
        </row>
        <row r="4284">
          <cell r="A4284" t="str">
            <v>Zellerite</v>
          </cell>
          <cell r="D4284">
            <v>520.20050000000003</v>
          </cell>
          <cell r="F4284">
            <v>1.9375990603623026</v>
          </cell>
          <cell r="K4284">
            <v>4.6178348540610781</v>
          </cell>
          <cell r="M4284">
            <v>39.983083445709873</v>
          </cell>
        </row>
        <row r="4285">
          <cell r="A4285" t="str">
            <v>Zemannite</v>
          </cell>
          <cell r="D4285">
            <v>741.25285999999994</v>
          </cell>
          <cell r="F4285">
            <v>1.2238010117087441</v>
          </cell>
          <cell r="M4285">
            <v>29.138761096989224</v>
          </cell>
        </row>
        <row r="4286">
          <cell r="A4286" t="str">
            <v>Zemkorite</v>
          </cell>
          <cell r="D4286">
            <v>217.2152724</v>
          </cell>
          <cell r="K4286">
            <v>11.059075052404095</v>
          </cell>
          <cell r="M4286">
            <v>44.19413006246792</v>
          </cell>
          <cell r="P4286">
            <v>19.050954356375176</v>
          </cell>
        </row>
        <row r="4287">
          <cell r="A4287" t="str">
            <v>Zenzenite</v>
          </cell>
          <cell r="D4287">
            <v>1222.03413</v>
          </cell>
          <cell r="M4287">
            <v>19.638649535917622</v>
          </cell>
        </row>
        <row r="4288">
          <cell r="A4288" t="str">
            <v>Zeophyllite</v>
          </cell>
          <cell r="D4288">
            <v>556.77407720000008</v>
          </cell>
          <cell r="F4288">
            <v>2.2447984760451414</v>
          </cell>
          <cell r="M4288">
            <v>43.678556520267527</v>
          </cell>
          <cell r="N4288">
            <v>6.8244568050087357</v>
          </cell>
          <cell r="P4288">
            <v>0.41291017203270036</v>
          </cell>
        </row>
        <row r="4289">
          <cell r="A4289" t="str">
            <v>Zeunerite</v>
          </cell>
          <cell r="D4289">
            <v>1061.5925999999999</v>
          </cell>
          <cell r="F4289">
            <v>1.8989205463564838</v>
          </cell>
          <cell r="M4289">
            <v>33.156485830816834</v>
          </cell>
        </row>
        <row r="4290">
          <cell r="A4290" t="str">
            <v>Zhanghengite</v>
          </cell>
          <cell r="D4290">
            <v>60.739182</v>
          </cell>
        </row>
        <row r="4291">
          <cell r="A4291" t="str">
            <v>Zharchikhite</v>
          </cell>
          <cell r="D4291">
            <v>79.994623199999992</v>
          </cell>
          <cell r="F4291">
            <v>2.5200193705018918</v>
          </cell>
          <cell r="M4291">
            <v>40.001188479877733</v>
          </cell>
          <cell r="N4291">
            <v>23.749600210630156</v>
          </cell>
        </row>
        <row r="4292">
          <cell r="A4292" t="str">
            <v>Zhemchuzhnikovite</v>
          </cell>
          <cell r="D4292">
            <v>494.00353200000001</v>
          </cell>
          <cell r="F4292">
            <v>3.2645596550107259</v>
          </cell>
          <cell r="K4292">
            <v>14.58815480695794</v>
          </cell>
          <cell r="M4292">
            <v>64.774435661322357</v>
          </cell>
          <cell r="P4292">
            <v>4.6537659167991539</v>
          </cell>
        </row>
        <row r="4293">
          <cell r="A4293" t="str">
            <v>Zhonghuacerite-(Ce)</v>
          </cell>
          <cell r="D4293">
            <v>613.84465320000004</v>
          </cell>
          <cell r="K4293">
            <v>5.8700519442758576</v>
          </cell>
          <cell r="M4293">
            <v>23.457824263736697</v>
          </cell>
          <cell r="N4293">
            <v>3.0949855311047285</v>
          </cell>
        </row>
        <row r="4294">
          <cell r="A4294" t="str">
            <v>Ziesite</v>
          </cell>
          <cell r="D4294">
            <v>340.9708</v>
          </cell>
          <cell r="M4294">
            <v>32.846155741195439</v>
          </cell>
        </row>
        <row r="4295">
          <cell r="A4295" t="str">
            <v>Zimbabweite</v>
          </cell>
          <cell r="D4295">
            <v>1498.05051</v>
          </cell>
          <cell r="M4295">
            <v>19.224265008260634</v>
          </cell>
          <cell r="P4295">
            <v>2.3019685764801086</v>
          </cell>
        </row>
        <row r="4296">
          <cell r="A4296" t="str">
            <v>Zinalsite</v>
          </cell>
          <cell r="D4296">
            <v>397.98946000000001</v>
          </cell>
          <cell r="F4296">
            <v>2.0260637053051607</v>
          </cell>
          <cell r="M4296">
            <v>44.220618304816405</v>
          </cell>
        </row>
        <row r="4297">
          <cell r="A4297" t="str">
            <v>Zinc</v>
          </cell>
          <cell r="D4297">
            <v>65.39</v>
          </cell>
        </row>
        <row r="4298">
          <cell r="A4298" t="str">
            <v>Zinc-melanterite</v>
          </cell>
          <cell r="D4298">
            <v>286.05306000000002</v>
          </cell>
          <cell r="F4298">
            <v>4.9330568251918017</v>
          </cell>
          <cell r="M4298">
            <v>61.524739501126128</v>
          </cell>
        </row>
        <row r="4299">
          <cell r="A4299" t="str">
            <v>Zinc-zippeite</v>
          </cell>
          <cell r="D4299">
            <v>2497.4548800000002</v>
          </cell>
          <cell r="F4299">
            <v>1.6950648573879339</v>
          </cell>
          <cell r="M4299">
            <v>32.031409512391271</v>
          </cell>
        </row>
        <row r="4300">
          <cell r="A4300" t="str">
            <v>Zincalstibite</v>
          </cell>
          <cell r="D4300">
            <v>483.59961999999996</v>
          </cell>
          <cell r="F4300">
            <v>2.5010937767072692</v>
          </cell>
          <cell r="M4300">
            <v>39.700775612685554</v>
          </cell>
        </row>
        <row r="4301">
          <cell r="A4301" t="str">
            <v>Zincaluminite</v>
          </cell>
          <cell r="D4301">
            <v>1278.6236800000001</v>
          </cell>
          <cell r="F4301">
            <v>2.8378826833552773</v>
          </cell>
          <cell r="M4301">
            <v>48.800644768287093</v>
          </cell>
        </row>
        <row r="4302">
          <cell r="A4302" t="str">
            <v>Zincgartrellite</v>
          </cell>
          <cell r="D4302">
            <v>644.3948079999999</v>
          </cell>
          <cell r="F4302">
            <v>0.5005328969068914</v>
          </cell>
          <cell r="M4302">
            <v>24.828567520053639</v>
          </cell>
        </row>
        <row r="4303">
          <cell r="A4303" t="str">
            <v>Zincite</v>
          </cell>
          <cell r="D4303">
            <v>80.344205000000002</v>
          </cell>
          <cell r="M4303">
            <v>19.913570617818671</v>
          </cell>
        </row>
        <row r="4304">
          <cell r="A4304" t="str">
            <v>Zinclavendulan</v>
          </cell>
          <cell r="D4304">
            <v>1059.9110280000002</v>
          </cell>
          <cell r="F4304">
            <v>0.855869951378598</v>
          </cell>
          <cell r="M4304">
            <v>30.944833229907665</v>
          </cell>
          <cell r="P4304">
            <v>2.169028096950794</v>
          </cell>
        </row>
        <row r="4305">
          <cell r="A4305" t="str">
            <v>Zincobotryogen</v>
          </cell>
          <cell r="D4305">
            <v>443.10780499999998</v>
          </cell>
          <cell r="F4305">
            <v>3.4120590586302133</v>
          </cell>
          <cell r="M4305">
            <v>57.771584501879857</v>
          </cell>
        </row>
        <row r="4306">
          <cell r="A4306" t="str">
            <v>Zincochromite</v>
          </cell>
          <cell r="D4306">
            <v>233.37979999999999</v>
          </cell>
          <cell r="M4306">
            <v>27.422081945395448</v>
          </cell>
        </row>
        <row r="4307">
          <cell r="A4307" t="str">
            <v>Zincocopiapite</v>
          </cell>
          <cell r="D4307">
            <v>1223.4493200000002</v>
          </cell>
          <cell r="F4307">
            <v>3.1306339685570297</v>
          </cell>
          <cell r="M4307">
            <v>57.540070397031229</v>
          </cell>
        </row>
        <row r="4308">
          <cell r="A4308" t="str">
            <v>Zincohogbomite-2N2S</v>
          </cell>
          <cell r="D4308">
            <v>335.37120999999996</v>
          </cell>
          <cell r="M4308">
            <v>38.165231893339921</v>
          </cell>
        </row>
        <row r="4309">
          <cell r="A4309" t="str">
            <v>Zincosite</v>
          </cell>
          <cell r="D4309">
            <v>161.45359999999999</v>
          </cell>
          <cell r="M4309">
            <v>39.638385269823651</v>
          </cell>
        </row>
        <row r="4310">
          <cell r="A4310" t="str">
            <v>Zincovoltaite</v>
          </cell>
          <cell r="D4310">
            <v>2076.7073799999998</v>
          </cell>
          <cell r="F4310">
            <v>1.7472774618829547</v>
          </cell>
          <cell r="M4310">
            <v>50.847818530889988</v>
          </cell>
        </row>
        <row r="4311">
          <cell r="A4311" t="str">
            <v>Zincowoodwardite</v>
          </cell>
          <cell r="D4311">
            <v>103.1015812</v>
          </cell>
          <cell r="F4311">
            <v>3.1283787915369037</v>
          </cell>
          <cell r="M4311">
            <v>51.520071158714678</v>
          </cell>
        </row>
        <row r="4312">
          <cell r="A4312" t="str">
            <v>Zincowoodwardite-1T</v>
          </cell>
          <cell r="D4312">
            <v>121.50351499999999</v>
          </cell>
          <cell r="F4312">
            <v>3.251860491443396</v>
          </cell>
          <cell r="J4312">
            <v>2.6690585864943905</v>
          </cell>
          <cell r="M4312">
            <v>47.140901232363525</v>
          </cell>
        </row>
        <row r="4313">
          <cell r="A4313" t="str">
            <v>Zincowoodwardite-3R</v>
          </cell>
          <cell r="D4313">
            <v>109.02262340000001</v>
          </cell>
          <cell r="F4313">
            <v>2.9399853902249791</v>
          </cell>
          <cell r="J4313">
            <v>3.2720731612847977</v>
          </cell>
          <cell r="M4313">
            <v>49.749276167206958</v>
          </cell>
        </row>
        <row r="4314">
          <cell r="A4314" t="str">
            <v>Zincrosasite</v>
          </cell>
          <cell r="D4314">
            <v>223.42088000000001</v>
          </cell>
          <cell r="F4314">
            <v>0.90227914239707585</v>
          </cell>
          <cell r="K4314">
            <v>5.3759523281798902</v>
          </cell>
          <cell r="M4314">
            <v>35.805516476347236</v>
          </cell>
        </row>
        <row r="4315">
          <cell r="A4315" t="str">
            <v>Zincroselite</v>
          </cell>
          <cell r="D4315">
            <v>459.41495999999995</v>
          </cell>
          <cell r="F4315">
            <v>0.87758570160623417</v>
          </cell>
          <cell r="M4315">
            <v>34.825596449884877</v>
          </cell>
        </row>
        <row r="4316">
          <cell r="A4316" t="str">
            <v>Zincsilite</v>
          </cell>
          <cell r="D4316">
            <v>574.58179999999993</v>
          </cell>
          <cell r="F4316">
            <v>1.7542149786157517</v>
          </cell>
          <cell r="M4316">
            <v>44.552472772371146</v>
          </cell>
        </row>
        <row r="4317">
          <cell r="A4317" t="str">
            <v>Zinkenite</v>
          </cell>
          <cell r="D4317">
            <v>5890.0720000000001</v>
          </cell>
        </row>
        <row r="4318">
          <cell r="A4318" t="str">
            <v>Zinnwaldite</v>
          </cell>
          <cell r="D4318">
            <v>437.10115480000002</v>
          </cell>
          <cell r="F4318">
            <v>0.11529825406903729</v>
          </cell>
          <cell r="H4318">
            <v>1.5879619451419487</v>
          </cell>
          <cell r="M4318">
            <v>38.433597842327174</v>
          </cell>
          <cell r="N4318">
            <v>6.5196818830275935</v>
          </cell>
        </row>
        <row r="4319">
          <cell r="A4319" t="str">
            <v>Zippeite</v>
          </cell>
          <cell r="D4319">
            <v>2306.88472</v>
          </cell>
          <cell r="F4319">
            <v>0.7864684282966683</v>
          </cell>
          <cell r="M4319">
            <v>26.354901687501751</v>
          </cell>
        </row>
        <row r="4320">
          <cell r="A4320" t="str">
            <v>Zircon</v>
          </cell>
          <cell r="D4320">
            <v>183.30709999999999</v>
          </cell>
          <cell r="M4320">
            <v>34.91277751925594</v>
          </cell>
        </row>
        <row r="4321">
          <cell r="A4321" t="str">
            <v>Zirconolite</v>
          </cell>
          <cell r="D4321">
            <v>363.86809199999999</v>
          </cell>
          <cell r="M4321">
            <v>30.779230842807731</v>
          </cell>
        </row>
        <row r="4322">
          <cell r="A4322" t="str">
            <v>Zirconolite-2M</v>
          </cell>
          <cell r="D4322">
            <v>339.05779999999999</v>
          </cell>
          <cell r="M4322">
            <v>33.031477228956248</v>
          </cell>
        </row>
        <row r="4323">
          <cell r="A4323" t="str">
            <v>Zirconolite-3O</v>
          </cell>
          <cell r="D4323">
            <v>385.57279299999999</v>
          </cell>
          <cell r="M4323">
            <v>29.046603399737286</v>
          </cell>
        </row>
        <row r="4324">
          <cell r="A4324" t="str">
            <v>Zirconolite-3T</v>
          </cell>
          <cell r="D4324">
            <v>339.05779999999999</v>
          </cell>
          <cell r="M4324">
            <v>33.031477228956248</v>
          </cell>
        </row>
        <row r="4325">
          <cell r="A4325" t="str">
            <v>Zircophyllite</v>
          </cell>
          <cell r="D4325">
            <v>1423.3411744800001</v>
          </cell>
          <cell r="F4325">
            <v>0.35407533277052794</v>
          </cell>
          <cell r="M4325">
            <v>34.733869072579601</v>
          </cell>
          <cell r="N4325">
            <v>1.2012975656554548</v>
          </cell>
          <cell r="P4325">
            <v>1.130638099180916</v>
          </cell>
        </row>
        <row r="4326">
          <cell r="A4326" t="str">
            <v>Zircosulfate</v>
          </cell>
          <cell r="D4326">
            <v>355.41231999999997</v>
          </cell>
          <cell r="F4326">
            <v>2.2687789776111309</v>
          </cell>
          <cell r="M4326">
            <v>54.019736850990419</v>
          </cell>
        </row>
        <row r="4327">
          <cell r="A4327" t="str">
            <v>Zirkelite</v>
          </cell>
          <cell r="D4327">
            <v>382.75510000000003</v>
          </cell>
          <cell r="M4327">
            <v>29.260433107227048</v>
          </cell>
        </row>
        <row r="4328">
          <cell r="A4328" t="str">
            <v>Zirklerite</v>
          </cell>
          <cell r="D4328">
            <v>1634.0302600000002</v>
          </cell>
          <cell r="F4328">
            <v>2.4673716874741354</v>
          </cell>
          <cell r="M4328">
            <v>25.457570167641812</v>
          </cell>
        </row>
        <row r="4329">
          <cell r="A4329" t="str">
            <v>Zirsilite-(Ce)</v>
          </cell>
          <cell r="D4329">
            <v>3310.4097179999994</v>
          </cell>
          <cell r="F4329">
            <v>0.15223795328406539</v>
          </cell>
          <cell r="K4329">
            <v>0.36282517945411619</v>
          </cell>
          <cell r="M4329">
            <v>38.664458753863535</v>
          </cell>
          <cell r="P4329">
            <v>6.7710723775732964</v>
          </cell>
        </row>
        <row r="4330">
          <cell r="A4330" t="str">
            <v>Zirsinalite</v>
          </cell>
          <cell r="D4330">
            <v>733.35462300000006</v>
          </cell>
          <cell r="M4330">
            <v>39.27011448048102</v>
          </cell>
          <cell r="P4330">
            <v>18.809264123231689</v>
          </cell>
        </row>
        <row r="4331">
          <cell r="A4331" t="str">
            <v>Zlatogorite</v>
          </cell>
          <cell r="D4331">
            <v>365.73599999999999</v>
          </cell>
        </row>
        <row r="4332">
          <cell r="A4332" t="str">
            <v>Znucalite</v>
          </cell>
          <cell r="D4332">
            <v>1621.63122</v>
          </cell>
          <cell r="F4332">
            <v>1.7403660987730614</v>
          </cell>
          <cell r="K4332">
            <v>2.2220218478526825</v>
          </cell>
          <cell r="M4332">
            <v>34.531833939408244</v>
          </cell>
        </row>
        <row r="4333">
          <cell r="A4333" t="str">
            <v>Zodacite</v>
          </cell>
          <cell r="D4333">
            <v>1292.678942</v>
          </cell>
          <cell r="F4333">
            <v>2.1832428055442095</v>
          </cell>
          <cell r="M4333">
            <v>49.507729971205791</v>
          </cell>
        </row>
        <row r="4334">
          <cell r="A4334" t="str">
            <v>Zoisite</v>
          </cell>
          <cell r="D4334">
            <v>454.35726</v>
          </cell>
          <cell r="F4334">
            <v>0.22183864741151049</v>
          </cell>
          <cell r="M4334">
            <v>45.777237057904607</v>
          </cell>
        </row>
        <row r="4335">
          <cell r="A4335" t="str">
            <v>Zorite</v>
          </cell>
          <cell r="D4335">
            <v>1538.5251680000001</v>
          </cell>
          <cell r="F4335">
            <v>1.5723213700459919</v>
          </cell>
          <cell r="M4335">
            <v>51.995899491193768</v>
          </cell>
          <cell r="P4335">
            <v>8.9656387083555327</v>
          </cell>
        </row>
        <row r="4336">
          <cell r="A4336" t="str">
            <v>Zoubekite</v>
          </cell>
          <cell r="D4336">
            <v>1744.3281999999999</v>
          </cell>
        </row>
        <row r="4337">
          <cell r="A4337" t="str">
            <v>Zugshunstite-(Ce)</v>
          </cell>
          <cell r="D4337">
            <v>667.50906099999997</v>
          </cell>
          <cell r="F4337">
            <v>3.6240047384165774</v>
          </cell>
          <cell r="K4337">
            <v>3.5987526467449702</v>
          </cell>
          <cell r="M4337">
            <v>57.525151707266488</v>
          </cell>
        </row>
        <row r="4338">
          <cell r="A4338" t="str">
            <v>Zunyite</v>
          </cell>
          <cell r="D4338">
            <v>1156.7424664</v>
          </cell>
          <cell r="F4338">
            <v>1.394177223404824</v>
          </cell>
          <cell r="M4338">
            <v>49.793140368793843</v>
          </cell>
          <cell r="N4338">
            <v>3.2848112266728826</v>
          </cell>
        </row>
        <row r="4339">
          <cell r="A4339" t="str">
            <v>Zussmanite</v>
          </cell>
          <cell r="D4339">
            <v>2147.1709500000002</v>
          </cell>
          <cell r="F4339">
            <v>0.65719778855987221</v>
          </cell>
          <cell r="M4339">
            <v>41.727762756849891</v>
          </cell>
        </row>
        <row r="4340">
          <cell r="A4340" t="str">
            <v>Zvyagintsevite</v>
          </cell>
          <cell r="D4340">
            <v>531.12415399999998</v>
          </cell>
        </row>
        <row r="4341">
          <cell r="A4341" t="str">
            <v>Zwieselite</v>
          </cell>
          <cell r="D4341">
            <v>225.2092902</v>
          </cell>
          <cell r="M4341">
            <v>28.416944941821054</v>
          </cell>
          <cell r="N4341">
            <v>8.4358878726220503</v>
          </cell>
        </row>
        <row r="4342">
          <cell r="A4342" t="str">
            <v>Zykaite</v>
          </cell>
          <cell r="D4342">
            <v>1023.44574</v>
          </cell>
          <cell r="F4342">
            <v>3.0530333733178665</v>
          </cell>
          <cell r="M4342">
            <v>50.025202117700928</v>
          </cell>
        </row>
      </sheetData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13" Type="http://schemas.openxmlformats.org/officeDocument/2006/relationships/ctrlProp" Target="../ctrlProps/ctrlProp1.xml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12" Type="http://schemas.openxmlformats.org/officeDocument/2006/relationships/image" Target="../media/image5.emf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11" Type="http://schemas.openxmlformats.org/officeDocument/2006/relationships/control" Target="../activeX/activeX5.xml"/><Relationship Id="rId5" Type="http://schemas.openxmlformats.org/officeDocument/2006/relationships/control" Target="../activeX/activeX2.xml"/><Relationship Id="rId10" Type="http://schemas.openxmlformats.org/officeDocument/2006/relationships/image" Target="../media/image4.emf"/><Relationship Id="rId4" Type="http://schemas.openxmlformats.org/officeDocument/2006/relationships/image" Target="../media/image1.emf"/><Relationship Id="rId9" Type="http://schemas.openxmlformats.org/officeDocument/2006/relationships/control" Target="../activeX/activeX4.xml"/><Relationship Id="rId1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eet3">
    <tabColor rgb="FFC00000"/>
  </sheetPr>
  <dimension ref="A1:O34"/>
  <sheetViews>
    <sheetView tabSelected="1" zoomScale="70" zoomScaleNormal="70" workbookViewId="0">
      <pane ySplit="2" topLeftCell="A3" activePane="bottomLeft" state="frozen"/>
      <selection pane="bottomLeft" activeCell="Q30" sqref="Q30"/>
    </sheetView>
  </sheetViews>
  <sheetFormatPr defaultColWidth="9.140625" defaultRowHeight="12.75" outlineLevelRow="3" x14ac:dyDescent="0.2"/>
  <cols>
    <col min="1" max="1" width="11.42578125" style="1" bestFit="1" customWidth="1"/>
    <col min="2" max="2" width="15.42578125" style="1" bestFit="1" customWidth="1"/>
    <col min="3" max="3" width="20.28515625" style="1" customWidth="1"/>
    <col min="4" max="4" width="30.28515625" style="1" bestFit="1" customWidth="1"/>
    <col min="5" max="5" width="9.28515625" style="1" customWidth="1"/>
    <col min="6" max="6" width="7.85546875" style="1" bestFit="1" customWidth="1"/>
    <col min="7" max="15" width="7.28515625" style="1" customWidth="1"/>
    <col min="16" max="16384" width="9.140625" style="1"/>
  </cols>
  <sheetData>
    <row r="1" spans="1:15" ht="10.5" customHeight="1" thickBot="1" x14ac:dyDescent="0.25"/>
    <row r="2" spans="1:15" s="6" customFormat="1" ht="24.75" customHeight="1" thickBot="1" x14ac:dyDescent="0.3">
      <c r="A2" s="2"/>
      <c r="B2" s="3" t="s">
        <v>0</v>
      </c>
      <c r="C2" s="3" t="s">
        <v>1</v>
      </c>
      <c r="D2" s="3" t="s">
        <v>2</v>
      </c>
      <c r="E2" s="4" t="s">
        <v>3</v>
      </c>
      <c r="F2" s="5" t="s">
        <v>4</v>
      </c>
      <c r="G2" s="5" t="s">
        <v>5</v>
      </c>
      <c r="H2" s="5" t="s">
        <v>6</v>
      </c>
      <c r="I2" s="5" t="s">
        <v>7</v>
      </c>
      <c r="J2" s="5" t="s">
        <v>8</v>
      </c>
      <c r="K2" s="5" t="s">
        <v>9</v>
      </c>
      <c r="L2" s="5" t="s">
        <v>10</v>
      </c>
      <c r="M2" s="5" t="s">
        <v>11</v>
      </c>
      <c r="N2" s="5" t="s">
        <v>12</v>
      </c>
      <c r="O2" s="5" t="s">
        <v>13</v>
      </c>
    </row>
    <row r="3" spans="1:15" ht="23.25" customHeight="1" x14ac:dyDescent="0.2">
      <c r="A3" s="7"/>
    </row>
    <row r="4" spans="1:15" s="9" customFormat="1" ht="15" outlineLevel="3" x14ac:dyDescent="0.25">
      <c r="A4" s="8">
        <v>20</v>
      </c>
      <c r="B4"/>
      <c r="C4" s="9" t="str">
        <f>IF(B4="","",VLOOKUP(B4,'[1]BD-minéraux'!$A$3:$B$400000,2,0))</f>
        <v/>
      </c>
      <c r="D4" s="10"/>
      <c r="E4" s="11" t="str">
        <f>IF($B4="","",$D4*(VLOOKUP($B4,'[1]BD-minéraux'!$A$3:F400000,6,0))/100)</f>
        <v/>
      </c>
      <c r="F4" s="11" t="str">
        <f>IF($B4="","",$D4*(VLOOKUP($B4,'[1]BD-minéraux'!$A$3:G400000,7,0))/100)</f>
        <v/>
      </c>
      <c r="G4" s="11" t="str">
        <f>IF($B4="","",$D4*(VLOOKUP($B4,'[1]BD-minéraux'!$A$3:H400000,8,0))/100)</f>
        <v/>
      </c>
      <c r="H4" s="11" t="str">
        <f>IF($B4="","",$D4*(VLOOKUP($B4,'[1]BD-minéraux'!$A$3:I400000,9,0))/100)</f>
        <v/>
      </c>
      <c r="I4" s="11" t="str">
        <f>IF($B4="","",$D4*(VLOOKUP($B4,'[1]BD-minéraux'!$A$3:J400000,10,0))/100)</f>
        <v/>
      </c>
      <c r="J4" s="11" t="str">
        <f>IF($B4="","",$D4*(VLOOKUP($B4,'[1]BD-minéraux'!$A$3:K400000,11,0))/100)</f>
        <v/>
      </c>
      <c r="K4" s="11" t="str">
        <f>IF($B4="","",$D4*(VLOOKUP($B4,'[1]BD-minéraux'!$A$3:L400000,12,0))/100)</f>
        <v/>
      </c>
      <c r="L4" s="11" t="str">
        <f>IF($B4="","",$D4*(VLOOKUP($B4,'[1]BD-minéraux'!$A$3:M400000,13,0))/100)</f>
        <v/>
      </c>
      <c r="M4" s="11" t="str">
        <f>IF($B4="","",$D4*(VLOOKUP($B4,'[1]BD-minéraux'!$A$3:N400000,14,0))/100)</f>
        <v/>
      </c>
      <c r="N4" s="11" t="str">
        <f>IF($B4="","",$D4*(VLOOKUP($B4,'[1]BD-minéraux'!$A$3:O400000,15,0))/100)</f>
        <v/>
      </c>
      <c r="O4" s="11" t="str">
        <f>IF($B4="","",$D4*(VLOOKUP($B4,'[1]BD-minéraux'!$A$3:P400000,16,0))/100)</f>
        <v/>
      </c>
    </row>
    <row r="5" spans="1:15" s="9" customFormat="1" ht="15" outlineLevel="3" x14ac:dyDescent="0.25">
      <c r="A5" s="8">
        <v>19</v>
      </c>
      <c r="B5"/>
      <c r="C5" s="9" t="str">
        <f>IF(B5="","",VLOOKUP(B5,'[1]BD-minéraux'!$A$3:$B$400000,2,0))</f>
        <v/>
      </c>
      <c r="D5" s="10"/>
      <c r="E5" s="11" t="str">
        <f>IF($B5="","",$D5*(VLOOKUP($B5,'[1]BD-minéraux'!$A$3:F400001,6,0))/100)</f>
        <v/>
      </c>
      <c r="F5" s="11" t="str">
        <f>IF($B5="","",$D5*(VLOOKUP($B5,'[1]BD-minéraux'!$A$3:G400001,7,0))/100)</f>
        <v/>
      </c>
      <c r="G5" s="11" t="str">
        <f>IF($B5="","",$D5*(VLOOKUP($B5,'[1]BD-minéraux'!$A$3:H400001,8,0))/100)</f>
        <v/>
      </c>
      <c r="H5" s="11" t="str">
        <f>IF($B5="","",$D5*(VLOOKUP($B5,'[1]BD-minéraux'!$A$3:I400001,9,0))/100)</f>
        <v/>
      </c>
      <c r="I5" s="11" t="str">
        <f>IF($B5="","",$D5*(VLOOKUP($B5,'[1]BD-minéraux'!$A$3:J400001,10,0))/100)</f>
        <v/>
      </c>
      <c r="J5" s="11" t="str">
        <f>IF($B5="","",$D5*(VLOOKUP($B5,'[1]BD-minéraux'!$A$3:K400001,11,0))/100)</f>
        <v/>
      </c>
      <c r="K5" s="11" t="str">
        <f>IF($B5="","",$D5*(VLOOKUP($B5,'[1]BD-minéraux'!$A$3:L400001,12,0))/100)</f>
        <v/>
      </c>
      <c r="L5" s="11" t="str">
        <f>IF($B5="","",$D5*(VLOOKUP($B5,'[1]BD-minéraux'!$A$3:M400001,13,0))/100)</f>
        <v/>
      </c>
      <c r="M5" s="11" t="str">
        <f>IF($B5="","",$D5*(VLOOKUP($B5,'[1]BD-minéraux'!$A$3:N400001,14,0))/100)</f>
        <v/>
      </c>
      <c r="N5" s="11" t="str">
        <f>IF($B5="","",$D5*(VLOOKUP($B5,'[1]BD-minéraux'!$A$3:O400001,15,0))/100)</f>
        <v/>
      </c>
      <c r="O5" s="11" t="str">
        <f>IF($B5="","",$D5*(VLOOKUP($B5,'[1]BD-minéraux'!$A$3:P400001,16,0))/100)</f>
        <v/>
      </c>
    </row>
    <row r="6" spans="1:15" s="9" customFormat="1" ht="15" outlineLevel="3" x14ac:dyDescent="0.25">
      <c r="A6" s="8">
        <v>18</v>
      </c>
      <c r="B6"/>
      <c r="C6" s="9" t="str">
        <f>IF(B6="","",VLOOKUP(B6,'[1]BD-minéraux'!$A$3:$B$400000,2,0))</f>
        <v/>
      </c>
      <c r="D6" s="10"/>
      <c r="E6" s="11" t="str">
        <f>IF($B6="","",$D6*(VLOOKUP($B6,'[1]BD-minéraux'!$A$3:F400002,6,0))/100)</f>
        <v/>
      </c>
      <c r="F6" s="11" t="str">
        <f>IF($B6="","",$D6*(VLOOKUP($B6,'[1]BD-minéraux'!$A$3:G400002,7,0))/100)</f>
        <v/>
      </c>
      <c r="G6" s="11" t="str">
        <f>IF($B6="","",$D6*(VLOOKUP($B6,'[1]BD-minéraux'!$A$3:H400002,8,0))/100)</f>
        <v/>
      </c>
      <c r="H6" s="11" t="str">
        <f>IF($B6="","",$D6*(VLOOKUP($B6,'[1]BD-minéraux'!$A$3:I400002,9,0))/100)</f>
        <v/>
      </c>
      <c r="I6" s="11" t="str">
        <f>IF($B6="","",$D6*(VLOOKUP($B6,'[1]BD-minéraux'!$A$3:J400002,10,0))/100)</f>
        <v/>
      </c>
      <c r="J6" s="11" t="str">
        <f>IF($B6="","",$D6*(VLOOKUP($B6,'[1]BD-minéraux'!$A$3:K400002,11,0))/100)</f>
        <v/>
      </c>
      <c r="K6" s="11" t="str">
        <f>IF($B6="","",$D6*(VLOOKUP($B6,'[1]BD-minéraux'!$A$3:L400002,12,0))/100)</f>
        <v/>
      </c>
      <c r="L6" s="11" t="str">
        <f>IF($B6="","",$D6*(VLOOKUP($B6,'[1]BD-minéraux'!$A$3:M400002,13,0))/100)</f>
        <v/>
      </c>
      <c r="M6" s="11" t="str">
        <f>IF($B6="","",$D6*(VLOOKUP($B6,'[1]BD-minéraux'!$A$3:N400002,14,0))/100)</f>
        <v/>
      </c>
      <c r="N6" s="11" t="str">
        <f>IF($B6="","",$D6*(VLOOKUP($B6,'[1]BD-minéraux'!$A$3:O400002,15,0))/100)</f>
        <v/>
      </c>
      <c r="O6" s="11" t="str">
        <f>IF($B6="","",$D6*(VLOOKUP($B6,'[1]BD-minéraux'!$A$3:P400002,16,0))/100)</f>
        <v/>
      </c>
    </row>
    <row r="7" spans="1:15" s="9" customFormat="1" ht="15" outlineLevel="3" x14ac:dyDescent="0.25">
      <c r="A7" s="8">
        <v>17</v>
      </c>
      <c r="B7"/>
      <c r="C7" s="9" t="str">
        <f>IF(B7="","",VLOOKUP(B7,'[1]BD-minéraux'!$A$3:$B$400000,2,0))</f>
        <v/>
      </c>
      <c r="D7" s="10"/>
      <c r="E7" s="11" t="str">
        <f>IF($B7="","",$D7*(VLOOKUP($B7,'[1]BD-minéraux'!$A$3:F400003,6,0))/100)</f>
        <v/>
      </c>
      <c r="F7" s="11" t="str">
        <f>IF($B7="","",$D7*(VLOOKUP($B7,'[1]BD-minéraux'!$A$3:G400003,7,0))/100)</f>
        <v/>
      </c>
      <c r="G7" s="11" t="str">
        <f>IF($B7="","",$D7*(VLOOKUP($B7,'[1]BD-minéraux'!$A$3:H400003,8,0))/100)</f>
        <v/>
      </c>
      <c r="H7" s="11" t="str">
        <f>IF($B7="","",$D7*(VLOOKUP($B7,'[1]BD-minéraux'!$A$3:I400003,9,0))/100)</f>
        <v/>
      </c>
      <c r="I7" s="11" t="str">
        <f>IF($B7="","",$D7*(VLOOKUP($B7,'[1]BD-minéraux'!$A$3:J400003,10,0))/100)</f>
        <v/>
      </c>
      <c r="J7" s="11" t="str">
        <f>IF($B7="","",$D7*(VLOOKUP($B7,'[1]BD-minéraux'!$A$3:K400003,11,0))/100)</f>
        <v/>
      </c>
      <c r="K7" s="11" t="str">
        <f>IF($B7="","",$D7*(VLOOKUP($B7,'[1]BD-minéraux'!$A$3:L400003,12,0))/100)</f>
        <v/>
      </c>
      <c r="L7" s="11" t="str">
        <f>IF($B7="","",$D7*(VLOOKUP($B7,'[1]BD-minéraux'!$A$3:M400003,13,0))/100)</f>
        <v/>
      </c>
      <c r="M7" s="11" t="str">
        <f>IF($B7="","",$D7*(VLOOKUP($B7,'[1]BD-minéraux'!$A$3:N400003,14,0))/100)</f>
        <v/>
      </c>
      <c r="N7" s="11" t="str">
        <f>IF($B7="","",$D7*(VLOOKUP($B7,'[1]BD-minéraux'!$A$3:O400003,15,0))/100)</f>
        <v/>
      </c>
      <c r="O7" s="11" t="str">
        <f>IF($B7="","",$D7*(VLOOKUP($B7,'[1]BD-minéraux'!$A$3:P400003,16,0))/100)</f>
        <v/>
      </c>
    </row>
    <row r="8" spans="1:15" s="9" customFormat="1" ht="15" outlineLevel="3" x14ac:dyDescent="0.25">
      <c r="A8" s="8">
        <v>16</v>
      </c>
      <c r="B8"/>
      <c r="C8" s="9" t="str">
        <f>IF(B8="","",VLOOKUP(B8,'[1]BD-minéraux'!$A$3:$B$400000,2,0))</f>
        <v/>
      </c>
      <c r="D8" s="10"/>
      <c r="E8" s="11" t="str">
        <f>IF($B8="","",$D8*(VLOOKUP($B8,'[1]BD-minéraux'!$A$3:F400004,6,0))/100)</f>
        <v/>
      </c>
      <c r="F8" s="11" t="str">
        <f>IF($B8="","",$D8*(VLOOKUP($B8,'[1]BD-minéraux'!$A$3:G400004,7,0))/100)</f>
        <v/>
      </c>
      <c r="G8" s="11" t="str">
        <f>IF($B8="","",$D8*(VLOOKUP($B8,'[1]BD-minéraux'!$A$3:H400004,8,0))/100)</f>
        <v/>
      </c>
      <c r="H8" s="11" t="str">
        <f>IF($B8="","",$D8*(VLOOKUP($B8,'[1]BD-minéraux'!$A$3:I400004,9,0))/100)</f>
        <v/>
      </c>
      <c r="I8" s="11" t="str">
        <f>IF($B8="","",$D8*(VLOOKUP($B8,'[1]BD-minéraux'!$A$3:J400004,10,0))/100)</f>
        <v/>
      </c>
      <c r="J8" s="11" t="str">
        <f>IF($B8="","",$D8*(VLOOKUP($B8,'[1]BD-minéraux'!$A$3:K400004,11,0))/100)</f>
        <v/>
      </c>
      <c r="K8" s="11" t="str">
        <f>IF($B8="","",$D8*(VLOOKUP($B8,'[1]BD-minéraux'!$A$3:L400004,12,0))/100)</f>
        <v/>
      </c>
      <c r="L8" s="11" t="str">
        <f>IF($B8="","",$D8*(VLOOKUP($B8,'[1]BD-minéraux'!$A$3:M400004,13,0))/100)</f>
        <v/>
      </c>
      <c r="M8" s="11" t="str">
        <f>IF($B8="","",$D8*(VLOOKUP($B8,'[1]BD-minéraux'!$A$3:N400004,14,0))/100)</f>
        <v/>
      </c>
      <c r="N8" s="11" t="str">
        <f>IF($B8="","",$D8*(VLOOKUP($B8,'[1]BD-minéraux'!$A$3:O400004,15,0))/100)</f>
        <v/>
      </c>
      <c r="O8" s="11" t="str">
        <f>IF($B8="","",$D8*(VLOOKUP($B8,'[1]BD-minéraux'!$A$3:P400004,16,0))/100)</f>
        <v/>
      </c>
    </row>
    <row r="9" spans="1:15" s="9" customFormat="1" ht="15" outlineLevel="2" x14ac:dyDescent="0.25">
      <c r="A9" s="8">
        <v>15</v>
      </c>
      <c r="B9"/>
      <c r="C9" s="9" t="str">
        <f>IF(B9="","",VLOOKUP(B9,'[1]BD-minéraux'!$A$3:$B$400000,2,0))</f>
        <v/>
      </c>
      <c r="D9" s="10"/>
      <c r="E9" s="11" t="str">
        <f>IF($B9="","",$D9*(VLOOKUP($B9,'[1]BD-minéraux'!$A$3:F400005,6,0))/100)</f>
        <v/>
      </c>
      <c r="F9" s="11" t="str">
        <f>IF($B9="","",$D9*(VLOOKUP($B9,'[1]BD-minéraux'!$A$3:G400005,7,0))/100)</f>
        <v/>
      </c>
      <c r="G9" s="11" t="str">
        <f>IF($B9="","",$D9*(VLOOKUP($B9,'[1]BD-minéraux'!$A$3:H400005,8,0))/100)</f>
        <v/>
      </c>
      <c r="H9" s="11" t="str">
        <f>IF($B9="","",$D9*(VLOOKUP($B9,'[1]BD-minéraux'!$A$3:I400005,9,0))/100)</f>
        <v/>
      </c>
      <c r="I9" s="11" t="str">
        <f>IF($B9="","",$D9*(VLOOKUP($B9,'[1]BD-minéraux'!$A$3:J400005,10,0))/100)</f>
        <v/>
      </c>
      <c r="J9" s="11" t="str">
        <f>IF($B9="","",$D9*(VLOOKUP($B9,'[1]BD-minéraux'!$A$3:K400005,11,0))/100)</f>
        <v/>
      </c>
      <c r="K9" s="11" t="str">
        <f>IF($B9="","",$D9*(VLOOKUP($B9,'[1]BD-minéraux'!$A$3:L400005,12,0))/100)</f>
        <v/>
      </c>
      <c r="L9" s="11" t="str">
        <f>IF($B9="","",$D9*(VLOOKUP($B9,'[1]BD-minéraux'!$A$3:M400005,13,0))/100)</f>
        <v/>
      </c>
      <c r="M9" s="11" t="str">
        <f>IF($B9="","",$D9*(VLOOKUP($B9,'[1]BD-minéraux'!$A$3:N400005,14,0))/100)</f>
        <v/>
      </c>
      <c r="N9" s="11" t="str">
        <f>IF($B9="","",$D9*(VLOOKUP($B9,'[1]BD-minéraux'!$A$3:O400005,15,0))/100)</f>
        <v/>
      </c>
      <c r="O9" s="11" t="str">
        <f>IF($B9="","",$D9*(VLOOKUP($B9,'[1]BD-minéraux'!$A$3:P400005,16,0))/100)</f>
        <v/>
      </c>
    </row>
    <row r="10" spans="1:15" s="9" customFormat="1" ht="15" outlineLevel="2" x14ac:dyDescent="0.25">
      <c r="A10" s="8">
        <v>14</v>
      </c>
      <c r="B10"/>
      <c r="C10" s="9" t="str">
        <f>IF(B10="","",VLOOKUP(B10,'[1]BD-minéraux'!$A$3:$B$400000,2,0))</f>
        <v/>
      </c>
      <c r="D10" s="10"/>
      <c r="E10" s="11" t="str">
        <f>IF($B10="","",$D10*(VLOOKUP($B10,'[1]BD-minéraux'!$A$3:F400006,6,0))/100)</f>
        <v/>
      </c>
      <c r="F10" s="11" t="str">
        <f>IF($B10="","",$D10*(VLOOKUP($B10,'[1]BD-minéraux'!$A$3:G400006,7,0))/100)</f>
        <v/>
      </c>
      <c r="G10" s="11" t="str">
        <f>IF($B10="","",$D10*(VLOOKUP($B10,'[1]BD-minéraux'!$A$3:H400006,8,0))/100)</f>
        <v/>
      </c>
      <c r="H10" s="11" t="str">
        <f>IF($B10="","",$D10*(VLOOKUP($B10,'[1]BD-minéraux'!$A$3:I400006,9,0))/100)</f>
        <v/>
      </c>
      <c r="I10" s="11" t="str">
        <f>IF($B10="","",$D10*(VLOOKUP($B10,'[1]BD-minéraux'!$A$3:J400006,10,0))/100)</f>
        <v/>
      </c>
      <c r="J10" s="11" t="str">
        <f>IF($B10="","",$D10*(VLOOKUP($B10,'[1]BD-minéraux'!$A$3:K400006,11,0))/100)</f>
        <v/>
      </c>
      <c r="K10" s="11" t="str">
        <f>IF($B10="","",$D10*(VLOOKUP($B10,'[1]BD-minéraux'!$A$3:L400006,12,0))/100)</f>
        <v/>
      </c>
      <c r="L10" s="11" t="str">
        <f>IF($B10="","",$D10*(VLOOKUP($B10,'[1]BD-minéraux'!$A$3:M400006,13,0))/100)</f>
        <v/>
      </c>
      <c r="M10" s="11" t="str">
        <f>IF($B10="","",$D10*(VLOOKUP($B10,'[1]BD-minéraux'!$A$3:N400006,14,0))/100)</f>
        <v/>
      </c>
      <c r="N10" s="11" t="str">
        <f>IF($B10="","",$D10*(VLOOKUP($B10,'[1]BD-minéraux'!$A$3:O400006,15,0))/100)</f>
        <v/>
      </c>
      <c r="O10" s="11" t="str">
        <f>IF($B10="","",$D10*(VLOOKUP($B10,'[1]BD-minéraux'!$A$3:P400006,16,0))/100)</f>
        <v/>
      </c>
    </row>
    <row r="11" spans="1:15" s="12" customFormat="1" ht="15" outlineLevel="2" x14ac:dyDescent="0.25">
      <c r="A11" s="8">
        <v>13</v>
      </c>
      <c r="B11"/>
      <c r="C11" s="9" t="str">
        <f>IF(B11="","",VLOOKUP(B11,'[1]BD-minéraux'!$A$3:$B$400000,2,0))</f>
        <v/>
      </c>
      <c r="D11" s="10"/>
      <c r="E11" s="11" t="str">
        <f>IF($B11="","",$D11*(VLOOKUP($B11,'[1]BD-minéraux'!$A$3:F400007,6,0))/100)</f>
        <v/>
      </c>
      <c r="F11" s="11" t="str">
        <f>IF($B11="","",$D11*(VLOOKUP($B11,'[1]BD-minéraux'!$A$3:G400007,7,0))/100)</f>
        <v/>
      </c>
      <c r="G11" s="11" t="str">
        <f>IF($B11="","",$D11*(VLOOKUP($B11,'[1]BD-minéraux'!$A$3:H400007,8,0))/100)</f>
        <v/>
      </c>
      <c r="H11" s="11" t="str">
        <f>IF($B11="","",$D11*(VLOOKUP($B11,'[1]BD-minéraux'!$A$3:I400007,9,0))/100)</f>
        <v/>
      </c>
      <c r="I11" s="11" t="str">
        <f>IF($B11="","",$D11*(VLOOKUP($B11,'[1]BD-minéraux'!$A$3:J400007,10,0))/100)</f>
        <v/>
      </c>
      <c r="J11" s="11" t="str">
        <f>IF($B11="","",$D11*(VLOOKUP($B11,'[1]BD-minéraux'!$A$3:K400007,11,0))/100)</f>
        <v/>
      </c>
      <c r="K11" s="11" t="str">
        <f>IF($B11="","",$D11*(VLOOKUP($B11,'[1]BD-minéraux'!$A$3:L400007,12,0))/100)</f>
        <v/>
      </c>
      <c r="L11" s="11" t="str">
        <f>IF($B11="","",$D11*(VLOOKUP($B11,'[1]BD-minéraux'!$A$3:M400007,13,0))/100)</f>
        <v/>
      </c>
      <c r="M11" s="11" t="str">
        <f>IF($B11="","",$D11*(VLOOKUP($B11,'[1]BD-minéraux'!$A$3:N400007,14,0))/100)</f>
        <v/>
      </c>
      <c r="N11" s="11" t="str">
        <f>IF($B11="","",$D11*(VLOOKUP($B11,'[1]BD-minéraux'!$A$3:O400007,15,0))/100)</f>
        <v/>
      </c>
      <c r="O11" s="11" t="str">
        <f>IF($B11="","",$D11*(VLOOKUP($B11,'[1]BD-minéraux'!$A$3:P400007,16,0))/100)</f>
        <v/>
      </c>
    </row>
    <row r="12" spans="1:15" s="13" customFormat="1" ht="15" outlineLevel="2" x14ac:dyDescent="0.25">
      <c r="A12" s="8">
        <v>12</v>
      </c>
      <c r="B12"/>
      <c r="C12" s="9" t="str">
        <f>IF(B12="","",VLOOKUP(B12,'[1]BD-minéraux'!$A$3:$B$400000,2,0))</f>
        <v/>
      </c>
      <c r="D12" s="10"/>
      <c r="E12" s="11" t="str">
        <f>IF($B12="","",$D12*(VLOOKUP($B12,'[1]BD-minéraux'!$A$3:F400008,6,0))/100)</f>
        <v/>
      </c>
      <c r="F12" s="11" t="str">
        <f>IF($B12="","",$D12*(VLOOKUP($B12,'[1]BD-minéraux'!$A$3:G400008,7,0))/100)</f>
        <v/>
      </c>
      <c r="G12" s="11" t="str">
        <f>IF($B12="","",$D12*(VLOOKUP($B12,'[1]BD-minéraux'!$A$3:H400008,8,0))/100)</f>
        <v/>
      </c>
      <c r="H12" s="11" t="str">
        <f>IF($B12="","",$D12*(VLOOKUP($B12,'[1]BD-minéraux'!$A$3:I400008,9,0))/100)</f>
        <v/>
      </c>
      <c r="I12" s="11" t="str">
        <f>IF($B12="","",$D12*(VLOOKUP($B12,'[1]BD-minéraux'!$A$3:J400008,10,0))/100)</f>
        <v/>
      </c>
      <c r="J12" s="11" t="str">
        <f>IF($B12="","",$D12*(VLOOKUP($B12,'[1]BD-minéraux'!$A$3:K400008,11,0))/100)</f>
        <v/>
      </c>
      <c r="K12" s="11" t="str">
        <f>IF($B12="","",$D12*(VLOOKUP($B12,'[1]BD-minéraux'!$A$3:L400008,12,0))/100)</f>
        <v/>
      </c>
      <c r="L12" s="11" t="str">
        <f>IF($B12="","",$D12*(VLOOKUP($B12,'[1]BD-minéraux'!$A$3:M400008,13,0))/100)</f>
        <v/>
      </c>
      <c r="M12" s="11" t="str">
        <f>IF($B12="","",$D12*(VLOOKUP($B12,'[1]BD-minéraux'!$A$3:N400008,14,0))/100)</f>
        <v/>
      </c>
      <c r="N12" s="11" t="str">
        <f>IF($B12="","",$D12*(VLOOKUP($B12,'[1]BD-minéraux'!$A$3:O400008,15,0))/100)</f>
        <v/>
      </c>
      <c r="O12" s="11" t="str">
        <f>IF($B12="","",$D12*(VLOOKUP($B12,'[1]BD-minéraux'!$A$3:P400008,16,0))/100)</f>
        <v/>
      </c>
    </row>
    <row r="13" spans="1:15" ht="15" outlineLevel="2" x14ac:dyDescent="0.25">
      <c r="A13" s="8">
        <v>11</v>
      </c>
      <c r="B13"/>
      <c r="C13" s="9" t="str">
        <f>IF(B13="","",VLOOKUP(B13,'[1]BD-minéraux'!$A$3:$B$400000,2,0))</f>
        <v/>
      </c>
      <c r="D13" s="10"/>
      <c r="E13" s="11" t="str">
        <f>IF($B13="","",$D13*(VLOOKUP($B13,'[1]BD-minéraux'!$A$3:F400009,6,0))/100)</f>
        <v/>
      </c>
      <c r="F13" s="11" t="str">
        <f>IF($B13="","",$D13*(VLOOKUP($B13,'[1]BD-minéraux'!$A$3:G400009,7,0))/100)</f>
        <v/>
      </c>
      <c r="G13" s="11" t="str">
        <f>IF($B13="","",$D13*(VLOOKUP($B13,'[1]BD-minéraux'!$A$3:H400009,8,0))/100)</f>
        <v/>
      </c>
      <c r="H13" s="11" t="str">
        <f>IF($B13="","",$D13*(VLOOKUP($B13,'[1]BD-minéraux'!$A$3:I400009,9,0))/100)</f>
        <v/>
      </c>
      <c r="I13" s="11" t="str">
        <f>IF($B13="","",$D13*(VLOOKUP($B13,'[1]BD-minéraux'!$A$3:J400009,10,0))/100)</f>
        <v/>
      </c>
      <c r="J13" s="11" t="str">
        <f>IF($B13="","",$D13*(VLOOKUP($B13,'[1]BD-minéraux'!$A$3:K400009,11,0))/100)</f>
        <v/>
      </c>
      <c r="K13" s="11" t="str">
        <f>IF($B13="","",$D13*(VLOOKUP($B13,'[1]BD-minéraux'!$A$3:L400009,12,0))/100)</f>
        <v/>
      </c>
      <c r="L13" s="11" t="str">
        <f>IF($B13="","",$D13*(VLOOKUP($B13,'[1]BD-minéraux'!$A$3:M400009,13,0))/100)</f>
        <v/>
      </c>
      <c r="M13" s="11" t="str">
        <f>IF($B13="","",$D13*(VLOOKUP($B13,'[1]BD-minéraux'!$A$3:N400009,14,0))/100)</f>
        <v/>
      </c>
      <c r="N13" s="11" t="str">
        <f>IF($B13="","",$D13*(VLOOKUP($B13,'[1]BD-minéraux'!$A$3:O400009,15,0))/100)</f>
        <v/>
      </c>
      <c r="O13" s="11" t="str">
        <f>IF($B13="","",$D13*(VLOOKUP($B13,'[1]BD-minéraux'!$A$3:P400009,16,0))/100)</f>
        <v/>
      </c>
    </row>
    <row r="14" spans="1:15" ht="15" outlineLevel="1" x14ac:dyDescent="0.25">
      <c r="A14" s="14" t="s">
        <v>22</v>
      </c>
      <c r="B14"/>
      <c r="C14" s="9" t="str">
        <f>IF(B14="","",VLOOKUP(B14,'[1]BD-minéraux'!$A$3:$B$400000,2,0))</f>
        <v/>
      </c>
      <c r="D14" s="10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</row>
    <row r="15" spans="1:15" ht="15" outlineLevel="1" x14ac:dyDescent="0.25">
      <c r="A15" s="14" t="s">
        <v>23</v>
      </c>
      <c r="B15"/>
      <c r="C15" s="9" t="str">
        <f>IF(B15="","",VLOOKUP(B15,'[1]BD-minéraux'!$A$3:$B$400000,2,0))</f>
        <v/>
      </c>
      <c r="D15" s="10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</row>
    <row r="16" spans="1:15" ht="15" outlineLevel="1" x14ac:dyDescent="0.25">
      <c r="A16" s="14" t="s">
        <v>24</v>
      </c>
      <c r="B16"/>
      <c r="C16" s="9" t="str">
        <f>IF(B16="","",VLOOKUP(B16,'[1]BD-minéraux'!$A$3:$B$400000,2,0))</f>
        <v/>
      </c>
      <c r="D16" s="10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</row>
    <row r="17" spans="1:15" ht="15" outlineLevel="1" x14ac:dyDescent="0.25">
      <c r="A17" s="14" t="s">
        <v>25</v>
      </c>
      <c r="B17"/>
      <c r="C17" s="9" t="str">
        <f>IF(B17="","",VLOOKUP(B17,'[1]BD-minéraux'!$A$3:$B$400000,2,0))</f>
        <v/>
      </c>
      <c r="D17" s="10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</row>
    <row r="18" spans="1:15" ht="15" outlineLevel="1" x14ac:dyDescent="0.25">
      <c r="A18" s="14" t="s">
        <v>26</v>
      </c>
      <c r="B18"/>
      <c r="C18" s="9" t="str">
        <f>IF(B18="","",VLOOKUP(B18,'[1]BD-minéraux'!$A$3:$B$400000,2,0))</f>
        <v/>
      </c>
      <c r="D18" s="10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</row>
    <row r="19" spans="1:15" ht="15" outlineLevel="1" x14ac:dyDescent="0.25">
      <c r="A19" s="14" t="s">
        <v>27</v>
      </c>
      <c r="B19"/>
      <c r="C19" s="9" t="str">
        <f>IF(B19="","",VLOOKUP(B19,'[1]BD-minéraux'!$A$3:$B$400000,2,0))</f>
        <v/>
      </c>
      <c r="D19" s="10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</row>
    <row r="20" spans="1:15" ht="15" outlineLevel="1" x14ac:dyDescent="0.25">
      <c r="A20" s="14" t="s">
        <v>28</v>
      </c>
      <c r="B20"/>
      <c r="C20" s="9" t="str">
        <f>IF(B20="","",VLOOKUP(B20,'[1]BD-minéraux'!$A$3:$B$400000,2,0))</f>
        <v/>
      </c>
      <c r="D20" s="10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</row>
    <row r="21" spans="1:15" ht="15" outlineLevel="1" x14ac:dyDescent="0.25">
      <c r="A21" s="14" t="s">
        <v>29</v>
      </c>
      <c r="B21" t="s">
        <v>30</v>
      </c>
      <c r="C21" s="9">
        <f>IF(B21="","",VLOOKUP(B21,'[1]BD-minéraux'!$A$3:$B$400000,2,0))</f>
        <v>0</v>
      </c>
      <c r="D21" s="10">
        <v>10</v>
      </c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</row>
    <row r="22" spans="1:15" ht="15" outlineLevel="1" x14ac:dyDescent="0.25">
      <c r="A22" s="14" t="s">
        <v>31</v>
      </c>
      <c r="B22" t="s">
        <v>32</v>
      </c>
      <c r="C22" s="9">
        <f>IF(B22="","",VLOOKUP(B22,'[1]BD-minéraux'!$A$3:$B$400000,2,0))</f>
        <v>0</v>
      </c>
      <c r="D22" s="10">
        <v>40</v>
      </c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</row>
    <row r="23" spans="1:15" ht="15.75" outlineLevel="1" thickBot="1" x14ac:dyDescent="0.3">
      <c r="A23" s="15" t="s">
        <v>33</v>
      </c>
      <c r="B23" s="16" t="s">
        <v>34</v>
      </c>
      <c r="C23" s="17" t="str">
        <f>IF(B23="","",VLOOKUP(B23,'[1]BD-minéraux'!$A$3:$B$400000,2,0))</f>
        <v>Sulfure</v>
      </c>
      <c r="D23" s="18">
        <v>50</v>
      </c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</row>
    <row r="24" spans="1:15" ht="15" x14ac:dyDescent="0.25">
      <c r="B24" s="20"/>
      <c r="C24" s="21" t="s">
        <v>35</v>
      </c>
      <c r="D24" s="22">
        <f>SUM(D4:D23)</f>
        <v>100</v>
      </c>
      <c r="E24" s="23"/>
      <c r="F24" s="23"/>
      <c r="G24" s="23"/>
      <c r="H24" s="23"/>
      <c r="I24" s="23"/>
      <c r="J24" s="23"/>
      <c r="K24" s="23"/>
      <c r="L24" s="23"/>
      <c r="M24" s="23"/>
      <c r="N24" s="23"/>
      <c r="O24" s="23"/>
    </row>
    <row r="25" spans="1:15" s="20" customFormat="1" ht="15.75" thickBot="1" x14ac:dyDescent="0.3">
      <c r="B25" s="24"/>
      <c r="E25" s="25" t="s">
        <v>8</v>
      </c>
      <c r="F25" s="25" t="s">
        <v>13</v>
      </c>
      <c r="G25" s="25" t="s">
        <v>14</v>
      </c>
      <c r="H25" s="25" t="s">
        <v>15</v>
      </c>
      <c r="I25" s="25"/>
      <c r="J25" s="25" t="s">
        <v>16</v>
      </c>
      <c r="K25" s="25" t="s">
        <v>17</v>
      </c>
      <c r="L25" s="25" t="s">
        <v>18</v>
      </c>
      <c r="M25" s="25" t="s">
        <v>19</v>
      </c>
      <c r="N25" s="25" t="s">
        <v>20</v>
      </c>
      <c r="O25" s="25" t="s">
        <v>21</v>
      </c>
    </row>
    <row r="26" spans="1:15" ht="18" customHeight="1" thickBot="1" x14ac:dyDescent="0.25">
      <c r="B26" s="13"/>
      <c r="C26" s="13"/>
      <c r="D26" s="26"/>
      <c r="E26" s="27" t="str">
        <f>J2</f>
        <v>C</v>
      </c>
      <c r="F26" s="27" t="str">
        <f>O2</f>
        <v>Na</v>
      </c>
      <c r="G26" s="27" t="str">
        <f>G2</f>
        <v>Li</v>
      </c>
      <c r="H26" s="27" t="str">
        <f t="shared" ref="H26:O26" si="0">H2</f>
        <v>Be</v>
      </c>
      <c r="I26" s="27" t="str">
        <f t="shared" si="0"/>
        <v>B</v>
      </c>
      <c r="J26" s="27" t="str">
        <f t="shared" si="0"/>
        <v>C</v>
      </c>
      <c r="K26" s="27" t="str">
        <f t="shared" si="0"/>
        <v>N</v>
      </c>
      <c r="L26" s="27" t="str">
        <f t="shared" si="0"/>
        <v>O</v>
      </c>
      <c r="M26" s="27" t="str">
        <f t="shared" si="0"/>
        <v>F</v>
      </c>
      <c r="N26" s="27" t="str">
        <f t="shared" si="0"/>
        <v>Ne</v>
      </c>
      <c r="O26" s="27" t="str">
        <f t="shared" si="0"/>
        <v>Na</v>
      </c>
    </row>
    <row r="27" spans="1:15" x14ac:dyDescent="0.2">
      <c r="B27" s="13"/>
      <c r="C27" s="13"/>
      <c r="D27" s="28" t="s">
        <v>36</v>
      </c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</row>
    <row r="28" spans="1:15" x14ac:dyDescent="0.2">
      <c r="D28" s="30" t="s">
        <v>37</v>
      </c>
      <c r="E28" s="31"/>
      <c r="F28" s="31"/>
      <c r="G28" s="31"/>
      <c r="H28" s="31"/>
      <c r="I28" s="31"/>
      <c r="J28" s="31"/>
      <c r="K28" s="31"/>
      <c r="L28" s="31"/>
      <c r="M28" s="31"/>
      <c r="N28" s="31"/>
      <c r="O28" s="31"/>
    </row>
    <row r="29" spans="1:15" x14ac:dyDescent="0.2">
      <c r="D29" s="30"/>
      <c r="E29" s="32"/>
      <c r="F29" s="32"/>
      <c r="G29" s="32"/>
      <c r="H29" s="32"/>
      <c r="I29" s="32"/>
      <c r="J29" s="32"/>
      <c r="K29" s="32"/>
      <c r="L29" s="32"/>
      <c r="M29" s="32"/>
      <c r="N29" s="32"/>
      <c r="O29" s="32"/>
    </row>
    <row r="30" spans="1:15" ht="15" x14ac:dyDescent="0.25">
      <c r="C30" s="33" t="s">
        <v>38</v>
      </c>
      <c r="D30" s="34" t="s">
        <v>39</v>
      </c>
      <c r="E30" s="35"/>
      <c r="F30" s="36"/>
      <c r="G30" s="36"/>
      <c r="H30" s="36"/>
      <c r="I30" s="36"/>
      <c r="J30" s="36"/>
      <c r="K30" s="36"/>
      <c r="L30" s="36"/>
      <c r="M30" s="36"/>
      <c r="N30" s="36"/>
      <c r="O30" s="36"/>
    </row>
    <row r="31" spans="1:15" ht="15.75" x14ac:dyDescent="0.25">
      <c r="C31" s="37" t="s">
        <v>40</v>
      </c>
      <c r="D31" s="30" t="s">
        <v>41</v>
      </c>
      <c r="E31" s="38"/>
      <c r="F31" s="39"/>
      <c r="G31" s="39"/>
      <c r="H31" s="39"/>
      <c r="I31" s="39"/>
      <c r="J31" s="39"/>
      <c r="K31" s="39"/>
      <c r="L31" s="39"/>
      <c r="M31" s="39"/>
      <c r="N31" s="39"/>
      <c r="O31" s="39"/>
    </row>
    <row r="32" spans="1:15" x14ac:dyDescent="0.2">
      <c r="F32" s="9"/>
      <c r="G32" s="9"/>
      <c r="H32" s="9"/>
      <c r="I32" s="9"/>
      <c r="J32" s="9"/>
      <c r="K32" s="9"/>
      <c r="L32" s="9"/>
      <c r="M32" s="9"/>
      <c r="N32" s="9"/>
      <c r="O32" s="9"/>
    </row>
    <row r="33" spans="6:15" x14ac:dyDescent="0.2">
      <c r="F33" s="9"/>
      <c r="G33" s="9"/>
      <c r="H33" s="9"/>
      <c r="I33" s="9"/>
      <c r="J33" s="9"/>
      <c r="K33" s="9"/>
      <c r="L33" s="9"/>
      <c r="M33" s="9"/>
      <c r="N33" s="9"/>
      <c r="O33" s="9"/>
    </row>
    <row r="34" spans="6:15" x14ac:dyDescent="0.2">
      <c r="F34" s="9"/>
      <c r="G34" s="40"/>
      <c r="H34" s="40"/>
      <c r="I34" s="40"/>
      <c r="J34" s="40"/>
      <c r="K34" s="40"/>
      <c r="L34" s="40"/>
      <c r="M34" s="40"/>
      <c r="N34" s="40"/>
      <c r="O34" s="40"/>
    </row>
  </sheetData>
  <conditionalFormatting sqref="E27:O27">
    <cfRule type="cellIs" dxfId="6" priority="6" operator="greaterThan">
      <formula>0</formula>
    </cfRule>
  </conditionalFormatting>
  <conditionalFormatting sqref="E2">
    <cfRule type="notContainsBlanks" dxfId="5" priority="5">
      <formula>LEN(TRIM(E2))&gt;0</formula>
    </cfRule>
  </conditionalFormatting>
  <conditionalFormatting sqref="F2:O2">
    <cfRule type="notContainsBlanks" dxfId="4" priority="4">
      <formula>LEN(TRIM(F2))&gt;0</formula>
    </cfRule>
  </conditionalFormatting>
  <conditionalFormatting sqref="E26">
    <cfRule type="notContainsBlanks" dxfId="3" priority="3">
      <formula>LEN(TRIM(E26))&gt;0</formula>
    </cfRule>
  </conditionalFormatting>
  <conditionalFormatting sqref="F26:O26">
    <cfRule type="notContainsBlanks" dxfId="2" priority="2">
      <formula>LEN(TRIM(F26))&gt;0</formula>
    </cfRule>
  </conditionalFormatting>
  <conditionalFormatting sqref="E28:O28">
    <cfRule type="cellIs" dxfId="1" priority="1" operator="greaterThan">
      <formula>0</formula>
    </cfRule>
  </conditionalFormatting>
  <dataValidations count="1">
    <dataValidation type="list" allowBlank="1" showInputMessage="1" sqref="B4:B23">
      <formula1>IF(B4&lt;&gt; "",OFFSET(f_ville,MATCH(B4&amp; "*", f_ville,0)-1,,COUNTIF(f_ville, B4&amp; "*"),1), f_ville)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0" r:id="rId3" name="CommandButton5">
          <controlPr defaultSize="0" autoLine="0" r:id="rId4">
            <anchor moveWithCells="1">
              <from>
                <xdr:col>1</xdr:col>
                <xdr:colOff>114300</xdr:colOff>
                <xdr:row>36</xdr:row>
                <xdr:rowOff>9525</xdr:rowOff>
              </from>
              <to>
                <xdr:col>2</xdr:col>
                <xdr:colOff>1247775</xdr:colOff>
                <xdr:row>39</xdr:row>
                <xdr:rowOff>9525</xdr:rowOff>
              </to>
            </anchor>
          </controlPr>
        </control>
      </mc:Choice>
      <mc:Fallback>
        <control shapeId="1030" r:id="rId3" name="CommandButton5"/>
      </mc:Fallback>
    </mc:AlternateContent>
    <mc:AlternateContent xmlns:mc="http://schemas.openxmlformats.org/markup-compatibility/2006">
      <mc:Choice Requires="x14">
        <control shapeId="1028" r:id="rId5" name="CommandButton4">
          <controlPr defaultSize="0" autoLine="0" r:id="rId6">
            <anchor moveWithCells="1">
              <from>
                <xdr:col>0</xdr:col>
                <xdr:colOff>238125</xdr:colOff>
                <xdr:row>24</xdr:row>
                <xdr:rowOff>0</xdr:rowOff>
              </from>
              <to>
                <xdr:col>2</xdr:col>
                <xdr:colOff>581025</xdr:colOff>
                <xdr:row>26</xdr:row>
                <xdr:rowOff>76200</xdr:rowOff>
              </to>
            </anchor>
          </controlPr>
        </control>
      </mc:Choice>
      <mc:Fallback>
        <control shapeId="1028" r:id="rId5" name="CommandButton4"/>
      </mc:Fallback>
    </mc:AlternateContent>
    <mc:AlternateContent xmlns:mc="http://schemas.openxmlformats.org/markup-compatibility/2006">
      <mc:Choice Requires="x14">
        <control shapeId="1026" r:id="rId7" name="CommandButton1">
          <controlPr defaultSize="0" autoLine="0" r:id="rId8">
            <anchor moveWithCells="1">
              <from>
                <xdr:col>1</xdr:col>
                <xdr:colOff>285750</xdr:colOff>
                <xdr:row>29</xdr:row>
                <xdr:rowOff>171450</xdr:rowOff>
              </from>
              <to>
                <xdr:col>1</xdr:col>
                <xdr:colOff>923925</xdr:colOff>
                <xdr:row>31</xdr:row>
                <xdr:rowOff>19050</xdr:rowOff>
              </to>
            </anchor>
          </controlPr>
        </control>
      </mc:Choice>
      <mc:Fallback>
        <control shapeId="1026" r:id="rId7" name="CommandButton1"/>
      </mc:Fallback>
    </mc:AlternateContent>
    <mc:AlternateContent xmlns:mc="http://schemas.openxmlformats.org/markup-compatibility/2006">
      <mc:Choice Requires="x14">
        <control shapeId="1025" r:id="rId9" name="CommandButton2">
          <controlPr defaultSize="0" autoLine="0" r:id="rId10">
            <anchor moveWithCells="1">
              <from>
                <xdr:col>1</xdr:col>
                <xdr:colOff>200025</xdr:colOff>
                <xdr:row>2</xdr:row>
                <xdr:rowOff>38100</xdr:rowOff>
              </from>
              <to>
                <xdr:col>1</xdr:col>
                <xdr:colOff>838200</xdr:colOff>
                <xdr:row>2</xdr:row>
                <xdr:rowOff>276225</xdr:rowOff>
              </to>
            </anchor>
          </controlPr>
        </control>
      </mc:Choice>
      <mc:Fallback>
        <control shapeId="1025" r:id="rId9" name="CommandButton2"/>
      </mc:Fallback>
    </mc:AlternateContent>
    <mc:AlternateContent xmlns:mc="http://schemas.openxmlformats.org/markup-compatibility/2006">
      <mc:Choice Requires="x14">
        <control shapeId="1031" r:id="rId11" name="CommandButton3">
          <controlPr defaultSize="0" autoLine="0" autoPict="0" r:id="rId12">
            <anchor moveWithCells="1">
              <from>
                <xdr:col>3</xdr:col>
                <xdr:colOff>409575</xdr:colOff>
                <xdr:row>33</xdr:row>
                <xdr:rowOff>85725</xdr:rowOff>
              </from>
              <to>
                <xdr:col>5</xdr:col>
                <xdr:colOff>38100</xdr:colOff>
                <xdr:row>38</xdr:row>
                <xdr:rowOff>123825</xdr:rowOff>
              </to>
            </anchor>
          </controlPr>
        </control>
      </mc:Choice>
      <mc:Fallback>
        <control shapeId="1031" r:id="rId11" name="CommandButton3"/>
      </mc:Fallback>
    </mc:AlternateContent>
    <mc:AlternateContent xmlns:mc="http://schemas.openxmlformats.org/markup-compatibility/2006">
      <mc:Choice Requires="x14">
        <control shapeId="1027" r:id="rId13" name="Button 3">
          <controlPr defaultSize="0" print="0" autoFill="0" autoPict="0" macro="[0]!Button1_Click">
            <anchor moveWithCells="1" sizeWithCells="1">
              <from>
                <xdr:col>1</xdr:col>
                <xdr:colOff>342900</xdr:colOff>
                <xdr:row>39</xdr:row>
                <xdr:rowOff>133350</xdr:rowOff>
              </from>
              <to>
                <xdr:col>2</xdr:col>
                <xdr:colOff>1038225</xdr:colOff>
                <xdr:row>42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9" r:id="rId14" name="Button 5">
          <controlPr defaultSize="0" print="0" autoFill="0" autoPict="0" macro="[0]!Lancer_Solveur">
            <anchor moveWithCells="1" sizeWithCells="1">
              <from>
                <xdr:col>1</xdr:col>
                <xdr:colOff>123825</xdr:colOff>
                <xdr:row>32</xdr:row>
                <xdr:rowOff>85725</xdr:rowOff>
              </from>
              <to>
                <xdr:col>2</xdr:col>
                <xdr:colOff>1228725</xdr:colOff>
                <xdr:row>35</xdr:row>
                <xdr:rowOff>95250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[1]XRF!#REF!</xm:f>
          </x14:formula1>
          <xm:sqref>C31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1" sqref="G21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Réconciliation 1</vt:lpstr>
      <vt:lpstr>Compilation-Minéralogie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Fatiha</dc:creator>
  <cp:lastModifiedBy>Fatiha</cp:lastModifiedBy>
  <dcterms:created xsi:type="dcterms:W3CDTF">2015-05-04T23:44:16Z</dcterms:created>
  <dcterms:modified xsi:type="dcterms:W3CDTF">2015-05-04T23:57:21Z</dcterms:modified>
</cp:coreProperties>
</file>