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5200" windowHeight="12570"/>
  </bookViews>
  <sheets>
    <sheet name="Chronologie du projet" sheetId="1" r:id="rId1"/>
    <sheet name="calculs" sheetId="5" r:id="rId2"/>
    <sheet name="listes" sheetId="4" r:id="rId3"/>
  </sheets>
  <definedNames>
    <definedName name="CalcGrille" localSheetId="1">IFERROR(calculs!$A1/SUMPRODUCT( (#REF!=calculs!$B1)*(Activités[DATE]&lt;=calculs!A$30)*((#REF!&gt;=calculs!A$30)+(LEN(#REF!)=0)*(Activités[DATE]=calculs!A$30)) ),NA())</definedName>
    <definedName name="CalcGrille">IFERROR(calculs!$A1/SUMPRODUCT( (#REF!=calculs!$B1)*(Activités[DATE]&lt;=calculs!A$30)*((#REF!&gt;=calculs!A$30)+(LEN(#REF!)=0)*(Activités[DATE]=calculs!A$30)) ),NA())</definedName>
    <definedName name="DateDébut">calculs!$D$9</definedName>
    <definedName name="FenêtreDateDébut">calculs!$D$6</definedName>
    <definedName name="FenêtreDécalage">calculs!$D$7</definedName>
    <definedName name="FenêtreJours">calculs!$D$10</definedName>
    <definedName name="liste_des_publications">listes!$A$2:$A$9</definedName>
    <definedName name="RailsJour" localSheetId="1">FenêtreDateDébut+ROW('Chronologie du projet'!$1:$25)-1</definedName>
    <definedName name="RailsJour">FenêtreDateDébut+ROW('Chronologie du projet'!$1:$25)-1</definedName>
  </definedNames>
  <calcPr calcId="152511"/>
</workbook>
</file>

<file path=xl/calcChain.xml><?xml version="1.0" encoding="utf-8"?>
<calcChain xmlns="http://schemas.openxmlformats.org/spreadsheetml/2006/main">
  <c r="C45" i="5" l="1"/>
  <c r="C46" i="5"/>
  <c r="C47" i="5"/>
  <c r="C48" i="5"/>
  <c r="C49" i="5"/>
  <c r="C50" i="5"/>
  <c r="C51" i="5"/>
  <c r="C44" i="5"/>
  <c r="D3" i="5"/>
  <c r="D9" i="5"/>
  <c r="D6" i="5" s="1"/>
  <c r="D30" i="5" s="1"/>
  <c r="D36" i="5" s="1" a="1"/>
  <c r="D36" i="5" s="1"/>
  <c r="E21" i="5"/>
  <c r="F21" i="5" s="1"/>
  <c r="G21" i="5" s="1"/>
  <c r="H21" i="5" s="1"/>
  <c r="I21" i="5" s="1"/>
  <c r="J21" i="5" s="1"/>
  <c r="K21" i="5" s="1"/>
  <c r="L21" i="5" s="1"/>
  <c r="M21" i="5" s="1"/>
  <c r="N21" i="5" s="1"/>
  <c r="O21" i="5" s="1"/>
  <c r="P21" i="5" s="1"/>
  <c r="Q21" i="5" s="1"/>
  <c r="R21" i="5" s="1"/>
  <c r="S21" i="5" s="1"/>
  <c r="T21" i="5" s="1"/>
  <c r="U21" i="5" s="1"/>
  <c r="V21" i="5" s="1"/>
  <c r="W21" i="5" s="1"/>
  <c r="X21" i="5" s="1"/>
  <c r="Y21" i="5" s="1"/>
  <c r="Z21" i="5" s="1"/>
  <c r="AA21" i="5" s="1"/>
  <c r="AB21" i="5" s="1"/>
  <c r="AC21" i="5" s="1"/>
  <c r="AD21" i="5" s="1"/>
  <c r="AE21" i="5" s="1"/>
  <c r="AF21" i="5" s="1"/>
  <c r="AG21" i="5" s="1"/>
  <c r="E23" i="5"/>
  <c r="F23" i="5"/>
  <c r="G23" i="5"/>
  <c r="H23" i="5" s="1"/>
  <c r="I23" i="5" s="1"/>
  <c r="J23" i="5" s="1"/>
  <c r="K23" i="5" s="1"/>
  <c r="L23" i="5" s="1"/>
  <c r="M23" i="5" s="1"/>
  <c r="N23" i="5" s="1"/>
  <c r="O23" i="5" s="1"/>
  <c r="P23" i="5" s="1"/>
  <c r="Q23" i="5" s="1"/>
  <c r="R23" i="5" s="1"/>
  <c r="S23" i="5" s="1"/>
  <c r="T23" i="5" s="1"/>
  <c r="U23" i="5" s="1"/>
  <c r="V23" i="5" s="1"/>
  <c r="W23" i="5" s="1"/>
  <c r="X23" i="5" s="1"/>
  <c r="Y23" i="5" s="1"/>
  <c r="Z23" i="5" s="1"/>
  <c r="AA23" i="5" s="1"/>
  <c r="AB23" i="5" s="1"/>
  <c r="AC23" i="5" s="1"/>
  <c r="AD23" i="5" s="1"/>
  <c r="AE23" i="5" s="1"/>
  <c r="AF23" i="5" s="1"/>
  <c r="AG23" i="5" s="1"/>
  <c r="C31" i="5"/>
  <c r="B32" i="5"/>
  <c r="C32" i="5"/>
  <c r="C33" i="5"/>
  <c r="C34" i="5"/>
  <c r="C35" i="5"/>
  <c r="C36" i="5"/>
  <c r="C37" i="5"/>
  <c r="C38" i="5"/>
  <c r="D31" i="5" l="1"/>
  <c r="D34" i="5" a="1"/>
  <c r="D34" i="5" s="1"/>
  <c r="D43" i="5"/>
  <c r="D33" i="5" a="1"/>
  <c r="D33" i="5" s="1"/>
  <c r="D38" i="5" a="1"/>
  <c r="D38" i="5" s="1"/>
  <c r="B33" i="5"/>
  <c r="B34" i="5" s="1"/>
  <c r="B35" i="5" s="1"/>
  <c r="B36" i="5" s="1"/>
  <c r="B37" i="5" s="1"/>
  <c r="B38" i="5" s="1"/>
  <c r="D35" i="5" a="1"/>
  <c r="D35" i="5" s="1"/>
  <c r="D37" i="5" a="1"/>
  <c r="D37" i="5" s="1"/>
  <c r="D13" i="5"/>
  <c r="E30" i="5"/>
  <c r="E34" i="5" s="1" a="1"/>
  <c r="E34" i="5" s="1"/>
  <c r="D32" i="5" a="1"/>
  <c r="D32" i="5" s="1"/>
  <c r="D51" i="5" l="1"/>
  <c r="D47" i="5"/>
  <c r="D50" i="5"/>
  <c r="D46" i="5"/>
  <c r="D49" i="5"/>
  <c r="D48" i="5"/>
  <c r="E33" i="5" a="1"/>
  <c r="E33" i="5" s="1"/>
  <c r="E43" i="5"/>
  <c r="D45" i="5"/>
  <c r="D44" i="5"/>
  <c r="E13" i="5"/>
  <c r="F30" i="5"/>
  <c r="F34" i="5" s="1" a="1"/>
  <c r="F34" i="5" s="1"/>
  <c r="E32" i="5" a="1"/>
  <c r="E32" i="5" s="1"/>
  <c r="E31" i="5" a="1"/>
  <c r="E31" i="5" s="1"/>
  <c r="D22" i="5"/>
  <c r="D14" i="5"/>
  <c r="D24" i="5"/>
  <c r="E48" i="5" l="1"/>
  <c r="E50" i="5"/>
  <c r="E49" i="5"/>
  <c r="E46" i="5"/>
  <c r="E47" i="5"/>
  <c r="E51" i="5"/>
  <c r="E45" i="5"/>
  <c r="E44" i="5"/>
  <c r="F43" i="5"/>
  <c r="F33" i="5" a="1"/>
  <c r="F33" i="5" s="1"/>
  <c r="F31" i="5" a="1"/>
  <c r="F31" i="5" s="1"/>
  <c r="F13" i="5"/>
  <c r="G30" i="5"/>
  <c r="F32" i="5" a="1"/>
  <c r="F32" i="5" s="1"/>
  <c r="E22" i="5"/>
  <c r="E24" i="5"/>
  <c r="E14" i="5"/>
  <c r="G34" i="5" l="1" a="1"/>
  <c r="G34" i="5" s="1"/>
  <c r="G31" i="5" a="1"/>
  <c r="G31" i="5" s="1"/>
  <c r="F47" i="5"/>
  <c r="F51" i="5"/>
  <c r="F49" i="5"/>
  <c r="F48" i="5"/>
  <c r="F46" i="5"/>
  <c r="F50" i="5"/>
  <c r="G33" i="5" a="1"/>
  <c r="G33" i="5" s="1"/>
  <c r="F45" i="5"/>
  <c r="F44" i="5"/>
  <c r="G43" i="5"/>
  <c r="G13" i="5"/>
  <c r="G32" i="5" a="1"/>
  <c r="G32" i="5" s="1"/>
  <c r="H30" i="5"/>
  <c r="H34" i="5" s="1" a="1"/>
  <c r="H34" i="5" s="1"/>
  <c r="F22" i="5"/>
  <c r="F14" i="5"/>
  <c r="F24" i="5"/>
  <c r="G46" i="5" l="1"/>
  <c r="G50" i="5"/>
  <c r="G47" i="5"/>
  <c r="G51" i="5"/>
  <c r="G48" i="5"/>
  <c r="G49" i="5"/>
  <c r="H33" i="5" a="1"/>
  <c r="H33" i="5" s="1"/>
  <c r="G45" i="5"/>
  <c r="G44" i="5"/>
  <c r="H43" i="5"/>
  <c r="H13" i="5"/>
  <c r="H31" i="5" a="1"/>
  <c r="H31" i="5" s="1"/>
  <c r="I30" i="5"/>
  <c r="I34" i="5" s="1" a="1"/>
  <c r="I34" i="5" s="1"/>
  <c r="H32" i="5" a="1"/>
  <c r="H32" i="5" s="1"/>
  <c r="G14" i="5"/>
  <c r="G24" i="5"/>
  <c r="G22" i="5"/>
  <c r="H49" i="5" l="1"/>
  <c r="H47" i="5"/>
  <c r="H51" i="5"/>
  <c r="H46" i="5"/>
  <c r="H50" i="5"/>
  <c r="H48" i="5"/>
  <c r="I33" i="5" a="1"/>
  <c r="I33" i="5" s="1"/>
  <c r="H44" i="5"/>
  <c r="H45" i="5"/>
  <c r="I43" i="5"/>
  <c r="I13" i="5"/>
  <c r="J30" i="5"/>
  <c r="J34" i="5" s="1" a="1"/>
  <c r="J34" i="5" s="1"/>
  <c r="I32" i="5" a="1"/>
  <c r="I32" i="5" s="1"/>
  <c r="I31" i="5" a="1"/>
  <c r="I31" i="5" s="1"/>
  <c r="H24" i="5"/>
  <c r="H14" i="5"/>
  <c r="H22" i="5"/>
  <c r="I48" i="5" l="1"/>
  <c r="I49" i="5"/>
  <c r="I46" i="5"/>
  <c r="I50" i="5"/>
  <c r="I47" i="5"/>
  <c r="I51" i="5"/>
  <c r="I45" i="5"/>
  <c r="I44" i="5"/>
  <c r="J43" i="5"/>
  <c r="J33" i="5" a="1"/>
  <c r="J33" i="5" s="1"/>
  <c r="J31" i="5" a="1"/>
  <c r="J31" i="5" s="1"/>
  <c r="J13" i="5"/>
  <c r="J32" i="5" a="1"/>
  <c r="J32" i="5" s="1"/>
  <c r="K30" i="5"/>
  <c r="K34" i="5" s="1" a="1"/>
  <c r="K34" i="5" s="1"/>
  <c r="I22" i="5"/>
  <c r="I14" i="5"/>
  <c r="I24" i="5"/>
  <c r="J47" i="5" l="1"/>
  <c r="J51" i="5"/>
  <c r="J48" i="5"/>
  <c r="J49" i="5"/>
  <c r="J46" i="5"/>
  <c r="J50" i="5"/>
  <c r="J45" i="5"/>
  <c r="J44" i="5"/>
  <c r="K43" i="5"/>
  <c r="K33" i="5" a="1"/>
  <c r="K33" i="5" s="1"/>
  <c r="K32" i="5" a="1"/>
  <c r="K32" i="5" s="1"/>
  <c r="L30" i="5"/>
  <c r="L34" i="5" s="1" a="1"/>
  <c r="L34" i="5" s="1"/>
  <c r="K13" i="5"/>
  <c r="K31" i="5" a="1"/>
  <c r="K31" i="5" s="1"/>
  <c r="J22" i="5"/>
  <c r="J14" i="5"/>
  <c r="J24" i="5"/>
  <c r="K46" i="5" l="1"/>
  <c r="K50" i="5"/>
  <c r="K48" i="5"/>
  <c r="K47" i="5"/>
  <c r="K51" i="5"/>
  <c r="K49" i="5"/>
  <c r="L33" i="5" a="1"/>
  <c r="L33" i="5" s="1"/>
  <c r="K45" i="5"/>
  <c r="K44" i="5"/>
  <c r="L43" i="5"/>
  <c r="L13" i="5"/>
  <c r="M30" i="5"/>
  <c r="M34" i="5" s="1" a="1"/>
  <c r="M34" i="5" s="1"/>
  <c r="L31" i="5" a="1"/>
  <c r="L31" i="5" s="1"/>
  <c r="L32" i="5" a="1"/>
  <c r="L32" i="5" s="1"/>
  <c r="K14" i="5"/>
  <c r="K22" i="5"/>
  <c r="K24" i="5"/>
  <c r="L49" i="5" l="1"/>
  <c r="L46" i="5"/>
  <c r="L50" i="5"/>
  <c r="L47" i="5"/>
  <c r="L51" i="5"/>
  <c r="L48" i="5"/>
  <c r="M33" i="5" a="1"/>
  <c r="M33" i="5" s="1"/>
  <c r="L44" i="5"/>
  <c r="L45" i="5"/>
  <c r="M43" i="5"/>
  <c r="M13" i="5"/>
  <c r="N30" i="5"/>
  <c r="N34" i="5" s="1" a="1"/>
  <c r="N34" i="5" s="1"/>
  <c r="M32" i="5" a="1"/>
  <c r="M32" i="5" s="1"/>
  <c r="M31" i="5" a="1"/>
  <c r="M31" i="5" s="1"/>
  <c r="L22" i="5"/>
  <c r="L24" i="5"/>
  <c r="L14" i="5"/>
  <c r="M48" i="5" l="1"/>
  <c r="M46" i="5"/>
  <c r="M50" i="5"/>
  <c r="M49" i="5"/>
  <c r="M47" i="5"/>
  <c r="M51" i="5"/>
  <c r="N33" i="5" a="1"/>
  <c r="N33" i="5" s="1"/>
  <c r="M45" i="5"/>
  <c r="M44" i="5"/>
  <c r="N43" i="5"/>
  <c r="N31" i="5" a="1"/>
  <c r="N31" i="5" s="1"/>
  <c r="N13" i="5"/>
  <c r="N32" i="5" a="1"/>
  <c r="N32" i="5" s="1"/>
  <c r="O30" i="5"/>
  <c r="O34" i="5" s="1" a="1"/>
  <c r="O34" i="5" s="1"/>
  <c r="M22" i="5"/>
  <c r="M24" i="5"/>
  <c r="M14" i="5"/>
  <c r="N47" i="5" l="1"/>
  <c r="N51" i="5"/>
  <c r="N49" i="5"/>
  <c r="N48" i="5"/>
  <c r="N46" i="5"/>
  <c r="N50" i="5"/>
  <c r="O33" i="5" a="1"/>
  <c r="O33" i="5" s="1"/>
  <c r="N45" i="5"/>
  <c r="N44" i="5"/>
  <c r="O43" i="5"/>
  <c r="O13" i="5"/>
  <c r="O32" i="5" a="1"/>
  <c r="O32" i="5" s="1"/>
  <c r="P30" i="5"/>
  <c r="P34" i="5" s="1" a="1"/>
  <c r="P34" i="5" s="1"/>
  <c r="O31" i="5" a="1"/>
  <c r="O31" i="5" s="1"/>
  <c r="N22" i="5"/>
  <c r="N14" i="5"/>
  <c r="N24" i="5"/>
  <c r="O46" i="5" l="1"/>
  <c r="O50" i="5"/>
  <c r="O47" i="5"/>
  <c r="O51" i="5"/>
  <c r="O48" i="5"/>
  <c r="O49" i="5"/>
  <c r="P33" i="5" a="1"/>
  <c r="P33" i="5" s="1"/>
  <c r="O45" i="5"/>
  <c r="O44" i="5"/>
  <c r="P43" i="5"/>
  <c r="O14" i="5"/>
  <c r="O24" i="5"/>
  <c r="O22" i="5"/>
  <c r="P13" i="5"/>
  <c r="P31" i="5" a="1"/>
  <c r="P31" i="5" s="1"/>
  <c r="Q30" i="5"/>
  <c r="Q34" i="5" s="1" a="1"/>
  <c r="Q34" i="5" s="1"/>
  <c r="P32" i="5" a="1"/>
  <c r="P32" i="5" s="1"/>
  <c r="P49" i="5" l="1"/>
  <c r="P47" i="5"/>
  <c r="P51" i="5"/>
  <c r="P46" i="5"/>
  <c r="P50" i="5"/>
  <c r="P48" i="5"/>
  <c r="Q33" i="5" a="1"/>
  <c r="Q33" i="5" s="1"/>
  <c r="P44" i="5"/>
  <c r="P45" i="5"/>
  <c r="Q43" i="5"/>
  <c r="P24" i="5"/>
  <c r="P14" i="5"/>
  <c r="P22" i="5"/>
  <c r="Q13" i="5"/>
  <c r="R30" i="5"/>
  <c r="R34" i="5" s="1" a="1"/>
  <c r="R34" i="5" s="1"/>
  <c r="Q32" i="5" a="1"/>
  <c r="Q32" i="5" s="1"/>
  <c r="Q31" i="5" a="1"/>
  <c r="Q31" i="5" s="1"/>
  <c r="Q48" i="5" l="1"/>
  <c r="Q49" i="5"/>
  <c r="Q46" i="5"/>
  <c r="Q50" i="5"/>
  <c r="Q47" i="5"/>
  <c r="Q51" i="5"/>
  <c r="R33" i="5" a="1"/>
  <c r="R33" i="5" s="1"/>
  <c r="Q45" i="5"/>
  <c r="Q44" i="5"/>
  <c r="R43" i="5"/>
  <c r="R31" i="5" a="1"/>
  <c r="R31" i="5" s="1"/>
  <c r="R13" i="5"/>
  <c r="R32" i="5" a="1"/>
  <c r="R32" i="5" s="1"/>
  <c r="S30" i="5"/>
  <c r="S34" i="5" s="1" a="1"/>
  <c r="S34" i="5" s="1"/>
  <c r="Q22" i="5"/>
  <c r="Q14" i="5"/>
  <c r="Q24" i="5"/>
  <c r="R47" i="5" l="1"/>
  <c r="R51" i="5"/>
  <c r="R48" i="5"/>
  <c r="R49" i="5"/>
  <c r="R46" i="5"/>
  <c r="R50" i="5"/>
  <c r="S33" i="5" a="1"/>
  <c r="S33" i="5" s="1"/>
  <c r="R45" i="5"/>
  <c r="R44" i="5"/>
  <c r="S43" i="5"/>
  <c r="S32" i="5" a="1"/>
  <c r="S32" i="5" s="1"/>
  <c r="T30" i="5"/>
  <c r="T34" i="5" s="1" a="1"/>
  <c r="T34" i="5" s="1"/>
  <c r="S13" i="5"/>
  <c r="S31" i="5" a="1"/>
  <c r="S31" i="5" s="1"/>
  <c r="R22" i="5"/>
  <c r="R14" i="5"/>
  <c r="R24" i="5"/>
  <c r="S46" i="5" l="1"/>
  <c r="S50" i="5"/>
  <c r="S48" i="5"/>
  <c r="S47" i="5"/>
  <c r="S51" i="5"/>
  <c r="S49" i="5"/>
  <c r="S45" i="5"/>
  <c r="S44" i="5"/>
  <c r="T43" i="5"/>
  <c r="T33" i="5" a="1"/>
  <c r="T33" i="5" s="1"/>
  <c r="S14" i="5"/>
  <c r="S22" i="5"/>
  <c r="S24" i="5"/>
  <c r="T13" i="5"/>
  <c r="T31" i="5" a="1"/>
  <c r="T31" i="5" s="1"/>
  <c r="U30" i="5"/>
  <c r="U34" i="5" s="1" a="1"/>
  <c r="U34" i="5" s="1"/>
  <c r="T32" i="5" a="1"/>
  <c r="T32" i="5" s="1"/>
  <c r="T49" i="5" l="1"/>
  <c r="T46" i="5"/>
  <c r="T50" i="5"/>
  <c r="T47" i="5"/>
  <c r="T51" i="5"/>
  <c r="T48" i="5"/>
  <c r="U33" i="5" a="1"/>
  <c r="U33" i="5" s="1"/>
  <c r="T44" i="5"/>
  <c r="T45" i="5"/>
  <c r="U43" i="5"/>
  <c r="T22" i="5"/>
  <c r="T24" i="5"/>
  <c r="T14" i="5"/>
  <c r="U13" i="5"/>
  <c r="V30" i="5"/>
  <c r="V34" i="5" s="1" a="1"/>
  <c r="V34" i="5" s="1"/>
  <c r="U32" i="5" a="1"/>
  <c r="U32" i="5" s="1"/>
  <c r="U31" i="5" a="1"/>
  <c r="U31" i="5" s="1"/>
  <c r="U48" i="5" l="1"/>
  <c r="U50" i="5"/>
  <c r="U49" i="5"/>
  <c r="U46" i="5"/>
  <c r="U47" i="5"/>
  <c r="U51" i="5"/>
  <c r="U45" i="5"/>
  <c r="U44" i="5"/>
  <c r="V43" i="5"/>
  <c r="V33" i="5" a="1"/>
  <c r="V33" i="5" s="1"/>
  <c r="V32" i="5" a="1"/>
  <c r="V32" i="5" s="1"/>
  <c r="V31" i="5" a="1"/>
  <c r="V31" i="5" s="1"/>
  <c r="V13" i="5"/>
  <c r="W30" i="5"/>
  <c r="W34" i="5" s="1" a="1"/>
  <c r="W34" i="5" s="1"/>
  <c r="U22" i="5"/>
  <c r="U24" i="5"/>
  <c r="U14" i="5"/>
  <c r="V47" i="5" l="1"/>
  <c r="V51" i="5"/>
  <c r="V49" i="5"/>
  <c r="V48" i="5"/>
  <c r="V46" i="5"/>
  <c r="V50" i="5"/>
  <c r="W33" i="5" a="1"/>
  <c r="W33" i="5" s="1"/>
  <c r="V45" i="5"/>
  <c r="V44" i="5"/>
  <c r="W43" i="5"/>
  <c r="W13" i="5"/>
  <c r="W32" i="5" a="1"/>
  <c r="W32" i="5" s="1"/>
  <c r="X30" i="5"/>
  <c r="X34" i="5" s="1" a="1"/>
  <c r="X34" i="5" s="1"/>
  <c r="W31" i="5" a="1"/>
  <c r="W31" i="5" s="1"/>
  <c r="V22" i="5"/>
  <c r="V14" i="5"/>
  <c r="V24" i="5"/>
  <c r="W46" i="5" l="1"/>
  <c r="W50" i="5"/>
  <c r="W47" i="5"/>
  <c r="W51" i="5"/>
  <c r="W48" i="5"/>
  <c r="W49" i="5"/>
  <c r="X33" i="5" a="1"/>
  <c r="X33" i="5" s="1"/>
  <c r="W45" i="5"/>
  <c r="W44" i="5"/>
  <c r="X43" i="5"/>
  <c r="X13" i="5"/>
  <c r="X31" i="5" a="1"/>
  <c r="X31" i="5" s="1"/>
  <c r="Y30" i="5"/>
  <c r="Y34" i="5" s="1" a="1"/>
  <c r="Y34" i="5" s="1"/>
  <c r="X32" i="5" a="1"/>
  <c r="X32" i="5" s="1"/>
  <c r="W14" i="5"/>
  <c r="W24" i="5"/>
  <c r="W22" i="5"/>
  <c r="X49" i="5" l="1"/>
  <c r="X47" i="5"/>
  <c r="X51" i="5"/>
  <c r="X46" i="5"/>
  <c r="X50" i="5"/>
  <c r="X48" i="5"/>
  <c r="Y33" i="5" a="1"/>
  <c r="Y33" i="5" s="1"/>
  <c r="X44" i="5"/>
  <c r="X45" i="5"/>
  <c r="Y43" i="5"/>
  <c r="Y13" i="5"/>
  <c r="Z30" i="5"/>
  <c r="Z34" i="5" s="1" a="1"/>
  <c r="Z34" i="5" s="1"/>
  <c r="Y32" i="5" a="1"/>
  <c r="Y32" i="5" s="1"/>
  <c r="Y31" i="5" a="1"/>
  <c r="Y31" i="5" s="1"/>
  <c r="X24" i="5"/>
  <c r="X14" i="5"/>
  <c r="X22" i="5"/>
  <c r="Y48" i="5" l="1"/>
  <c r="Y49" i="5"/>
  <c r="Y46" i="5"/>
  <c r="Y50" i="5"/>
  <c r="Y47" i="5"/>
  <c r="Y51" i="5"/>
  <c r="Y45" i="5"/>
  <c r="Y44" i="5"/>
  <c r="Z43" i="5"/>
  <c r="Z33" i="5" a="1"/>
  <c r="Z33" i="5" s="1"/>
  <c r="Z13" i="5"/>
  <c r="Z31" i="5" a="1"/>
  <c r="Z31" i="5" s="1"/>
  <c r="Z32" i="5" a="1"/>
  <c r="Z32" i="5" s="1"/>
  <c r="AA30" i="5"/>
  <c r="AA34" i="5" s="1" a="1"/>
  <c r="AA34" i="5" s="1"/>
  <c r="Y22" i="5"/>
  <c r="Y14" i="5"/>
  <c r="Y24" i="5"/>
  <c r="Z47" i="5" l="1"/>
  <c r="Z51" i="5"/>
  <c r="Z48" i="5"/>
  <c r="Z49" i="5"/>
  <c r="Z46" i="5"/>
  <c r="Z50" i="5"/>
  <c r="Z45" i="5"/>
  <c r="Z44" i="5"/>
  <c r="AA43" i="5"/>
  <c r="AA33" i="5" a="1"/>
  <c r="AA33" i="5" s="1"/>
  <c r="AA32" i="5" a="1"/>
  <c r="AA32" i="5" s="1"/>
  <c r="AA13" i="5"/>
  <c r="AB30" i="5"/>
  <c r="AB34" i="5" s="1" a="1"/>
  <c r="AB34" i="5" s="1"/>
  <c r="AA31" i="5" a="1"/>
  <c r="AA31" i="5" s="1"/>
  <c r="Z22" i="5"/>
  <c r="Z14" i="5"/>
  <c r="Z24" i="5"/>
  <c r="AA46" i="5" l="1"/>
  <c r="AA50" i="5"/>
  <c r="AA48" i="5"/>
  <c r="AA47" i="5"/>
  <c r="AA51" i="5"/>
  <c r="AA49" i="5"/>
  <c r="AA45" i="5"/>
  <c r="AA44" i="5"/>
  <c r="AB43" i="5"/>
  <c r="AB33" i="5" a="1"/>
  <c r="AB33" i="5" s="1"/>
  <c r="AA14" i="5"/>
  <c r="AA22" i="5"/>
  <c r="AA24" i="5"/>
  <c r="AB13" i="5"/>
  <c r="AB31" i="5" a="1"/>
  <c r="AB31" i="5" s="1"/>
  <c r="AC30" i="5"/>
  <c r="AC34" i="5" s="1" a="1"/>
  <c r="AC34" i="5" s="1"/>
  <c r="AB32" i="5" a="1"/>
  <c r="AB32" i="5" s="1"/>
  <c r="AB49" i="5" l="1"/>
  <c r="AB46" i="5"/>
  <c r="AB50" i="5"/>
  <c r="AB47" i="5"/>
  <c r="AB51" i="5"/>
  <c r="AB48" i="5"/>
  <c r="AC33" i="5" a="1"/>
  <c r="AC33" i="5" s="1"/>
  <c r="AB44" i="5"/>
  <c r="AB45" i="5"/>
  <c r="AC43" i="5"/>
  <c r="AB22" i="5"/>
  <c r="AB24" i="5"/>
  <c r="AB14" i="5"/>
  <c r="AC13" i="5"/>
  <c r="AD30" i="5"/>
  <c r="AD34" i="5" s="1" a="1"/>
  <c r="AD34" i="5" s="1"/>
  <c r="AC32" i="5" a="1"/>
  <c r="AC32" i="5" s="1"/>
  <c r="AC31" i="5" a="1"/>
  <c r="AC31" i="5" s="1"/>
  <c r="AC48" i="5" l="1"/>
  <c r="AC46" i="5"/>
  <c r="AC50" i="5"/>
  <c r="AC49" i="5"/>
  <c r="AC47" i="5"/>
  <c r="AC51" i="5"/>
  <c r="AD33" i="5" a="1"/>
  <c r="AD33" i="5" s="1"/>
  <c r="AC45" i="5"/>
  <c r="AC44" i="5"/>
  <c r="AD43" i="5"/>
  <c r="AD13" i="5"/>
  <c r="AD31" i="5" a="1"/>
  <c r="AD31" i="5" s="1"/>
  <c r="AD32" i="5" a="1"/>
  <c r="AD32" i="5" s="1"/>
  <c r="AE30" i="5"/>
  <c r="AE34" i="5" s="1" a="1"/>
  <c r="AE34" i="5" s="1"/>
  <c r="AC22" i="5"/>
  <c r="AC14" i="5"/>
  <c r="AC24" i="5"/>
  <c r="AD47" i="5" l="1"/>
  <c r="AD51" i="5"/>
  <c r="AD49" i="5"/>
  <c r="AD48" i="5"/>
  <c r="AD46" i="5"/>
  <c r="AD50" i="5"/>
  <c r="AE33" i="5" a="1"/>
  <c r="AE33" i="5" s="1"/>
  <c r="AD45" i="5"/>
  <c r="AD44" i="5"/>
  <c r="AE43" i="5"/>
  <c r="AE13" i="5"/>
  <c r="AE32" i="5" a="1"/>
  <c r="AE32" i="5" s="1"/>
  <c r="AF30" i="5"/>
  <c r="AF34" i="5" s="1" a="1"/>
  <c r="AF34" i="5" s="1"/>
  <c r="AE31" i="5" a="1"/>
  <c r="AE31" i="5" s="1"/>
  <c r="AD22" i="5"/>
  <c r="AD14" i="5"/>
  <c r="AD24" i="5"/>
  <c r="AE46" i="5" l="1"/>
  <c r="AE50" i="5"/>
  <c r="AE47" i="5"/>
  <c r="AE51" i="5"/>
  <c r="AE48" i="5"/>
  <c r="AE49" i="5"/>
  <c r="AF33" i="5" a="1"/>
  <c r="AF33" i="5" s="1"/>
  <c r="AE45" i="5"/>
  <c r="AE44" i="5"/>
  <c r="AF43" i="5"/>
  <c r="AF13" i="5"/>
  <c r="AF31" i="5" a="1"/>
  <c r="AF31" i="5" s="1"/>
  <c r="AG30" i="5"/>
  <c r="AG34" i="5" s="1" a="1"/>
  <c r="AG34" i="5" s="1"/>
  <c r="AF32" i="5" a="1"/>
  <c r="AF32" i="5" s="1"/>
  <c r="AE14" i="5"/>
  <c r="AE24" i="5"/>
  <c r="AE22" i="5"/>
  <c r="AF49" i="5" l="1"/>
  <c r="AF47" i="5"/>
  <c r="AF51" i="5"/>
  <c r="AF46" i="5"/>
  <c r="AF50" i="5"/>
  <c r="AF48" i="5"/>
  <c r="AG33" i="5" a="1"/>
  <c r="AG33" i="5" s="1"/>
  <c r="AF44" i="5"/>
  <c r="AF45" i="5"/>
  <c r="AG43" i="5"/>
  <c r="AG13" i="5"/>
  <c r="AG32" i="5" a="1"/>
  <c r="AG32" i="5" s="1"/>
  <c r="AG31" i="5" a="1"/>
  <c r="AG31" i="5" s="1"/>
  <c r="AF24" i="5"/>
  <c r="AF14" i="5"/>
  <c r="AF22" i="5"/>
  <c r="AG48" i="5" l="1"/>
  <c r="AG49" i="5"/>
  <c r="AG46" i="5"/>
  <c r="AG50" i="5"/>
  <c r="AG47" i="5"/>
  <c r="AG51" i="5"/>
  <c r="AG45" i="5"/>
  <c r="AG44" i="5"/>
  <c r="AG22" i="5"/>
  <c r="AG14" i="5"/>
  <c r="AG24" i="5"/>
  <c r="C15" i="5"/>
  <c r="D15" i="5" l="1"/>
  <c r="D16" i="5" s="1"/>
  <c r="E15" i="5"/>
  <c r="E16" i="5" s="1"/>
  <c r="H15" i="5"/>
  <c r="H16" i="5" s="1"/>
  <c r="L15" i="5"/>
  <c r="L16" i="5" s="1"/>
  <c r="P15" i="5"/>
  <c r="P16" i="5" s="1"/>
  <c r="T15" i="5"/>
  <c r="T16" i="5" s="1"/>
  <c r="X15" i="5"/>
  <c r="X16" i="5" s="1"/>
  <c r="AB15" i="5"/>
  <c r="AB16" i="5" s="1"/>
  <c r="AF15" i="5"/>
  <c r="AF16" i="5" s="1"/>
  <c r="G15" i="5"/>
  <c r="G16" i="5" s="1"/>
  <c r="K15" i="5"/>
  <c r="K16" i="5" s="1"/>
  <c r="O15" i="5"/>
  <c r="O16" i="5" s="1"/>
  <c r="S15" i="5"/>
  <c r="S16" i="5" s="1"/>
  <c r="W15" i="5"/>
  <c r="W16" i="5" s="1"/>
  <c r="AA15" i="5"/>
  <c r="AA16" i="5" s="1"/>
  <c r="AE15" i="5"/>
  <c r="AE16" i="5" s="1"/>
  <c r="C19" i="5"/>
  <c r="J15" i="5"/>
  <c r="J16" i="5" s="1"/>
  <c r="R15" i="5"/>
  <c r="R16" i="5" s="1"/>
  <c r="Z15" i="5"/>
  <c r="Z16" i="5" s="1"/>
  <c r="C16" i="5"/>
  <c r="M15" i="5"/>
  <c r="M16" i="5" s="1"/>
  <c r="AC15" i="5"/>
  <c r="AC16" i="5" s="1"/>
  <c r="I15" i="5"/>
  <c r="I16" i="5" s="1"/>
  <c r="Q15" i="5"/>
  <c r="Q16" i="5" s="1"/>
  <c r="Y15" i="5"/>
  <c r="Y16" i="5" s="1"/>
  <c r="AG15" i="5"/>
  <c r="AG16" i="5" s="1"/>
  <c r="C17" i="5"/>
  <c r="U15" i="5"/>
  <c r="U16" i="5" s="1"/>
  <c r="AD15" i="5"/>
  <c r="AD16" i="5" s="1"/>
  <c r="F15" i="5"/>
  <c r="F16" i="5" s="1"/>
  <c r="N15" i="5"/>
  <c r="N16" i="5" s="1"/>
  <c r="V15" i="5"/>
  <c r="V16" i="5" s="1"/>
  <c r="F17" i="5" l="1"/>
  <c r="F18" i="5" s="1"/>
  <c r="J17" i="5"/>
  <c r="J18" i="5" s="1"/>
  <c r="N17" i="5"/>
  <c r="N18" i="5" s="1"/>
  <c r="R17" i="5"/>
  <c r="R18" i="5" s="1"/>
  <c r="V17" i="5"/>
  <c r="V18" i="5" s="1"/>
  <c r="Z17" i="5"/>
  <c r="Z18" i="5" s="1"/>
  <c r="AD17" i="5"/>
  <c r="AD18" i="5" s="1"/>
  <c r="C18" i="5"/>
  <c r="E17" i="5"/>
  <c r="E18" i="5" s="1"/>
  <c r="I17" i="5"/>
  <c r="I18" i="5" s="1"/>
  <c r="M17" i="5"/>
  <c r="M18" i="5" s="1"/>
  <c r="Q17" i="5"/>
  <c r="Q18" i="5" s="1"/>
  <c r="U17" i="5"/>
  <c r="U18" i="5" s="1"/>
  <c r="Y17" i="5"/>
  <c r="Y18" i="5" s="1"/>
  <c r="AC17" i="5"/>
  <c r="AC18" i="5" s="1"/>
  <c r="AG17" i="5"/>
  <c r="AG18" i="5" s="1"/>
  <c r="D17" i="5"/>
  <c r="D18" i="5" s="1"/>
  <c r="L17" i="5"/>
  <c r="L18" i="5" s="1"/>
  <c r="T17" i="5"/>
  <c r="T18" i="5" s="1"/>
  <c r="AB17" i="5"/>
  <c r="AB18" i="5" s="1"/>
  <c r="K17" i="5"/>
  <c r="K18" i="5" s="1"/>
  <c r="S17" i="5"/>
  <c r="S18" i="5" s="1"/>
  <c r="AA17" i="5"/>
  <c r="AA18" i="5" s="1"/>
  <c r="H17" i="5"/>
  <c r="H18" i="5" s="1"/>
  <c r="X17" i="5"/>
  <c r="X18" i="5" s="1"/>
  <c r="O17" i="5"/>
  <c r="O18" i="5" s="1"/>
  <c r="AE17" i="5"/>
  <c r="AE18" i="5" s="1"/>
  <c r="P17" i="5"/>
  <c r="P18" i="5" s="1"/>
  <c r="AF17" i="5"/>
  <c r="AF18" i="5" s="1"/>
  <c r="C20" i="5"/>
  <c r="G17" i="5"/>
  <c r="G18" i="5" s="1"/>
  <c r="W17" i="5"/>
  <c r="W18" i="5" s="1"/>
  <c r="D19" i="5"/>
  <c r="H19" i="5"/>
  <c r="L19" i="5"/>
  <c r="P19" i="5"/>
  <c r="T19" i="5"/>
  <c r="X19" i="5"/>
  <c r="AB19" i="5"/>
  <c r="AF19" i="5"/>
  <c r="G19" i="5"/>
  <c r="K19" i="5"/>
  <c r="O19" i="5"/>
  <c r="S19" i="5"/>
  <c r="W19" i="5"/>
  <c r="AA19" i="5"/>
  <c r="AE19" i="5"/>
  <c r="F19" i="5"/>
  <c r="N19" i="5"/>
  <c r="V19" i="5"/>
  <c r="AD19" i="5"/>
  <c r="E19" i="5"/>
  <c r="M19" i="5"/>
  <c r="U19" i="5"/>
  <c r="AC19" i="5"/>
  <c r="J19" i="5"/>
  <c r="Z19" i="5"/>
  <c r="Q19" i="5"/>
  <c r="AG19" i="5"/>
  <c r="R19" i="5"/>
  <c r="I19" i="5"/>
  <c r="Y19" i="5"/>
  <c r="E20" i="5" l="1"/>
  <c r="I20" i="5"/>
  <c r="M20" i="5"/>
  <c r="Q20" i="5"/>
  <c r="U20" i="5"/>
  <c r="Y20" i="5"/>
  <c r="AC20" i="5"/>
  <c r="AG20" i="5"/>
  <c r="D20" i="5"/>
  <c r="H20" i="5"/>
  <c r="L20" i="5"/>
  <c r="P20" i="5"/>
  <c r="T20" i="5"/>
  <c r="X20" i="5"/>
  <c r="AB20" i="5"/>
  <c r="AF20" i="5"/>
  <c r="G20" i="5"/>
  <c r="O20" i="5"/>
  <c r="W20" i="5"/>
  <c r="AE20" i="5"/>
  <c r="F20" i="5"/>
  <c r="N20" i="5"/>
  <c r="V20" i="5"/>
  <c r="AD20" i="5"/>
  <c r="K20" i="5"/>
  <c r="AA20" i="5"/>
  <c r="R20" i="5"/>
  <c r="S20" i="5"/>
  <c r="J20" i="5"/>
  <c r="Z20" i="5"/>
</calcChain>
</file>

<file path=xl/sharedStrings.xml><?xml version="1.0" encoding="utf-8"?>
<sst xmlns="http://schemas.openxmlformats.org/spreadsheetml/2006/main" count="96" uniqueCount="40">
  <si>
    <t>*** Cette feuille doit rester masquée ***</t>
  </si>
  <si>
    <t>Aujourd’hui :</t>
  </si>
  <si>
    <t>Aujourd’hui</t>
  </si>
  <si>
    <t xml:space="preserve">ENTRER LA DATE DE DÉBUT : </t>
  </si>
  <si>
    <t>Calcul fenêtre de début</t>
  </si>
  <si>
    <t>Décalage</t>
  </si>
  <si>
    <t>Début</t>
  </si>
  <si>
    <t>Fenêtre</t>
  </si>
  <si>
    <t>Activité</t>
  </si>
  <si>
    <t>Cyber contact</t>
  </si>
  <si>
    <t>CHRONOLOGIE DES PUBLICATIONS</t>
  </si>
  <si>
    <t>Magazine contact</t>
  </si>
  <si>
    <t>Flash-Grande campagne</t>
  </si>
  <si>
    <t>liste des publications possibles</t>
  </si>
  <si>
    <t>Médias sociaux UL</t>
  </si>
  <si>
    <t>site web FUL</t>
  </si>
  <si>
    <t>site web UL</t>
  </si>
  <si>
    <t>site web facultés et services</t>
  </si>
  <si>
    <t>Le Fil</t>
  </si>
  <si>
    <t>hauteur sur le graphe</t>
  </si>
  <si>
    <t>AFFICHAGE DES DONNÉES _ VOIR AUDE_!!! FONCTION MATRICIELLE!!!</t>
  </si>
  <si>
    <t>Les jours</t>
  </si>
  <si>
    <t>Hauteur pour la ligne pointillés des jours</t>
  </si>
  <si>
    <t>Étiquette des jours</t>
  </si>
  <si>
    <t>Hauteur étiquettes de texte des jours</t>
  </si>
  <si>
    <t>Affichage du mois en texte</t>
  </si>
  <si>
    <t>Affichage de la barre du mois en haut</t>
  </si>
  <si>
    <t>Affichage de la barre du mois en bas</t>
  </si>
  <si>
    <t xml:space="preserve">affichage du jour en gris </t>
  </si>
  <si>
    <t xml:space="preserve">DESIGN DU GRAPHIQUE_CALENDRIER_NE PAS TOUCHER </t>
  </si>
  <si>
    <t>Longueur de l'axe (30 jours = 1 mois)</t>
  </si>
  <si>
    <t>Tel qu'indiqué dans la barre de défilement</t>
  </si>
  <si>
    <t>PARAMÈTRES _ NE PAS TOUCHER</t>
  </si>
  <si>
    <t>ACTIVITÉ récurrentes</t>
  </si>
  <si>
    <t>DATE</t>
  </si>
  <si>
    <t>Diffusion vidéo ORIGINE</t>
  </si>
  <si>
    <t>ACTIVITÉS RÉCURRENTES</t>
  </si>
  <si>
    <t>ÉVÉNEMENTS spéciaux</t>
  </si>
  <si>
    <t>Reconnaissance TD</t>
  </si>
  <si>
    <t>Cloture CU</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</si>
</sst>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m\ yyyy"/>
    <numFmt numFmtId="165" formatCode="yyyy/mm/dd;@"/>
  </numFmts>
  <fonts count="9" x14ac:knownFonts="1">
    <font>
      <sz val="10"/>
      <color theme="3"/>
      <name val="Calibri"/>
      <family val="2"/>
      <scheme val="minor"/>
    </font>
    <font>
      <b/>
      <sz val="22"/>
      <color theme="1"/>
      <name val="Calibri"/>
      <family val="2"/>
      <scheme val="minor"/>
    </font>
    <font>
      <sz val="10"/>
      <color theme="3" tint="0.39997558519241921"/>
      <name val="Calibri"/>
      <family val="2"/>
      <scheme val="minor"/>
    </font>
    <font>
      <sz val="14"/>
      <color theme="3" tint="0.39997558519241921"/>
      <name val="Calibri"/>
      <family val="2"/>
      <scheme val="minor"/>
    </font>
    <font>
      <sz val="12"/>
      <color theme="3"/>
      <name val="Calibri"/>
      <family val="2"/>
      <scheme val="minor"/>
    </font>
    <font>
      <sz val="30"/>
      <color theme="0"/>
      <name val="Calibri"/>
      <family val="2"/>
      <scheme val="minor"/>
    </font>
    <font>
      <sz val="12"/>
      <color theme="0"/>
      <name val="Calibri"/>
      <family val="2"/>
      <scheme val="minor"/>
    </font>
    <font>
      <sz val="10"/>
      <color theme="9"/>
      <name val="Calibri"/>
      <family val="2"/>
      <scheme val="minor"/>
    </font>
    <font>
      <b/>
      <sz val="12"/>
      <color theme="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3"/>
        <bgColor theme="4"/>
      </patternFill>
    </fill>
    <fill>
      <patternFill patternType="solid">
        <fgColor theme="9"/>
        <bgColor indexed="64"/>
      </patternFill>
    </fill>
  </fills>
  <borders count="3">
    <border>
      <left/>
      <right/>
      <top/>
      <bottom/>
      <diagonal/>
    </border>
    <border>
      <left/>
      <right/>
      <top/>
      <bottom style="thick">
        <color theme="4"/>
      </bottom>
      <diagonal/>
    </border>
    <border>
      <left style="thin">
        <color theme="2" tint="-9.9948118533890809E-2"/>
      </left>
      <right style="thin">
        <color theme="2" tint="-9.9948118533890809E-2"/>
      </right>
      <top style="thin">
        <color theme="2" tint="-9.9948118533890809E-2"/>
      </top>
      <bottom style="thin">
        <color theme="2" tint="-9.9948118533890809E-2"/>
      </bottom>
      <diagonal/>
    </border>
  </borders>
  <cellStyleXfs count="1">
    <xf numFmtId="0" fontId="0" fillId="0" borderId="0">
      <alignment vertical="center"/>
    </xf>
  </cellStyleXfs>
  <cellXfs count="26">
    <xf numFmtId="0" fontId="0" fillId="0" borderId="0" xfId="0">
      <alignment vertical="center"/>
    </xf>
    <xf numFmtId="14" fontId="0" fillId="0" borderId="0" xfId="0" applyNumberFormat="1">
      <alignment vertical="center"/>
    </xf>
    <xf numFmtId="16" fontId="0" fillId="0" borderId="0" xfId="0" applyNumberFormat="1">
      <alignment vertical="center"/>
    </xf>
    <xf numFmtId="164" fontId="0" fillId="0" borderId="0" xfId="0" applyNumberFormat="1">
      <alignment vertical="center"/>
    </xf>
    <xf numFmtId="0" fontId="0" fillId="3" borderId="1" xfId="0" applyFill="1" applyBorder="1" applyProtection="1">
      <alignment vertical="center"/>
    </xf>
    <xf numFmtId="0" fontId="0" fillId="2" borderId="0" xfId="0" applyFill="1" applyProtection="1">
      <alignment vertical="center"/>
    </xf>
    <xf numFmtId="0" fontId="0" fillId="0" borderId="0" xfId="0" applyProtection="1">
      <alignment vertical="center"/>
    </xf>
    <xf numFmtId="0" fontId="1" fillId="0" borderId="0" xfId="0" applyFont="1" applyProtection="1">
      <alignment vertical="center"/>
    </xf>
    <xf numFmtId="0" fontId="0" fillId="0" borderId="1" xfId="0" applyBorder="1" applyProtection="1">
      <alignment vertical="center"/>
    </xf>
    <xf numFmtId="0" fontId="0" fillId="0" borderId="0" xfId="0" applyFill="1" applyProtection="1">
      <alignment vertical="center"/>
    </xf>
    <xf numFmtId="0" fontId="4" fillId="0" borderId="0" xfId="0" applyFont="1" applyFill="1" applyBorder="1" applyAlignment="1" applyProtection="1">
      <alignment horizontal="left" vertical="center" indent="1"/>
    </xf>
    <xf numFmtId="0" fontId="0" fillId="0" borderId="0" xfId="0" applyFont="1" applyFill="1" applyBorder="1" applyAlignment="1" applyProtection="1">
      <alignment horizontal="left" vertical="center" indent="1"/>
    </xf>
    <xf numFmtId="0" fontId="3" fillId="0" borderId="0" xfId="0" applyFont="1" applyFill="1" applyAlignment="1" applyProtection="1">
      <alignment horizontal="right"/>
    </xf>
    <xf numFmtId="14" fontId="2" fillId="0" borderId="2" xfId="0" applyNumberFormat="1" applyFont="1" applyFill="1" applyBorder="1" applyAlignment="1" applyProtection="1">
      <alignment horizontal="center" vertical="center"/>
    </xf>
    <xf numFmtId="0" fontId="5" fillId="3" borderId="1" xfId="0" applyFont="1" applyFill="1" applyBorder="1" applyAlignment="1" applyProtection="1">
      <alignment horizontal="left" vertical="center"/>
    </xf>
    <xf numFmtId="165" fontId="0" fillId="0" borderId="0" xfId="0" applyNumberFormat="1" applyFont="1" applyFill="1" applyBorder="1" applyAlignment="1" applyProtection="1">
      <alignment horizontal="left" vertical="center" indent="1"/>
    </xf>
    <xf numFmtId="0" fontId="6" fillId="4" borderId="0" xfId="0" applyFont="1" applyFill="1" applyBorder="1" applyAlignment="1">
      <alignment horizontal="left" vertical="center" indent="1"/>
    </xf>
    <xf numFmtId="0" fontId="0" fillId="0" borderId="0" xfId="0" applyAlignment="1" applyProtection="1">
      <alignment horizontal="left" vertical="center" indent="1"/>
    </xf>
    <xf numFmtId="165" fontId="0" fillId="0" borderId="0" xfId="0" applyNumberFormat="1" applyAlignment="1" applyProtection="1">
      <alignment horizontal="left" vertical="center" indent="1"/>
    </xf>
    <xf numFmtId="0" fontId="7" fillId="0" borderId="0" xfId="0" applyFont="1">
      <alignment vertical="center"/>
    </xf>
    <xf numFmtId="0" fontId="7" fillId="0" borderId="0" xfId="0" applyFont="1" applyAlignment="1">
      <alignment horizontal="left" vertical="center"/>
    </xf>
    <xf numFmtId="0" fontId="0" fillId="5" borderId="0" xfId="0" applyFill="1">
      <alignment vertical="center"/>
    </xf>
    <xf numFmtId="0" fontId="8" fillId="5" borderId="0" xfId="0" applyFont="1" applyFill="1">
      <alignment vertical="center"/>
    </xf>
    <xf numFmtId="14" fontId="0" fillId="0" borderId="0" xfId="0" applyNumberFormat="1" applyProtection="1">
      <alignment vertical="center"/>
    </xf>
    <xf numFmtId="0" fontId="8" fillId="0" borderId="0" xfId="0" applyFont="1" applyFill="1">
      <alignment vertical="center"/>
    </xf>
    <xf numFmtId="0" fontId="0" fillId="0" borderId="0" xfId="0" applyFill="1">
      <alignment vertical="center"/>
    </xf>
  </cellXfs>
  <cellStyles count="1">
    <cellStyle name="Normal" xfId="0" builtinId="0" customBuiltin="1"/>
  </cellStyles>
  <dxfs count="8">
    <dxf>
      <numFmt numFmtId="165" formatCode="yyyy/mm/dd;@"/>
      <alignment horizontal="left" vertical="center" textRotation="0" wrapText="0" indent="1" justifyLastLine="0" shrinkToFit="0" readingOrder="0"/>
      <protection locked="1" hidden="0"/>
    </dxf>
    <dxf>
      <alignment horizontal="left" vertical="center" textRotation="0" wrapText="0" indent="1" justifyLastLine="0" shrinkToFit="0" readingOrder="0"/>
      <protection locked="1" hidden="0"/>
    </dxf>
    <dxf>
      <protection locked="1" hidden="0"/>
    </dxf>
    <dxf>
      <protection locked="1" hidden="0"/>
    </dxf>
    <dxf>
      <font>
        <color theme="3"/>
      </font>
      <fill>
        <patternFill>
          <bgColor theme="2"/>
        </patternFill>
      </fill>
    </dxf>
    <dxf>
      <font>
        <color theme="3"/>
      </font>
    </dxf>
    <dxf>
      <font>
        <color theme="0"/>
      </font>
      <fill>
        <patternFill patternType="solid">
          <fgColor theme="4"/>
          <bgColor theme="3"/>
        </patternFill>
      </fill>
      <border diagonalUp="0" diagonalDown="0">
        <left/>
        <right/>
        <top/>
        <bottom/>
        <vertical/>
        <horizontal/>
      </border>
    </dxf>
    <dxf>
      <font>
        <color theme="1"/>
      </font>
      <border diagonalUp="0" diagonalDown="0">
        <left/>
        <right/>
        <top/>
        <bottom/>
        <vertical style="thin">
          <color theme="3" tint="0.59996337778862885"/>
        </vertical>
        <horizontal/>
      </border>
    </dxf>
  </dxfs>
  <tableStyles count="1" defaultTableStyle="TableStyleMedium2" defaultPivotStyle="PivotStyleLight8">
    <tableStyle name="Project Timeline" pivot="0" count="4">
      <tableStyleElement type="wholeTable" dxfId="7"/>
      <tableStyleElement type="headerRow" dxfId="6"/>
      <tableStyleElement type="firstRowStripe" dxfId="5"/>
      <tableStyleElement type="secondRowStripe" dxfId="4"/>
    </tableStyle>
  </tableStyles>
  <colors>
    <mruColors>
      <color rgb="FFCCFFCC"/>
      <color rgb="FFD1CBE1"/>
      <color rgb="FFFED9CD"/>
      <color rgb="FFFF5757"/>
      <color rgb="FFFAEB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
          <c:y val="0"/>
          <c:w val="1"/>
          <c:h val="1"/>
        </c:manualLayout>
      </c:layout>
      <c:lineChart>
        <c:grouping val="standard"/>
        <c:varyColors val="0"/>
        <c:ser>
          <c:idx val="19"/>
          <c:order val="3"/>
          <c:tx>
            <c:strRef>
              <c:f>calculs!$C$15</c:f>
              <c:strCache>
                <c:ptCount val="1"/>
                <c:pt idx="0">
                  <c:v>avr 2015</c:v>
                </c:pt>
              </c:strCache>
            </c:strRef>
          </c:tx>
          <c:spPr>
            <a:ln w="228600" cap="sq">
              <a:solidFill>
                <a:schemeClr val="accent3"/>
              </a:solidFill>
            </a:ln>
          </c:spPr>
          <c:marker>
            <c:symbol val="none"/>
          </c:marker>
          <c:val>
            <c:numRef>
              <c:f>calculs!$D$15:$AG$15</c:f>
              <c:numCache>
                <c:formatCode>General</c:formatCode>
                <c:ptCount val="30"/>
                <c:pt idx="0">
                  <c:v>0.5</c:v>
                </c:pt>
                <c:pt idx="1">
                  <c:v>0.5</c:v>
                </c:pt>
                <c:pt idx="2">
                  <c:v>0.5</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20"/>
          <c:order val="4"/>
          <c:tx>
            <c:strRef>
              <c:f>calculs!$C$17</c:f>
              <c:strCache>
                <c:ptCount val="1"/>
                <c:pt idx="0">
                  <c:v>mai 2015</c:v>
                </c:pt>
              </c:strCache>
            </c:strRef>
          </c:tx>
          <c:spPr>
            <a:ln w="228600" cap="sq">
              <a:solidFill>
                <a:schemeClr val="accent2"/>
              </a:solidFill>
            </a:ln>
          </c:spPr>
          <c:marker>
            <c:symbol val="none"/>
          </c:marker>
          <c:val>
            <c:numRef>
              <c:f>calculs!$D$17:$AG$17</c:f>
              <c:numCache>
                <c:formatCode>General</c:formatCode>
                <c:ptCount val="30"/>
                <c:pt idx="0">
                  <c:v>#N/A</c:v>
                </c:pt>
                <c:pt idx="1">
                  <c:v>#N/A</c:v>
                </c:pt>
                <c:pt idx="2">
                  <c:v>#N/A</c:v>
                </c:pt>
                <c:pt idx="3">
                  <c:v>0.5</c:v>
                </c:pt>
                <c:pt idx="4">
                  <c:v>0.5</c:v>
                </c:pt>
                <c:pt idx="5">
                  <c:v>0.5</c:v>
                </c:pt>
                <c:pt idx="6">
                  <c:v>0.5</c:v>
                </c:pt>
                <c:pt idx="7">
                  <c:v>0.5</c:v>
                </c:pt>
                <c:pt idx="8">
                  <c:v>0.5</c:v>
                </c:pt>
                <c:pt idx="9">
                  <c:v>0.5</c:v>
                </c:pt>
                <c:pt idx="10">
                  <c:v>0.5</c:v>
                </c:pt>
                <c:pt idx="11">
                  <c:v>0.5</c:v>
                </c:pt>
                <c:pt idx="12">
                  <c:v>0.5</c:v>
                </c:pt>
                <c:pt idx="13">
                  <c:v>0.5</c:v>
                </c:pt>
                <c:pt idx="14">
                  <c:v>0.5</c:v>
                </c:pt>
                <c:pt idx="15">
                  <c:v>0.5</c:v>
                </c:pt>
                <c:pt idx="16">
                  <c:v>0.5</c:v>
                </c:pt>
                <c:pt idx="17">
                  <c:v>0.5</c:v>
                </c:pt>
                <c:pt idx="18">
                  <c:v>0.5</c:v>
                </c:pt>
                <c:pt idx="19">
                  <c:v>0.5</c:v>
                </c:pt>
                <c:pt idx="20">
                  <c:v>0.5</c:v>
                </c:pt>
                <c:pt idx="21">
                  <c:v>0.5</c:v>
                </c:pt>
                <c:pt idx="22">
                  <c:v>0.5</c:v>
                </c:pt>
                <c:pt idx="23">
                  <c:v>0.5</c:v>
                </c:pt>
                <c:pt idx="24">
                  <c:v>0.5</c:v>
                </c:pt>
                <c:pt idx="25">
                  <c:v>0.5</c:v>
                </c:pt>
                <c:pt idx="26">
                  <c:v>0.5</c:v>
                </c:pt>
                <c:pt idx="27">
                  <c:v>0.5</c:v>
                </c:pt>
                <c:pt idx="28">
                  <c:v>0.5</c:v>
                </c:pt>
                <c:pt idx="29">
                  <c:v>0.5</c:v>
                </c:pt>
              </c:numCache>
            </c:numRef>
          </c:val>
          <c:smooth val="0"/>
        </c:ser>
        <c:ser>
          <c:idx val="21"/>
          <c:order val="5"/>
          <c:tx>
            <c:strRef>
              <c:f>calculs!$C$20</c:f>
              <c:strCache>
                <c:ptCount val="1"/>
                <c:pt idx="0">
                  <c:v>mai 2015</c:v>
                </c:pt>
              </c:strCache>
            </c:strRef>
          </c:tx>
          <c:marker>
            <c:symbol val="none"/>
          </c:marker>
          <c:dLbls>
            <c:spPr>
              <a:noFill/>
              <a:ln>
                <a:noFill/>
              </a:ln>
              <a:effectLst/>
            </c:spPr>
            <c:txPr>
              <a:bodyPr/>
              <a:lstStyle/>
              <a:p>
                <a:pPr>
                  <a:defRPr sz="1200">
                    <a:solidFill>
                      <a:schemeClr val="bg1"/>
                    </a:solidFill>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calculs!$D$20:$AG$20</c:f>
              <c:numCache>
                <c:formatCode>General</c:formatCode>
                <c:ptCount val="30"/>
                <c:pt idx="0">
                  <c:v>#N/A</c:v>
                </c:pt>
                <c:pt idx="1">
                  <c:v>#N/A</c:v>
                </c:pt>
                <c:pt idx="2">
                  <c:v>#N/A</c:v>
                </c:pt>
                <c:pt idx="3">
                  <c:v>#N/A</c:v>
                </c:pt>
                <c:pt idx="4">
                  <c:v>0.5</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22"/>
          <c:order val="6"/>
          <c:tx>
            <c:strRef>
              <c:f>calculs!$C$19</c:f>
              <c:strCache>
                <c:ptCount val="1"/>
                <c:pt idx="0">
                  <c:v>avr 2015</c:v>
                </c:pt>
              </c:strCache>
            </c:strRef>
          </c:tx>
          <c:spPr>
            <a:ln w="209550" cap="sq"/>
          </c:spPr>
          <c:marker>
            <c:symbol val="none"/>
          </c:marker>
          <c:dPt>
            <c:idx val="2"/>
            <c:bubble3D val="0"/>
            <c:spPr>
              <a:ln w="28575" cap="sq"/>
            </c:spPr>
          </c:dPt>
          <c:dLbls>
            <c:spPr>
              <a:noFill/>
              <a:ln>
                <a:noFill/>
              </a:ln>
              <a:effectLst/>
            </c:spPr>
            <c:txPr>
              <a:bodyPr/>
              <a:lstStyle/>
              <a:p>
                <a:pPr>
                  <a:defRPr sz="1200">
                    <a:solidFill>
                      <a:schemeClr val="bg1"/>
                    </a:solidFill>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calculs!$D$19:$AG$19</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24"/>
          <c:order val="7"/>
          <c:tx>
            <c:v>Ligne en pointillés pour les jours</c:v>
          </c:tx>
          <c:spPr>
            <a:ln w="15875">
              <a:solidFill>
                <a:schemeClr val="tx1"/>
              </a:solidFill>
            </a:ln>
          </c:spPr>
          <c:marker>
            <c:symbol val="circle"/>
            <c:size val="5"/>
            <c:spPr>
              <a:solidFill>
                <a:schemeClr val="tx2"/>
              </a:solidFill>
              <a:ln>
                <a:solidFill>
                  <a:schemeClr val="tx1"/>
                </a:solidFill>
              </a:ln>
            </c:spPr>
          </c:marker>
          <c:dLbls>
            <c:dLbl>
              <c:idx val="0"/>
              <c:layout/>
              <c:tx>
                <c:strRef>
                  <c:f>calculs!$D$24</c:f>
                  <c:strCache>
                    <c:ptCount val="1"/>
                    <c:pt idx="0">
                      <c:v>28</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{7DAA0AF5-AF43-4833-B482-E56C0A0A31EB}</c15:txfldGUID>
                      <c15:f>calculs!$D$24</c15:f>
                      <c15:dlblFieldTableCache>
                        <c:ptCount val="1"/>
                        <c:pt idx="0">
                          <c:v>28</c:v>
                        </c:pt>
                      </c15:dlblFieldTableCache>
                    </c15:dlblFTEntry>
                  </c15:dlblFieldTable>
                  <c15:showDataLabelsRange val="0"/>
                </c:ext>
              </c:extLst>
            </c:dLbl>
            <c:dLbl>
              <c:idx val="1"/>
              <c:layout/>
              <c:tx>
                <c:strRef>
                  <c:f>calculs!$E$24</c:f>
                  <c:strCache>
                    <c:ptCount val="1"/>
                    <c:pt idx="0">
                      <c:v>29</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{E283A638-B461-4C9D-8A46-44A1CAC42AAC}</c15:txfldGUID>
                      <c15:f>calculs!$E$24</c15:f>
                      <c15:dlblFieldTableCache>
                        <c:ptCount val="1"/>
                        <c:pt idx="0">
                          <c:v>29</c:v>
                        </c:pt>
                      </c15:dlblFieldTableCache>
                    </c15:dlblFTEntry>
                  </c15:dlblFieldTable>
                  <c15:showDataLabelsRange val="0"/>
                </c:ext>
              </c:extLst>
            </c:dLbl>
            <c:dLbl>
              <c:idx val="2"/>
              <c:layout/>
              <c:tx>
                <c:strRef>
                  <c:f>calculs!$F$24</c:f>
                  <c:strCache>
                    <c:ptCount val="1"/>
                    <c:pt idx="0">
                      <c:v>30</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{43AB14A0-72C3-48E7-B07B-10BD12E864C7}</c15:txfldGUID>
                      <c15:f>calculs!$F$24</c15:f>
                      <c15:dlblFieldTableCache>
                        <c:ptCount val="1"/>
                        <c:pt idx="0">
                          <c:v>30</c:v>
                        </c:pt>
                      </c15:dlblFieldTableCache>
                    </c15:dlblFTEntry>
                  </c15:dlblFieldTable>
                  <c15:showDataLabelsRange val="0"/>
                </c:ext>
              </c:extLst>
            </c:dLbl>
            <c:dLbl>
              <c:idx val="3"/>
              <c:layout/>
              <c:tx>
                <c:strRef>
                  <c:f>calculs!$G$24</c:f>
                  <c:strCache>
                    <c:ptCount val="1"/>
                    <c:pt idx="0">
                      <c:v>01</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{2470EF13-2A7F-4487-BAF1-EDE7F8FB464A}</c15:txfldGUID>
                      <c15:f>calculs!$G$24</c15:f>
                      <c15:dlblFieldTableCache>
                        <c:ptCount val="1"/>
                        <c:pt idx="0">
                          <c:v>01</c:v>
                        </c:pt>
                      </c15:dlblFieldTableCache>
                    </c15:dlblFTEntry>
                  </c15:dlblFieldTable>
                  <c15:showDataLabelsRange val="0"/>
                </c:ext>
              </c:extLst>
            </c:dLbl>
            <c:dLbl>
              <c:idx val="4"/>
              <c:layout/>
              <c:tx>
                <c:strRef>
                  <c:f>calculs!$H$24</c:f>
                  <c:strCache>
                    <c:ptCount val="1"/>
                    <c:pt idx="0">
                      <c:v>02</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{F7BD26DE-C3FA-4401-97E8-FAB52F52C642}</c15:txfldGUID>
                      <c15:f>calculs!$H$24</c15:f>
                      <c15:dlblFieldTableCache>
                        <c:ptCount val="1"/>
                        <c:pt idx="0">
                          <c:v>02</c:v>
                        </c:pt>
                      </c15:dlblFieldTableCache>
                    </c15:dlblFTEntry>
                  </c15:dlblFieldTable>
                  <c15:showDataLabelsRange val="0"/>
                </c:ext>
              </c:extLst>
            </c:dLbl>
            <c:dLbl>
              <c:idx val="5"/>
              <c:layout/>
              <c:tx>
                <c:strRef>
                  <c:f>calculs!$I$24</c:f>
                  <c:strCache>
                    <c:ptCount val="1"/>
                    <c:pt idx="0">
                      <c:v>03</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{89D53B08-C2F7-4B6F-9DF2-AA49D633C9EC}</c15:txfldGUID>
                      <c15:f>calculs!$I$24</c15:f>
                      <c15:dlblFieldTableCache>
                        <c:ptCount val="1"/>
                        <c:pt idx="0">
                          <c:v>03</c:v>
                        </c:pt>
                      </c15:dlblFieldTableCache>
                    </c15:dlblFTEntry>
                  </c15:dlblFieldTable>
                  <c15:showDataLabelsRange val="0"/>
                </c:ext>
              </c:extLst>
            </c:dLbl>
            <c:dLbl>
              <c:idx val="6"/>
              <c:layout/>
              <c:tx>
                <c:strRef>
                  <c:f>calculs!$J$24</c:f>
                  <c:strCache>
                    <c:ptCount val="1"/>
                    <c:pt idx="0">
                      <c:v>04</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{A05045A3-1722-4A79-9A63-932E0027AC8D}</c15:txfldGUID>
                      <c15:f>calculs!$J$24</c15:f>
                      <c15:dlblFieldTableCache>
                        <c:ptCount val="1"/>
                        <c:pt idx="0">
                          <c:v>04</c:v>
                        </c:pt>
                      </c15:dlblFieldTableCache>
                    </c15:dlblFTEntry>
                  </c15:dlblFieldTable>
                  <c15:showDataLabelsRange val="0"/>
                </c:ext>
              </c:extLst>
            </c:dLbl>
            <c:dLbl>
              <c:idx val="7"/>
              <c:layout/>
              <c:tx>
                <c:strRef>
                  <c:f>calculs!$K$24</c:f>
                  <c:strCache>
                    <c:ptCount val="1"/>
                    <c:pt idx="0">
                      <c:v>05</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{A412DFE9-CC47-4099-9DF8-D2ED35972B60}</c15:txfldGUID>
                      <c15:f>calculs!$K$24</c15:f>
                      <c15:dlblFieldTableCache>
                        <c:ptCount val="1"/>
                        <c:pt idx="0">
                          <c:v>05</c:v>
                        </c:pt>
                      </c15:dlblFieldTableCache>
                    </c15:dlblFTEntry>
                  </c15:dlblFieldTable>
                  <c15:showDataLabelsRange val="0"/>
                </c:ext>
              </c:extLst>
            </c:dLbl>
            <c:dLbl>
              <c:idx val="8"/>
              <c:layout/>
              <c:tx>
                <c:strRef>
                  <c:f>calculs!$L$24</c:f>
                  <c:strCache>
                    <c:ptCount val="1"/>
                    <c:pt idx="0">
                      <c:v>06</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{DF017110-1CF7-4D26-A90E-18A9600DE7F3}</c15:txfldGUID>
                      <c15:f>calculs!$L$24</c15:f>
                      <c15:dlblFieldTableCache>
                        <c:ptCount val="1"/>
                        <c:pt idx="0">
                          <c:v>06</c:v>
                        </c:pt>
                      </c15:dlblFieldTableCache>
                    </c15:dlblFTEntry>
                  </c15:dlblFieldTable>
                  <c15:showDataLabelsRange val="0"/>
                </c:ext>
              </c:extLst>
            </c:dLbl>
            <c:dLbl>
              <c:idx val="9"/>
              <c:layout/>
              <c:tx>
                <c:strRef>
                  <c:f>calculs!$M$24</c:f>
                  <c:strCache>
                    <c:ptCount val="1"/>
                    <c:pt idx="0">
                      <c:v>07</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{6745F847-1F35-45FA-A852-2143A090E83C}</c15:txfldGUID>
                      <c15:f>calculs!$M$24</c15:f>
                      <c15:dlblFieldTableCache>
                        <c:ptCount val="1"/>
                        <c:pt idx="0">
                          <c:v>07</c:v>
                        </c:pt>
                      </c15:dlblFieldTableCache>
                    </c15:dlblFTEntry>
                  </c15:dlblFieldTable>
                  <c15:showDataLabelsRange val="0"/>
                </c:ext>
              </c:extLst>
            </c:dLbl>
            <c:dLbl>
              <c:idx val="10"/>
              <c:layout/>
              <c:tx>
                <c:strRef>
                  <c:f>calculs!$N$24</c:f>
                  <c:strCache>
                    <c:ptCount val="1"/>
                    <c:pt idx="0">
                      <c:v>08</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{A3D3650A-2A9E-4C17-8FA4-F197D90B9E43}</c15:txfldGUID>
                      <c15:f>calculs!$N$24</c15:f>
                      <c15:dlblFieldTableCache>
                        <c:ptCount val="1"/>
                        <c:pt idx="0">
                          <c:v>08</c:v>
                        </c:pt>
                      </c15:dlblFieldTableCache>
                    </c15:dlblFTEntry>
                  </c15:dlblFieldTable>
                  <c15:showDataLabelsRange val="0"/>
                </c:ext>
              </c:extLst>
            </c:dLbl>
            <c:dLbl>
              <c:idx val="11"/>
              <c:layout>
                <c:manualLayout>
                  <c:x val="-2.0153085178313167E-2"/>
                  <c:y val="-4.5136375496922537E-2"/>
                </c:manualLayout>
              </c:layout>
              <c:tx>
                <c:strRef>
                  <c:f>calculs!$O$24</c:f>
                  <c:strCache>
                    <c:ptCount val="1"/>
                    <c:pt idx="0">
                      <c:v>09</c:v>
                    </c:pt>
                  </c:strCache>
                </c:strRef>
              </c:tx>
              <c:dLblPos val="r"/>
              <c:showLegendKey val="0"/>
              <c:showVal val="0"/>
              <c:showCatName val="0"/>
              <c:showSerName val="0"/>
              <c:showPercent val="0"/>
              <c:showBubbleSize val="0"/>
              <c:extLst>
                <c:ext xmlns:c15="http://schemas.microsoft.com/office/drawing/2012/chart" uri="{CE6537A1-D6FC-4f65-9D91-7224C49458BB}">
                  <c15:layout/>
                  <c15:dlblFieldTable>
                    <c15:dlblFTEntry>
                      <c15:txfldGUID>{2D481555-43AD-41F5-BC6A-EB57AA15CAC3}</c15:txfldGUID>
                      <c15:f>calculs!$O$24</c15:f>
                      <c15:dlblFieldTableCache>
                        <c:ptCount val="1"/>
                        <c:pt idx="0">
                          <c:v>09</c:v>
                        </c:pt>
                      </c15:dlblFieldTableCache>
                    </c15:dlblFTEntry>
                  </c15:dlblFieldTable>
                  <c15:showDataLabelsRange val="0"/>
                </c:ext>
              </c:extLst>
            </c:dLbl>
            <c:dLbl>
              <c:idx val="12"/>
              <c:layout/>
              <c:tx>
                <c:strRef>
                  <c:f>calculs!$P$24</c:f>
                  <c:strCache>
                    <c:ptCount val="1"/>
                    <c:pt idx="0">
                      <c:v>10</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{FB459ABA-5F02-46E9-B536-23FCC4B1707C}</c15:txfldGUID>
                      <c15:f>calculs!$P$24</c15:f>
                      <c15:dlblFieldTableCache>
                        <c:ptCount val="1"/>
                        <c:pt idx="0">
                          <c:v>10</c:v>
                        </c:pt>
                      </c15:dlblFieldTableCache>
                    </c15:dlblFTEntry>
                  </c15:dlblFieldTable>
                  <c15:showDataLabelsRange val="0"/>
                </c:ext>
              </c:extLst>
            </c:dLbl>
            <c:dLbl>
              <c:idx val="13"/>
              <c:layout/>
              <c:tx>
                <c:strRef>
                  <c:f>calculs!$Q$24</c:f>
                  <c:strCache>
                    <c:ptCount val="1"/>
                    <c:pt idx="0">
                      <c:v>11</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{BEA9AEAA-05F0-4C18-98E5-018CEEE26CEC}</c15:txfldGUID>
                      <c15:f>calculs!$Q$24</c15:f>
                      <c15:dlblFieldTableCache>
                        <c:ptCount val="1"/>
                        <c:pt idx="0">
                          <c:v>11</c:v>
                        </c:pt>
                      </c15:dlblFieldTableCache>
                    </c15:dlblFTEntry>
                  </c15:dlblFieldTable>
                  <c15:showDataLabelsRange val="0"/>
                </c:ext>
              </c:extLst>
            </c:dLbl>
            <c:dLbl>
              <c:idx val="14"/>
              <c:layout/>
              <c:tx>
                <c:strRef>
                  <c:f>calculs!$R$24</c:f>
                  <c:strCache>
                    <c:ptCount val="1"/>
                    <c:pt idx="0">
                      <c:v>12</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{BED1DFE1-3201-409E-93A3-9B4B3F9DA655}</c15:txfldGUID>
                      <c15:f>calculs!$R$24</c15:f>
                      <c15:dlblFieldTableCache>
                        <c:ptCount val="1"/>
                        <c:pt idx="0">
                          <c:v>12</c:v>
                        </c:pt>
                      </c15:dlblFieldTableCache>
                    </c15:dlblFTEntry>
                  </c15:dlblFieldTable>
                  <c15:showDataLabelsRange val="0"/>
                </c:ext>
              </c:extLst>
            </c:dLbl>
            <c:dLbl>
              <c:idx val="15"/>
              <c:layout/>
              <c:tx>
                <c:strRef>
                  <c:f>calculs!$S$24</c:f>
                  <c:strCache>
                    <c:ptCount val="1"/>
                    <c:pt idx="0">
                      <c:v>13</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{A479C653-43B1-485B-B4AF-610A20CBDE61}</c15:txfldGUID>
                      <c15:f>calculs!$S$24</c15:f>
                      <c15:dlblFieldTableCache>
                        <c:ptCount val="1"/>
                        <c:pt idx="0">
                          <c:v>13</c:v>
                        </c:pt>
                      </c15:dlblFieldTableCache>
                    </c15:dlblFTEntry>
                  </c15:dlblFieldTable>
                  <c15:showDataLabelsRange val="0"/>
                </c:ext>
              </c:extLst>
            </c:dLbl>
            <c:dLbl>
              <c:idx val="16"/>
              <c:layout/>
              <c:tx>
                <c:strRef>
                  <c:f>calculs!$T$24</c:f>
                  <c:strCache>
                    <c:ptCount val="1"/>
                    <c:pt idx="0">
                      <c:v>14</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{D0C127DB-AD28-4AB0-95F3-F8B2242BCFD2}</c15:txfldGUID>
                      <c15:f>calculs!$T$24</c15:f>
                      <c15:dlblFieldTableCache>
                        <c:ptCount val="1"/>
                        <c:pt idx="0">
                          <c:v>14</c:v>
                        </c:pt>
                      </c15:dlblFieldTableCache>
                    </c15:dlblFTEntry>
                  </c15:dlblFieldTable>
                  <c15:showDataLabelsRange val="0"/>
                </c:ext>
              </c:extLst>
            </c:dLbl>
            <c:dLbl>
              <c:idx val="17"/>
              <c:layout/>
              <c:tx>
                <c:strRef>
                  <c:f>calculs!$U$24</c:f>
                  <c:strCache>
                    <c:ptCount val="1"/>
                    <c:pt idx="0">
                      <c:v>15</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{BBED2299-68AF-45B4-8D8F-B294B547A76A}</c15:txfldGUID>
                      <c15:f>calculs!$U$24</c15:f>
                      <c15:dlblFieldTableCache>
                        <c:ptCount val="1"/>
                        <c:pt idx="0">
                          <c:v>15</c:v>
                        </c:pt>
                      </c15:dlblFieldTableCache>
                    </c15:dlblFTEntry>
                  </c15:dlblFieldTable>
                  <c15:showDataLabelsRange val="0"/>
                </c:ext>
              </c:extLst>
            </c:dLbl>
            <c:dLbl>
              <c:idx val="18"/>
              <c:layout/>
              <c:tx>
                <c:strRef>
                  <c:f>calculs!$V$24</c:f>
                  <c:strCache>
                    <c:ptCount val="1"/>
                    <c:pt idx="0">
                      <c:v>16</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{49AF2BC9-2068-4B1B-A11A-B9767DB99ACE}</c15:txfldGUID>
                      <c15:f>calculs!$V$24</c15:f>
                      <c15:dlblFieldTableCache>
                        <c:ptCount val="1"/>
                        <c:pt idx="0">
                          <c:v>16</c:v>
                        </c:pt>
                      </c15:dlblFieldTableCache>
                    </c15:dlblFTEntry>
                  </c15:dlblFieldTable>
                  <c15:showDataLabelsRange val="0"/>
                </c:ext>
              </c:extLst>
            </c:dLbl>
            <c:dLbl>
              <c:idx val="19"/>
              <c:layout/>
              <c:tx>
                <c:strRef>
                  <c:f>calculs!$W$24</c:f>
                  <c:strCache>
                    <c:ptCount val="1"/>
                    <c:pt idx="0">
                      <c:v>17</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{E0376BFC-FEA4-4363-A5FD-A3EE46604651}</c15:txfldGUID>
                      <c15:f>calculs!$W$24</c15:f>
                      <c15:dlblFieldTableCache>
                        <c:ptCount val="1"/>
                        <c:pt idx="0">
                          <c:v>17</c:v>
                        </c:pt>
                      </c15:dlblFieldTableCache>
                    </c15:dlblFTEntry>
                  </c15:dlblFieldTable>
                  <c15:showDataLabelsRange val="0"/>
                </c:ext>
              </c:extLst>
            </c:dLbl>
            <c:dLbl>
              <c:idx val="20"/>
              <c:layout/>
              <c:tx>
                <c:strRef>
                  <c:f>calculs!$X$24</c:f>
                  <c:strCache>
                    <c:ptCount val="1"/>
                    <c:pt idx="0">
                      <c:v>18</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{F6D322ED-4468-4BB7-9D3D-86B753C037D0}</c15:txfldGUID>
                      <c15:f>calculs!$X$24</c15:f>
                      <c15:dlblFieldTableCache>
                        <c:ptCount val="1"/>
                        <c:pt idx="0">
                          <c:v>18</c:v>
                        </c:pt>
                      </c15:dlblFieldTableCache>
                    </c15:dlblFTEntry>
                  </c15:dlblFieldTable>
                  <c15:showDataLabelsRange val="0"/>
                </c:ext>
              </c:extLst>
            </c:dLbl>
            <c:dLbl>
              <c:idx val="21"/>
              <c:layout/>
              <c:tx>
                <c:strRef>
                  <c:f>calculs!$Y$24</c:f>
                  <c:strCache>
                    <c:ptCount val="1"/>
                    <c:pt idx="0">
                      <c:v>19</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{64C6B6C9-92E5-4435-81FA-7536D1F1BB35}</c15:txfldGUID>
                      <c15:f>calculs!$Y$24</c15:f>
                      <c15:dlblFieldTableCache>
                        <c:ptCount val="1"/>
                        <c:pt idx="0">
                          <c:v>19</c:v>
                        </c:pt>
                      </c15:dlblFieldTableCache>
                    </c15:dlblFTEntry>
                  </c15:dlblFieldTable>
                  <c15:showDataLabelsRange val="0"/>
                </c:ext>
              </c:extLst>
            </c:dLbl>
            <c:dLbl>
              <c:idx val="22"/>
              <c:layout/>
              <c:tx>
                <c:strRef>
                  <c:f>calculs!$Z$24</c:f>
                  <c:strCache>
                    <c:ptCount val="1"/>
                    <c:pt idx="0">
                      <c:v>20</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{79ABEF91-682D-4D79-841E-3BB9A8E41BC6}</c15:txfldGUID>
                      <c15:f>calculs!$Z$24</c15:f>
                      <c15:dlblFieldTableCache>
                        <c:ptCount val="1"/>
                        <c:pt idx="0">
                          <c:v>20</c:v>
                        </c:pt>
                      </c15:dlblFieldTableCache>
                    </c15:dlblFTEntry>
                  </c15:dlblFieldTable>
                  <c15:showDataLabelsRange val="0"/>
                </c:ext>
              </c:extLst>
            </c:dLbl>
            <c:dLbl>
              <c:idx val="23"/>
              <c:layout/>
              <c:tx>
                <c:strRef>
                  <c:f>calculs!$AA$24</c:f>
                  <c:strCache>
                    <c:ptCount val="1"/>
                    <c:pt idx="0">
                      <c:v>21</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{8E1E40CD-0AB5-4689-8B09-6BD023E8ED5B}</c15:txfldGUID>
                      <c15:f>calculs!$AA$24</c15:f>
                      <c15:dlblFieldTableCache>
                        <c:ptCount val="1"/>
                        <c:pt idx="0">
                          <c:v>21</c:v>
                        </c:pt>
                      </c15:dlblFieldTableCache>
                    </c15:dlblFTEntry>
                  </c15:dlblFieldTable>
                  <c15:showDataLabelsRange val="0"/>
                </c:ext>
              </c:extLst>
            </c:dLbl>
            <c:dLbl>
              <c:idx val="24"/>
              <c:layout/>
              <c:tx>
                <c:strRef>
                  <c:f>calculs!$AB$24</c:f>
                  <c:strCache>
                    <c:ptCount val="1"/>
                    <c:pt idx="0">
                      <c:v>22</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{1AC4F23B-61D9-4521-BAB7-E3FD3AB7F66A}</c15:txfldGUID>
                      <c15:f>calculs!$AB$24</c15:f>
                      <c15:dlblFieldTableCache>
                        <c:ptCount val="1"/>
                        <c:pt idx="0">
                          <c:v>22</c:v>
                        </c:pt>
                      </c15:dlblFieldTableCache>
                    </c15:dlblFTEntry>
                  </c15:dlblFieldTable>
                  <c15:showDataLabelsRange val="0"/>
                </c:ext>
              </c:extLst>
            </c:dLbl>
            <c:dLbl>
              <c:idx val="25"/>
              <c:layout/>
              <c:tx>
                <c:strRef>
                  <c:f>calculs!$AC$24</c:f>
                  <c:strCache>
                    <c:ptCount val="1"/>
                    <c:pt idx="0">
                      <c:v>23</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{17DC478F-49C0-4C39-BAD5-468EC0175B2D}</c15:txfldGUID>
                      <c15:f>calculs!$AC$24</c15:f>
                      <c15:dlblFieldTableCache>
                        <c:ptCount val="1"/>
                        <c:pt idx="0">
                          <c:v>23</c:v>
                        </c:pt>
                      </c15:dlblFieldTableCache>
                    </c15:dlblFTEntry>
                  </c15:dlblFieldTable>
                  <c15:showDataLabelsRange val="0"/>
                </c:ext>
              </c:extLst>
            </c:dLbl>
            <c:dLbl>
              <c:idx val="26"/>
              <c:layout/>
              <c:tx>
                <c:strRef>
                  <c:f>calculs!$AD$24</c:f>
                  <c:strCache>
                    <c:ptCount val="1"/>
                    <c:pt idx="0">
                      <c:v>24</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{B001AB6A-B791-465D-8375-0E0DA6DAE534}</c15:txfldGUID>
                      <c15:f>calculs!$AD$24</c15:f>
                      <c15:dlblFieldTableCache>
                        <c:ptCount val="1"/>
                        <c:pt idx="0">
                          <c:v>24</c:v>
                        </c:pt>
                      </c15:dlblFieldTableCache>
                    </c15:dlblFTEntry>
                  </c15:dlblFieldTable>
                  <c15:showDataLabelsRange val="0"/>
                </c:ext>
              </c:extLst>
            </c:dLbl>
            <c:dLbl>
              <c:idx val="27"/>
              <c:layout/>
              <c:tx>
                <c:strRef>
                  <c:f>calculs!$AE$24</c:f>
                  <c:strCache>
                    <c:ptCount val="1"/>
                    <c:pt idx="0">
                      <c:v>25</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{AAAB19E7-E881-4E20-936A-D0E98513FC7E}</c15:txfldGUID>
                      <c15:f>calculs!$AE$24</c15:f>
                      <c15:dlblFieldTableCache>
                        <c:ptCount val="1"/>
                        <c:pt idx="0">
                          <c:v>25</c:v>
                        </c:pt>
                      </c15:dlblFieldTableCache>
                    </c15:dlblFTEntry>
                  </c15:dlblFieldTable>
                  <c15:showDataLabelsRange val="0"/>
                </c:ext>
              </c:extLst>
            </c:dLbl>
            <c:dLbl>
              <c:idx val="28"/>
              <c:layout/>
              <c:tx>
                <c:strRef>
                  <c:f>calculs!$AF$24</c:f>
                  <c:strCache>
                    <c:ptCount val="1"/>
                    <c:pt idx="0">
                      <c:v>26</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{D6BC47D7-C83C-48AE-A5C1-A7BDF7BD5837}</c15:txfldGUID>
                      <c15:f>calculs!$AF$24</c15:f>
                      <c15:dlblFieldTableCache>
                        <c:ptCount val="1"/>
                        <c:pt idx="0">
                          <c:v>26</c:v>
                        </c:pt>
                      </c15:dlblFieldTableCache>
                    </c15:dlblFTEntry>
                  </c15:dlblFieldTable>
                  <c15:showDataLabelsRange val="0"/>
                </c:ext>
              </c:extLst>
            </c:dLbl>
            <c:dLbl>
              <c:idx val="29"/>
              <c:layout/>
              <c:tx>
                <c:strRef>
                  <c:f>calculs!$AG$24</c:f>
                  <c:strCache>
                    <c:ptCount val="1"/>
                    <c:pt idx="0">
                      <c:v>27</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{CB5F8A65-75B9-44FB-9B50-B26B86023CB9}</c15:txfldGUID>
                      <c15:f>calculs!$AG$24</c15:f>
                      <c15:dlblFieldTableCache>
                        <c:ptCount val="1"/>
                        <c:pt idx="0">
                          <c:v>27</c:v>
                        </c:pt>
                      </c15:dlblFieldTableCache>
                    </c15:dlblFTEntry>
                  </c15:dlblFieldTable>
                  <c15:showDataLabelsRange val="0"/>
                </c:ext>
              </c:extLst>
            </c:dLbl>
            <c:spPr>
              <a:noFill/>
              <a:ln>
                <a:noFill/>
              </a:ln>
              <a:effectLst/>
            </c:spPr>
            <c:txPr>
              <a:bodyPr/>
              <a:lstStyle/>
              <a:p>
                <a:pPr>
                  <a:defRPr sz="750"/>
                </a:pPr>
                <a:endParaRPr lang="fr-FR"/>
              </a:p>
            </c:txPr>
            <c:dLblPos val="t"/>
            <c:showLegendKey val="0"/>
            <c:showVal val="0"/>
            <c:showCatName val="0"/>
            <c:showSerName val="0"/>
            <c:showPercent val="0"/>
            <c:showBubbleSize val="0"/>
            <c:extLst>
              <c:ext xmlns:c15="http://schemas.microsoft.com/office/drawing/2012/chart" uri="{CE6537A1-D6FC-4f65-9D91-7224C49458BB}">
                <c15:showLeaderLines val="0"/>
              </c:ext>
            </c:extLst>
          </c:dLbls>
          <c:val>
            <c:numRef>
              <c:f>calculs!$D$23:$AG$23</c:f>
              <c:numCache>
                <c:formatCode>General</c:formatCode>
                <c:ptCount val="30"/>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pt idx="21">
                  <c:v>1.3</c:v>
                </c:pt>
                <c:pt idx="22">
                  <c:v>1.3</c:v>
                </c:pt>
                <c:pt idx="23">
                  <c:v>1.3</c:v>
                </c:pt>
                <c:pt idx="24">
                  <c:v>1.3</c:v>
                </c:pt>
                <c:pt idx="25">
                  <c:v>1.3</c:v>
                </c:pt>
                <c:pt idx="26">
                  <c:v>1.3</c:v>
                </c:pt>
                <c:pt idx="27">
                  <c:v>1.3</c:v>
                </c:pt>
                <c:pt idx="28">
                  <c:v>1.3</c:v>
                </c:pt>
                <c:pt idx="29">
                  <c:v>1.3</c:v>
                </c:pt>
              </c:numCache>
            </c:numRef>
          </c:val>
          <c:smooth val="0"/>
        </c:ser>
        <c:ser>
          <c:idx val="23"/>
          <c:order val="8"/>
          <c:tx>
            <c:v>Ligne en pointillés pour les jours applicable aux étiquettes de texte</c:v>
          </c:tx>
          <c:spPr>
            <a:ln>
              <a:noFill/>
            </a:ln>
          </c:spPr>
          <c:marker>
            <c:symbol val="none"/>
          </c:marker>
          <c:dLbls>
            <c:dLbl>
              <c:idx val="0"/>
              <c:layout/>
              <c:tx>
                <c:strRef>
                  <c:f>calculs!$D$22</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{65B5B533-95CB-4B8C-BCFB-62D541D93385}</c15:txfldGUID>
                      <c15:f>calculs!$D$22</c15:f>
                      <c15:dlblFieldTableCache>
                        <c:ptCount val="1"/>
                        <c:pt idx="0">
                          <c:v>MAR</c:v>
                        </c:pt>
                      </c15:dlblFieldTableCache>
                    </c15:dlblFTEntry>
                  </c15:dlblFieldTable>
                  <c15:showDataLabelsRange val="0"/>
                </c:ext>
              </c:extLst>
            </c:dLbl>
            <c:dLbl>
              <c:idx val="1"/>
              <c:layout/>
              <c:tx>
                <c:strRef>
                  <c:f>calculs!$E$22</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{ACC6ADDF-886C-430A-8B0A-C17D8BB95F88}</c15:txfldGUID>
                      <c15:f>calculs!$E$22</c15:f>
                      <c15:dlblFieldTableCache>
                        <c:ptCount val="1"/>
                        <c:pt idx="0">
                          <c:v>MER</c:v>
                        </c:pt>
                      </c15:dlblFieldTableCache>
                    </c15:dlblFTEntry>
                  </c15:dlblFieldTable>
                  <c15:showDataLabelsRange val="0"/>
                </c:ext>
              </c:extLst>
            </c:dLbl>
            <c:dLbl>
              <c:idx val="2"/>
              <c:layout/>
              <c:tx>
                <c:strRef>
                  <c:f>calculs!$F$22</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{180F7E2E-89D1-4295-BABF-196A355489AC}</c15:txfldGUID>
                      <c15:f>calculs!$F$22</c15:f>
                      <c15:dlblFieldTableCache>
                        <c:ptCount val="1"/>
                        <c:pt idx="0">
                          <c:v>JEU</c:v>
                        </c:pt>
                      </c15:dlblFieldTableCache>
                    </c15:dlblFTEntry>
                  </c15:dlblFieldTable>
                  <c15:showDataLabelsRange val="0"/>
                </c:ext>
              </c:extLst>
            </c:dLbl>
            <c:dLbl>
              <c:idx val="3"/>
              <c:layout/>
              <c:tx>
                <c:strRef>
                  <c:f>calculs!$G$22</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{9A8E251C-481A-46C3-BE30-1AEDD04C9085}</c15:txfldGUID>
                      <c15:f>calculs!$G$22</c15:f>
                      <c15:dlblFieldTableCache>
                        <c:ptCount val="1"/>
                        <c:pt idx="0">
                          <c:v>VEN</c:v>
                        </c:pt>
                      </c15:dlblFieldTableCache>
                    </c15:dlblFTEntry>
                  </c15:dlblFieldTable>
                  <c15:showDataLabelsRange val="0"/>
                </c:ext>
              </c:extLst>
            </c:dLbl>
            <c:dLbl>
              <c:idx val="4"/>
              <c:layout/>
              <c:tx>
                <c:strRef>
                  <c:f>calculs!$H$22</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{76537788-0F94-41B2-81FF-96D800DA2931}</c15:txfldGUID>
                      <c15:f>calculs!$H$22</c15:f>
                      <c15:dlblFieldTableCache>
                        <c:ptCount val="1"/>
                        <c:pt idx="0">
                          <c:v>SAM</c:v>
                        </c:pt>
                      </c15:dlblFieldTableCache>
                    </c15:dlblFTEntry>
                  </c15:dlblFieldTable>
                  <c15:showDataLabelsRange val="0"/>
                </c:ext>
              </c:extLst>
            </c:dLbl>
            <c:dLbl>
              <c:idx val="5"/>
              <c:layout/>
              <c:tx>
                <c:strRef>
                  <c:f>calculs!$I$22</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{76E8B845-AF11-4089-8465-D1AC87F99463}</c15:txfldGUID>
                      <c15:f>calculs!$I$22</c15:f>
                      <c15:dlblFieldTableCache>
                        <c:ptCount val="1"/>
                        <c:pt idx="0">
                          <c:v>DIM</c:v>
                        </c:pt>
                      </c15:dlblFieldTableCache>
                    </c15:dlblFTEntry>
                  </c15:dlblFieldTable>
                  <c15:showDataLabelsRange val="0"/>
                </c:ext>
              </c:extLst>
            </c:dLbl>
            <c:dLbl>
              <c:idx val="6"/>
              <c:layout/>
              <c:tx>
                <c:strRef>
                  <c:f>calculs!$J$22</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{EAA33B4F-EA0A-4CC0-A876-7D02755578C1}</c15:txfldGUID>
                      <c15:f>calculs!$J$22</c15:f>
                      <c15:dlblFieldTableCache>
                        <c:ptCount val="1"/>
                        <c:pt idx="0">
                          <c:v>LUN</c:v>
                        </c:pt>
                      </c15:dlblFieldTableCache>
                    </c15:dlblFTEntry>
                  </c15:dlblFieldTable>
                  <c15:showDataLabelsRange val="0"/>
                </c:ext>
              </c:extLst>
            </c:dLbl>
            <c:dLbl>
              <c:idx val="7"/>
              <c:layout/>
              <c:tx>
                <c:strRef>
                  <c:f>calculs!$K$22</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{2B70E3E6-47CF-4EB6-A5EA-7611294020CB}</c15:txfldGUID>
                      <c15:f>calculs!$K$22</c15:f>
                      <c15:dlblFieldTableCache>
                        <c:ptCount val="1"/>
                        <c:pt idx="0">
                          <c:v>MAR</c:v>
                        </c:pt>
                      </c15:dlblFieldTableCache>
                    </c15:dlblFTEntry>
                  </c15:dlblFieldTable>
                  <c15:showDataLabelsRange val="0"/>
                </c:ext>
              </c:extLst>
            </c:dLbl>
            <c:dLbl>
              <c:idx val="8"/>
              <c:layout/>
              <c:tx>
                <c:strRef>
                  <c:f>calculs!$L$22</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{6902CE1E-4CB0-40E3-B254-916C8E79DEC5}</c15:txfldGUID>
                      <c15:f>calculs!$L$22</c15:f>
                      <c15:dlblFieldTableCache>
                        <c:ptCount val="1"/>
                        <c:pt idx="0">
                          <c:v>MER</c:v>
                        </c:pt>
                      </c15:dlblFieldTableCache>
                    </c15:dlblFTEntry>
                  </c15:dlblFieldTable>
                  <c15:showDataLabelsRange val="0"/>
                </c:ext>
              </c:extLst>
            </c:dLbl>
            <c:dLbl>
              <c:idx val="9"/>
              <c:layout/>
              <c:tx>
                <c:strRef>
                  <c:f>calculs!$M$22</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{295D0691-2A20-444F-A59F-7565F394879C}</c15:txfldGUID>
                      <c15:f>calculs!$M$22</c15:f>
                      <c15:dlblFieldTableCache>
                        <c:ptCount val="1"/>
                        <c:pt idx="0">
                          <c:v>JEU</c:v>
                        </c:pt>
                      </c15:dlblFieldTableCache>
                    </c15:dlblFTEntry>
                  </c15:dlblFieldTable>
                  <c15:showDataLabelsRange val="0"/>
                </c:ext>
              </c:extLst>
            </c:dLbl>
            <c:dLbl>
              <c:idx val="10"/>
              <c:layout/>
              <c:tx>
                <c:strRef>
                  <c:f>calculs!$N$22</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{4F5CFD61-6F64-4351-9D54-5D86B8FF2590}</c15:txfldGUID>
                      <c15:f>calculs!$N$22</c15:f>
                      <c15:dlblFieldTableCache>
                        <c:ptCount val="1"/>
                        <c:pt idx="0">
                          <c:v>VEN</c:v>
                        </c:pt>
                      </c15:dlblFieldTableCache>
                    </c15:dlblFTEntry>
                  </c15:dlblFieldTable>
                  <c15:showDataLabelsRange val="0"/>
                </c:ext>
              </c:extLst>
            </c:dLbl>
            <c:dLbl>
              <c:idx val="11"/>
              <c:layout/>
              <c:tx>
                <c:strRef>
                  <c:f>calculs!$O$22</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{CEC3A3F1-82BB-4B82-B8C2-4AF8349690C3}</c15:txfldGUID>
                      <c15:f>calculs!$O$22</c15:f>
                      <c15:dlblFieldTableCache>
                        <c:ptCount val="1"/>
                        <c:pt idx="0">
                          <c:v>SAM</c:v>
                        </c:pt>
                      </c15:dlblFieldTableCache>
                    </c15:dlblFTEntry>
                  </c15:dlblFieldTable>
                  <c15:showDataLabelsRange val="0"/>
                </c:ext>
              </c:extLst>
            </c:dLbl>
            <c:dLbl>
              <c:idx val="12"/>
              <c:layout/>
              <c:tx>
                <c:strRef>
                  <c:f>calculs!$P$22</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{FE074E38-5C24-4C89-BCE7-44652C8BE8ED}</c15:txfldGUID>
                      <c15:f>calculs!$P$22</c15:f>
                      <c15:dlblFieldTableCache>
                        <c:ptCount val="1"/>
                        <c:pt idx="0">
                          <c:v>DIM</c:v>
                        </c:pt>
                      </c15:dlblFieldTableCache>
                    </c15:dlblFTEntry>
                  </c15:dlblFieldTable>
                  <c15:showDataLabelsRange val="0"/>
                </c:ext>
              </c:extLst>
            </c:dLbl>
            <c:dLbl>
              <c:idx val="13"/>
              <c:layout/>
              <c:tx>
                <c:strRef>
                  <c:f>calculs!$Q$22</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{B98A51C7-BF79-4125-9D87-70EFD48362D1}</c15:txfldGUID>
                      <c15:f>calculs!$Q$22</c15:f>
                      <c15:dlblFieldTableCache>
                        <c:ptCount val="1"/>
                        <c:pt idx="0">
                          <c:v>LUN</c:v>
                        </c:pt>
                      </c15:dlblFieldTableCache>
                    </c15:dlblFTEntry>
                  </c15:dlblFieldTable>
                  <c15:showDataLabelsRange val="0"/>
                </c:ext>
              </c:extLst>
            </c:dLbl>
            <c:dLbl>
              <c:idx val="14"/>
              <c:layout/>
              <c:tx>
                <c:strRef>
                  <c:f>calculs!$R$22</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{FE72F0EE-4A55-4F74-8834-3D79AE21A83E}</c15:txfldGUID>
                      <c15:f>calculs!$R$22</c15:f>
                      <c15:dlblFieldTableCache>
                        <c:ptCount val="1"/>
                        <c:pt idx="0">
                          <c:v>MAR</c:v>
                        </c:pt>
                      </c15:dlblFieldTableCache>
                    </c15:dlblFTEntry>
                  </c15:dlblFieldTable>
                  <c15:showDataLabelsRange val="0"/>
                </c:ext>
              </c:extLst>
            </c:dLbl>
            <c:dLbl>
              <c:idx val="15"/>
              <c:layout/>
              <c:tx>
                <c:strRef>
                  <c:f>calculs!$S$22</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{36D4666A-720B-497A-BDD2-1C00DCF64DC4}</c15:txfldGUID>
                      <c15:f>calculs!$S$22</c15:f>
                      <c15:dlblFieldTableCache>
                        <c:ptCount val="1"/>
                        <c:pt idx="0">
                          <c:v>MER</c:v>
                        </c:pt>
                      </c15:dlblFieldTableCache>
                    </c15:dlblFTEntry>
                  </c15:dlblFieldTable>
                  <c15:showDataLabelsRange val="0"/>
                </c:ext>
              </c:extLst>
            </c:dLbl>
            <c:dLbl>
              <c:idx val="16"/>
              <c:layout/>
              <c:tx>
                <c:strRef>
                  <c:f>calculs!$T$22</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{1D98C530-8B74-44C7-AA62-39463D749675}</c15:txfldGUID>
                      <c15:f>calculs!$T$22</c15:f>
                      <c15:dlblFieldTableCache>
                        <c:ptCount val="1"/>
                        <c:pt idx="0">
                          <c:v>JEU</c:v>
                        </c:pt>
                      </c15:dlblFieldTableCache>
                    </c15:dlblFTEntry>
                  </c15:dlblFieldTable>
                  <c15:showDataLabelsRange val="0"/>
                </c:ext>
              </c:extLst>
            </c:dLbl>
            <c:dLbl>
              <c:idx val="17"/>
              <c:layout/>
              <c:tx>
                <c:strRef>
                  <c:f>calculs!$U$22</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{54D187F3-E05D-4CF4-96E7-24D82643B36A}</c15:txfldGUID>
                      <c15:f>calculs!$U$22</c15:f>
                      <c15:dlblFieldTableCache>
                        <c:ptCount val="1"/>
                        <c:pt idx="0">
                          <c:v>VEN</c:v>
                        </c:pt>
                      </c15:dlblFieldTableCache>
                    </c15:dlblFTEntry>
                  </c15:dlblFieldTable>
                  <c15:showDataLabelsRange val="0"/>
                </c:ext>
              </c:extLst>
            </c:dLbl>
            <c:dLbl>
              <c:idx val="18"/>
              <c:layout/>
              <c:tx>
                <c:strRef>
                  <c:f>calculs!$V$22</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{7F61C3D4-C941-4AA0-B2D3-6C8F75047D15}</c15:txfldGUID>
                      <c15:f>calculs!$V$22</c15:f>
                      <c15:dlblFieldTableCache>
                        <c:ptCount val="1"/>
                        <c:pt idx="0">
                          <c:v>SAM</c:v>
                        </c:pt>
                      </c15:dlblFieldTableCache>
                    </c15:dlblFTEntry>
                  </c15:dlblFieldTable>
                  <c15:showDataLabelsRange val="0"/>
                </c:ext>
              </c:extLst>
            </c:dLbl>
            <c:dLbl>
              <c:idx val="19"/>
              <c:layout/>
              <c:tx>
                <c:strRef>
                  <c:f>calculs!$W$22</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{AB166603-0A62-48CF-B407-A87CE7ED607A}</c15:txfldGUID>
                      <c15:f>calculs!$W$22</c15:f>
                      <c15:dlblFieldTableCache>
                        <c:ptCount val="1"/>
                        <c:pt idx="0">
                          <c:v>DIM</c:v>
                        </c:pt>
                      </c15:dlblFieldTableCache>
                    </c15:dlblFTEntry>
                  </c15:dlblFieldTable>
                  <c15:showDataLabelsRange val="0"/>
                </c:ext>
              </c:extLst>
            </c:dLbl>
            <c:dLbl>
              <c:idx val="20"/>
              <c:layout/>
              <c:tx>
                <c:strRef>
                  <c:f>calculs!$X$22</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{CFDED35B-FAB6-4534-AA65-844E91A8D729}</c15:txfldGUID>
                      <c15:f>calculs!$X$22</c15:f>
                      <c15:dlblFieldTableCache>
                        <c:ptCount val="1"/>
                        <c:pt idx="0">
                          <c:v>LUN</c:v>
                        </c:pt>
                      </c15:dlblFieldTableCache>
                    </c15:dlblFTEntry>
                  </c15:dlblFieldTable>
                  <c15:showDataLabelsRange val="0"/>
                </c:ext>
              </c:extLst>
            </c:dLbl>
            <c:dLbl>
              <c:idx val="21"/>
              <c:layout/>
              <c:tx>
                <c:strRef>
                  <c:f>calculs!$Y$22</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{4A415171-5010-4102-B28C-19DAA48ED11B}</c15:txfldGUID>
                      <c15:f>calculs!$Y$22</c15:f>
                      <c15:dlblFieldTableCache>
                        <c:ptCount val="1"/>
                        <c:pt idx="0">
                          <c:v>MAR</c:v>
                        </c:pt>
                      </c15:dlblFieldTableCache>
                    </c15:dlblFTEntry>
                  </c15:dlblFieldTable>
                  <c15:showDataLabelsRange val="0"/>
                </c:ext>
              </c:extLst>
            </c:dLbl>
            <c:dLbl>
              <c:idx val="22"/>
              <c:layout/>
              <c:tx>
                <c:strRef>
                  <c:f>calculs!$Z$22</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{9FDBCD2E-BE9D-48D0-AC9A-574E049AAB49}</c15:txfldGUID>
                      <c15:f>calculs!$Z$22</c15:f>
                      <c15:dlblFieldTableCache>
                        <c:ptCount val="1"/>
                        <c:pt idx="0">
                          <c:v>MER</c:v>
                        </c:pt>
                      </c15:dlblFieldTableCache>
                    </c15:dlblFTEntry>
                  </c15:dlblFieldTable>
                  <c15:showDataLabelsRange val="0"/>
                </c:ext>
              </c:extLst>
            </c:dLbl>
            <c:dLbl>
              <c:idx val="23"/>
              <c:layout/>
              <c:tx>
                <c:strRef>
                  <c:f>calculs!$AA$22</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{75B62508-CAA7-499E-BAAB-7CD3FD11D26C}</c15:txfldGUID>
                      <c15:f>calculs!$AA$22</c15:f>
                      <c15:dlblFieldTableCache>
                        <c:ptCount val="1"/>
                        <c:pt idx="0">
                          <c:v>JEU</c:v>
                        </c:pt>
                      </c15:dlblFieldTableCache>
                    </c15:dlblFTEntry>
                  </c15:dlblFieldTable>
                  <c15:showDataLabelsRange val="0"/>
                </c:ext>
              </c:extLst>
            </c:dLbl>
            <c:dLbl>
              <c:idx val="24"/>
              <c:layout/>
              <c:tx>
                <c:strRef>
                  <c:f>calculs!$AB$22</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{D2EF44B3-516E-4337-9A54-71D81C187BA3}</c15:txfldGUID>
                      <c15:f>calculs!$AB$22</c15:f>
                      <c15:dlblFieldTableCache>
                        <c:ptCount val="1"/>
                        <c:pt idx="0">
                          <c:v>VEN</c:v>
                        </c:pt>
                      </c15:dlblFieldTableCache>
                    </c15:dlblFTEntry>
                  </c15:dlblFieldTable>
                  <c15:showDataLabelsRange val="0"/>
                </c:ext>
              </c:extLst>
            </c:dLbl>
            <c:dLbl>
              <c:idx val="25"/>
              <c:layout/>
              <c:tx>
                <c:strRef>
                  <c:f>calculs!$AC$22</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{8C9F961E-9B0D-4464-B3FE-09D844E37AFA}</c15:txfldGUID>
                      <c15:f>calculs!$AC$22</c15:f>
                      <c15:dlblFieldTableCache>
                        <c:ptCount val="1"/>
                        <c:pt idx="0">
                          <c:v>SAM</c:v>
                        </c:pt>
                      </c15:dlblFieldTableCache>
                    </c15:dlblFTEntry>
                  </c15:dlblFieldTable>
                  <c15:showDataLabelsRange val="0"/>
                </c:ext>
              </c:extLst>
            </c:dLbl>
            <c:dLbl>
              <c:idx val="26"/>
              <c:layout/>
              <c:tx>
                <c:strRef>
                  <c:f>calculs!$AD$22</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{91892D8D-F4C1-4373-9F79-705A04680D9E}</c15:txfldGUID>
                      <c15:f>calculs!$AD$22</c15:f>
                      <c15:dlblFieldTableCache>
                        <c:ptCount val="1"/>
                        <c:pt idx="0">
                          <c:v>DIM</c:v>
                        </c:pt>
                      </c15:dlblFieldTableCache>
                    </c15:dlblFTEntry>
                  </c15:dlblFieldTable>
                  <c15:showDataLabelsRange val="0"/>
                </c:ext>
              </c:extLst>
            </c:dLbl>
            <c:dLbl>
              <c:idx val="27"/>
              <c:layout/>
              <c:tx>
                <c:strRef>
                  <c:f>calculs!$AE$22</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{F4B37CE4-18AE-423F-A919-2D86F3F6226A}</c15:txfldGUID>
                      <c15:f>calculs!$AE$22</c15:f>
                      <c15:dlblFieldTableCache>
                        <c:ptCount val="1"/>
                        <c:pt idx="0">
                          <c:v>LUN</c:v>
                        </c:pt>
                      </c15:dlblFieldTableCache>
                    </c15:dlblFTEntry>
                  </c15:dlblFieldTable>
                  <c15:showDataLabelsRange val="0"/>
                </c:ext>
              </c:extLst>
            </c:dLbl>
            <c:dLbl>
              <c:idx val="28"/>
              <c:layout/>
              <c:tx>
                <c:strRef>
                  <c:f>calculs!$AF$22</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{844DF4D6-A0F4-4221-81BD-BEEDCB890763}</c15:txfldGUID>
                      <c15:f>calculs!$AF$22</c15:f>
                      <c15:dlblFieldTableCache>
                        <c:ptCount val="1"/>
                        <c:pt idx="0">
                          <c:v>MAR</c:v>
                        </c:pt>
                      </c15:dlblFieldTableCache>
                    </c15:dlblFTEntry>
                  </c15:dlblFieldTable>
                  <c15:showDataLabelsRange val="0"/>
                </c:ext>
              </c:extLst>
            </c:dLbl>
            <c:dLbl>
              <c:idx val="29"/>
              <c:layout/>
              <c:tx>
                <c:strRef>
                  <c:f>calculs!$AG$22</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{F65F187A-A0BF-4051-96F3-0617783D042F}</c15:txfldGUID>
                      <c15:f>calculs!$AG$22</c15:f>
                      <c15:dlblFieldTableCache>
                        <c:ptCount val="1"/>
                        <c:pt idx="0">
                          <c:v>MER</c:v>
                        </c:pt>
                      </c15:dlblFieldTableCache>
                    </c15:dlblFTEntry>
                  </c15:dlblFieldTable>
                  <c15:showDataLabelsRange val="0"/>
                </c:ext>
              </c:extLst>
            </c:dLbl>
            <c:spPr>
              <a:noFill/>
              <a:ln>
                <a:noFill/>
              </a:ln>
              <a:effectLst/>
            </c:spPr>
            <c:txPr>
              <a:bodyPr/>
              <a:lstStyle/>
              <a:p>
                <a:pPr>
                  <a:defRPr sz="750"/>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calculs!$D$21:$AG$21</c:f>
              <c:numCache>
                <c:formatCode>General</c:formatCode>
                <c:ptCount val="30"/>
                <c:pt idx="0">
                  <c:v>2.2999999999999998</c:v>
                </c:pt>
                <c:pt idx="1">
                  <c:v>2.2999999999999998</c:v>
                </c:pt>
                <c:pt idx="2">
                  <c:v>2.2999999999999998</c:v>
                </c:pt>
                <c:pt idx="3">
                  <c:v>2.2999999999999998</c:v>
                </c:pt>
                <c:pt idx="4">
                  <c:v>2.2999999999999998</c:v>
                </c:pt>
                <c:pt idx="5">
                  <c:v>2.2999999999999998</c:v>
                </c:pt>
                <c:pt idx="6">
                  <c:v>2.2999999999999998</c:v>
                </c:pt>
                <c:pt idx="7">
                  <c:v>2.2999999999999998</c:v>
                </c:pt>
                <c:pt idx="8">
                  <c:v>2.2999999999999998</c:v>
                </c:pt>
                <c:pt idx="9">
                  <c:v>2.2999999999999998</c:v>
                </c:pt>
                <c:pt idx="10">
                  <c:v>2.2999999999999998</c:v>
                </c:pt>
                <c:pt idx="11">
                  <c:v>2.2999999999999998</c:v>
                </c:pt>
                <c:pt idx="12">
                  <c:v>2.2999999999999998</c:v>
                </c:pt>
                <c:pt idx="13">
                  <c:v>2.2999999999999998</c:v>
                </c:pt>
                <c:pt idx="14">
                  <c:v>2.2999999999999998</c:v>
                </c:pt>
                <c:pt idx="15">
                  <c:v>2.2999999999999998</c:v>
                </c:pt>
                <c:pt idx="16">
                  <c:v>2.2999999999999998</c:v>
                </c:pt>
                <c:pt idx="17">
                  <c:v>2.2999999999999998</c:v>
                </c:pt>
                <c:pt idx="18">
                  <c:v>2.2999999999999998</c:v>
                </c:pt>
                <c:pt idx="19">
                  <c:v>2.2999999999999998</c:v>
                </c:pt>
                <c:pt idx="20">
                  <c:v>2.2999999999999998</c:v>
                </c:pt>
                <c:pt idx="21">
                  <c:v>2.2999999999999998</c:v>
                </c:pt>
                <c:pt idx="22">
                  <c:v>2.2999999999999998</c:v>
                </c:pt>
                <c:pt idx="23">
                  <c:v>2.2999999999999998</c:v>
                </c:pt>
                <c:pt idx="24">
                  <c:v>2.2999999999999998</c:v>
                </c:pt>
                <c:pt idx="25">
                  <c:v>2.2999999999999998</c:v>
                </c:pt>
                <c:pt idx="26">
                  <c:v>2.2999999999999998</c:v>
                </c:pt>
                <c:pt idx="27">
                  <c:v>2.2999999999999998</c:v>
                </c:pt>
                <c:pt idx="28">
                  <c:v>2.2999999999999998</c:v>
                </c:pt>
                <c:pt idx="29">
                  <c:v>2.2999999999999998</c:v>
                </c:pt>
              </c:numCache>
            </c:numRef>
          </c:val>
          <c:smooth val="0"/>
        </c:ser>
        <c:ser>
          <c:idx val="25"/>
          <c:order val="9"/>
          <c:tx>
            <c:strRef>
              <c:f>calculs!$C$16</c:f>
              <c:strCache>
                <c:ptCount val="1"/>
                <c:pt idx="0">
                  <c:v>avr 2015 -Bande supérieure</c:v>
                </c:pt>
              </c:strCache>
            </c:strRef>
          </c:tx>
          <c:spPr>
            <a:ln w="228600" cap="sq">
              <a:solidFill>
                <a:schemeClr val="accent3"/>
              </a:solidFill>
            </a:ln>
          </c:spPr>
          <c:marker>
            <c:symbol val="none"/>
          </c:marker>
          <c:val>
            <c:numRef>
              <c:f>calculs!$D$16:$AG$16</c:f>
              <c:numCache>
                <c:formatCode>General</c:formatCode>
                <c:ptCount val="30"/>
                <c:pt idx="0">
                  <c:v>11.5</c:v>
                </c:pt>
                <c:pt idx="1">
                  <c:v>11.5</c:v>
                </c:pt>
                <c:pt idx="2">
                  <c:v>11.5</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26"/>
          <c:order val="10"/>
          <c:tx>
            <c:strRef>
              <c:f>calculs!$C$18</c:f>
              <c:strCache>
                <c:ptCount val="1"/>
                <c:pt idx="0">
                  <c:v>mai 2015 -Bande supérieure</c:v>
                </c:pt>
              </c:strCache>
            </c:strRef>
          </c:tx>
          <c:spPr>
            <a:ln w="228600" cap="sq">
              <a:solidFill>
                <a:schemeClr val="accent2"/>
              </a:solidFill>
            </a:ln>
          </c:spPr>
          <c:marker>
            <c:symbol val="none"/>
          </c:marker>
          <c:val>
            <c:numRef>
              <c:f>calculs!$D$18:$AG$18</c:f>
              <c:numCache>
                <c:formatCode>General</c:formatCode>
                <c:ptCount val="30"/>
                <c:pt idx="0">
                  <c:v>#N/A</c:v>
                </c:pt>
                <c:pt idx="1">
                  <c:v>#N/A</c:v>
                </c:pt>
                <c:pt idx="2">
                  <c:v>#N/A</c:v>
                </c:pt>
                <c:pt idx="3">
                  <c:v>11.5</c:v>
                </c:pt>
                <c:pt idx="4">
                  <c:v>11.5</c:v>
                </c:pt>
                <c:pt idx="5">
                  <c:v>11.5</c:v>
                </c:pt>
                <c:pt idx="6">
                  <c:v>11.5</c:v>
                </c:pt>
                <c:pt idx="7">
                  <c:v>11.5</c:v>
                </c:pt>
                <c:pt idx="8">
                  <c:v>11.5</c:v>
                </c:pt>
                <c:pt idx="9">
                  <c:v>11.5</c:v>
                </c:pt>
                <c:pt idx="10">
                  <c:v>11.5</c:v>
                </c:pt>
                <c:pt idx="11">
                  <c:v>11.5</c:v>
                </c:pt>
                <c:pt idx="12">
                  <c:v>11.5</c:v>
                </c:pt>
                <c:pt idx="13">
                  <c:v>11.5</c:v>
                </c:pt>
                <c:pt idx="14">
                  <c:v>11.5</c:v>
                </c:pt>
                <c:pt idx="15">
                  <c:v>11.5</c:v>
                </c:pt>
                <c:pt idx="16">
                  <c:v>11.5</c:v>
                </c:pt>
                <c:pt idx="17">
                  <c:v>11.5</c:v>
                </c:pt>
                <c:pt idx="18">
                  <c:v>11.5</c:v>
                </c:pt>
                <c:pt idx="19">
                  <c:v>11.5</c:v>
                </c:pt>
                <c:pt idx="20">
                  <c:v>11.5</c:v>
                </c:pt>
                <c:pt idx="21">
                  <c:v>11.5</c:v>
                </c:pt>
                <c:pt idx="22">
                  <c:v>11.5</c:v>
                </c:pt>
                <c:pt idx="23">
                  <c:v>11.5</c:v>
                </c:pt>
                <c:pt idx="24">
                  <c:v>11.5</c:v>
                </c:pt>
                <c:pt idx="25">
                  <c:v>11.5</c:v>
                </c:pt>
                <c:pt idx="26">
                  <c:v>11.5</c:v>
                </c:pt>
                <c:pt idx="27">
                  <c:v>11.5</c:v>
                </c:pt>
                <c:pt idx="28">
                  <c:v>11.5</c:v>
                </c:pt>
                <c:pt idx="29">
                  <c:v>11.5</c:v>
                </c:pt>
              </c:numCache>
            </c:numRef>
          </c:val>
          <c:smooth val="0"/>
        </c:ser>
        <c:dLbls>
          <c:showLegendKey val="0"/>
          <c:showVal val="0"/>
          <c:showCatName val="0"/>
          <c:showSerName val="0"/>
          <c:showPercent val="0"/>
          <c:showBubbleSize val="0"/>
        </c:dLbls>
        <c:marker val="1"/>
        <c:smooth val="0"/>
        <c:axId val="276820792"/>
        <c:axId val="277069064"/>
      </c:lineChart>
      <c:scatterChart>
        <c:scatterStyle val="lineMarker"/>
        <c:varyColors val="0"/>
        <c:ser>
          <c:idx val="0"/>
          <c:order val="0"/>
          <c:tx>
            <c:strRef>
              <c:f>calculs!$C$33</c:f>
              <c:strCache>
                <c:ptCount val="1"/>
                <c:pt idx="0">
                  <c:v>Le Fil</c:v>
                </c:pt>
              </c:strCache>
            </c:strRef>
          </c:tx>
          <c:spPr>
            <a:ln w="28575">
              <a:noFill/>
            </a:ln>
          </c:spPr>
          <c:yVal>
            <c:numRef>
              <c:f>calculs!$D$33:$AG$33</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ser>
        <c:ser>
          <c:idx val="2"/>
          <c:order val="1"/>
          <c:tx>
            <c:strRef>
              <c:f>calculs!$C$32</c:f>
              <c:strCache>
                <c:ptCount val="1"/>
                <c:pt idx="0">
                  <c:v>Flash-Grande campagne</c:v>
                </c:pt>
              </c:strCache>
            </c:strRef>
          </c:tx>
          <c:spPr>
            <a:ln w="28575">
              <a:noFill/>
            </a:ln>
          </c:spPr>
          <c:marker>
            <c:symbol val="square"/>
            <c:size val="10"/>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1"/>
              </c:ext>
            </c:extLst>
          </c:dLbls>
          <c:yVal>
            <c:numRef>
              <c:f>calculs!$D$32:$AG$32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9</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ser>
        <c:ser>
          <c:idx val="18"/>
          <c:order val="2"/>
          <c:tx>
            <c:strRef>
              <c:f>calculs!$C$31</c:f>
              <c:strCache>
                <c:ptCount val="1"/>
                <c:pt idx="0">
                  <c:v>Cyber contact</c:v>
                </c:pt>
              </c:strCache>
            </c:strRef>
          </c:tx>
          <c:spPr>
            <a:ln w="28575">
              <a:noFill/>
            </a:ln>
          </c:spPr>
          <c:marker>
            <c:symbol val="square"/>
            <c:size val="10"/>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yVal>
            <c:numRef>
              <c:f>calculs!$D$31:$AG$31</c:f>
              <c:numCache>
                <c:formatCode>General</c:formatCode>
                <c:ptCount val="30"/>
                <c:pt idx="0">
                  <c:v>#N/A</c:v>
                </c:pt>
                <c:pt idx="1">
                  <c:v>#N/A</c:v>
                </c:pt>
                <c:pt idx="2">
                  <c:v>#N/A</c:v>
                </c:pt>
                <c:pt idx="3">
                  <c:v>#N/A</c:v>
                </c:pt>
                <c:pt idx="4">
                  <c:v>#N/A</c:v>
                </c:pt>
                <c:pt idx="5">
                  <c:v>#N/A</c:v>
                </c:pt>
                <c:pt idx="6">
                  <c:v>#N/A</c:v>
                </c:pt>
                <c:pt idx="7">
                  <c:v>#N/A</c:v>
                </c:pt>
                <c:pt idx="8">
                  <c:v>#N/A</c:v>
                </c:pt>
                <c:pt idx="9">
                  <c:v>10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ser>
        <c:ser>
          <c:idx val="1"/>
          <c:order val="11"/>
          <c:tx>
            <c:strRef>
              <c:f>calculs!$C$44</c:f>
              <c:strCache>
                <c:ptCount val="1"/>
                <c:pt idx="0">
                  <c:v>Diffusion vidéo ORIGINE</c:v>
                </c:pt>
              </c:strCache>
            </c:strRef>
          </c:tx>
          <c:spPr>
            <a:ln w="28575">
              <a:noFill/>
            </a:ln>
          </c:spPr>
          <c:marker>
            <c:symbol val="triangle"/>
            <c:size val="15"/>
            <c:spPr>
              <a:solidFill>
                <a:srgbClr val="FF0000"/>
              </a:solidFill>
              <a:ln>
                <a:noFill/>
              </a:ln>
            </c:spPr>
          </c:marker>
          <c:dLbls>
            <c:spPr>
              <a:noFill/>
              <a:ln>
                <a:noFill/>
              </a:ln>
              <a:effectLst/>
            </c:spPr>
            <c:dLblPos val="r"/>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yVal>
            <c:numRef>
              <c:f>calculs!$D$44:$AG$44</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3</c:v>
                </c:pt>
                <c:pt idx="24">
                  <c:v>#N/A</c:v>
                </c:pt>
                <c:pt idx="25">
                  <c:v>#N/A</c:v>
                </c:pt>
                <c:pt idx="26">
                  <c:v>#N/A</c:v>
                </c:pt>
                <c:pt idx="27">
                  <c:v>#N/A</c:v>
                </c:pt>
                <c:pt idx="28">
                  <c:v>#N/A</c:v>
                </c:pt>
                <c:pt idx="29">
                  <c:v>#N/A</c:v>
                </c:pt>
              </c:numCache>
            </c:numRef>
          </c:yVal>
          <c:smooth val="0"/>
        </c:ser>
        <c:ser>
          <c:idx val="3"/>
          <c:order val="12"/>
          <c:tx>
            <c:strRef>
              <c:f>calculs!$C$45</c:f>
              <c:strCache>
                <c:ptCount val="1"/>
                <c:pt idx="0">
                  <c:v>Reconnaissance TD</c:v>
                </c:pt>
              </c:strCache>
            </c:strRef>
          </c:tx>
          <c:spPr>
            <a:ln w="28575">
              <a:noFill/>
            </a:ln>
          </c:spPr>
          <c:dPt>
            <c:idx val="14"/>
            <c:marker>
              <c:symbol val="triangle"/>
              <c:size val="15"/>
              <c:spPr>
                <a:solidFill>
                  <a:srgbClr val="FF0000"/>
                </a:solidFill>
                <a:ln>
                  <a:noFill/>
                </a:ln>
              </c:spPr>
            </c:marker>
            <c:bubble3D val="0"/>
          </c:dPt>
          <c:dPt>
            <c:idx val="17"/>
            <c:marker>
              <c:symbol val="triangle"/>
              <c:size val="15"/>
              <c:spPr>
                <a:solidFill>
                  <a:srgbClr val="FF0000"/>
                </a:solidFill>
                <a:ln>
                  <a:noFill/>
                </a:ln>
              </c:spPr>
            </c:marker>
            <c:bubble3D val="0"/>
          </c:dPt>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yVal>
            <c:numRef>
              <c:f>calculs!$D$45:$AG$45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3</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ser>
        <c:ser>
          <c:idx val="4"/>
          <c:order val="13"/>
          <c:tx>
            <c:strRef>
              <c:f>calculs!$C$46</c:f>
              <c:strCache>
                <c:ptCount val="1"/>
                <c:pt idx="0">
                  <c:v>Cloture CU</c:v>
                </c:pt>
              </c:strCache>
            </c:strRef>
          </c:tx>
          <c:spPr>
            <a:ln w="28575">
              <a:noFill/>
            </a:ln>
          </c:spPr>
          <c:marker>
            <c:symbol val="triangle"/>
            <c:size val="15"/>
            <c:spPr>
              <a:solidFill>
                <a:srgbClr val="FF0000"/>
              </a:solidFill>
              <a:ln>
                <a:no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yVal>
            <c:numRef>
              <c:f>calculs!$D$46:$AG$46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3</c:v>
                </c:pt>
                <c:pt idx="22">
                  <c:v>#N/A</c:v>
                </c:pt>
                <c:pt idx="23">
                  <c:v>#N/A</c:v>
                </c:pt>
                <c:pt idx="24">
                  <c:v>#N/A</c:v>
                </c:pt>
                <c:pt idx="25">
                  <c:v>#N/A</c:v>
                </c:pt>
                <c:pt idx="26">
                  <c:v>#N/A</c:v>
                </c:pt>
                <c:pt idx="27">
                  <c:v>#N/A</c:v>
                </c:pt>
                <c:pt idx="28">
                  <c:v>#N/A</c:v>
                </c:pt>
                <c:pt idx="29">
                  <c:v>#N/A</c:v>
                </c:pt>
              </c:numCache>
            </c:numRef>
          </c:yVal>
          <c:smooth val="0"/>
        </c:ser>
        <c:ser>
          <c:idx val="5"/>
          <c:order val="14"/>
          <c:tx>
            <c:strRef>
              <c:f>calculs!$C$34</c:f>
              <c:strCache>
                <c:ptCount val="1"/>
                <c:pt idx="0">
                  <c:v>Magazine contact</c:v>
                </c:pt>
              </c:strCache>
            </c:strRef>
          </c:tx>
          <c:spPr>
            <a:ln w="28575">
              <a:noFill/>
            </a:ln>
          </c:spPr>
          <c:marker>
            <c:symbol val="square"/>
            <c:size val="10"/>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yVal>
            <c:numRef>
              <c:f>calculs!$D$34:$AG$34</c:f>
              <c:numCache>
                <c:formatCode>General</c:formatCode>
                <c:ptCount val="30"/>
                <c:pt idx="0">
                  <c:v>#N/A</c:v>
                </c:pt>
                <c:pt idx="1">
                  <c:v>#N/A</c:v>
                </c:pt>
                <c:pt idx="2">
                  <c:v>#N/A</c:v>
                </c:pt>
                <c:pt idx="3">
                  <c:v>#N/A</c:v>
                </c:pt>
                <c:pt idx="4">
                  <c:v>7</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ser>
        <c:dLbls>
          <c:showLegendKey val="0"/>
          <c:showVal val="0"/>
          <c:showCatName val="0"/>
          <c:showSerName val="0"/>
          <c:showPercent val="0"/>
          <c:showBubbleSize val="0"/>
        </c:dLbls>
        <c:axId val="276820792"/>
        <c:axId val="277069064"/>
      </c:scatterChart>
      <c:catAx>
        <c:axId val="276820792"/>
        <c:scaling>
          <c:orientation val="minMax"/>
        </c:scaling>
        <c:delete val="1"/>
        <c:axPos val="b"/>
        <c:majorGridlines>
          <c:spPr>
            <a:ln w="3175">
              <a:solidFill>
                <a:schemeClr val="tx2">
                  <a:lumMod val="20000"/>
                  <a:lumOff val="80000"/>
                  <a:alpha val="85000"/>
                </a:schemeClr>
              </a:solidFill>
            </a:ln>
          </c:spPr>
        </c:majorGridlines>
        <c:numFmt formatCode="d" sourceLinked="0"/>
        <c:majorTickMark val="out"/>
        <c:minorTickMark val="none"/>
        <c:tickLblPos val="nextTo"/>
        <c:crossAx val="277069064"/>
        <c:crosses val="autoZero"/>
        <c:auto val="1"/>
        <c:lblAlgn val="ctr"/>
        <c:lblOffset val="100"/>
        <c:tickLblSkip val="1"/>
        <c:noMultiLvlLbl val="1"/>
      </c:catAx>
      <c:valAx>
        <c:axId val="277069064"/>
        <c:scaling>
          <c:orientation val="minMax"/>
          <c:max val="12"/>
          <c:min val="0"/>
        </c:scaling>
        <c:delete val="1"/>
        <c:axPos val="l"/>
        <c:numFmt formatCode="General" sourceLinked="1"/>
        <c:majorTickMark val="out"/>
        <c:minorTickMark val="none"/>
        <c:tickLblPos val="nextTo"/>
        <c:crossAx val="276820792"/>
        <c:crosses val="autoZero"/>
        <c:crossBetween val="between"/>
        <c:majorUnit val="1"/>
      </c:valAx>
    </c:plotArea>
    <c:plotVisOnly val="1"/>
    <c:dispBlanksAs val="gap"/>
    <c:showDLblsOverMax val="0"/>
  </c:chart>
  <c:spPr>
    <a:noFill/>
    <a:ln>
      <a:noFill/>
    </a:ln>
  </c:spPr>
  <c:txPr>
    <a:bodyPr/>
    <a:lstStyle/>
    <a:p>
      <a:pPr>
        <a:defRPr sz="1000"/>
      </a:pPr>
      <a:endParaRPr lang="fr-FR"/>
    </a:p>
  </c:txPr>
  <c:printSettings>
    <c:headerFooter/>
    <c:pageMargins b="0.75" l="0.7" r="0.7" t="1" header="0.3" footer="0.3"/>
    <c:pageSetup orientation="landscape"/>
  </c:printSettings>
</c:chartSpace>
</file>

<file path=xl/ctrlProps/ctrlProp1.xml><?xml version="1.0" encoding="utf-8"?>
<formControlPr xmlns="http://schemas.microsoft.com/office/spreadsheetml/2009/9/main" objectType="Scroll" dx="16" fmlaLink="FenêtreDécalage" horiz="1" max="100" noThreeD="1" page="7" val="0"/>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323850</xdr:colOff>
      <xdr:row>1</xdr:row>
      <xdr:rowOff>190500</xdr:rowOff>
    </xdr:from>
    <xdr:to>
      <xdr:col>7</xdr:col>
      <xdr:colOff>761347</xdr:colOff>
      <xdr:row>16</xdr:row>
      <xdr:rowOff>161925</xdr:rowOff>
    </xdr:to>
    <xdr:graphicFrame macro="">
      <xdr:nvGraphicFramePr>
        <xdr:cNvPr id="7" name="GraphiqueChronologie" descr="Chronologie déroulante des activités du projet" title="GraphiqueChronologie"/>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0</xdr:colOff>
          <xdr:row>18</xdr:row>
          <xdr:rowOff>209550</xdr:rowOff>
        </xdr:from>
        <xdr:to>
          <xdr:col>7</xdr:col>
          <xdr:colOff>571500</xdr:colOff>
          <xdr:row>20</xdr:row>
          <xdr:rowOff>0</xdr:rowOff>
        </xdr:to>
        <xdr:sp macro="" textlink="">
          <xdr:nvSpPr>
            <xdr:cNvPr id="1025" name="Barre de défilement" descr="Cliquez sur la barre de défilement pour modifier la période du projet affichée dans le graphique chronologique ou entrez la date de début pour afficher les activités de projet dans la cellule D20."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id="1" name="Activités" displayName="Activités" ref="B22:C75" totalsRowShown="0" headerRowDxfId="3" dataDxfId="2">
  <sortState ref="B20:E25">
    <sortCondition ref="C19:C25"/>
  </sortState>
  <tableColumns count="2">
    <tableColumn id="1" name="ACTIVITÉ récurrentes" dataDxfId="1"/>
    <tableColumn id="2" name="DATE" dataDxfId="0">
      <calculatedColumnFormula>C22+10</calculatedColumnFormula>
    </tableColumn>
  </tableColumns>
  <tableStyleInfo name="Project Timeline" showFirstColumn="0" showLastColumn="0" showRowStripes="1" showColumnStripes="0"/>
  <extLst>
    <ext xmlns:x14="http://schemas.microsoft.com/office/spreadsheetml/2009/9/main" uri="{504A1905-F514-4f6f-8877-14C23A59335A}">
      <x14:table altText="Activities Table" altTextSummary="This table is for the user to enter and manage academic activities.  The columns are Activity, Start, End, and Notes.  All activities entered in the table will be rendered in the Timeline Chart."/>
    </ext>
  </extLst>
</table>
</file>

<file path=xl/theme/theme1.xml><?xml version="1.0" encoding="utf-8"?>
<a:theme xmlns:a="http://schemas.openxmlformats.org/drawingml/2006/main" name="Office Theme">
  <a:themeElements>
    <a:clrScheme name="Project Timeline">
      <a:dk1>
        <a:sysClr val="windowText" lastClr="000000"/>
      </a:dk1>
      <a:lt1>
        <a:sysClr val="window" lastClr="FFFFFF"/>
      </a:lt1>
      <a:dk2>
        <a:srgbClr val="37464D"/>
      </a:dk2>
      <a:lt2>
        <a:srgbClr val="F0ECEB"/>
      </a:lt2>
      <a:accent1>
        <a:srgbClr val="FE713B"/>
      </a:accent1>
      <a:accent2>
        <a:srgbClr val="0CA8C7"/>
      </a:accent2>
      <a:accent3>
        <a:srgbClr val="9BD174"/>
      </a:accent3>
      <a:accent4>
        <a:srgbClr val="8F6BA2"/>
      </a:accent4>
      <a:accent5>
        <a:srgbClr val="FFED56"/>
      </a:accent5>
      <a:accent6>
        <a:srgbClr val="E95877"/>
      </a:accent6>
      <a:hlink>
        <a:srgbClr val="47C2D9"/>
      </a:hlink>
      <a:folHlink>
        <a:srgbClr val="8F6BA2"/>
      </a:folHlink>
    </a:clrScheme>
    <a:fontScheme name="Project Timelin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pageSetUpPr autoPageBreaks="0"/>
  </sheetPr>
  <dimension ref="A1:H75"/>
  <sheetViews>
    <sheetView showGridLines="0" tabSelected="1" zoomScaleNormal="100" workbookViewId="0">
      <selection activeCell="K8" sqref="K8"/>
    </sheetView>
  </sheetViews>
  <sheetFormatPr baseColWidth="10" defaultColWidth="9.140625" defaultRowHeight="17.25" customHeight="1" x14ac:dyDescent="0.2"/>
  <cols>
    <col min="1" max="1" width="5.42578125" style="6" customWidth="1"/>
    <col min="2" max="2" width="30.28515625" style="6" customWidth="1"/>
    <col min="3" max="3" width="17.42578125" style="6" customWidth="1"/>
    <col min="4" max="4" width="9.140625" style="6"/>
    <col min="5" max="5" width="30.28515625" style="6" customWidth="1"/>
    <col min="6" max="6" width="17.42578125" style="6" customWidth="1"/>
    <col min="7" max="7" width="9.140625" style="6"/>
    <col min="8" max="8" width="12" style="6" customWidth="1"/>
    <col min="9" max="16384" width="9.140625" style="6"/>
  </cols>
  <sheetData>
    <row r="1" spans="1:8" s="5" customFormat="1" ht="47.25" customHeight="1" thickBot="1" x14ac:dyDescent="0.25">
      <c r="A1" s="4"/>
      <c r="B1" s="14" t="s">
        <v>10</v>
      </c>
      <c r="C1" s="4"/>
      <c r="D1" s="4"/>
      <c r="E1" s="4"/>
      <c r="F1" s="4"/>
      <c r="G1" s="4"/>
      <c r="H1" s="4"/>
    </row>
    <row r="2" spans="1:8" ht="17.25" customHeight="1" thickTop="1" x14ac:dyDescent="0.2">
      <c r="B2" s="7"/>
    </row>
    <row r="18" spans="1:8" ht="17.25" customHeight="1" thickBot="1" x14ac:dyDescent="0.25">
      <c r="A18" s="8"/>
      <c r="B18" s="8"/>
      <c r="C18" s="8"/>
      <c r="D18" s="8"/>
      <c r="E18" s="8"/>
      <c r="F18" s="8"/>
      <c r="G18" s="8"/>
      <c r="H18" s="8"/>
    </row>
    <row r="19" spans="1:8" ht="17.25" customHeight="1" thickTop="1" x14ac:dyDescent="0.2">
      <c r="B19" s="9"/>
      <c r="C19" s="9"/>
    </row>
    <row r="20" spans="1:8" ht="17.25" customHeight="1" x14ac:dyDescent="0.3">
      <c r="B20" s="12" t="s">
        <v>3</v>
      </c>
      <c r="C20" s="13">
        <v>42122</v>
      </c>
    </row>
    <row r="21" spans="1:8" ht="17.25" customHeight="1" x14ac:dyDescent="0.2">
      <c r="B21" s="9"/>
      <c r="C21" s="9"/>
    </row>
    <row r="22" spans="1:8" ht="17.25" customHeight="1" x14ac:dyDescent="0.2">
      <c r="B22" s="10" t="s">
        <v>33</v>
      </c>
      <c r="C22" s="10" t="s">
        <v>34</v>
      </c>
      <c r="E22" s="16" t="s">
        <v>37</v>
      </c>
      <c r="F22" s="16" t="s">
        <v>34</v>
      </c>
    </row>
    <row r="23" spans="1:8" ht="17.25" customHeight="1" x14ac:dyDescent="0.2">
      <c r="B23" s="11" t="s">
        <v>9</v>
      </c>
      <c r="C23" s="15">
        <v>42131</v>
      </c>
      <c r="E23" s="6" t="s">
        <v>35</v>
      </c>
      <c r="F23" s="23">
        <v>42145</v>
      </c>
    </row>
    <row r="24" spans="1:8" ht="17.25" customHeight="1" x14ac:dyDescent="0.2">
      <c r="B24" s="11" t="s">
        <v>9</v>
      </c>
      <c r="C24" s="15">
        <v>42145</v>
      </c>
      <c r="E24" s="6" t="s">
        <v>38</v>
      </c>
      <c r="F24" s="23">
        <v>42136</v>
      </c>
    </row>
    <row r="25" spans="1:8" ht="17.25" customHeight="1" x14ac:dyDescent="0.2">
      <c r="B25" s="11" t="s">
        <v>9</v>
      </c>
      <c r="C25" s="15">
        <v>42159</v>
      </c>
      <c r="E25" s="6" t="s">
        <v>39</v>
      </c>
      <c r="F25" s="23">
        <v>42143</v>
      </c>
    </row>
    <row r="26" spans="1:8" ht="17.25" customHeight="1" x14ac:dyDescent="0.2">
      <c r="B26" s="11" t="s">
        <v>9</v>
      </c>
      <c r="C26" s="15">
        <v>42173</v>
      </c>
    </row>
    <row r="27" spans="1:8" ht="17.25" customHeight="1" x14ac:dyDescent="0.2">
      <c r="B27" s="11" t="s">
        <v>9</v>
      </c>
      <c r="C27" s="15">
        <v>42208</v>
      </c>
    </row>
    <row r="28" spans="1:8" ht="17.25" customHeight="1" x14ac:dyDescent="0.2">
      <c r="B28" s="11" t="s">
        <v>9</v>
      </c>
      <c r="C28" s="15">
        <v>42222</v>
      </c>
    </row>
    <row r="29" spans="1:8" ht="17.25" customHeight="1" x14ac:dyDescent="0.2">
      <c r="B29" s="11" t="s">
        <v>9</v>
      </c>
      <c r="C29" s="15">
        <v>42236</v>
      </c>
    </row>
    <row r="30" spans="1:8" ht="17.25" customHeight="1" x14ac:dyDescent="0.2">
      <c r="B30" s="11" t="s">
        <v>9</v>
      </c>
      <c r="C30" s="15">
        <v>42257</v>
      </c>
    </row>
    <row r="31" spans="1:8" ht="17.25" customHeight="1" x14ac:dyDescent="0.2">
      <c r="B31" s="11" t="s">
        <v>9</v>
      </c>
      <c r="C31" s="15">
        <v>42271</v>
      </c>
    </row>
    <row r="32" spans="1:8" ht="17.25" customHeight="1" x14ac:dyDescent="0.2">
      <c r="B32" s="11" t="s">
        <v>9</v>
      </c>
      <c r="C32" s="15">
        <v>42285</v>
      </c>
    </row>
    <row r="33" spans="2:3" ht="17.25" customHeight="1" x14ac:dyDescent="0.2">
      <c r="B33" s="11" t="s">
        <v>9</v>
      </c>
      <c r="C33" s="15">
        <v>42299</v>
      </c>
    </row>
    <row r="34" spans="2:3" ht="17.25" customHeight="1" x14ac:dyDescent="0.2">
      <c r="B34" s="11" t="s">
        <v>9</v>
      </c>
      <c r="C34" s="15">
        <v>42313</v>
      </c>
    </row>
    <row r="35" spans="2:3" ht="17.25" customHeight="1" x14ac:dyDescent="0.2">
      <c r="B35" s="11" t="s">
        <v>9</v>
      </c>
      <c r="C35" s="15">
        <v>42327</v>
      </c>
    </row>
    <row r="36" spans="2:3" ht="17.25" customHeight="1" x14ac:dyDescent="0.2">
      <c r="B36" s="11" t="s">
        <v>9</v>
      </c>
      <c r="C36" s="15">
        <v>42348</v>
      </c>
    </row>
    <row r="37" spans="2:3" ht="17.25" customHeight="1" x14ac:dyDescent="0.2">
      <c r="B37" s="17"/>
      <c r="C37" s="18"/>
    </row>
    <row r="38" spans="2:3" ht="17.25" customHeight="1" x14ac:dyDescent="0.2">
      <c r="B38" s="11" t="s">
        <v>11</v>
      </c>
      <c r="C38" s="15">
        <v>42126</v>
      </c>
    </row>
    <row r="39" spans="2:3" ht="17.25" customHeight="1" x14ac:dyDescent="0.2">
      <c r="B39" s="11" t="s">
        <v>11</v>
      </c>
      <c r="C39" s="15">
        <v>42133</v>
      </c>
    </row>
    <row r="40" spans="2:3" ht="17.25" customHeight="1" x14ac:dyDescent="0.2">
      <c r="B40" s="17"/>
      <c r="C40" s="18"/>
    </row>
    <row r="41" spans="2:3" ht="17.25" customHeight="1" x14ac:dyDescent="0.2">
      <c r="B41" s="11" t="s">
        <v>12</v>
      </c>
      <c r="C41" s="15">
        <v>42137</v>
      </c>
    </row>
    <row r="42" spans="2:3" ht="17.25" customHeight="1" x14ac:dyDescent="0.2">
      <c r="B42" s="11" t="s">
        <v>12</v>
      </c>
      <c r="C42" s="15">
        <v>42171</v>
      </c>
    </row>
    <row r="43" spans="2:3" ht="17.25" customHeight="1" x14ac:dyDescent="0.2">
      <c r="B43" s="11" t="s">
        <v>12</v>
      </c>
      <c r="C43" s="18">
        <v>42226</v>
      </c>
    </row>
    <row r="44" spans="2:3" ht="17.25" customHeight="1" x14ac:dyDescent="0.2">
      <c r="B44" s="11" t="s">
        <v>12</v>
      </c>
      <c r="C44" s="15">
        <v>42257</v>
      </c>
    </row>
    <row r="45" spans="2:3" ht="17.25" customHeight="1" x14ac:dyDescent="0.2">
      <c r="B45" s="11" t="s">
        <v>12</v>
      </c>
      <c r="C45" s="15">
        <v>42287</v>
      </c>
    </row>
    <row r="46" spans="2:3" ht="17.25" customHeight="1" x14ac:dyDescent="0.2">
      <c r="B46" s="11" t="s">
        <v>12</v>
      </c>
      <c r="C46" s="15">
        <v>42318</v>
      </c>
    </row>
    <row r="47" spans="2:3" ht="17.25" customHeight="1" x14ac:dyDescent="0.2">
      <c r="B47" s="11" t="s">
        <v>12</v>
      </c>
      <c r="C47" s="15">
        <v>42348</v>
      </c>
    </row>
    <row r="48" spans="2:3" ht="17.25" customHeight="1" x14ac:dyDescent="0.2">
      <c r="B48" s="11"/>
      <c r="C48" s="15"/>
    </row>
    <row r="49" spans="2:3" ht="17.25" customHeight="1" x14ac:dyDescent="0.2">
      <c r="B49" s="11" t="s">
        <v>18</v>
      </c>
      <c r="C49" s="15">
        <v>42117</v>
      </c>
    </row>
    <row r="50" spans="2:3" ht="17.25" customHeight="1" x14ac:dyDescent="0.2">
      <c r="B50" s="11" t="s">
        <v>18</v>
      </c>
      <c r="C50" s="15">
        <v>42124</v>
      </c>
    </row>
    <row r="51" spans="2:3" ht="17.25" customHeight="1" x14ac:dyDescent="0.2">
      <c r="B51" s="11" t="s">
        <v>18</v>
      </c>
      <c r="C51" s="15">
        <v>42131</v>
      </c>
    </row>
    <row r="52" spans="2:3" ht="17.25" customHeight="1" x14ac:dyDescent="0.2">
      <c r="B52" s="11" t="s">
        <v>18</v>
      </c>
      <c r="C52" s="15"/>
    </row>
    <row r="53" spans="2:3" ht="17.25" customHeight="1" x14ac:dyDescent="0.2">
      <c r="B53" s="11" t="s">
        <v>18</v>
      </c>
      <c r="C53" s="15"/>
    </row>
    <row r="54" spans="2:3" ht="17.25" customHeight="1" x14ac:dyDescent="0.2">
      <c r="B54" s="11" t="s">
        <v>18</v>
      </c>
      <c r="C54" s="15"/>
    </row>
    <row r="55" spans="2:3" ht="17.25" customHeight="1" x14ac:dyDescent="0.2">
      <c r="B55" s="11" t="s">
        <v>18</v>
      </c>
      <c r="C55" s="15"/>
    </row>
    <row r="56" spans="2:3" ht="17.25" customHeight="1" x14ac:dyDescent="0.2">
      <c r="B56" s="11" t="s">
        <v>18</v>
      </c>
      <c r="C56" s="15"/>
    </row>
    <row r="57" spans="2:3" ht="17.25" customHeight="1" x14ac:dyDescent="0.2">
      <c r="B57" s="11" t="s">
        <v>18</v>
      </c>
      <c r="C57" s="15"/>
    </row>
    <row r="58" spans="2:3" ht="17.25" customHeight="1" x14ac:dyDescent="0.2">
      <c r="B58" s="11" t="s">
        <v>18</v>
      </c>
      <c r="C58" s="15"/>
    </row>
    <row r="59" spans="2:3" ht="17.25" customHeight="1" x14ac:dyDescent="0.2">
      <c r="B59" s="11" t="s">
        <v>18</v>
      </c>
      <c r="C59" s="15"/>
    </row>
    <row r="60" spans="2:3" ht="17.25" customHeight="1" x14ac:dyDescent="0.2">
      <c r="B60" s="11" t="s">
        <v>18</v>
      </c>
      <c r="C60" s="15"/>
    </row>
    <row r="61" spans="2:3" ht="17.25" customHeight="1" x14ac:dyDescent="0.2">
      <c r="B61" s="11" t="s">
        <v>18</v>
      </c>
      <c r="C61" s="18"/>
    </row>
    <row r="62" spans="2:3" ht="17.25" customHeight="1" x14ac:dyDescent="0.2">
      <c r="B62" s="11" t="s">
        <v>18</v>
      </c>
      <c r="C62" s="18"/>
    </row>
    <row r="63" spans="2:3" ht="17.25" customHeight="1" x14ac:dyDescent="0.2">
      <c r="B63" s="11" t="s">
        <v>18</v>
      </c>
      <c r="C63" s="18"/>
    </row>
    <row r="64" spans="2:3" ht="17.25" customHeight="1" x14ac:dyDescent="0.2">
      <c r="B64" s="11" t="s">
        <v>18</v>
      </c>
      <c r="C64" s="18"/>
    </row>
    <row r="65" spans="2:3" ht="17.25" customHeight="1" x14ac:dyDescent="0.2">
      <c r="B65" s="11" t="s">
        <v>18</v>
      </c>
      <c r="C65" s="18"/>
    </row>
    <row r="66" spans="2:3" ht="17.25" customHeight="1" x14ac:dyDescent="0.2">
      <c r="B66" s="11" t="s">
        <v>18</v>
      </c>
      <c r="C66" s="18"/>
    </row>
    <row r="67" spans="2:3" ht="17.25" customHeight="1" x14ac:dyDescent="0.2">
      <c r="B67" s="11" t="s">
        <v>18</v>
      </c>
      <c r="C67" s="18"/>
    </row>
    <row r="68" spans="2:3" ht="17.25" customHeight="1" x14ac:dyDescent="0.2">
      <c r="B68" s="11" t="s">
        <v>18</v>
      </c>
      <c r="C68" s="18"/>
    </row>
    <row r="69" spans="2:3" ht="17.25" customHeight="1" x14ac:dyDescent="0.2">
      <c r="B69" s="11" t="s">
        <v>18</v>
      </c>
      <c r="C69" s="18"/>
    </row>
    <row r="70" spans="2:3" ht="17.25" customHeight="1" x14ac:dyDescent="0.2">
      <c r="B70" s="11" t="s">
        <v>18</v>
      </c>
      <c r="C70" s="18"/>
    </row>
    <row r="71" spans="2:3" ht="17.25" customHeight="1" x14ac:dyDescent="0.2">
      <c r="B71" s="11" t="s">
        <v>18</v>
      </c>
      <c r="C71" s="18"/>
    </row>
    <row r="72" spans="2:3" ht="17.25" customHeight="1" x14ac:dyDescent="0.2">
      <c r="B72" s="11" t="s">
        <v>18</v>
      </c>
      <c r="C72" s="18"/>
    </row>
    <row r="73" spans="2:3" ht="17.25" customHeight="1" x14ac:dyDescent="0.2">
      <c r="B73" s="11" t="s">
        <v>18</v>
      </c>
      <c r="C73" s="18"/>
    </row>
    <row r="74" spans="2:3" ht="17.25" customHeight="1" x14ac:dyDescent="0.2">
      <c r="B74" s="11" t="s">
        <v>18</v>
      </c>
      <c r="C74" s="18"/>
    </row>
    <row r="75" spans="2:3" ht="17.25" customHeight="1" x14ac:dyDescent="0.2">
      <c r="B75" s="11" t="s">
        <v>18</v>
      </c>
      <c r="C75" s="18"/>
    </row>
  </sheetData>
  <sheetProtection selectLockedCells="1"/>
  <dataValidations count="1">
    <dataValidation type="list" allowBlank="1" showInputMessage="1" showErrorMessage="1" sqref="B23:B36 B38:B39 B41:B75">
      <formula1>liste_des_publications</formula1>
    </dataValidation>
  </dataValidations>
  <printOptions horizontalCentered="1"/>
  <pageMargins left="0.25" right="0.25" top="0.5" bottom="0.5" header="0.3" footer="0.3"/>
  <pageSetup fitToHeight="0" orientation="landscape" r:id="rId1"/>
  <rowBreaks count="2" manualBreakCount="2">
    <brk id="18" max="16383" man="1"/>
    <brk id="2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arre de défilement">
              <controlPr defaultSize="0" autoPict="0" altText="Cliquez sur la barre de défilement pour modifier la période du projet affichée dans le graphique chronologique ou entrez la date de début pour afficher les activités de projet dans la cellule D20.">
                <anchor moveWithCells="1">
                  <from>
                    <xdr:col>3</xdr:col>
                    <xdr:colOff>0</xdr:colOff>
                    <xdr:row>18</xdr:row>
                    <xdr:rowOff>209550</xdr:rowOff>
                  </from>
                  <to>
                    <xdr:col>7</xdr:col>
                    <xdr:colOff>571500</xdr:colOff>
                    <xdr:row>20</xdr:row>
                    <xdr:rowOff>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1"/>
  <sheetViews>
    <sheetView topLeftCell="A4" workbookViewId="0">
      <selection activeCell="G31" sqref="G31"/>
    </sheetView>
  </sheetViews>
  <sheetFormatPr baseColWidth="10" defaultColWidth="9.140625" defaultRowHeight="12.75" x14ac:dyDescent="0.2"/>
  <cols>
    <col min="2" max="2" width="35.28515625" customWidth="1"/>
    <col min="3" max="3" width="23.42578125" customWidth="1"/>
    <col min="4" max="33" width="10.85546875" customWidth="1"/>
  </cols>
  <sheetData>
    <row r="1" spans="1:33" x14ac:dyDescent="0.2">
      <c r="A1" t="s">
        <v>0</v>
      </c>
    </row>
    <row r="2" spans="1:33" ht="15.75" x14ac:dyDescent="0.2">
      <c r="A2" s="22" t="s">
        <v>32</v>
      </c>
      <c r="B2" s="22"/>
      <c r="C2" s="21"/>
    </row>
    <row r="3" spans="1:33" x14ac:dyDescent="0.2">
      <c r="C3" t="s">
        <v>1</v>
      </c>
      <c r="D3" s="1">
        <f ca="1">TODAY()</f>
        <v>42122</v>
      </c>
    </row>
    <row r="4" spans="1:33" x14ac:dyDescent="0.2">
      <c r="D4">
        <v>5</v>
      </c>
    </row>
    <row r="6" spans="1:33" x14ac:dyDescent="0.2">
      <c r="C6" t="s">
        <v>4</v>
      </c>
      <c r="D6" s="1">
        <f>DateDébut+FenêtreDécalage</f>
        <v>42122</v>
      </c>
    </row>
    <row r="7" spans="1:33" x14ac:dyDescent="0.2">
      <c r="C7" t="s">
        <v>5</v>
      </c>
      <c r="D7">
        <v>0</v>
      </c>
    </row>
    <row r="9" spans="1:33" x14ac:dyDescent="0.2">
      <c r="B9" s="19" t="s">
        <v>31</v>
      </c>
      <c r="C9" t="s">
        <v>6</v>
      </c>
      <c r="D9" s="2">
        <f>'Chronologie du projet'!C20</f>
        <v>42122</v>
      </c>
    </row>
    <row r="10" spans="1:33" x14ac:dyDescent="0.2">
      <c r="B10" s="19" t="s">
        <v>30</v>
      </c>
      <c r="C10" t="s">
        <v>7</v>
      </c>
      <c r="D10">
        <v>30</v>
      </c>
    </row>
    <row r="12" spans="1:33" ht="23.25" customHeight="1" x14ac:dyDescent="0.2">
      <c r="A12" s="22" t="s">
        <v>29</v>
      </c>
      <c r="B12" s="22"/>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row>
    <row r="13" spans="1:33" x14ac:dyDescent="0.2">
      <c r="D13" s="1">
        <f>D30</f>
        <v>42122</v>
      </c>
      <c r="E13" s="1">
        <f>E30</f>
        <v>42123</v>
      </c>
      <c r="F13" s="1">
        <f>F30</f>
        <v>42124</v>
      </c>
      <c r="G13" s="1">
        <f>G30</f>
        <v>42125</v>
      </c>
      <c r="H13" s="1">
        <f>H30</f>
        <v>42126</v>
      </c>
      <c r="I13" s="1">
        <f>I30</f>
        <v>42127</v>
      </c>
      <c r="J13" s="1">
        <f>J30</f>
        <v>42128</v>
      </c>
      <c r="K13" s="1">
        <f>K30</f>
        <v>42129</v>
      </c>
      <c r="L13" s="1">
        <f>L30</f>
        <v>42130</v>
      </c>
      <c r="M13" s="1">
        <f>M30</f>
        <v>42131</v>
      </c>
      <c r="N13" s="1">
        <f>N30</f>
        <v>42132</v>
      </c>
      <c r="O13" s="1">
        <f>O30</f>
        <v>42133</v>
      </c>
      <c r="P13" s="1">
        <f>P30</f>
        <v>42134</v>
      </c>
      <c r="Q13" s="1">
        <f>Q30</f>
        <v>42135</v>
      </c>
      <c r="R13" s="1">
        <f>R30</f>
        <v>42136</v>
      </c>
      <c r="S13" s="1">
        <f>S30</f>
        <v>42137</v>
      </c>
      <c r="T13" s="1">
        <f>T30</f>
        <v>42138</v>
      </c>
      <c r="U13" s="1">
        <f>U30</f>
        <v>42139</v>
      </c>
      <c r="V13" s="1">
        <f>V30</f>
        <v>42140</v>
      </c>
      <c r="W13" s="1">
        <f>W30</f>
        <v>42141</v>
      </c>
      <c r="X13" s="1">
        <f>X30</f>
        <v>42142</v>
      </c>
      <c r="Y13" s="1">
        <f>Y30</f>
        <v>42143</v>
      </c>
      <c r="Z13" s="1">
        <f>Z30</f>
        <v>42144</v>
      </c>
      <c r="AA13" s="1">
        <f>AA30</f>
        <v>42145</v>
      </c>
      <c r="AB13" s="1">
        <f>AB30</f>
        <v>42146</v>
      </c>
      <c r="AC13" s="1">
        <f>AC30</f>
        <v>42147</v>
      </c>
      <c r="AD13" s="1">
        <f>AD30</f>
        <v>42148</v>
      </c>
      <c r="AE13" s="1">
        <f>AE30</f>
        <v>42149</v>
      </c>
      <c r="AF13" s="1">
        <f>AF30</f>
        <v>42150</v>
      </c>
      <c r="AG13" s="1">
        <f>AG30</f>
        <v>42151</v>
      </c>
    </row>
    <row r="14" spans="1:33" x14ac:dyDescent="0.2">
      <c r="B14" s="19" t="s">
        <v>28</v>
      </c>
      <c r="C14" t="s">
        <v>2</v>
      </c>
      <c r="D14">
        <f ca="1">IF(D13=$D$3,5,NA())</f>
        <v>5</v>
      </c>
      <c r="E14" t="e">
        <f ca="1">IF(E13=$D$3,5,NA())</f>
        <v>#N/A</v>
      </c>
      <c r="F14" t="e">
        <f ca="1">IF(F13=$D$3,5,NA())</f>
        <v>#N/A</v>
      </c>
      <c r="G14" t="e">
        <f ca="1">IF(G13=$D$3,5,NA())</f>
        <v>#N/A</v>
      </c>
      <c r="H14" t="e">
        <f ca="1">IF(H13=$D$3,5,NA())</f>
        <v>#N/A</v>
      </c>
      <c r="I14" t="e">
        <f ca="1">IF(I13=$D$3,5,NA())</f>
        <v>#N/A</v>
      </c>
      <c r="J14" t="e">
        <f ca="1">IF(J13=$D$3,5,NA())</f>
        <v>#N/A</v>
      </c>
      <c r="K14" t="e">
        <f ca="1">IF(K13=$D$3,5,NA())</f>
        <v>#N/A</v>
      </c>
      <c r="L14" t="e">
        <f ca="1">IF(L13=$D$3,5,NA())</f>
        <v>#N/A</v>
      </c>
      <c r="M14" t="e">
        <f ca="1">IF(M13=$D$3,5,NA())</f>
        <v>#N/A</v>
      </c>
      <c r="N14" t="e">
        <f ca="1">IF(N13=$D$3,5,NA())</f>
        <v>#N/A</v>
      </c>
      <c r="O14" t="e">
        <f ca="1">IF(O13=$D$3,5,NA())</f>
        <v>#N/A</v>
      </c>
      <c r="P14" t="e">
        <f ca="1">IF(P13=$D$3,5,NA())</f>
        <v>#N/A</v>
      </c>
      <c r="Q14" t="e">
        <f ca="1">IF(Q13=$D$3,5,NA())</f>
        <v>#N/A</v>
      </c>
      <c r="R14" t="e">
        <f ca="1">IF(R13=$D$3,5,NA())</f>
        <v>#N/A</v>
      </c>
      <c r="S14" t="e">
        <f ca="1">IF(S13=$D$3,5,NA())</f>
        <v>#N/A</v>
      </c>
      <c r="T14" t="e">
        <f ca="1">IF(T13=$D$3,5,NA())</f>
        <v>#N/A</v>
      </c>
      <c r="U14" t="e">
        <f ca="1">IF(U13=$D$3,5,NA())</f>
        <v>#N/A</v>
      </c>
      <c r="V14" t="e">
        <f ca="1">IF(V13=$D$3,5,NA())</f>
        <v>#N/A</v>
      </c>
      <c r="W14" t="e">
        <f ca="1">IF(W13=$D$3,5,NA())</f>
        <v>#N/A</v>
      </c>
      <c r="X14" t="e">
        <f ca="1">IF(X13=$D$3,5,NA())</f>
        <v>#N/A</v>
      </c>
      <c r="Y14" t="e">
        <f ca="1">IF(Y13=$D$3,5,NA())</f>
        <v>#N/A</v>
      </c>
      <c r="Z14" t="e">
        <f ca="1">IF(Z13=$D$3,5,NA())</f>
        <v>#N/A</v>
      </c>
      <c r="AA14" t="e">
        <f ca="1">IF(AA13=$D$3,5,NA())</f>
        <v>#N/A</v>
      </c>
      <c r="AB14" t="e">
        <f ca="1">IF(AB13=$D$3,5,NA())</f>
        <v>#N/A</v>
      </c>
      <c r="AC14" t="e">
        <f ca="1">IF(AC13=$D$3,5,NA())</f>
        <v>#N/A</v>
      </c>
      <c r="AD14" t="e">
        <f ca="1">IF(AD13=$D$3,5,NA())</f>
        <v>#N/A</v>
      </c>
      <c r="AE14" t="e">
        <f ca="1">IF(AE13=$D$3,5,NA())</f>
        <v>#N/A</v>
      </c>
      <c r="AF14" t="e">
        <f ca="1">IF(AF13=$D$3,5,NA())</f>
        <v>#N/A</v>
      </c>
      <c r="AG14" t="e">
        <f ca="1">IF(AG13=$D$3,5,NA())</f>
        <v>#N/A</v>
      </c>
    </row>
    <row r="15" spans="1:33" x14ac:dyDescent="0.2">
      <c r="B15" s="19" t="s">
        <v>27</v>
      </c>
      <c r="C15" s="3">
        <f>DATE(YEAR(MIN(D13:AG13)),MONTH(MIN(D13:AG13)),1)</f>
        <v>42095</v>
      </c>
      <c r="D15">
        <f>IF(MEDIAN($C15,D$13,EOMONTH($C15,0))=D$13,0.5,NA())</f>
        <v>0.5</v>
      </c>
      <c r="E15">
        <f>IF(MEDIAN($C15,E$13,EOMONTH($C15,0))=E$13,0.5,NA())</f>
        <v>0.5</v>
      </c>
      <c r="F15">
        <f>IF(MEDIAN($C15,F$13,EOMONTH($C15,0))=F$13,0.5,NA())</f>
        <v>0.5</v>
      </c>
      <c r="G15" t="e">
        <f>IF(MEDIAN($C15,G$13,EOMONTH($C15,0))=G$13,0.5,NA())</f>
        <v>#N/A</v>
      </c>
      <c r="H15" t="e">
        <f>IF(MEDIAN($C15,H$13,EOMONTH($C15,0))=H$13,0.5,NA())</f>
        <v>#N/A</v>
      </c>
      <c r="I15" t="e">
        <f>IF(MEDIAN($C15,I$13,EOMONTH($C15,0))=I$13,0.5,NA())</f>
        <v>#N/A</v>
      </c>
      <c r="J15" t="e">
        <f>IF(MEDIAN($C15,J$13,EOMONTH($C15,0))=J$13,0.5,NA())</f>
        <v>#N/A</v>
      </c>
      <c r="K15" t="e">
        <f>IF(MEDIAN($C15,K$13,EOMONTH($C15,0))=K$13,0.5,NA())</f>
        <v>#N/A</v>
      </c>
      <c r="L15" t="e">
        <f>IF(MEDIAN($C15,L$13,EOMONTH($C15,0))=L$13,0.5,NA())</f>
        <v>#N/A</v>
      </c>
      <c r="M15" t="e">
        <f>IF(MEDIAN($C15,M$13,EOMONTH($C15,0))=M$13,0.5,NA())</f>
        <v>#N/A</v>
      </c>
      <c r="N15" t="e">
        <f>IF(MEDIAN($C15,N$13,EOMONTH($C15,0))=N$13,0.5,NA())</f>
        <v>#N/A</v>
      </c>
      <c r="O15" t="e">
        <f>IF(MEDIAN($C15,O$13,EOMONTH($C15,0))=O$13,0.5,NA())</f>
        <v>#N/A</v>
      </c>
      <c r="P15" t="e">
        <f>IF(MEDIAN($C15,P$13,EOMONTH($C15,0))=P$13,0.5,NA())</f>
        <v>#N/A</v>
      </c>
      <c r="Q15" t="e">
        <f>IF(MEDIAN($C15,Q$13,EOMONTH($C15,0))=Q$13,0.5,NA())</f>
        <v>#N/A</v>
      </c>
      <c r="R15" t="e">
        <f>IF(MEDIAN($C15,R$13,EOMONTH($C15,0))=R$13,0.5,NA())</f>
        <v>#N/A</v>
      </c>
      <c r="S15" t="e">
        <f>IF(MEDIAN($C15,S$13,EOMONTH($C15,0))=S$13,0.5,NA())</f>
        <v>#N/A</v>
      </c>
      <c r="T15" t="e">
        <f>IF(MEDIAN($C15,T$13,EOMONTH($C15,0))=T$13,0.5,NA())</f>
        <v>#N/A</v>
      </c>
      <c r="U15" t="e">
        <f>IF(MEDIAN($C15,U$13,EOMONTH($C15,0))=U$13,0.5,NA())</f>
        <v>#N/A</v>
      </c>
      <c r="V15" t="e">
        <f>IF(MEDIAN($C15,V$13,EOMONTH($C15,0))=V$13,0.5,NA())</f>
        <v>#N/A</v>
      </c>
      <c r="W15" t="e">
        <f>IF(MEDIAN($C15,W$13,EOMONTH($C15,0))=W$13,0.5,NA())</f>
        <v>#N/A</v>
      </c>
      <c r="X15" t="e">
        <f>IF(MEDIAN($C15,X$13,EOMONTH($C15,0))=X$13,0.5,NA())</f>
        <v>#N/A</v>
      </c>
      <c r="Y15" t="e">
        <f>IF(MEDIAN($C15,Y$13,EOMONTH($C15,0))=Y$13,0.5,NA())</f>
        <v>#N/A</v>
      </c>
      <c r="Z15" t="e">
        <f>IF(MEDIAN($C15,Z$13,EOMONTH($C15,0))=Z$13,0.5,NA())</f>
        <v>#N/A</v>
      </c>
      <c r="AA15" t="e">
        <f>IF(MEDIAN($C15,AA$13,EOMONTH($C15,0))=AA$13,0.5,NA())</f>
        <v>#N/A</v>
      </c>
      <c r="AB15" t="e">
        <f>IF(MEDIAN($C15,AB$13,EOMONTH($C15,0))=AB$13,0.5,NA())</f>
        <v>#N/A</v>
      </c>
      <c r="AC15" t="e">
        <f>IF(MEDIAN($C15,AC$13,EOMONTH($C15,0))=AC$13,0.5,NA())</f>
        <v>#N/A</v>
      </c>
      <c r="AD15" t="e">
        <f>IF(MEDIAN($C15,AD$13,EOMONTH($C15,0))=AD$13,0.5,NA())</f>
        <v>#N/A</v>
      </c>
      <c r="AE15" t="e">
        <f>IF(MEDIAN($C15,AE$13,EOMONTH($C15,0))=AE$13,0.5,NA())</f>
        <v>#N/A</v>
      </c>
      <c r="AF15" t="e">
        <f>IF(MEDIAN($C15,AF$13,EOMONTH($C15,0))=AF$13,0.5,NA())</f>
        <v>#N/A</v>
      </c>
      <c r="AG15" t="e">
        <f>IF(MEDIAN($C15,AG$13,EOMONTH($C15,0))=AG$13,0.5,NA())</f>
        <v>#N/A</v>
      </c>
    </row>
    <row r="16" spans="1:33" x14ac:dyDescent="0.2">
      <c r="B16" s="19" t="s">
        <v>26</v>
      </c>
      <c r="C16" s="3" t="str">
        <f>TEXT(C15,"mmm aaaa") &amp; " -Bande supérieure"</f>
        <v>avr 2015 -Bande supérieure</v>
      </c>
      <c r="D16">
        <f>D15+$B$31+1</f>
        <v>11.5</v>
      </c>
      <c r="E16">
        <f>E15+$B$31+1</f>
        <v>11.5</v>
      </c>
      <c r="F16">
        <f>F15+$B$31+1</f>
        <v>11.5</v>
      </c>
      <c r="G16" t="e">
        <f>G15+$B$31+1</f>
        <v>#N/A</v>
      </c>
      <c r="H16" t="e">
        <f>H15+$B$31+1</f>
        <v>#N/A</v>
      </c>
      <c r="I16" t="e">
        <f>I15+$B$31+1</f>
        <v>#N/A</v>
      </c>
      <c r="J16" t="e">
        <f>J15+$B$31+1</f>
        <v>#N/A</v>
      </c>
      <c r="K16" t="e">
        <f>K15+$B$31+1</f>
        <v>#N/A</v>
      </c>
      <c r="L16" t="e">
        <f>L15+$B$31+1</f>
        <v>#N/A</v>
      </c>
      <c r="M16" t="e">
        <f>M15+$B$31+1</f>
        <v>#N/A</v>
      </c>
      <c r="N16" t="e">
        <f>N15+$B$31+1</f>
        <v>#N/A</v>
      </c>
      <c r="O16" t="e">
        <f>O15+$B$31+1</f>
        <v>#N/A</v>
      </c>
      <c r="P16" t="e">
        <f>P15+$B$31+1</f>
        <v>#N/A</v>
      </c>
      <c r="Q16" t="e">
        <f>Q15+$B$31+1</f>
        <v>#N/A</v>
      </c>
      <c r="R16" t="e">
        <f>R15+$B$31+1</f>
        <v>#N/A</v>
      </c>
      <c r="S16" t="e">
        <f>S15+$B$31+1</f>
        <v>#N/A</v>
      </c>
      <c r="T16" t="e">
        <f>T15+$B$31+1</f>
        <v>#N/A</v>
      </c>
      <c r="U16" t="e">
        <f>U15+$B$31+1</f>
        <v>#N/A</v>
      </c>
      <c r="V16" t="e">
        <f>V15+$B$31+1</f>
        <v>#N/A</v>
      </c>
      <c r="W16" t="e">
        <f>W15+$B$31+1</f>
        <v>#N/A</v>
      </c>
      <c r="X16" t="e">
        <f>X15+$B$31+1</f>
        <v>#N/A</v>
      </c>
      <c r="Y16" t="e">
        <f>Y15+$B$31+1</f>
        <v>#N/A</v>
      </c>
      <c r="Z16" t="e">
        <f>Z15+$B$31+1</f>
        <v>#N/A</v>
      </c>
      <c r="AA16" t="e">
        <f>AA15+$B$31+1</f>
        <v>#N/A</v>
      </c>
      <c r="AB16" t="e">
        <f>AB15+$B$31+1</f>
        <v>#N/A</v>
      </c>
      <c r="AC16" t="e">
        <f>AC15+$B$31+1</f>
        <v>#N/A</v>
      </c>
      <c r="AD16" t="e">
        <f>AD15+$B$31+1</f>
        <v>#N/A</v>
      </c>
      <c r="AE16" t="e">
        <f>AE15+$B$31+1</f>
        <v>#N/A</v>
      </c>
      <c r="AF16" t="e">
        <f>AF15+$B$31+1</f>
        <v>#N/A</v>
      </c>
      <c r="AG16" t="e">
        <f>AG15+$B$31+1</f>
        <v>#N/A</v>
      </c>
    </row>
    <row r="17" spans="1:33" x14ac:dyDescent="0.2">
      <c r="B17" s="19" t="s">
        <v>27</v>
      </c>
      <c r="C17" s="3">
        <f>EOMONTH(C15,0)+1</f>
        <v>42125</v>
      </c>
      <c r="D17" t="e">
        <f>IF(MEDIAN($C17,D$13,EOMONTH($C17,0))=D$13,0.5,NA())</f>
        <v>#N/A</v>
      </c>
      <c r="E17" t="e">
        <f>IF(MEDIAN($C17,E$13,EOMONTH($C17,0))=E$13,0.5,NA())</f>
        <v>#N/A</v>
      </c>
      <c r="F17" t="e">
        <f>IF(MEDIAN($C17,F$13,EOMONTH($C17,0))=F$13,0.5,NA())</f>
        <v>#N/A</v>
      </c>
      <c r="G17">
        <f>IF(MEDIAN($C17,G$13,EOMONTH($C17,0))=G$13,0.5,NA())</f>
        <v>0.5</v>
      </c>
      <c r="H17">
        <f>IF(MEDIAN($C17,H$13,EOMONTH($C17,0))=H$13,0.5,NA())</f>
        <v>0.5</v>
      </c>
      <c r="I17">
        <f>IF(MEDIAN($C17,I$13,EOMONTH($C17,0))=I$13,0.5,NA())</f>
        <v>0.5</v>
      </c>
      <c r="J17">
        <f>IF(MEDIAN($C17,J$13,EOMONTH($C17,0))=J$13,0.5,NA())</f>
        <v>0.5</v>
      </c>
      <c r="K17">
        <f>IF(MEDIAN($C17,K$13,EOMONTH($C17,0))=K$13,0.5,NA())</f>
        <v>0.5</v>
      </c>
      <c r="L17">
        <f>IF(MEDIAN($C17,L$13,EOMONTH($C17,0))=L$13,0.5,NA())</f>
        <v>0.5</v>
      </c>
      <c r="M17">
        <f>IF(MEDIAN($C17,M$13,EOMONTH($C17,0))=M$13,0.5,NA())</f>
        <v>0.5</v>
      </c>
      <c r="N17">
        <f>IF(MEDIAN($C17,N$13,EOMONTH($C17,0))=N$13,0.5,NA())</f>
        <v>0.5</v>
      </c>
      <c r="O17">
        <f>IF(MEDIAN($C17,O$13,EOMONTH($C17,0))=O$13,0.5,NA())</f>
        <v>0.5</v>
      </c>
      <c r="P17">
        <f>IF(MEDIAN($C17,P$13,EOMONTH($C17,0))=P$13,0.5,NA())</f>
        <v>0.5</v>
      </c>
      <c r="Q17">
        <f>IF(MEDIAN($C17,Q$13,EOMONTH($C17,0))=Q$13,0.5,NA())</f>
        <v>0.5</v>
      </c>
      <c r="R17">
        <f>IF(MEDIAN($C17,R$13,EOMONTH($C17,0))=R$13,0.5,NA())</f>
        <v>0.5</v>
      </c>
      <c r="S17">
        <f>IF(MEDIAN($C17,S$13,EOMONTH($C17,0))=S$13,0.5,NA())</f>
        <v>0.5</v>
      </c>
      <c r="T17">
        <f>IF(MEDIAN($C17,T$13,EOMONTH($C17,0))=T$13,0.5,NA())</f>
        <v>0.5</v>
      </c>
      <c r="U17">
        <f>IF(MEDIAN($C17,U$13,EOMONTH($C17,0))=U$13,0.5,NA())</f>
        <v>0.5</v>
      </c>
      <c r="V17">
        <f>IF(MEDIAN($C17,V$13,EOMONTH($C17,0))=V$13,0.5,NA())</f>
        <v>0.5</v>
      </c>
      <c r="W17">
        <f>IF(MEDIAN($C17,W$13,EOMONTH($C17,0))=W$13,0.5,NA())</f>
        <v>0.5</v>
      </c>
      <c r="X17">
        <f>IF(MEDIAN($C17,X$13,EOMONTH($C17,0))=X$13,0.5,NA())</f>
        <v>0.5</v>
      </c>
      <c r="Y17">
        <f>IF(MEDIAN($C17,Y$13,EOMONTH($C17,0))=Y$13,0.5,NA())</f>
        <v>0.5</v>
      </c>
      <c r="Z17">
        <f>IF(MEDIAN($C17,Z$13,EOMONTH($C17,0))=Z$13,0.5,NA())</f>
        <v>0.5</v>
      </c>
      <c r="AA17">
        <f>IF(MEDIAN($C17,AA$13,EOMONTH($C17,0))=AA$13,0.5,NA())</f>
        <v>0.5</v>
      </c>
      <c r="AB17">
        <f>IF(MEDIAN($C17,AB$13,EOMONTH($C17,0))=AB$13,0.5,NA())</f>
        <v>0.5</v>
      </c>
      <c r="AC17">
        <f>IF(MEDIAN($C17,AC$13,EOMONTH($C17,0))=AC$13,0.5,NA())</f>
        <v>0.5</v>
      </c>
      <c r="AD17">
        <f>IF(MEDIAN($C17,AD$13,EOMONTH($C17,0))=AD$13,0.5,NA())</f>
        <v>0.5</v>
      </c>
      <c r="AE17">
        <f>IF(MEDIAN($C17,AE$13,EOMONTH($C17,0))=AE$13,0.5,NA())</f>
        <v>0.5</v>
      </c>
      <c r="AF17">
        <f>IF(MEDIAN($C17,AF$13,EOMONTH($C17,0))=AF$13,0.5,NA())</f>
        <v>0.5</v>
      </c>
      <c r="AG17">
        <f>IF(MEDIAN($C17,AG$13,EOMONTH($C17,0))=AG$13,0.5,NA())</f>
        <v>0.5</v>
      </c>
    </row>
    <row r="18" spans="1:33" x14ac:dyDescent="0.2">
      <c r="B18" s="19" t="s">
        <v>26</v>
      </c>
      <c r="C18" s="3" t="str">
        <f>TEXT(C17,"mmm aaaa") &amp; " -Bande supérieure"</f>
        <v>mai 2015 -Bande supérieure</v>
      </c>
      <c r="D18" t="e">
        <f>D17+$B$31+1</f>
        <v>#N/A</v>
      </c>
      <c r="E18" t="e">
        <f t="shared" ref="E18:AG18" si="0">E17+$B$31+1</f>
        <v>#N/A</v>
      </c>
      <c r="F18" t="e">
        <f t="shared" si="0"/>
        <v>#N/A</v>
      </c>
      <c r="G18">
        <f t="shared" si="0"/>
        <v>11.5</v>
      </c>
      <c r="H18">
        <f t="shared" si="0"/>
        <v>11.5</v>
      </c>
      <c r="I18">
        <f t="shared" si="0"/>
        <v>11.5</v>
      </c>
      <c r="J18">
        <f t="shared" si="0"/>
        <v>11.5</v>
      </c>
      <c r="K18">
        <f t="shared" si="0"/>
        <v>11.5</v>
      </c>
      <c r="L18">
        <f t="shared" si="0"/>
        <v>11.5</v>
      </c>
      <c r="M18">
        <f t="shared" si="0"/>
        <v>11.5</v>
      </c>
      <c r="N18">
        <f t="shared" si="0"/>
        <v>11.5</v>
      </c>
      <c r="O18">
        <f t="shared" si="0"/>
        <v>11.5</v>
      </c>
      <c r="P18">
        <f t="shared" si="0"/>
        <v>11.5</v>
      </c>
      <c r="Q18">
        <f t="shared" si="0"/>
        <v>11.5</v>
      </c>
      <c r="R18">
        <f t="shared" si="0"/>
        <v>11.5</v>
      </c>
      <c r="S18">
        <f t="shared" si="0"/>
        <v>11.5</v>
      </c>
      <c r="T18">
        <f t="shared" si="0"/>
        <v>11.5</v>
      </c>
      <c r="U18">
        <f t="shared" si="0"/>
        <v>11.5</v>
      </c>
      <c r="V18">
        <f t="shared" si="0"/>
        <v>11.5</v>
      </c>
      <c r="W18">
        <f t="shared" si="0"/>
        <v>11.5</v>
      </c>
      <c r="X18">
        <f t="shared" si="0"/>
        <v>11.5</v>
      </c>
      <c r="Y18">
        <f t="shared" si="0"/>
        <v>11.5</v>
      </c>
      <c r="Z18">
        <f t="shared" si="0"/>
        <v>11.5</v>
      </c>
      <c r="AA18">
        <f t="shared" si="0"/>
        <v>11.5</v>
      </c>
      <c r="AB18">
        <f t="shared" si="0"/>
        <v>11.5</v>
      </c>
      <c r="AC18">
        <f t="shared" si="0"/>
        <v>11.5</v>
      </c>
      <c r="AD18">
        <f t="shared" si="0"/>
        <v>11.5</v>
      </c>
      <c r="AE18">
        <f t="shared" si="0"/>
        <v>11.5</v>
      </c>
      <c r="AF18">
        <f t="shared" si="0"/>
        <v>11.5</v>
      </c>
      <c r="AG18">
        <f t="shared" si="0"/>
        <v>11.5</v>
      </c>
    </row>
    <row r="19" spans="1:33" x14ac:dyDescent="0.2">
      <c r="B19" s="19" t="s">
        <v>25</v>
      </c>
      <c r="C19" s="3">
        <f>C15+1</f>
        <v>42096</v>
      </c>
      <c r="D19" t="e">
        <f>IF(MEDIAN($C19,D$13)=D$13,0.5,NA())</f>
        <v>#N/A</v>
      </c>
      <c r="E19" t="e">
        <f>IF(MEDIAN($C19,E$13)=E$13,0.5,NA())</f>
        <v>#N/A</v>
      </c>
      <c r="F19" t="e">
        <f>IF(MEDIAN($C19,F$13)=F$13,0.5,NA())</f>
        <v>#N/A</v>
      </c>
      <c r="G19" t="e">
        <f>IF(MEDIAN($C19,G$13)=G$13,0.5,NA())</f>
        <v>#N/A</v>
      </c>
      <c r="H19" t="e">
        <f>IF(MEDIAN($C19,H$13)=H$13,0.5,NA())</f>
        <v>#N/A</v>
      </c>
      <c r="I19" t="e">
        <f>IF(MEDIAN($C19,I$13)=I$13,0.5,NA())</f>
        <v>#N/A</v>
      </c>
      <c r="J19" t="e">
        <f>IF(MEDIAN($C19,J$13)=J$13,0.5,NA())</f>
        <v>#N/A</v>
      </c>
      <c r="K19" t="e">
        <f>IF(MEDIAN($C19,K$13)=K$13,0.5,NA())</f>
        <v>#N/A</v>
      </c>
      <c r="L19" t="e">
        <f>IF(MEDIAN($C19,L$13)=L$13,0.5,NA())</f>
        <v>#N/A</v>
      </c>
      <c r="M19" t="e">
        <f>IF(MEDIAN($C19,M$13)=M$13,0.5,NA())</f>
        <v>#N/A</v>
      </c>
      <c r="N19" t="e">
        <f>IF(MEDIAN($C19,N$13)=N$13,0.5,NA())</f>
        <v>#N/A</v>
      </c>
      <c r="O19" t="e">
        <f>IF(MEDIAN($C19,O$13)=O$13,0.5,NA())</f>
        <v>#N/A</v>
      </c>
      <c r="P19" t="e">
        <f>IF(MEDIAN($C19,P$13)=P$13,0.5,NA())</f>
        <v>#N/A</v>
      </c>
      <c r="Q19" t="e">
        <f>IF(MEDIAN($C19,Q$13)=Q$13,0.5,NA())</f>
        <v>#N/A</v>
      </c>
      <c r="R19" t="e">
        <f>IF(MEDIAN($C19,R$13)=R$13,0.5,NA())</f>
        <v>#N/A</v>
      </c>
      <c r="S19" t="e">
        <f>IF(MEDIAN($C19,S$13)=S$13,0.5,NA())</f>
        <v>#N/A</v>
      </c>
      <c r="T19" t="e">
        <f>IF(MEDIAN($C19,T$13)=T$13,0.5,NA())</f>
        <v>#N/A</v>
      </c>
      <c r="U19" t="e">
        <f>IF(MEDIAN($C19,U$13)=U$13,0.5,NA())</f>
        <v>#N/A</v>
      </c>
      <c r="V19" t="e">
        <f>IF(MEDIAN($C19,V$13)=V$13,0.5,NA())</f>
        <v>#N/A</v>
      </c>
      <c r="W19" t="e">
        <f>IF(MEDIAN($C19,W$13)=W$13,0.5,NA())</f>
        <v>#N/A</v>
      </c>
      <c r="X19" t="e">
        <f>IF(MEDIAN($C19,X$13)=X$13,0.5,NA())</f>
        <v>#N/A</v>
      </c>
      <c r="Y19" t="e">
        <f>IF(MEDIAN($C19,Y$13)=Y$13,0.5,NA())</f>
        <v>#N/A</v>
      </c>
      <c r="Z19" t="e">
        <f>IF(MEDIAN($C19,Z$13)=Z$13,0.5,NA())</f>
        <v>#N/A</v>
      </c>
      <c r="AA19" t="e">
        <f>IF(MEDIAN($C19,AA$13)=AA$13,0.5,NA())</f>
        <v>#N/A</v>
      </c>
      <c r="AB19" t="e">
        <f>IF(MEDIAN($C19,AB$13)=AB$13,0.5,NA())</f>
        <v>#N/A</v>
      </c>
      <c r="AC19" t="e">
        <f>IF(MEDIAN($C19,AC$13)=AC$13,0.5,NA())</f>
        <v>#N/A</v>
      </c>
      <c r="AD19" t="e">
        <f>IF(MEDIAN($C19,AD$13)=AD$13,0.5,NA())</f>
        <v>#N/A</v>
      </c>
      <c r="AE19" t="e">
        <f>IF(MEDIAN($C19,AE$13)=AE$13,0.5,NA())</f>
        <v>#N/A</v>
      </c>
      <c r="AF19" t="e">
        <f>IF(MEDIAN($C19,AF$13)=AF$13,0.5,NA())</f>
        <v>#N/A</v>
      </c>
      <c r="AG19" t="e">
        <f>IF(MEDIAN($C19,AG$13)=AG$13,0.5,NA())</f>
        <v>#N/A</v>
      </c>
    </row>
    <row r="20" spans="1:33" x14ac:dyDescent="0.2">
      <c r="B20" s="19" t="s">
        <v>25</v>
      </c>
      <c r="C20" s="3">
        <f>C17+1</f>
        <v>42126</v>
      </c>
      <c r="D20" t="e">
        <f>IF(MEDIAN($C20,D$13)=D$13,0.5,NA())</f>
        <v>#N/A</v>
      </c>
      <c r="E20" t="e">
        <f>IF(MEDIAN($C20,E$13)=E$13,0.5,NA())</f>
        <v>#N/A</v>
      </c>
      <c r="F20" t="e">
        <f>IF(MEDIAN($C20,F$13)=F$13,0.5,NA())</f>
        <v>#N/A</v>
      </c>
      <c r="G20" t="e">
        <f>IF(MEDIAN($C20,G$13)=G$13,0.5,NA())</f>
        <v>#N/A</v>
      </c>
      <c r="H20">
        <f>IF(MEDIAN($C20,H$13)=H$13,0.5,NA())</f>
        <v>0.5</v>
      </c>
      <c r="I20" t="e">
        <f>IF(MEDIAN($C20,I$13)=I$13,0.5,NA())</f>
        <v>#N/A</v>
      </c>
      <c r="J20" t="e">
        <f>IF(MEDIAN($C20,J$13)=J$13,0.5,NA())</f>
        <v>#N/A</v>
      </c>
      <c r="K20" t="e">
        <f>IF(MEDIAN($C20,K$13)=K$13,0.5,NA())</f>
        <v>#N/A</v>
      </c>
      <c r="L20" t="e">
        <f>IF(MEDIAN($C20,L$13)=L$13,0.5,NA())</f>
        <v>#N/A</v>
      </c>
      <c r="M20" t="e">
        <f>IF(MEDIAN($C20,M$13)=M$13,0.5,NA())</f>
        <v>#N/A</v>
      </c>
      <c r="N20" t="e">
        <f>IF(MEDIAN($C20,N$13)=N$13,0.5,NA())</f>
        <v>#N/A</v>
      </c>
      <c r="O20" t="e">
        <f>IF(MEDIAN($C20,O$13)=O$13,0.5,NA())</f>
        <v>#N/A</v>
      </c>
      <c r="P20" t="e">
        <f>IF(MEDIAN($C20,P$13)=P$13,0.5,NA())</f>
        <v>#N/A</v>
      </c>
      <c r="Q20" t="e">
        <f>IF(MEDIAN($C20,Q$13)=Q$13,0.5,NA())</f>
        <v>#N/A</v>
      </c>
      <c r="R20" t="e">
        <f>IF(MEDIAN($C20,R$13)=R$13,0.5,NA())</f>
        <v>#N/A</v>
      </c>
      <c r="S20" t="e">
        <f>IF(MEDIAN($C20,S$13)=S$13,0.5,NA())</f>
        <v>#N/A</v>
      </c>
      <c r="T20" t="e">
        <f>IF(MEDIAN($C20,T$13)=T$13,0.5,NA())</f>
        <v>#N/A</v>
      </c>
      <c r="U20" t="e">
        <f>IF(MEDIAN($C20,U$13)=U$13,0.5,NA())</f>
        <v>#N/A</v>
      </c>
      <c r="V20" t="e">
        <f>IF(MEDIAN($C20,V$13)=V$13,0.5,NA())</f>
        <v>#N/A</v>
      </c>
      <c r="W20" t="e">
        <f>IF(MEDIAN($C20,W$13)=W$13,0.5,NA())</f>
        <v>#N/A</v>
      </c>
      <c r="X20" t="e">
        <f>IF(MEDIAN($C20,X$13)=X$13,0.5,NA())</f>
        <v>#N/A</v>
      </c>
      <c r="Y20" t="e">
        <f>IF(MEDIAN($C20,Y$13)=Y$13,0.5,NA())</f>
        <v>#N/A</v>
      </c>
      <c r="Z20" t="e">
        <f>IF(MEDIAN($C20,Z$13)=Z$13,0.5,NA())</f>
        <v>#N/A</v>
      </c>
      <c r="AA20" t="e">
        <f>IF(MEDIAN($C20,AA$13)=AA$13,0.5,NA())</f>
        <v>#N/A</v>
      </c>
      <c r="AB20" t="e">
        <f>IF(MEDIAN($C20,AB$13)=AB$13,0.5,NA())</f>
        <v>#N/A</v>
      </c>
      <c r="AC20" t="e">
        <f>IF(MEDIAN($C20,AC$13)=AC$13,0.5,NA())</f>
        <v>#N/A</v>
      </c>
      <c r="AD20" t="e">
        <f>IF(MEDIAN($C20,AD$13)=AD$13,0.5,NA())</f>
        <v>#N/A</v>
      </c>
      <c r="AE20" t="e">
        <f>IF(MEDIAN($C20,AE$13)=AE$13,0.5,NA())</f>
        <v>#N/A</v>
      </c>
      <c r="AF20" t="e">
        <f>IF(MEDIAN($C20,AF$13)=AF$13,0.5,NA())</f>
        <v>#N/A</v>
      </c>
      <c r="AG20" t="e">
        <f>IF(MEDIAN($C20,AG$13)=AG$13,0.5,NA())</f>
        <v>#N/A</v>
      </c>
    </row>
    <row r="21" spans="1:33" x14ac:dyDescent="0.2">
      <c r="B21" s="19" t="s">
        <v>24</v>
      </c>
      <c r="D21">
        <v>2.2999999999999998</v>
      </c>
      <c r="E21">
        <f>D21</f>
        <v>2.2999999999999998</v>
      </c>
      <c r="F21">
        <f>E21</f>
        <v>2.2999999999999998</v>
      </c>
      <c r="G21">
        <f>F21</f>
        <v>2.2999999999999998</v>
      </c>
      <c r="H21">
        <f>G21</f>
        <v>2.2999999999999998</v>
      </c>
      <c r="I21">
        <f>H21</f>
        <v>2.2999999999999998</v>
      </c>
      <c r="J21">
        <f>I21</f>
        <v>2.2999999999999998</v>
      </c>
      <c r="K21">
        <f>J21</f>
        <v>2.2999999999999998</v>
      </c>
      <c r="L21">
        <f>K21</f>
        <v>2.2999999999999998</v>
      </c>
      <c r="M21">
        <f>L21</f>
        <v>2.2999999999999998</v>
      </c>
      <c r="N21">
        <f>M21</f>
        <v>2.2999999999999998</v>
      </c>
      <c r="O21">
        <f>N21</f>
        <v>2.2999999999999998</v>
      </c>
      <c r="P21">
        <f>O21</f>
        <v>2.2999999999999998</v>
      </c>
      <c r="Q21">
        <f>P21</f>
        <v>2.2999999999999998</v>
      </c>
      <c r="R21">
        <f>Q21</f>
        <v>2.2999999999999998</v>
      </c>
      <c r="S21">
        <f>R21</f>
        <v>2.2999999999999998</v>
      </c>
      <c r="T21">
        <f>S21</f>
        <v>2.2999999999999998</v>
      </c>
      <c r="U21">
        <f>T21</f>
        <v>2.2999999999999998</v>
      </c>
      <c r="V21">
        <f>U21</f>
        <v>2.2999999999999998</v>
      </c>
      <c r="W21">
        <f>V21</f>
        <v>2.2999999999999998</v>
      </c>
      <c r="X21">
        <f>W21</f>
        <v>2.2999999999999998</v>
      </c>
      <c r="Y21">
        <f>X21</f>
        <v>2.2999999999999998</v>
      </c>
      <c r="Z21">
        <f>Y21</f>
        <v>2.2999999999999998</v>
      </c>
      <c r="AA21">
        <f>Z21</f>
        <v>2.2999999999999998</v>
      </c>
      <c r="AB21">
        <f>AA21</f>
        <v>2.2999999999999998</v>
      </c>
      <c r="AC21">
        <f>AB21</f>
        <v>2.2999999999999998</v>
      </c>
      <c r="AD21">
        <f>AC21</f>
        <v>2.2999999999999998</v>
      </c>
      <c r="AE21">
        <f>AD21</f>
        <v>2.2999999999999998</v>
      </c>
      <c r="AF21">
        <f>AE21</f>
        <v>2.2999999999999998</v>
      </c>
      <c r="AG21">
        <f>AF21</f>
        <v>2.2999999999999998</v>
      </c>
    </row>
    <row r="22" spans="1:33" x14ac:dyDescent="0.2">
      <c r="B22" s="19" t="s">
        <v>23</v>
      </c>
      <c r="C22">
        <v>3</v>
      </c>
      <c r="D22" t="str">
        <f>LEFT(UPPER(TEXT(D13,"jjj")),$C22)</f>
        <v>MAR</v>
      </c>
      <c r="E22" t="str">
        <f>LEFT(UPPER(TEXT(E13,"jjj")),$C22)</f>
        <v>MER</v>
      </c>
      <c r="F22" t="str">
        <f>LEFT(UPPER(TEXT(F13,"jjj")),$C22)</f>
        <v>JEU</v>
      </c>
      <c r="G22" t="str">
        <f>LEFT(UPPER(TEXT(G13,"jjj")),$C22)</f>
        <v>VEN</v>
      </c>
      <c r="H22" t="str">
        <f>LEFT(UPPER(TEXT(H13,"jjj")),$C22)</f>
        <v>SAM</v>
      </c>
      <c r="I22" t="str">
        <f>LEFT(UPPER(TEXT(I13,"jjj")),$C22)</f>
        <v>DIM</v>
      </c>
      <c r="J22" t="str">
        <f>LEFT(UPPER(TEXT(J13,"jjj")),$C22)</f>
        <v>LUN</v>
      </c>
      <c r="K22" t="str">
        <f>LEFT(UPPER(TEXT(K13,"jjj")),$C22)</f>
        <v>MAR</v>
      </c>
      <c r="L22" t="str">
        <f>LEFT(UPPER(TEXT(L13,"jjj")),$C22)</f>
        <v>MER</v>
      </c>
      <c r="M22" t="str">
        <f>LEFT(UPPER(TEXT(M13,"jjj")),$C22)</f>
        <v>JEU</v>
      </c>
      <c r="N22" t="str">
        <f>LEFT(UPPER(TEXT(N13,"jjj")),$C22)</f>
        <v>VEN</v>
      </c>
      <c r="O22" t="str">
        <f>LEFT(UPPER(TEXT(O13,"jjj")),$C22)</f>
        <v>SAM</v>
      </c>
      <c r="P22" t="str">
        <f>LEFT(UPPER(TEXT(P13,"jjj")),$C22)</f>
        <v>DIM</v>
      </c>
      <c r="Q22" t="str">
        <f>LEFT(UPPER(TEXT(Q13,"jjj")),$C22)</f>
        <v>LUN</v>
      </c>
      <c r="R22" t="str">
        <f>LEFT(UPPER(TEXT(R13,"jjj")),$C22)</f>
        <v>MAR</v>
      </c>
      <c r="S22" t="str">
        <f>LEFT(UPPER(TEXT(S13,"jjj")),$C22)</f>
        <v>MER</v>
      </c>
      <c r="T22" t="str">
        <f>LEFT(UPPER(TEXT(T13,"jjj")),$C22)</f>
        <v>JEU</v>
      </c>
      <c r="U22" t="str">
        <f>LEFT(UPPER(TEXT(U13,"jjj")),$C22)</f>
        <v>VEN</v>
      </c>
      <c r="V22" t="str">
        <f>LEFT(UPPER(TEXT(V13,"jjj")),$C22)</f>
        <v>SAM</v>
      </c>
      <c r="W22" t="str">
        <f>LEFT(UPPER(TEXT(W13,"jjj")),$C22)</f>
        <v>DIM</v>
      </c>
      <c r="X22" t="str">
        <f>LEFT(UPPER(TEXT(X13,"jjj")),$C22)</f>
        <v>LUN</v>
      </c>
      <c r="Y22" t="str">
        <f>LEFT(UPPER(TEXT(Y13,"jjj")),$C22)</f>
        <v>MAR</v>
      </c>
      <c r="Z22" t="str">
        <f>LEFT(UPPER(TEXT(Z13,"jjj")),$C22)</f>
        <v>MER</v>
      </c>
      <c r="AA22" t="str">
        <f>LEFT(UPPER(TEXT(AA13,"jjj")),$C22)</f>
        <v>JEU</v>
      </c>
      <c r="AB22" t="str">
        <f>LEFT(UPPER(TEXT(AB13,"jjj")),$C22)</f>
        <v>VEN</v>
      </c>
      <c r="AC22" t="str">
        <f>LEFT(UPPER(TEXT(AC13,"jjj")),$C22)</f>
        <v>SAM</v>
      </c>
      <c r="AD22" t="str">
        <f>LEFT(UPPER(TEXT(AD13,"jjj")),$C22)</f>
        <v>DIM</v>
      </c>
      <c r="AE22" t="str">
        <f>LEFT(UPPER(TEXT(AE13,"jjj")),$C22)</f>
        <v>LUN</v>
      </c>
      <c r="AF22" t="str">
        <f>LEFT(UPPER(TEXT(AF13,"jjj")),$C22)</f>
        <v>MAR</v>
      </c>
      <c r="AG22" t="str">
        <f>LEFT(UPPER(TEXT(AG13,"jjj")),$C22)</f>
        <v>MER</v>
      </c>
    </row>
    <row r="23" spans="1:33" x14ac:dyDescent="0.2">
      <c r="B23" s="19" t="s">
        <v>22</v>
      </c>
      <c r="D23">
        <v>1.3</v>
      </c>
      <c r="E23">
        <f>D23</f>
        <v>1.3</v>
      </c>
      <c r="F23">
        <f>E23</f>
        <v>1.3</v>
      </c>
      <c r="G23">
        <f>F23</f>
        <v>1.3</v>
      </c>
      <c r="H23">
        <f>G23</f>
        <v>1.3</v>
      </c>
      <c r="I23">
        <f>H23</f>
        <v>1.3</v>
      </c>
      <c r="J23">
        <f>I23</f>
        <v>1.3</v>
      </c>
      <c r="K23">
        <f>J23</f>
        <v>1.3</v>
      </c>
      <c r="L23">
        <f>K23</f>
        <v>1.3</v>
      </c>
      <c r="M23">
        <f>L23</f>
        <v>1.3</v>
      </c>
      <c r="N23">
        <f>M23</f>
        <v>1.3</v>
      </c>
      <c r="O23">
        <f>N23</f>
        <v>1.3</v>
      </c>
      <c r="P23">
        <f>O23</f>
        <v>1.3</v>
      </c>
      <c r="Q23">
        <f>P23</f>
        <v>1.3</v>
      </c>
      <c r="R23">
        <f>Q23</f>
        <v>1.3</v>
      </c>
      <c r="S23">
        <f>R23</f>
        <v>1.3</v>
      </c>
      <c r="T23">
        <f>S23</f>
        <v>1.3</v>
      </c>
      <c r="U23">
        <f>T23</f>
        <v>1.3</v>
      </c>
      <c r="V23">
        <f>U23</f>
        <v>1.3</v>
      </c>
      <c r="W23">
        <f>V23</f>
        <v>1.3</v>
      </c>
      <c r="X23">
        <f>W23</f>
        <v>1.3</v>
      </c>
      <c r="Y23">
        <f>X23</f>
        <v>1.3</v>
      </c>
      <c r="Z23">
        <f>Y23</f>
        <v>1.3</v>
      </c>
      <c r="AA23">
        <f>Z23</f>
        <v>1.3</v>
      </c>
      <c r="AB23">
        <f>AA23</f>
        <v>1.3</v>
      </c>
      <c r="AC23">
        <f>AB23</f>
        <v>1.3</v>
      </c>
      <c r="AD23">
        <f>AC23</f>
        <v>1.3</v>
      </c>
      <c r="AE23">
        <f>AD23</f>
        <v>1.3</v>
      </c>
      <c r="AF23">
        <f>AE23</f>
        <v>1.3</v>
      </c>
      <c r="AG23">
        <f>AF23</f>
        <v>1.3</v>
      </c>
    </row>
    <row r="24" spans="1:33" x14ac:dyDescent="0.2">
      <c r="B24" s="19" t="s">
        <v>21</v>
      </c>
      <c r="D24" t="str">
        <f>TEXT(D13,"jj")</f>
        <v>28</v>
      </c>
      <c r="E24" t="str">
        <f>TEXT(E13,"jj")</f>
        <v>29</v>
      </c>
      <c r="F24" t="str">
        <f>TEXT(F13,"jj")</f>
        <v>30</v>
      </c>
      <c r="G24" t="str">
        <f>TEXT(G13,"jj")</f>
        <v>01</v>
      </c>
      <c r="H24" t="str">
        <f>TEXT(H13,"jj")</f>
        <v>02</v>
      </c>
      <c r="I24" t="str">
        <f>TEXT(I13,"jj")</f>
        <v>03</v>
      </c>
      <c r="J24" t="str">
        <f>TEXT(J13,"jj")</f>
        <v>04</v>
      </c>
      <c r="K24" t="str">
        <f>TEXT(K13,"jj")</f>
        <v>05</v>
      </c>
      <c r="L24" t="str">
        <f>TEXT(L13,"jj")</f>
        <v>06</v>
      </c>
      <c r="M24" t="str">
        <f>TEXT(M13,"jj")</f>
        <v>07</v>
      </c>
      <c r="N24" t="str">
        <f>TEXT(N13,"jj")</f>
        <v>08</v>
      </c>
      <c r="O24" t="str">
        <f>TEXT(O13,"jj")</f>
        <v>09</v>
      </c>
      <c r="P24" t="str">
        <f>TEXT(P13,"jj")</f>
        <v>10</v>
      </c>
      <c r="Q24" t="str">
        <f>TEXT(Q13,"jj")</f>
        <v>11</v>
      </c>
      <c r="R24" t="str">
        <f>TEXT(R13,"jj")</f>
        <v>12</v>
      </c>
      <c r="S24" t="str">
        <f>TEXT(S13,"jj")</f>
        <v>13</v>
      </c>
      <c r="T24" t="str">
        <f>TEXT(T13,"jj")</f>
        <v>14</v>
      </c>
      <c r="U24" t="str">
        <f>TEXT(U13,"jj")</f>
        <v>15</v>
      </c>
      <c r="V24" t="str">
        <f>TEXT(V13,"jj")</f>
        <v>16</v>
      </c>
      <c r="W24" t="str">
        <f>TEXT(W13,"jj")</f>
        <v>17</v>
      </c>
      <c r="X24" t="str">
        <f>TEXT(X13,"jj")</f>
        <v>18</v>
      </c>
      <c r="Y24" t="str">
        <f>TEXT(Y13,"jj")</f>
        <v>19</v>
      </c>
      <c r="Z24" t="str">
        <f>TEXT(Z13,"jj")</f>
        <v>20</v>
      </c>
      <c r="AA24" t="str">
        <f>TEXT(AA13,"jj")</f>
        <v>21</v>
      </c>
      <c r="AB24" t="str">
        <f>TEXT(AB13,"jj")</f>
        <v>22</v>
      </c>
      <c r="AC24" t="str">
        <f>TEXT(AC13,"jj")</f>
        <v>23</v>
      </c>
      <c r="AD24" t="str">
        <f>TEXT(AD13,"jj")</f>
        <v>24</v>
      </c>
      <c r="AE24" t="str">
        <f>TEXT(AE13,"jj")</f>
        <v>25</v>
      </c>
      <c r="AF24" t="str">
        <f>TEXT(AF13,"jj")</f>
        <v>26</v>
      </c>
      <c r="AG24" t="str">
        <f>TEXT(AG13,"jj")</f>
        <v>27</v>
      </c>
    </row>
    <row r="27" spans="1:33" ht="15.75" x14ac:dyDescent="0.2">
      <c r="A27" s="22" t="s">
        <v>20</v>
      </c>
      <c r="B27" s="22"/>
      <c r="C27" s="21"/>
    </row>
    <row r="28" spans="1:33" s="25" customFormat="1" ht="15.75" x14ac:dyDescent="0.2">
      <c r="A28" s="24"/>
      <c r="B28" s="24"/>
    </row>
    <row r="29" spans="1:33" ht="15.75" x14ac:dyDescent="0.2">
      <c r="A29" s="22"/>
      <c r="B29" s="22" t="s">
        <v>36</v>
      </c>
      <c r="C29" s="21"/>
    </row>
    <row r="30" spans="1:33" x14ac:dyDescent="0.2">
      <c r="B30" s="19" t="s">
        <v>19</v>
      </c>
      <c r="C30" t="s">
        <v>8</v>
      </c>
      <c r="D30" s="1">
        <f>FenêtreDateDébut</f>
        <v>42122</v>
      </c>
      <c r="E30" s="1">
        <f>D30+1</f>
        <v>42123</v>
      </c>
      <c r="F30" s="1">
        <f>E30+1</f>
        <v>42124</v>
      </c>
      <c r="G30" s="1">
        <f>F30+1</f>
        <v>42125</v>
      </c>
      <c r="H30" s="1">
        <f>G30+1</f>
        <v>42126</v>
      </c>
      <c r="I30" s="1">
        <f>H30+1</f>
        <v>42127</v>
      </c>
      <c r="J30" s="1">
        <f>I30+1</f>
        <v>42128</v>
      </c>
      <c r="K30" s="1">
        <f>J30+1</f>
        <v>42129</v>
      </c>
      <c r="L30" s="1">
        <f>K30+1</f>
        <v>42130</v>
      </c>
      <c r="M30" s="1">
        <f>L30+1</f>
        <v>42131</v>
      </c>
      <c r="N30" s="1">
        <f>M30+1</f>
        <v>42132</v>
      </c>
      <c r="O30" s="1">
        <f>N30+1</f>
        <v>42133</v>
      </c>
      <c r="P30" s="1">
        <f>O30+1</f>
        <v>42134</v>
      </c>
      <c r="Q30" s="1">
        <f>P30+1</f>
        <v>42135</v>
      </c>
      <c r="R30" s="1">
        <f>Q30+1</f>
        <v>42136</v>
      </c>
      <c r="S30" s="1">
        <f>R30+1</f>
        <v>42137</v>
      </c>
      <c r="T30" s="1">
        <f>S30+1</f>
        <v>42138</v>
      </c>
      <c r="U30" s="1">
        <f>T30+1</f>
        <v>42139</v>
      </c>
      <c r="V30" s="1">
        <f>U30+1</f>
        <v>42140</v>
      </c>
      <c r="W30" s="1">
        <f>V30+1</f>
        <v>42141</v>
      </c>
      <c r="X30" s="1">
        <f>W30+1</f>
        <v>42142</v>
      </c>
      <c r="Y30" s="1">
        <f>X30+1</f>
        <v>42143</v>
      </c>
      <c r="Z30" s="1">
        <f>Y30+1</f>
        <v>42144</v>
      </c>
      <c r="AA30" s="1">
        <f>Z30+1</f>
        <v>42145</v>
      </c>
      <c r="AB30" s="1">
        <f>AA30+1</f>
        <v>42146</v>
      </c>
      <c r="AC30" s="1">
        <f>AB30+1</f>
        <v>42147</v>
      </c>
      <c r="AD30" s="1">
        <f>AC30+1</f>
        <v>42148</v>
      </c>
      <c r="AE30" s="1">
        <f>AD30+1</f>
        <v>42149</v>
      </c>
      <c r="AF30" s="1">
        <f>AE30+1</f>
        <v>42150</v>
      </c>
      <c r="AG30" s="1">
        <f>AF30+1</f>
        <v>42151</v>
      </c>
    </row>
    <row r="31" spans="1:33" x14ac:dyDescent="0.2">
      <c r="B31" s="20">
        <v>10</v>
      </c>
      <c r="C31" t="str">
        <f>listes!A2</f>
        <v>Cyber contact</v>
      </c>
      <c r="D31" t="e">
        <f>IF('Chronologie du projet'!$C$23:$C$36=D$30,$B$31,NA())</f>
        <v>#N/A</v>
      </c>
      <c r="E31" t="e">
        <f t="array" ref="E31">IF('Chronologie du projet'!$C$23:$C$36=E30,$B$31,NA())</f>
        <v>#N/A</v>
      </c>
      <c r="F31" t="e">
        <f t="array" ref="F31">IF('Chronologie du projet'!$C$23:$C$36=F30,$B$31,NA())</f>
        <v>#N/A</v>
      </c>
      <c r="G31" t="e">
        <f t="array" ref="G31">IF('Chronologie du projet'!$C$23:$C$36=G30,$B$31,NA())</f>
        <v>#N/A</v>
      </c>
      <c r="H31" t="e">
        <f t="array" ref="H31">IF('Chronologie du projet'!$C$23:$C$36=H30,$B$31,NA())</f>
        <v>#N/A</v>
      </c>
      <c r="I31" t="e">
        <f t="array" ref="I31">IF('Chronologie du projet'!$C$23:$C$36=I30,$B$31,NA())</f>
        <v>#N/A</v>
      </c>
      <c r="J31" t="e">
        <f t="array" ref="J31">IF('Chronologie du projet'!$C$23:$C$36=J30,$B$31,NA())</f>
        <v>#N/A</v>
      </c>
      <c r="K31" t="e">
        <f t="array" ref="K31">IF('Chronologie du projet'!$C$23:$C$36=K30,$B$31,NA())</f>
        <v>#N/A</v>
      </c>
      <c r="L31" t="e">
        <f t="array" ref="L31">IF('Chronologie du projet'!$C$23:$C$36=L30,$B$31,NA())</f>
        <v>#N/A</v>
      </c>
      <c r="M31">
        <f t="array" ref="M31">IF('Chronologie du projet'!$C$23:$C$36=M30,$B$31,NA())</f>
        <v>10</v>
      </c>
      <c r="N31" t="e">
        <f t="array" ref="N31">IF('Chronologie du projet'!$C$23:$C$36=N30,$B$31,NA())</f>
        <v>#N/A</v>
      </c>
      <c r="O31" t="e">
        <f t="array" ref="O31">IF('Chronologie du projet'!$C$23:$C$36=O30,$B$31,NA())</f>
        <v>#N/A</v>
      </c>
      <c r="P31" t="e">
        <f t="array" ref="P31">IF('Chronologie du projet'!$C$23:$C$36=P30,$B$31,NA())</f>
        <v>#N/A</v>
      </c>
      <c r="Q31" t="e">
        <f t="array" ref="Q31">IF('Chronologie du projet'!$C$23:$C$36=Q30,$B$31,NA())</f>
        <v>#N/A</v>
      </c>
      <c r="R31" t="e">
        <f t="array" ref="R31">IF('Chronologie du projet'!$C$23:$C$36=R30,$B$31,NA())</f>
        <v>#N/A</v>
      </c>
      <c r="S31" t="e">
        <f t="array" ref="S31">IF('Chronologie du projet'!$C$23:$C$36=S30,$B$31,NA())</f>
        <v>#N/A</v>
      </c>
      <c r="T31" t="e">
        <f t="array" ref="T31">IF('Chronologie du projet'!$C$23:$C$36=T30,$B$31,NA())</f>
        <v>#N/A</v>
      </c>
      <c r="U31" t="e">
        <f t="array" ref="U31">IF('Chronologie du projet'!$C$23:$C$36=U30,$B$31,NA())</f>
        <v>#N/A</v>
      </c>
      <c r="V31" t="e">
        <f t="array" ref="V31">IF('Chronologie du projet'!$C$23:$C$36=V30,$B$31,NA())</f>
        <v>#N/A</v>
      </c>
      <c r="W31" t="e">
        <f t="array" ref="W31">IF('Chronologie du projet'!$C$23:$C$36=W30,$B$31,NA())</f>
        <v>#N/A</v>
      </c>
      <c r="X31" t="e">
        <f t="array" ref="X31">IF('Chronologie du projet'!$C$23:$C$36=X30,$B$31,NA())</f>
        <v>#N/A</v>
      </c>
      <c r="Y31" t="e">
        <f t="array" ref="Y31">IF('Chronologie du projet'!$C$23:$C$36=Y30,$B$31,NA())</f>
        <v>#N/A</v>
      </c>
      <c r="Z31" t="e">
        <f t="array" ref="Z31">IF('Chronologie du projet'!$C$23:$C$36=Z30,$B$31,NA())</f>
        <v>#N/A</v>
      </c>
      <c r="AA31" t="e">
        <f t="array" ref="AA31">IF('Chronologie du projet'!$C$23:$C$36=AA30,$B$31,NA())</f>
        <v>#N/A</v>
      </c>
      <c r="AB31" t="e">
        <f t="array" ref="AB31">IF('Chronologie du projet'!$C$23:$C$36=AB30,$B$31,NA())</f>
        <v>#N/A</v>
      </c>
      <c r="AC31" t="e">
        <f t="array" ref="AC31">IF('Chronologie du projet'!$C$23:$C$36=AC30,$B$31,NA())</f>
        <v>#N/A</v>
      </c>
      <c r="AD31" t="e">
        <f t="array" ref="AD31">IF('Chronologie du projet'!$C$23:$C$36=AD30,$B$31,NA())</f>
        <v>#N/A</v>
      </c>
      <c r="AE31" t="e">
        <f t="array" ref="AE31">IF('Chronologie du projet'!$C$23:$C$36=AE30,$B$31,NA())</f>
        <v>#N/A</v>
      </c>
      <c r="AF31" t="e">
        <f t="array" ref="AF31">IF('Chronologie du projet'!$C$23:$C$36=AF30,$B$31,NA())</f>
        <v>#N/A</v>
      </c>
      <c r="AG31" t="e">
        <f t="array" ref="AG31">IF('Chronologie du projet'!$C$23:$C$36=AG30,$B$31,NA())</f>
        <v>#N/A</v>
      </c>
    </row>
    <row r="32" spans="1:33" x14ac:dyDescent="0.2">
      <c r="B32" s="20">
        <f>B31-1</f>
        <v>9</v>
      </c>
      <c r="C32" t="str">
        <f>listes!A3</f>
        <v>Flash-Grande campagne</v>
      </c>
      <c r="D32" t="e">
        <f t="array" ref="D32">IF('Chronologie du projet'!$C$41:$C$47=D$30,$B$32,NA())</f>
        <v>#N/A</v>
      </c>
      <c r="E32" t="e">
        <f t="array" ref="E32">IF('Chronologie du projet'!$C$41:$C$47=E$30,$B$32,NA())</f>
        <v>#N/A</v>
      </c>
      <c r="F32" t="e">
        <f t="array" ref="F32">IF('Chronologie du projet'!$C$41:$C$47=F$30,$B$32,NA())</f>
        <v>#N/A</v>
      </c>
      <c r="G32" t="e">
        <f t="array" ref="G32">IF('Chronologie du projet'!$C$41:$C$47=G$30,$B$32,NA())</f>
        <v>#N/A</v>
      </c>
      <c r="H32" t="e">
        <f t="array" ref="H32">IF('Chronologie du projet'!$C$41:$C$47=H$30,$B$32,NA())</f>
        <v>#N/A</v>
      </c>
      <c r="I32" t="e">
        <f t="array" ref="I32">IF('Chronologie du projet'!$C$41:$C$47=I$30,$B$32,NA())</f>
        <v>#N/A</v>
      </c>
      <c r="J32" t="e">
        <f t="array" ref="J32">IF('Chronologie du projet'!$C$41:$C$47=J$30,$B$32,NA())</f>
        <v>#N/A</v>
      </c>
      <c r="K32" t="e">
        <f t="array" ref="K32">IF('Chronologie du projet'!$C$41:$C$47=K$30,$B$32,NA())</f>
        <v>#N/A</v>
      </c>
      <c r="L32" t="e">
        <f t="array" ref="L32">IF('Chronologie du projet'!$C$41:$C$47=L$30,$B$32,NA())</f>
        <v>#N/A</v>
      </c>
      <c r="M32" t="e">
        <f t="array" ref="M32">IF('Chronologie du projet'!$C$41:$C$47=M$30,$B$32,NA())</f>
        <v>#N/A</v>
      </c>
      <c r="N32" t="e">
        <f t="array" ref="N32">IF('Chronologie du projet'!$C$41:$C$47=N$30,$B$32,NA())</f>
        <v>#N/A</v>
      </c>
      <c r="O32" t="e">
        <f t="array" ref="O32">IF('Chronologie du projet'!$C$41:$C$47=O$30,$B$32,NA())</f>
        <v>#N/A</v>
      </c>
      <c r="P32" t="e">
        <f t="array" ref="P32">IF('Chronologie du projet'!$C$41:$C$47=P$30,$B$32,NA())</f>
        <v>#N/A</v>
      </c>
      <c r="Q32" t="e">
        <f t="array" ref="Q32">IF('Chronologie du projet'!$C$41:$C$47=Q$30,$B$32,NA())</f>
        <v>#N/A</v>
      </c>
      <c r="R32" t="e">
        <f t="array" ref="R32">IF('Chronologie du projet'!$C$41:$C$47=R$30,$B$32,NA())</f>
        <v>#N/A</v>
      </c>
      <c r="S32">
        <f t="array" ref="S32">IF('Chronologie du projet'!$C$41:$C$47=S$30,$B$32,NA())</f>
        <v>9</v>
      </c>
      <c r="T32" t="e">
        <f t="array" ref="T32">IF('Chronologie du projet'!$C$41:$C$47=T$30,$B$32,NA())</f>
        <v>#N/A</v>
      </c>
      <c r="U32" t="e">
        <f t="array" ref="U32">IF('Chronologie du projet'!$C$41:$C$47=U$30,$B$32,NA())</f>
        <v>#N/A</v>
      </c>
      <c r="V32" t="e">
        <f t="array" ref="V32">IF('Chronologie du projet'!$C$41:$C$47=V$30,$B$32,NA())</f>
        <v>#N/A</v>
      </c>
      <c r="W32" t="e">
        <f t="array" ref="W32">IF('Chronologie du projet'!$C$41:$C$47=W$30,$B$32,NA())</f>
        <v>#N/A</v>
      </c>
      <c r="X32" t="e">
        <f t="array" ref="X32">IF('Chronologie du projet'!$C$41:$C$47=X$30,$B$32,NA())</f>
        <v>#N/A</v>
      </c>
      <c r="Y32" t="e">
        <f t="array" ref="Y32">IF('Chronologie du projet'!$C$41:$C$47=Y$30,$B$32,NA())</f>
        <v>#N/A</v>
      </c>
      <c r="Z32" t="e">
        <f t="array" ref="Z32">IF('Chronologie du projet'!$C$41:$C$47=Z$30,$B$32,NA())</f>
        <v>#N/A</v>
      </c>
      <c r="AA32" t="e">
        <f t="array" ref="AA32">IF('Chronologie du projet'!$C$41:$C$47=AA$30,$B$32,NA())</f>
        <v>#N/A</v>
      </c>
      <c r="AB32" t="e">
        <f t="array" ref="AB32">IF('Chronologie du projet'!$C$41:$C$47=AB$30,$B$32,NA())</f>
        <v>#N/A</v>
      </c>
      <c r="AC32" t="e">
        <f t="array" ref="AC32">IF('Chronologie du projet'!$C$41:$C$47=AC$30,$B$32,NA())</f>
        <v>#N/A</v>
      </c>
      <c r="AD32" t="e">
        <f t="array" ref="AD32">IF('Chronologie du projet'!$C$41:$C$47=AD$30,$B$32,NA())</f>
        <v>#N/A</v>
      </c>
      <c r="AE32" t="e">
        <f t="array" ref="AE32">IF('Chronologie du projet'!$C$41:$C$47=AE$30,$B$32,NA())</f>
        <v>#N/A</v>
      </c>
      <c r="AF32" t="e">
        <f t="array" ref="AF32">IF('Chronologie du projet'!$C$41:$C$47=AF$30,$B$32,NA())</f>
        <v>#N/A</v>
      </c>
      <c r="AG32" t="e">
        <f t="array" ref="AG32">IF('Chronologie du projet'!$C$41:$C$47=AG$30,$B$32,NA())</f>
        <v>#N/A</v>
      </c>
    </row>
    <row r="33" spans="1:33" x14ac:dyDescent="0.2">
      <c r="B33" s="20">
        <f>B32-1</f>
        <v>8</v>
      </c>
      <c r="C33" t="str">
        <f>listes!A4</f>
        <v>Le Fil</v>
      </c>
      <c r="D33" t="e">
        <f t="array" ref="D33">IF('Chronologie du projet'!$C$49:$C$75=D$30,$B$33,NA())</f>
        <v>#N/A</v>
      </c>
      <c r="E33" t="e">
        <f t="array" ref="E33">IF('Chronologie du projet'!$C$49:$C$75=E$30,$B$33,NA())</f>
        <v>#N/A</v>
      </c>
      <c r="F33" t="e">
        <f t="array" ref="F33">IF('Chronologie du projet'!$C$49:$C$75=F$30,$B$33,NA())</f>
        <v>#N/A</v>
      </c>
      <c r="G33" t="e">
        <f t="array" ref="G33">IF('Chronologie du projet'!$C$49:$C$75=G$30,$B$33,NA())</f>
        <v>#N/A</v>
      </c>
      <c r="H33" t="e">
        <f t="array" ref="H33">IF('Chronologie du projet'!$C$49:$C$75=H$30,$B$33,NA())</f>
        <v>#N/A</v>
      </c>
      <c r="I33" t="e">
        <f t="array" ref="I33">IF('Chronologie du projet'!$C$49:$C$75=I$30,$B$33,NA())</f>
        <v>#N/A</v>
      </c>
      <c r="J33" t="e">
        <f t="array" ref="J33">IF('Chronologie du projet'!$C$49:$C$75=J$30,$B$33,NA())</f>
        <v>#N/A</v>
      </c>
      <c r="K33" t="e">
        <f t="array" ref="K33">IF('Chronologie du projet'!$C$49:$C$75=K$30,$B$33,NA())</f>
        <v>#N/A</v>
      </c>
      <c r="L33" t="e">
        <f t="array" ref="L33">IF('Chronologie du projet'!$C$49:$C$75=L$30,$B$33,NA())</f>
        <v>#N/A</v>
      </c>
      <c r="M33" t="e">
        <f t="array" ref="M33">IF('Chronologie du projet'!$C$49:$C$75=M$30,$B$33,NA())</f>
        <v>#N/A</v>
      </c>
      <c r="N33" t="e">
        <f t="array" ref="N33">IF('Chronologie du projet'!$C$49:$C$75=N$30,$B$33,NA())</f>
        <v>#N/A</v>
      </c>
      <c r="O33" t="e">
        <f t="array" ref="O33">IF('Chronologie du projet'!$C$49:$C$75=O$30,$B$33,NA())</f>
        <v>#N/A</v>
      </c>
      <c r="P33" t="e">
        <f t="array" ref="P33">IF('Chronologie du projet'!$C$49:$C$75=P$30,$B$33,NA())</f>
        <v>#N/A</v>
      </c>
      <c r="Q33" t="e">
        <f t="array" ref="Q33">IF('Chronologie du projet'!$C$49:$C$75=Q$30,$B$33,NA())</f>
        <v>#N/A</v>
      </c>
      <c r="R33" t="e">
        <f t="array" ref="R33">IF('Chronologie du projet'!$C$49:$C$75=R$30,$B$33,NA())</f>
        <v>#N/A</v>
      </c>
      <c r="S33" t="e">
        <f t="array" ref="S33">IF('Chronologie du projet'!$C$49:$C$75=S$30,$B$33,NA())</f>
        <v>#N/A</v>
      </c>
      <c r="T33" t="e">
        <f t="array" ref="T33">IF('Chronologie du projet'!$C$49:$C$75=T$30,$B$33,NA())</f>
        <v>#N/A</v>
      </c>
      <c r="U33" t="e">
        <f t="array" ref="U33">IF('Chronologie du projet'!$C$49:$C$75=U$30,$B$33,NA())</f>
        <v>#N/A</v>
      </c>
      <c r="V33" t="e">
        <f t="array" ref="V33">IF('Chronologie du projet'!$C$49:$C$75=V$30,$B$33,NA())</f>
        <v>#N/A</v>
      </c>
      <c r="W33" t="e">
        <f t="array" ref="W33">IF('Chronologie du projet'!$C$49:$C$75=W$30,$B$33,NA())</f>
        <v>#N/A</v>
      </c>
      <c r="X33" t="e">
        <f t="array" ref="X33">IF('Chronologie du projet'!$C$49:$C$75=X$30,$B$33,NA())</f>
        <v>#N/A</v>
      </c>
      <c r="Y33" t="e">
        <f t="array" ref="Y33">IF('Chronologie du projet'!$C$49:$C$75=Y$30,$B$33,NA())</f>
        <v>#N/A</v>
      </c>
      <c r="Z33" t="e">
        <f t="array" ref="Z33">IF('Chronologie du projet'!$C$49:$C$75=Z$30,$B$33,NA())</f>
        <v>#N/A</v>
      </c>
      <c r="AA33" t="e">
        <f t="array" ref="AA33">IF('Chronologie du projet'!$C$49:$C$75=AA$30,$B$33,NA())</f>
        <v>#N/A</v>
      </c>
      <c r="AB33" t="e">
        <f t="array" ref="AB33">IF('Chronologie du projet'!$C$49:$C$75=AB$30,$B$33,NA())</f>
        <v>#N/A</v>
      </c>
      <c r="AC33" t="e">
        <f t="array" ref="AC33">IF('Chronologie du projet'!$C$49:$C$75=AC$30,$B$33,NA())</f>
        <v>#N/A</v>
      </c>
      <c r="AD33" t="e">
        <f t="array" ref="AD33">IF('Chronologie du projet'!$C$49:$C$75=AD$30,$B$33,NA())</f>
        <v>#N/A</v>
      </c>
      <c r="AE33" t="e">
        <f t="array" ref="AE33">IF('Chronologie du projet'!$C$49:$C$75=AE$30,$B$33,NA())</f>
        <v>#N/A</v>
      </c>
      <c r="AF33" t="e">
        <f t="array" ref="AF33">IF('Chronologie du projet'!$C$49:$C$75=AF$30,$B$33,NA())</f>
        <v>#N/A</v>
      </c>
      <c r="AG33" t="e">
        <f t="array" ref="AG33">IF('Chronologie du projet'!$C$49:$C$75=AG$30,$B$33,NA())</f>
        <v>#N/A</v>
      </c>
    </row>
    <row r="34" spans="1:33" x14ac:dyDescent="0.2">
      <c r="B34" s="20">
        <f>B33-1</f>
        <v>7</v>
      </c>
      <c r="C34" t="str">
        <f>listes!A5</f>
        <v>Magazine contact</v>
      </c>
      <c r="D34" t="e">
        <f t="array" ref="D34">IF('Chronologie du projet'!$C$38:$C$39=D$30,$B$34,NA())</f>
        <v>#N/A</v>
      </c>
      <c r="E34" t="e">
        <f t="array" ref="E34">IF('Chronologie du projet'!$C$38:$C$39=E$30,$B$34,NA())</f>
        <v>#N/A</v>
      </c>
      <c r="F34" t="e">
        <f t="array" ref="F34">IF('Chronologie du projet'!$C$38:$C$39=F$30,$B$34,NA())</f>
        <v>#N/A</v>
      </c>
      <c r="G34" t="e">
        <f t="array" ref="G34">IF('Chronologie du projet'!$C$38:$C$39=G$30,$B$34,NA())</f>
        <v>#N/A</v>
      </c>
      <c r="H34">
        <f t="array" ref="H34">IF('Chronologie du projet'!$C$38:$C$39=H$30,$B$34,NA())</f>
        <v>7</v>
      </c>
      <c r="I34" t="e">
        <f t="array" ref="I34">IF('Chronologie du projet'!$C$38:$C$39=I$30,$B$34,NA())</f>
        <v>#N/A</v>
      </c>
      <c r="J34" t="e">
        <f t="array" ref="J34">IF('Chronologie du projet'!$C$38:$C$39=J$30,$B$34,NA())</f>
        <v>#N/A</v>
      </c>
      <c r="K34" t="e">
        <f t="array" ref="K34">IF('Chronologie du projet'!$C$38:$C$39=K$30,$B$34,NA())</f>
        <v>#N/A</v>
      </c>
      <c r="L34" t="e">
        <f t="array" ref="L34">IF('Chronologie du projet'!$C$38:$C$39=L$30,$B$34,NA())</f>
        <v>#N/A</v>
      </c>
      <c r="M34" t="e">
        <f t="array" ref="M34">IF('Chronologie du projet'!$C$38:$C$39=M$30,$B$34,NA())</f>
        <v>#N/A</v>
      </c>
      <c r="N34" t="e">
        <f t="array" ref="N34">IF('Chronologie du projet'!$C$38:$C$39=N$30,$B$34,NA())</f>
        <v>#N/A</v>
      </c>
      <c r="O34" t="e">
        <f t="array" ref="O34">IF('Chronologie du projet'!$C$38:$C$39=O$30,$B$34,NA())</f>
        <v>#N/A</v>
      </c>
      <c r="P34" t="e">
        <f t="array" ref="P34">IF('Chronologie du projet'!$C$38:$C$39=P$30,$B$34,NA())</f>
        <v>#N/A</v>
      </c>
      <c r="Q34" t="e">
        <f t="array" ref="Q34">IF('Chronologie du projet'!$C$38:$C$39=Q$30,$B$34,NA())</f>
        <v>#N/A</v>
      </c>
      <c r="R34" t="e">
        <f t="array" ref="R34">IF('Chronologie du projet'!$C$38:$C$39=R$30,$B$34,NA())</f>
        <v>#N/A</v>
      </c>
      <c r="S34" t="e">
        <f t="array" ref="S34">IF('Chronologie du projet'!$C$38:$C$39=S$30,$B$34,NA())</f>
        <v>#N/A</v>
      </c>
      <c r="T34" t="e">
        <f t="array" ref="T34">IF('Chronologie du projet'!$C$38:$C$39=T$30,$B$34,NA())</f>
        <v>#N/A</v>
      </c>
      <c r="U34" t="e">
        <f t="array" ref="U34">IF('Chronologie du projet'!$C$38:$C$39=U$30,$B$34,NA())</f>
        <v>#N/A</v>
      </c>
      <c r="V34" t="e">
        <f t="array" ref="V34">IF('Chronologie du projet'!$C$38:$C$39=V$30,$B$34,NA())</f>
        <v>#N/A</v>
      </c>
      <c r="W34" t="e">
        <f t="array" ref="W34">IF('Chronologie du projet'!$C$38:$C$39=W$30,$B$34,NA())</f>
        <v>#N/A</v>
      </c>
      <c r="X34" t="e">
        <f t="array" ref="X34">IF('Chronologie du projet'!$C$38:$C$39=X$30,$B$34,NA())</f>
        <v>#N/A</v>
      </c>
      <c r="Y34" t="e">
        <f t="array" ref="Y34">IF('Chronologie du projet'!$C$38:$C$39=Y$30,$B$34,NA())</f>
        <v>#N/A</v>
      </c>
      <c r="Z34" t="e">
        <f t="array" ref="Z34">IF('Chronologie du projet'!$C$38:$C$39=Z$30,$B$34,NA())</f>
        <v>#N/A</v>
      </c>
      <c r="AA34" t="e">
        <f t="array" ref="AA34">IF('Chronologie du projet'!$C$38:$C$39=AA$30,$B$34,NA())</f>
        <v>#N/A</v>
      </c>
      <c r="AB34" t="e">
        <f t="array" ref="AB34">IF('Chronologie du projet'!$C$38:$C$39=AB$30,$B$34,NA())</f>
        <v>#N/A</v>
      </c>
      <c r="AC34" t="e">
        <f t="array" ref="AC34">IF('Chronologie du projet'!$C$38:$C$39=AC$30,$B$34,NA())</f>
        <v>#N/A</v>
      </c>
      <c r="AD34" t="e">
        <f t="array" ref="AD34">IF('Chronologie du projet'!$C$38:$C$39=AD$30,$B$34,NA())</f>
        <v>#N/A</v>
      </c>
      <c r="AE34" t="e">
        <f t="array" ref="AE34">IF('Chronologie du projet'!$C$38:$C$39=AE$30,$B$34,NA())</f>
        <v>#N/A</v>
      </c>
      <c r="AF34" t="e">
        <f t="array" ref="AF34">IF('Chronologie du projet'!$C$38:$C$39=AF$30,$B$34,NA())</f>
        <v>#N/A</v>
      </c>
      <c r="AG34" t="e">
        <f t="array" ref="AG34">IF('Chronologie du projet'!$C$38:$C$39=AG$30,$B$34,NA())</f>
        <v>#N/A</v>
      </c>
    </row>
    <row r="35" spans="1:33" x14ac:dyDescent="0.2">
      <c r="B35" s="20">
        <f>B34-1</f>
        <v>6</v>
      </c>
      <c r="C35" t="str">
        <f>listes!A6</f>
        <v>Médias sociaux UL</v>
      </c>
      <c r="D35" t="e">
        <f t="array" ref="D35">IF('Chronologie du projet'!$C$41:$C$47=D$30,$B$32,NA())</f>
        <v>#N/A</v>
      </c>
    </row>
    <row r="36" spans="1:33" x14ac:dyDescent="0.2">
      <c r="B36" s="20">
        <f>B35-1</f>
        <v>5</v>
      </c>
      <c r="C36" t="str">
        <f>listes!A7</f>
        <v>site web UL</v>
      </c>
      <c r="D36" t="e">
        <f t="array" ref="D36">IF('Chronologie du projet'!$C$41:$C$47=D$30,$B$32,NA())</f>
        <v>#N/A</v>
      </c>
    </row>
    <row r="37" spans="1:33" x14ac:dyDescent="0.2">
      <c r="B37" s="20">
        <f>B36-1</f>
        <v>4</v>
      </c>
      <c r="C37" t="str">
        <f>listes!A8</f>
        <v>site web facultés et services</v>
      </c>
      <c r="D37" t="e">
        <f t="array" ref="D37">IF('Chronologie du projet'!$C$41:$C$47=D$30,$B$32,NA())</f>
        <v>#N/A</v>
      </c>
    </row>
    <row r="38" spans="1:33" x14ac:dyDescent="0.2">
      <c r="B38" s="20">
        <f>B37-1</f>
        <v>3</v>
      </c>
      <c r="C38" t="str">
        <f>listes!A9</f>
        <v>site web FUL</v>
      </c>
      <c r="D38" t="e">
        <f t="array" ref="D38">IF('Chronologie du projet'!$C$41:$C$47=D$30,$B$32,NA())</f>
        <v>#N/A</v>
      </c>
    </row>
    <row r="39" spans="1:33" x14ac:dyDescent="0.2">
      <c r="B39" s="19"/>
    </row>
    <row r="40" spans="1:33" x14ac:dyDescent="0.2">
      <c r="B40" s="19"/>
    </row>
    <row r="41" spans="1:33" x14ac:dyDescent="0.2">
      <c r="B41" s="19"/>
    </row>
    <row r="42" spans="1:33" ht="15.75" x14ac:dyDescent="0.2">
      <c r="A42" s="22"/>
      <c r="B42" s="22"/>
      <c r="C42" s="21"/>
    </row>
    <row r="43" spans="1:33" x14ac:dyDescent="0.2">
      <c r="B43" s="19" t="s">
        <v>19</v>
      </c>
      <c r="C43" t="s">
        <v>8</v>
      </c>
      <c r="D43" s="1">
        <f>FenêtreDateDébut</f>
        <v>42122</v>
      </c>
      <c r="E43" s="1">
        <f>D43+1</f>
        <v>42123</v>
      </c>
      <c r="F43" s="1">
        <f>E43+1</f>
        <v>42124</v>
      </c>
      <c r="G43" s="1">
        <f>F43+1</f>
        <v>42125</v>
      </c>
      <c r="H43" s="1">
        <f>G43+1</f>
        <v>42126</v>
      </c>
      <c r="I43" s="1">
        <f>H43+1</f>
        <v>42127</v>
      </c>
      <c r="J43" s="1">
        <f>I43+1</f>
        <v>42128</v>
      </c>
      <c r="K43" s="1">
        <f>J43+1</f>
        <v>42129</v>
      </c>
      <c r="L43" s="1">
        <f>K43+1</f>
        <v>42130</v>
      </c>
      <c r="M43" s="1">
        <f>L43+1</f>
        <v>42131</v>
      </c>
      <c r="N43" s="1">
        <f>M43+1</f>
        <v>42132</v>
      </c>
      <c r="O43" s="1">
        <f>N43+1</f>
        <v>42133</v>
      </c>
      <c r="P43" s="1">
        <f>O43+1</f>
        <v>42134</v>
      </c>
      <c r="Q43" s="1">
        <f>P43+1</f>
        <v>42135</v>
      </c>
      <c r="R43" s="1">
        <f>Q43+1</f>
        <v>42136</v>
      </c>
      <c r="S43" s="1">
        <f>R43+1</f>
        <v>42137</v>
      </c>
      <c r="T43" s="1">
        <f>S43+1</f>
        <v>42138</v>
      </c>
      <c r="U43" s="1">
        <f>T43+1</f>
        <v>42139</v>
      </c>
      <c r="V43" s="1">
        <f>U43+1</f>
        <v>42140</v>
      </c>
      <c r="W43" s="1">
        <f>V43+1</f>
        <v>42141</v>
      </c>
      <c r="X43" s="1">
        <f>W43+1</f>
        <v>42142</v>
      </c>
      <c r="Y43" s="1">
        <f>X43+1</f>
        <v>42143</v>
      </c>
      <c r="Z43" s="1">
        <f>Y43+1</f>
        <v>42144</v>
      </c>
      <c r="AA43" s="1">
        <f>Z43+1</f>
        <v>42145</v>
      </c>
      <c r="AB43" s="1">
        <f>AA43+1</f>
        <v>42146</v>
      </c>
      <c r="AC43" s="1">
        <f>AB43+1</f>
        <v>42147</v>
      </c>
      <c r="AD43" s="1">
        <f>AC43+1</f>
        <v>42148</v>
      </c>
      <c r="AE43" s="1">
        <f>AD43+1</f>
        <v>42149</v>
      </c>
      <c r="AF43" s="1">
        <f>AE43+1</f>
        <v>42150</v>
      </c>
      <c r="AG43" s="1">
        <f>AF43+1</f>
        <v>42151</v>
      </c>
    </row>
    <row r="44" spans="1:33" x14ac:dyDescent="0.2">
      <c r="B44" s="20">
        <v>3</v>
      </c>
      <c r="C44" t="str">
        <f>'Chronologie du projet'!E23</f>
        <v>Diffusion vidéo ORIGINE</v>
      </c>
      <c r="D44" t="e">
        <f>IF('Chronologie du projet'!$F$23=calculs!D$43,$B$44,NA())</f>
        <v>#N/A</v>
      </c>
      <c r="E44" t="e">
        <f>IF('Chronologie du projet'!$F$23=calculs!E$43,$B$44,NA())</f>
        <v>#N/A</v>
      </c>
      <c r="F44" t="e">
        <f>IF('Chronologie du projet'!$F$23=calculs!F$43,$B$44,NA())</f>
        <v>#N/A</v>
      </c>
      <c r="G44" t="e">
        <f>IF('Chronologie du projet'!$F$23=calculs!G$43,$B$44,NA())</f>
        <v>#N/A</v>
      </c>
      <c r="H44" t="e">
        <f>IF('Chronologie du projet'!$F$23=calculs!H$43,$B$44,NA())</f>
        <v>#N/A</v>
      </c>
      <c r="I44" t="e">
        <f>IF('Chronologie du projet'!$F$23=calculs!I$43,$B$44,NA())</f>
        <v>#N/A</v>
      </c>
      <c r="J44" t="e">
        <f>IF('Chronologie du projet'!$F$23=calculs!J$43,$B$44,NA())</f>
        <v>#N/A</v>
      </c>
      <c r="K44" t="e">
        <f>IF('Chronologie du projet'!$F$23=calculs!K$43,$B$44,NA())</f>
        <v>#N/A</v>
      </c>
      <c r="L44" t="e">
        <f>IF('Chronologie du projet'!$F$23=calculs!L$43,$B$44,NA())</f>
        <v>#N/A</v>
      </c>
      <c r="M44" t="e">
        <f>IF('Chronologie du projet'!$F$23=calculs!M$43,$B$44,NA())</f>
        <v>#N/A</v>
      </c>
      <c r="N44" t="e">
        <f>IF('Chronologie du projet'!$F$23=calculs!N$43,$B$44,NA())</f>
        <v>#N/A</v>
      </c>
      <c r="O44" t="e">
        <f>IF('Chronologie du projet'!$F$23=calculs!O$43,$B$44,NA())</f>
        <v>#N/A</v>
      </c>
      <c r="P44" t="e">
        <f>IF('Chronologie du projet'!$F$23=calculs!P$43,$B$44,NA())</f>
        <v>#N/A</v>
      </c>
      <c r="Q44" t="e">
        <f>IF('Chronologie du projet'!$F$23=calculs!Q$43,$B$44,NA())</f>
        <v>#N/A</v>
      </c>
      <c r="R44" t="e">
        <f>IF('Chronologie du projet'!$F$23=calculs!R$43,$B$44,NA())</f>
        <v>#N/A</v>
      </c>
      <c r="S44" t="e">
        <f>IF('Chronologie du projet'!$F$23=calculs!S$43,$B$44,NA())</f>
        <v>#N/A</v>
      </c>
      <c r="T44" t="e">
        <f>IF('Chronologie du projet'!$F$23=calculs!T$43,$B$44,NA())</f>
        <v>#N/A</v>
      </c>
      <c r="U44" t="e">
        <f>IF('Chronologie du projet'!$F$23=calculs!U$43,$B$44,NA())</f>
        <v>#N/A</v>
      </c>
      <c r="V44" t="e">
        <f>IF('Chronologie du projet'!$F$23=calculs!V$43,$B$44,NA())</f>
        <v>#N/A</v>
      </c>
      <c r="W44" t="e">
        <f>IF('Chronologie du projet'!$F$23=calculs!W$43,$B$44,NA())</f>
        <v>#N/A</v>
      </c>
      <c r="X44" t="e">
        <f>IF('Chronologie du projet'!$F$23=calculs!X$43,$B$44,NA())</f>
        <v>#N/A</v>
      </c>
      <c r="Y44" t="e">
        <f>IF('Chronologie du projet'!$F$23=calculs!Y$43,$B$44,NA())</f>
        <v>#N/A</v>
      </c>
      <c r="Z44" t="e">
        <f>IF('Chronologie du projet'!$F$23=calculs!Z$43,$B$44,NA())</f>
        <v>#N/A</v>
      </c>
      <c r="AA44">
        <f>IF('Chronologie du projet'!$F$23=calculs!AA$43,$B$44,NA())</f>
        <v>3</v>
      </c>
      <c r="AB44" t="e">
        <f>IF('Chronologie du projet'!$F$23=calculs!AB$43,$B$44,NA())</f>
        <v>#N/A</v>
      </c>
      <c r="AC44" t="e">
        <f>IF('Chronologie du projet'!$F$23=calculs!AC$43,$B$44,NA())</f>
        <v>#N/A</v>
      </c>
      <c r="AD44" t="e">
        <f>IF('Chronologie du projet'!$F$23=calculs!AD$43,$B$44,NA())</f>
        <v>#N/A</v>
      </c>
      <c r="AE44" t="e">
        <f>IF('Chronologie du projet'!$F$23=calculs!AE$43,$B$44,NA())</f>
        <v>#N/A</v>
      </c>
      <c r="AF44" t="e">
        <f>IF('Chronologie du projet'!$F$23=calculs!AF$43,$B$44,NA())</f>
        <v>#N/A</v>
      </c>
      <c r="AG44" t="e">
        <f>IF('Chronologie du projet'!$F$23=calculs!AG$43,$B$44,NA())</f>
        <v>#N/A</v>
      </c>
    </row>
    <row r="45" spans="1:33" x14ac:dyDescent="0.2">
      <c r="B45" s="20"/>
      <c r="C45" t="str">
        <f>'Chronologie du projet'!E24</f>
        <v>Reconnaissance TD</v>
      </c>
      <c r="D45" t="e">
        <f>IF('Chronologie du projet'!$F$24=calculs!D$43,$B$44,NA())</f>
        <v>#N/A</v>
      </c>
      <c r="E45" t="e">
        <f>IF('Chronologie du projet'!$F$24=calculs!E$43,$B$44,NA())</f>
        <v>#N/A</v>
      </c>
      <c r="F45" t="e">
        <f>IF('Chronologie du projet'!$F$24=calculs!F$43,$B$44,NA())</f>
        <v>#N/A</v>
      </c>
      <c r="G45" t="e">
        <f>IF('Chronologie du projet'!$F$24=calculs!G$43,$B$44,NA())</f>
        <v>#N/A</v>
      </c>
      <c r="H45" t="e">
        <f>IF('Chronologie du projet'!$F$24=calculs!H$43,$B$44,NA())</f>
        <v>#N/A</v>
      </c>
      <c r="I45" t="e">
        <f>IF('Chronologie du projet'!$F$24=calculs!I$43,$B$44,NA())</f>
        <v>#N/A</v>
      </c>
      <c r="J45" t="e">
        <f>IF('Chronologie du projet'!$F$24=calculs!J$43,$B$44,NA())</f>
        <v>#N/A</v>
      </c>
      <c r="K45" t="e">
        <f>IF('Chronologie du projet'!$F$24=calculs!K$43,$B$44,NA())</f>
        <v>#N/A</v>
      </c>
      <c r="L45" t="e">
        <f>IF('Chronologie du projet'!$F$24=calculs!L$43,$B$44,NA())</f>
        <v>#N/A</v>
      </c>
      <c r="M45" t="e">
        <f>IF('Chronologie du projet'!$F$24=calculs!M$43,$B$44,NA())</f>
        <v>#N/A</v>
      </c>
      <c r="N45" t="e">
        <f>IF('Chronologie du projet'!$F$24=calculs!N$43,$B$44,NA())</f>
        <v>#N/A</v>
      </c>
      <c r="O45" t="e">
        <f>IF('Chronologie du projet'!$F$24=calculs!O$43,$B$44,NA())</f>
        <v>#N/A</v>
      </c>
      <c r="P45" t="e">
        <f>IF('Chronologie du projet'!$F$24=calculs!P$43,$B$44,NA())</f>
        <v>#N/A</v>
      </c>
      <c r="Q45" t="e">
        <f>IF('Chronologie du projet'!$F$24=calculs!Q$43,$B$44,NA())</f>
        <v>#N/A</v>
      </c>
      <c r="R45">
        <f>IF('Chronologie du projet'!$F$24=calculs!R$43,$B$44,NA())</f>
        <v>3</v>
      </c>
      <c r="S45" t="e">
        <f>IF('Chronologie du projet'!$F$24=calculs!S$43,$B$44,NA())</f>
        <v>#N/A</v>
      </c>
      <c r="T45" t="e">
        <f>IF('Chronologie du projet'!$F$24=calculs!T$43,$B$44,NA())</f>
        <v>#N/A</v>
      </c>
      <c r="U45" t="e">
        <f>IF('Chronologie du projet'!$F$24=calculs!U$43,$B$44,NA())</f>
        <v>#N/A</v>
      </c>
      <c r="V45" t="e">
        <f>IF('Chronologie du projet'!$F$24=calculs!V$43,$B$44,NA())</f>
        <v>#N/A</v>
      </c>
      <c r="W45" t="e">
        <f>IF('Chronologie du projet'!$F$24=calculs!W$43,$B$44,NA())</f>
        <v>#N/A</v>
      </c>
      <c r="X45" t="e">
        <f>IF('Chronologie du projet'!$F$24=calculs!X$43,$B$44,NA())</f>
        <v>#N/A</v>
      </c>
      <c r="Y45" t="e">
        <f>IF('Chronologie du projet'!$F$24=calculs!Y$43,$B$44,NA())</f>
        <v>#N/A</v>
      </c>
      <c r="Z45" t="e">
        <f>IF('Chronologie du projet'!$F$24=calculs!Z$43,$B$44,NA())</f>
        <v>#N/A</v>
      </c>
      <c r="AA45" t="e">
        <f>IF('Chronologie du projet'!$F$24=calculs!AA$43,$B$44,NA())</f>
        <v>#N/A</v>
      </c>
      <c r="AB45" t="e">
        <f>IF('Chronologie du projet'!$F$24=calculs!AB$43,$B$44,NA())</f>
        <v>#N/A</v>
      </c>
      <c r="AC45" t="e">
        <f>IF('Chronologie du projet'!$F$24=calculs!AC$43,$B$44,NA())</f>
        <v>#N/A</v>
      </c>
      <c r="AD45" t="e">
        <f>IF('Chronologie du projet'!$F$24=calculs!AD$43,$B$44,NA())</f>
        <v>#N/A</v>
      </c>
      <c r="AE45" t="e">
        <f>IF('Chronologie du projet'!$F$24=calculs!AE$43,$B$44,NA())</f>
        <v>#N/A</v>
      </c>
      <c r="AF45" t="e">
        <f>IF('Chronologie du projet'!$F$24=calculs!AF$43,$B$44,NA())</f>
        <v>#N/A</v>
      </c>
      <c r="AG45" t="e">
        <f>IF('Chronologie du projet'!$F$24=calculs!AG$43,$B$44,NA())</f>
        <v>#N/A</v>
      </c>
    </row>
    <row r="46" spans="1:33" x14ac:dyDescent="0.2">
      <c r="B46" s="20"/>
      <c r="C46" t="str">
        <f>'Chronologie du projet'!E25</f>
        <v>Cloture CU</v>
      </c>
      <c r="D46" t="e">
        <f>IF('Chronologie du projet'!$F$25=calculs!D$43,$B$44,NA())</f>
        <v>#N/A</v>
      </c>
      <c r="E46" t="e">
        <f>IF('Chronologie du projet'!$F$25=calculs!E$43,$B$44,NA())</f>
        <v>#N/A</v>
      </c>
      <c r="F46" t="e">
        <f>IF('Chronologie du projet'!$F$25=calculs!F$43,$B$44,NA())</f>
        <v>#N/A</v>
      </c>
      <c r="G46" t="e">
        <f>IF('Chronologie du projet'!$F$25=calculs!G$43,$B$44,NA())</f>
        <v>#N/A</v>
      </c>
      <c r="H46" t="e">
        <f>IF('Chronologie du projet'!$F$25=calculs!H$43,$B$44,NA())</f>
        <v>#N/A</v>
      </c>
      <c r="I46" t="e">
        <f>IF('Chronologie du projet'!$F$25=calculs!I$43,$B$44,NA())</f>
        <v>#N/A</v>
      </c>
      <c r="J46" t="e">
        <f>IF('Chronologie du projet'!$F$25=calculs!J$43,$B$44,NA())</f>
        <v>#N/A</v>
      </c>
      <c r="K46" t="e">
        <f>IF('Chronologie du projet'!$F$25=calculs!K$43,$B$44,NA())</f>
        <v>#N/A</v>
      </c>
      <c r="L46" t="e">
        <f>IF('Chronologie du projet'!$F$25=calculs!L$43,$B$44,NA())</f>
        <v>#N/A</v>
      </c>
      <c r="M46" t="e">
        <f>IF('Chronologie du projet'!$F$25=calculs!M$43,$B$44,NA())</f>
        <v>#N/A</v>
      </c>
      <c r="N46" t="e">
        <f>IF('Chronologie du projet'!$F$25=calculs!N$43,$B$44,NA())</f>
        <v>#N/A</v>
      </c>
      <c r="O46" t="e">
        <f>IF('Chronologie du projet'!$F$25=calculs!O$43,$B$44,NA())</f>
        <v>#N/A</v>
      </c>
      <c r="P46" t="e">
        <f>IF('Chronologie du projet'!$F$25=calculs!P$43,$B$44,NA())</f>
        <v>#N/A</v>
      </c>
      <c r="Q46" t="e">
        <f>IF('Chronologie du projet'!$F$25=calculs!Q$43,$B$44,NA())</f>
        <v>#N/A</v>
      </c>
      <c r="R46" t="e">
        <f>IF('Chronologie du projet'!$F$25=calculs!R$43,$B$44,NA())</f>
        <v>#N/A</v>
      </c>
      <c r="S46" t="e">
        <f>IF('Chronologie du projet'!$F$25=calculs!S$43,$B$44,NA())</f>
        <v>#N/A</v>
      </c>
      <c r="T46" t="e">
        <f>IF('Chronologie du projet'!$F$25=calculs!T$43,$B$44,NA())</f>
        <v>#N/A</v>
      </c>
      <c r="U46" t="e">
        <f>IF('Chronologie du projet'!$F$25=calculs!U$43,$B$44,NA())</f>
        <v>#N/A</v>
      </c>
      <c r="V46" t="e">
        <f>IF('Chronologie du projet'!$F$25=calculs!V$43,$B$44,NA())</f>
        <v>#N/A</v>
      </c>
      <c r="W46" t="e">
        <f>IF('Chronologie du projet'!$F$25=calculs!W$43,$B$44,NA())</f>
        <v>#N/A</v>
      </c>
      <c r="X46" t="e">
        <f>IF('Chronologie du projet'!$F$25=calculs!X$43,$B$44,NA())</f>
        <v>#N/A</v>
      </c>
      <c r="Y46">
        <f>IF('Chronologie du projet'!$F$25=calculs!Y$43,$B$44,NA())</f>
        <v>3</v>
      </c>
      <c r="Z46" t="e">
        <f>IF('Chronologie du projet'!$F$25=calculs!Z$43,$B$44,NA())</f>
        <v>#N/A</v>
      </c>
      <c r="AA46" t="e">
        <f>IF('Chronologie du projet'!$F$25=calculs!AA$43,$B$44,NA())</f>
        <v>#N/A</v>
      </c>
      <c r="AB46" t="e">
        <f>IF('Chronologie du projet'!$F$25=calculs!AB$43,$B$44,NA())</f>
        <v>#N/A</v>
      </c>
      <c r="AC46" t="e">
        <f>IF('Chronologie du projet'!$F$25=calculs!AC$43,$B$44,NA())</f>
        <v>#N/A</v>
      </c>
      <c r="AD46" t="e">
        <f>IF('Chronologie du projet'!$F$25=calculs!AD$43,$B$44,NA())</f>
        <v>#N/A</v>
      </c>
      <c r="AE46" t="e">
        <f>IF('Chronologie du projet'!$F$25=calculs!AE$43,$B$44,NA())</f>
        <v>#N/A</v>
      </c>
      <c r="AF46" t="e">
        <f>IF('Chronologie du projet'!$F$25=calculs!AF$43,$B$44,NA())</f>
        <v>#N/A</v>
      </c>
      <c r="AG46" t="e">
        <f>IF('Chronologie du projet'!$F$25=calculs!AG$43,$B$44,NA())</f>
        <v>#N/A</v>
      </c>
    </row>
    <row r="47" spans="1:33" x14ac:dyDescent="0.2">
      <c r="B47" s="20"/>
      <c r="C47">
        <f>'Chronologie du projet'!E26</f>
        <v>0</v>
      </c>
      <c r="D47" t="e">
        <f>IF('Chronologie du projet'!$F$26=calculs!D$43,$B$44,NA())</f>
        <v>#N/A</v>
      </c>
      <c r="E47" t="e">
        <f>IF('Chronologie du projet'!$F$26=calculs!E$43,$B$44,NA())</f>
        <v>#N/A</v>
      </c>
      <c r="F47" t="e">
        <f>IF('Chronologie du projet'!$F$26=calculs!F$43,$B$44,NA())</f>
        <v>#N/A</v>
      </c>
      <c r="G47" t="e">
        <f>IF('Chronologie du projet'!$F$26=calculs!G$43,$B$44,NA())</f>
        <v>#N/A</v>
      </c>
      <c r="H47" t="e">
        <f>IF('Chronologie du projet'!$F$26=calculs!H$43,$B$44,NA())</f>
        <v>#N/A</v>
      </c>
      <c r="I47" t="e">
        <f>IF('Chronologie du projet'!$F$26=calculs!I$43,$B$44,NA())</f>
        <v>#N/A</v>
      </c>
      <c r="J47" t="e">
        <f>IF('Chronologie du projet'!$F$26=calculs!J$43,$B$44,NA())</f>
        <v>#N/A</v>
      </c>
      <c r="K47" t="e">
        <f>IF('Chronologie du projet'!$F$26=calculs!K$43,$B$44,NA())</f>
        <v>#N/A</v>
      </c>
      <c r="L47" t="e">
        <f>IF('Chronologie du projet'!$F$26=calculs!L$43,$B$44,NA())</f>
        <v>#N/A</v>
      </c>
      <c r="M47" t="e">
        <f>IF('Chronologie du projet'!$F$26=calculs!M$43,$B$44,NA())</f>
        <v>#N/A</v>
      </c>
      <c r="N47" t="e">
        <f>IF('Chronologie du projet'!$F$26=calculs!N$43,$B$44,NA())</f>
        <v>#N/A</v>
      </c>
      <c r="O47" t="e">
        <f>IF('Chronologie du projet'!$F$26=calculs!O$43,$B$44,NA())</f>
        <v>#N/A</v>
      </c>
      <c r="P47" t="e">
        <f>IF('Chronologie du projet'!$F$26=calculs!P$43,$B$44,NA())</f>
        <v>#N/A</v>
      </c>
      <c r="Q47" t="e">
        <f>IF('Chronologie du projet'!$F$26=calculs!Q$43,$B$44,NA())</f>
        <v>#N/A</v>
      </c>
      <c r="R47" t="e">
        <f>IF('Chronologie du projet'!$F$26=calculs!R$43,$B$44,NA())</f>
        <v>#N/A</v>
      </c>
      <c r="S47" t="e">
        <f>IF('Chronologie du projet'!$F$26=calculs!S$43,$B$44,NA())</f>
        <v>#N/A</v>
      </c>
      <c r="T47" t="e">
        <f>IF('Chronologie du projet'!$F$26=calculs!T$43,$B$44,NA())</f>
        <v>#N/A</v>
      </c>
      <c r="U47" t="e">
        <f>IF('Chronologie du projet'!$F$26=calculs!U$43,$B$44,NA())</f>
        <v>#N/A</v>
      </c>
      <c r="V47" t="e">
        <f>IF('Chronologie du projet'!$F$26=calculs!V$43,$B$44,NA())</f>
        <v>#N/A</v>
      </c>
      <c r="W47" t="e">
        <f>IF('Chronologie du projet'!$F$26=calculs!W$43,$B$44,NA())</f>
        <v>#N/A</v>
      </c>
      <c r="X47" t="e">
        <f>IF('Chronologie du projet'!$F$26=calculs!X$43,$B$44,NA())</f>
        <v>#N/A</v>
      </c>
      <c r="Y47" t="e">
        <f>IF('Chronologie du projet'!$F$26=calculs!Y$43,$B$44,NA())</f>
        <v>#N/A</v>
      </c>
      <c r="Z47" t="e">
        <f>IF('Chronologie du projet'!$F$26=calculs!Z$43,$B$44,NA())</f>
        <v>#N/A</v>
      </c>
      <c r="AA47" t="e">
        <f>IF('Chronologie du projet'!$F$26=calculs!AA$43,$B$44,NA())</f>
        <v>#N/A</v>
      </c>
      <c r="AB47" t="e">
        <f>IF('Chronologie du projet'!$F$26=calculs!AB$43,$B$44,NA())</f>
        <v>#N/A</v>
      </c>
      <c r="AC47" t="e">
        <f>IF('Chronologie du projet'!$F$26=calculs!AC$43,$B$44,NA())</f>
        <v>#N/A</v>
      </c>
      <c r="AD47" t="e">
        <f>IF('Chronologie du projet'!$F$26=calculs!AD$43,$B$44,NA())</f>
        <v>#N/A</v>
      </c>
      <c r="AE47" t="e">
        <f>IF('Chronologie du projet'!$F$26=calculs!AE$43,$B$44,NA())</f>
        <v>#N/A</v>
      </c>
      <c r="AF47" t="e">
        <f>IF('Chronologie du projet'!$F$26=calculs!AF$43,$B$44,NA())</f>
        <v>#N/A</v>
      </c>
      <c r="AG47" t="e">
        <f>IF('Chronologie du projet'!$F$26=calculs!AG$43,$B$44,NA())</f>
        <v>#N/A</v>
      </c>
    </row>
    <row r="48" spans="1:33" x14ac:dyDescent="0.2">
      <c r="B48" s="20"/>
      <c r="C48">
        <f>'Chronologie du projet'!E27</f>
        <v>0</v>
      </c>
      <c r="D48" t="e">
        <f>IF('Chronologie du projet'!$F$27=calculs!D$43,$B$44,NA())</f>
        <v>#N/A</v>
      </c>
      <c r="E48" t="e">
        <f>IF('Chronologie du projet'!$F$27=calculs!E$43,$B$44,NA())</f>
        <v>#N/A</v>
      </c>
      <c r="F48" t="e">
        <f>IF('Chronologie du projet'!$F$27=calculs!F$43,$B$44,NA())</f>
        <v>#N/A</v>
      </c>
      <c r="G48" t="e">
        <f>IF('Chronologie du projet'!$F$27=calculs!G$43,$B$44,NA())</f>
        <v>#N/A</v>
      </c>
      <c r="H48" t="e">
        <f>IF('Chronologie du projet'!$F$27=calculs!H$43,$B$44,NA())</f>
        <v>#N/A</v>
      </c>
      <c r="I48" t="e">
        <f>IF('Chronologie du projet'!$F$27=calculs!I$43,$B$44,NA())</f>
        <v>#N/A</v>
      </c>
      <c r="J48" t="e">
        <f>IF('Chronologie du projet'!$F$27=calculs!J$43,$B$44,NA())</f>
        <v>#N/A</v>
      </c>
      <c r="K48" t="e">
        <f>IF('Chronologie du projet'!$F$27=calculs!K$43,$B$44,NA())</f>
        <v>#N/A</v>
      </c>
      <c r="L48" t="e">
        <f>IF('Chronologie du projet'!$F$27=calculs!L$43,$B$44,NA())</f>
        <v>#N/A</v>
      </c>
      <c r="M48" t="e">
        <f>IF('Chronologie du projet'!$F$27=calculs!M$43,$B$44,NA())</f>
        <v>#N/A</v>
      </c>
      <c r="N48" t="e">
        <f>IF('Chronologie du projet'!$F$27=calculs!N$43,$B$44,NA())</f>
        <v>#N/A</v>
      </c>
      <c r="O48" t="e">
        <f>IF('Chronologie du projet'!$F$27=calculs!O$43,$B$44,NA())</f>
        <v>#N/A</v>
      </c>
      <c r="P48" t="e">
        <f>IF('Chronologie du projet'!$F$27=calculs!P$43,$B$44,NA())</f>
        <v>#N/A</v>
      </c>
      <c r="Q48" t="e">
        <f>IF('Chronologie du projet'!$F$27=calculs!Q$43,$B$44,NA())</f>
        <v>#N/A</v>
      </c>
      <c r="R48" t="e">
        <f>IF('Chronologie du projet'!$F$27=calculs!R$43,$B$44,NA())</f>
        <v>#N/A</v>
      </c>
      <c r="S48" t="e">
        <f>IF('Chronologie du projet'!$F$27=calculs!S$43,$B$44,NA())</f>
        <v>#N/A</v>
      </c>
      <c r="T48" t="e">
        <f>IF('Chronologie du projet'!$F$27=calculs!T$43,$B$44,NA())</f>
        <v>#N/A</v>
      </c>
      <c r="U48" t="e">
        <f>IF('Chronologie du projet'!$F$27=calculs!U$43,$B$44,NA())</f>
        <v>#N/A</v>
      </c>
      <c r="V48" t="e">
        <f>IF('Chronologie du projet'!$F$27=calculs!V$43,$B$44,NA())</f>
        <v>#N/A</v>
      </c>
      <c r="W48" t="e">
        <f>IF('Chronologie du projet'!$F$27=calculs!W$43,$B$44,NA())</f>
        <v>#N/A</v>
      </c>
      <c r="X48" t="e">
        <f>IF('Chronologie du projet'!$F$27=calculs!X$43,$B$44,NA())</f>
        <v>#N/A</v>
      </c>
      <c r="Y48" t="e">
        <f>IF('Chronologie du projet'!$F$27=calculs!Y$43,$B$44,NA())</f>
        <v>#N/A</v>
      </c>
      <c r="Z48" t="e">
        <f>IF('Chronologie du projet'!$F$27=calculs!Z$43,$B$44,NA())</f>
        <v>#N/A</v>
      </c>
      <c r="AA48" t="e">
        <f>IF('Chronologie du projet'!$F$27=calculs!AA$43,$B$44,NA())</f>
        <v>#N/A</v>
      </c>
      <c r="AB48" t="e">
        <f>IF('Chronologie du projet'!$F$27=calculs!AB$43,$B$44,NA())</f>
        <v>#N/A</v>
      </c>
      <c r="AC48" t="e">
        <f>IF('Chronologie du projet'!$F$27=calculs!AC$43,$B$44,NA())</f>
        <v>#N/A</v>
      </c>
      <c r="AD48" t="e">
        <f>IF('Chronologie du projet'!$F$27=calculs!AD$43,$B$44,NA())</f>
        <v>#N/A</v>
      </c>
      <c r="AE48" t="e">
        <f>IF('Chronologie du projet'!$F$27=calculs!AE$43,$B$44,NA())</f>
        <v>#N/A</v>
      </c>
      <c r="AF48" t="e">
        <f>IF('Chronologie du projet'!$F$27=calculs!AF$43,$B$44,NA())</f>
        <v>#N/A</v>
      </c>
      <c r="AG48" t="e">
        <f>IF('Chronologie du projet'!$F$27=calculs!AG$43,$B$44,NA())</f>
        <v>#N/A</v>
      </c>
    </row>
    <row r="49" spans="2:33" x14ac:dyDescent="0.2">
      <c r="B49" s="20"/>
      <c r="C49">
        <f>'Chronologie du projet'!E28</f>
        <v>0</v>
      </c>
      <c r="D49" t="e">
        <f>IF('Chronologie du projet'!$F$28=calculs!D$43,$B$44,NA())</f>
        <v>#N/A</v>
      </c>
      <c r="E49" t="e">
        <f>IF('Chronologie du projet'!$F$28=calculs!E$43,$B$44,NA())</f>
        <v>#N/A</v>
      </c>
      <c r="F49" t="e">
        <f>IF('Chronologie du projet'!$F$28=calculs!F$43,$B$44,NA())</f>
        <v>#N/A</v>
      </c>
      <c r="G49" t="e">
        <f>IF('Chronologie du projet'!$F$28=calculs!G$43,$B$44,NA())</f>
        <v>#N/A</v>
      </c>
      <c r="H49" t="e">
        <f>IF('Chronologie du projet'!$F$28=calculs!H$43,$B$44,NA())</f>
        <v>#N/A</v>
      </c>
      <c r="I49" t="e">
        <f>IF('Chronologie du projet'!$F$28=calculs!I$43,$B$44,NA())</f>
        <v>#N/A</v>
      </c>
      <c r="J49" t="e">
        <f>IF('Chronologie du projet'!$F$28=calculs!J$43,$B$44,NA())</f>
        <v>#N/A</v>
      </c>
      <c r="K49" t="e">
        <f>IF('Chronologie du projet'!$F$28=calculs!K$43,$B$44,NA())</f>
        <v>#N/A</v>
      </c>
      <c r="L49" t="e">
        <f>IF('Chronologie du projet'!$F$28=calculs!L$43,$B$44,NA())</f>
        <v>#N/A</v>
      </c>
      <c r="M49" t="e">
        <f>IF('Chronologie du projet'!$F$28=calculs!M$43,$B$44,NA())</f>
        <v>#N/A</v>
      </c>
      <c r="N49" t="e">
        <f>IF('Chronologie du projet'!$F$28=calculs!N$43,$B$44,NA())</f>
        <v>#N/A</v>
      </c>
      <c r="O49" t="e">
        <f>IF('Chronologie du projet'!$F$28=calculs!O$43,$B$44,NA())</f>
        <v>#N/A</v>
      </c>
      <c r="P49" t="e">
        <f>IF('Chronologie du projet'!$F$28=calculs!P$43,$B$44,NA())</f>
        <v>#N/A</v>
      </c>
      <c r="Q49" t="e">
        <f>IF('Chronologie du projet'!$F$28=calculs!Q$43,$B$44,NA())</f>
        <v>#N/A</v>
      </c>
      <c r="R49" t="e">
        <f>IF('Chronologie du projet'!$F$28=calculs!R$43,$B$44,NA())</f>
        <v>#N/A</v>
      </c>
      <c r="S49" t="e">
        <f>IF('Chronologie du projet'!$F$28=calculs!S$43,$B$44,NA())</f>
        <v>#N/A</v>
      </c>
      <c r="T49" t="e">
        <f>IF('Chronologie du projet'!$F$28=calculs!T$43,$B$44,NA())</f>
        <v>#N/A</v>
      </c>
      <c r="U49" t="e">
        <f>IF('Chronologie du projet'!$F$28=calculs!U$43,$B$44,NA())</f>
        <v>#N/A</v>
      </c>
      <c r="V49" t="e">
        <f>IF('Chronologie du projet'!$F$28=calculs!V$43,$B$44,NA())</f>
        <v>#N/A</v>
      </c>
      <c r="W49" t="e">
        <f>IF('Chronologie du projet'!$F$28=calculs!W$43,$B$44,NA())</f>
        <v>#N/A</v>
      </c>
      <c r="X49" t="e">
        <f>IF('Chronologie du projet'!$F$28=calculs!X$43,$B$44,NA())</f>
        <v>#N/A</v>
      </c>
      <c r="Y49" t="e">
        <f>IF('Chronologie du projet'!$F$28=calculs!Y$43,$B$44,NA())</f>
        <v>#N/A</v>
      </c>
      <c r="Z49" t="e">
        <f>IF('Chronologie du projet'!$F$28=calculs!Z$43,$B$44,NA())</f>
        <v>#N/A</v>
      </c>
      <c r="AA49" t="e">
        <f>IF('Chronologie du projet'!$F$28=calculs!AA$43,$B$44,NA())</f>
        <v>#N/A</v>
      </c>
      <c r="AB49" t="e">
        <f>IF('Chronologie du projet'!$F$28=calculs!AB$43,$B$44,NA())</f>
        <v>#N/A</v>
      </c>
      <c r="AC49" t="e">
        <f>IF('Chronologie du projet'!$F$28=calculs!AC$43,$B$44,NA())</f>
        <v>#N/A</v>
      </c>
      <c r="AD49" t="e">
        <f>IF('Chronologie du projet'!$F$28=calculs!AD$43,$B$44,NA())</f>
        <v>#N/A</v>
      </c>
      <c r="AE49" t="e">
        <f>IF('Chronologie du projet'!$F$28=calculs!AE$43,$B$44,NA())</f>
        <v>#N/A</v>
      </c>
      <c r="AF49" t="e">
        <f>IF('Chronologie du projet'!$F$28=calculs!AF$43,$B$44,NA())</f>
        <v>#N/A</v>
      </c>
      <c r="AG49" t="e">
        <f>IF('Chronologie du projet'!$F$28=calculs!AG$43,$B$44,NA())</f>
        <v>#N/A</v>
      </c>
    </row>
    <row r="50" spans="2:33" x14ac:dyDescent="0.2">
      <c r="B50" s="20"/>
      <c r="C50">
        <f>'Chronologie du projet'!E29</f>
        <v>0</v>
      </c>
      <c r="D50" t="e">
        <f>IF('Chronologie du projet'!$F$29=calculs!D$43,$B$44,NA())</f>
        <v>#N/A</v>
      </c>
      <c r="E50" t="e">
        <f>IF('Chronologie du projet'!$F$29=calculs!E$43,$B$44,NA())</f>
        <v>#N/A</v>
      </c>
      <c r="F50" t="e">
        <f>IF('Chronologie du projet'!$F$29=calculs!F$43,$B$44,NA())</f>
        <v>#N/A</v>
      </c>
      <c r="G50" t="e">
        <f>IF('Chronologie du projet'!$F$29=calculs!G$43,$B$44,NA())</f>
        <v>#N/A</v>
      </c>
      <c r="H50" t="e">
        <f>IF('Chronologie du projet'!$F$29=calculs!H$43,$B$44,NA())</f>
        <v>#N/A</v>
      </c>
      <c r="I50" t="e">
        <f>IF('Chronologie du projet'!$F$29=calculs!I$43,$B$44,NA())</f>
        <v>#N/A</v>
      </c>
      <c r="J50" t="e">
        <f>IF('Chronologie du projet'!$F$29=calculs!J$43,$B$44,NA())</f>
        <v>#N/A</v>
      </c>
      <c r="K50" t="e">
        <f>IF('Chronologie du projet'!$F$29=calculs!K$43,$B$44,NA())</f>
        <v>#N/A</v>
      </c>
      <c r="L50" t="e">
        <f>IF('Chronologie du projet'!$F$29=calculs!L$43,$B$44,NA())</f>
        <v>#N/A</v>
      </c>
      <c r="M50" t="e">
        <f>IF('Chronologie du projet'!$F$29=calculs!M$43,$B$44,NA())</f>
        <v>#N/A</v>
      </c>
      <c r="N50" t="e">
        <f>IF('Chronologie du projet'!$F$29=calculs!N$43,$B$44,NA())</f>
        <v>#N/A</v>
      </c>
      <c r="O50" t="e">
        <f>IF('Chronologie du projet'!$F$29=calculs!O$43,$B$44,NA())</f>
        <v>#N/A</v>
      </c>
      <c r="P50" t="e">
        <f>IF('Chronologie du projet'!$F$29=calculs!P$43,$B$44,NA())</f>
        <v>#N/A</v>
      </c>
      <c r="Q50" t="e">
        <f>IF('Chronologie du projet'!$F$29=calculs!Q$43,$B$44,NA())</f>
        <v>#N/A</v>
      </c>
      <c r="R50" t="e">
        <f>IF('Chronologie du projet'!$F$29=calculs!R$43,$B$44,NA())</f>
        <v>#N/A</v>
      </c>
      <c r="S50" t="e">
        <f>IF('Chronologie du projet'!$F$29=calculs!S$43,$B$44,NA())</f>
        <v>#N/A</v>
      </c>
      <c r="T50" t="e">
        <f>IF('Chronologie du projet'!$F$29=calculs!T$43,$B$44,NA())</f>
        <v>#N/A</v>
      </c>
      <c r="U50" t="e">
        <f>IF('Chronologie du projet'!$F$29=calculs!U$43,$B$44,NA())</f>
        <v>#N/A</v>
      </c>
      <c r="V50" t="e">
        <f>IF('Chronologie du projet'!$F$29=calculs!V$43,$B$44,NA())</f>
        <v>#N/A</v>
      </c>
      <c r="W50" t="e">
        <f>IF('Chronologie du projet'!$F$29=calculs!W$43,$B$44,NA())</f>
        <v>#N/A</v>
      </c>
      <c r="X50" t="e">
        <f>IF('Chronologie du projet'!$F$29=calculs!X$43,$B$44,NA())</f>
        <v>#N/A</v>
      </c>
      <c r="Y50" t="e">
        <f>IF('Chronologie du projet'!$F$29=calculs!Y$43,$B$44,NA())</f>
        <v>#N/A</v>
      </c>
      <c r="Z50" t="e">
        <f>IF('Chronologie du projet'!$F$29=calculs!Z$43,$B$44,NA())</f>
        <v>#N/A</v>
      </c>
      <c r="AA50" t="e">
        <f>IF('Chronologie du projet'!$F$29=calculs!AA$43,$B$44,NA())</f>
        <v>#N/A</v>
      </c>
      <c r="AB50" t="e">
        <f>IF('Chronologie du projet'!$F$29=calculs!AB$43,$B$44,NA())</f>
        <v>#N/A</v>
      </c>
      <c r="AC50" t="e">
        <f>IF('Chronologie du projet'!$F$29=calculs!AC$43,$B$44,NA())</f>
        <v>#N/A</v>
      </c>
      <c r="AD50" t="e">
        <f>IF('Chronologie du projet'!$F$29=calculs!AD$43,$B$44,NA())</f>
        <v>#N/A</v>
      </c>
      <c r="AE50" t="e">
        <f>IF('Chronologie du projet'!$F$29=calculs!AE$43,$B$44,NA())</f>
        <v>#N/A</v>
      </c>
      <c r="AF50" t="e">
        <f>IF('Chronologie du projet'!$F$29=calculs!AF$43,$B$44,NA())</f>
        <v>#N/A</v>
      </c>
      <c r="AG50" t="e">
        <f>IF('Chronologie du projet'!$F$29=calculs!AG$43,$B$44,NA())</f>
        <v>#N/A</v>
      </c>
    </row>
    <row r="51" spans="2:33" x14ac:dyDescent="0.2">
      <c r="B51" s="20"/>
      <c r="C51">
        <f>'Chronologie du projet'!E30</f>
        <v>0</v>
      </c>
      <c r="D51" t="e">
        <f>IF('Chronologie du projet'!$F$30=calculs!D$43,$B$44,NA())</f>
        <v>#N/A</v>
      </c>
      <c r="E51" t="e">
        <f>IF('Chronologie du projet'!$F$30=calculs!E$43,$B$44,NA())</f>
        <v>#N/A</v>
      </c>
      <c r="F51" t="e">
        <f>IF('Chronologie du projet'!$F$30=calculs!F$43,$B$44,NA())</f>
        <v>#N/A</v>
      </c>
      <c r="G51" t="e">
        <f>IF('Chronologie du projet'!$F$30=calculs!G$43,$B$44,NA())</f>
        <v>#N/A</v>
      </c>
      <c r="H51" t="e">
        <f>IF('Chronologie du projet'!$F$30=calculs!H$43,$B$44,NA())</f>
        <v>#N/A</v>
      </c>
      <c r="I51" t="e">
        <f>IF('Chronologie du projet'!$F$30=calculs!I$43,$B$44,NA())</f>
        <v>#N/A</v>
      </c>
      <c r="J51" t="e">
        <f>IF('Chronologie du projet'!$F$30=calculs!J$43,$B$44,NA())</f>
        <v>#N/A</v>
      </c>
      <c r="K51" t="e">
        <f>IF('Chronologie du projet'!$F$30=calculs!K$43,$B$44,NA())</f>
        <v>#N/A</v>
      </c>
      <c r="L51" t="e">
        <f>IF('Chronologie du projet'!$F$30=calculs!L$43,$B$44,NA())</f>
        <v>#N/A</v>
      </c>
      <c r="M51" t="e">
        <f>IF('Chronologie du projet'!$F$30=calculs!M$43,$B$44,NA())</f>
        <v>#N/A</v>
      </c>
      <c r="N51" t="e">
        <f>IF('Chronologie du projet'!$F$30=calculs!N$43,$B$44,NA())</f>
        <v>#N/A</v>
      </c>
      <c r="O51" t="e">
        <f>IF('Chronologie du projet'!$F$30=calculs!O$43,$B$44,NA())</f>
        <v>#N/A</v>
      </c>
      <c r="P51" t="e">
        <f>IF('Chronologie du projet'!$F$30=calculs!P$43,$B$44,NA())</f>
        <v>#N/A</v>
      </c>
      <c r="Q51" t="e">
        <f>IF('Chronologie du projet'!$F$30=calculs!Q$43,$B$44,NA())</f>
        <v>#N/A</v>
      </c>
      <c r="R51" t="e">
        <f>IF('Chronologie du projet'!$F$30=calculs!R$43,$B$44,NA())</f>
        <v>#N/A</v>
      </c>
      <c r="S51" t="e">
        <f>IF('Chronologie du projet'!$F$30=calculs!S$43,$B$44,NA())</f>
        <v>#N/A</v>
      </c>
      <c r="T51" t="e">
        <f>IF('Chronologie du projet'!$F$30=calculs!T$43,$B$44,NA())</f>
        <v>#N/A</v>
      </c>
      <c r="U51" t="e">
        <f>IF('Chronologie du projet'!$F$30=calculs!U$43,$B$44,NA())</f>
        <v>#N/A</v>
      </c>
      <c r="V51" t="e">
        <f>IF('Chronologie du projet'!$F$30=calculs!V$43,$B$44,NA())</f>
        <v>#N/A</v>
      </c>
      <c r="W51" t="e">
        <f>IF('Chronologie du projet'!$F$30=calculs!W$43,$B$44,NA())</f>
        <v>#N/A</v>
      </c>
      <c r="X51" t="e">
        <f>IF('Chronologie du projet'!$F$30=calculs!X$43,$B$44,NA())</f>
        <v>#N/A</v>
      </c>
      <c r="Y51" t="e">
        <f>IF('Chronologie du projet'!$F$30=calculs!Y$43,$B$44,NA())</f>
        <v>#N/A</v>
      </c>
      <c r="Z51" t="e">
        <f>IF('Chronologie du projet'!$F$30=calculs!Z$43,$B$44,NA())</f>
        <v>#N/A</v>
      </c>
      <c r="AA51" t="e">
        <f>IF('Chronologie du projet'!$F$30=calculs!AA$43,$B$44,NA())</f>
        <v>#N/A</v>
      </c>
      <c r="AB51" t="e">
        <f>IF('Chronologie du projet'!$F$30=calculs!AB$43,$B$44,NA())</f>
        <v>#N/A</v>
      </c>
      <c r="AC51" t="e">
        <f>IF('Chronologie du projet'!$F$30=calculs!AC$43,$B$44,NA())</f>
        <v>#N/A</v>
      </c>
      <c r="AD51" t="e">
        <f>IF('Chronologie du projet'!$F$30=calculs!AD$43,$B$44,NA())</f>
        <v>#N/A</v>
      </c>
      <c r="AE51" t="e">
        <f>IF('Chronologie du projet'!$F$30=calculs!AE$43,$B$44,NA())</f>
        <v>#N/A</v>
      </c>
      <c r="AF51" t="e">
        <f>IF('Chronologie du projet'!$F$30=calculs!AF$43,$B$44,NA())</f>
        <v>#N/A</v>
      </c>
      <c r="AG51" t="e">
        <f>IF('Chronologie du projet'!$F$30=calculs!AG$43,$B$44,NA())</f>
        <v>#N/A</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election activeCell="B14" sqref="B14:E32"/>
    </sheetView>
  </sheetViews>
  <sheetFormatPr baseColWidth="10" defaultRowHeight="12.75" x14ac:dyDescent="0.2"/>
  <cols>
    <col min="1" max="1" width="31.85546875" customWidth="1"/>
  </cols>
  <sheetData>
    <row r="1" spans="1:1" x14ac:dyDescent="0.2">
      <c r="A1" t="s">
        <v>13</v>
      </c>
    </row>
    <row r="2" spans="1:1" x14ac:dyDescent="0.2">
      <c r="A2" t="s">
        <v>9</v>
      </c>
    </row>
    <row r="3" spans="1:1" x14ac:dyDescent="0.2">
      <c r="A3" t="s">
        <v>12</v>
      </c>
    </row>
    <row r="4" spans="1:1" x14ac:dyDescent="0.2">
      <c r="A4" t="s">
        <v>18</v>
      </c>
    </row>
    <row r="5" spans="1:1" x14ac:dyDescent="0.2">
      <c r="A5" t="s">
        <v>11</v>
      </c>
    </row>
    <row r="6" spans="1:1" x14ac:dyDescent="0.2">
      <c r="A6" t="s">
        <v>14</v>
      </c>
    </row>
    <row r="7" spans="1:1" x14ac:dyDescent="0.2">
      <c r="A7" t="s">
        <v>16</v>
      </c>
    </row>
    <row r="8" spans="1:1" x14ac:dyDescent="0.2">
      <c r="A8" t="s">
        <v>17</v>
      </c>
    </row>
    <row r="9" spans="1:1" x14ac:dyDescent="0.2">
      <c r="A9" t="s">
        <v>15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2CD552CE-B979-4BDB-9FB1-264C1B806D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Chronologie du projet</vt:lpstr>
      <vt:lpstr>calculs</vt:lpstr>
      <vt:lpstr>listes</vt:lpstr>
      <vt:lpstr>DateDébut</vt:lpstr>
      <vt:lpstr>FenêtreDateDébut</vt:lpstr>
      <vt:lpstr>FenêtreDécalage</vt:lpstr>
      <vt:lpstr>FenêtreJours</vt:lpstr>
      <vt:lpstr>liste_des_publications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2015-04-28T14:51:34Z</dcterms:created>
  <dcterms:modified xsi:type="dcterms:W3CDTF">2015-04-28T19:41:08Z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TC029300439991</vt:lpwstr>
  </property>
</Properties>
</file>