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85" windowWidth="14805" windowHeight="7830"/>
  </bookViews>
  <sheets>
    <sheet name="CYCLES" sheetId="10" r:id="rId1"/>
    <sheet name="calendrier" sheetId="9" r:id="rId2"/>
    <sheet name="TRAME" sheetId="2" r:id="rId3"/>
    <sheet name="liste_Noms" sheetId="3" r:id="rId4"/>
    <sheet name="mois" sheetId="4" state="hidden" r:id="rId5"/>
  </sheets>
  <definedNames>
    <definedName name="ASDjour">TRAME!$B$27:$AF$49</definedName>
    <definedName name="ASDnuit" localSheetId="1">#REF!</definedName>
    <definedName name="ASDnuit">TRAME!$B$66:$AF$79</definedName>
    <definedName name="dates">TRAME!$B$6:$AF$7</definedName>
    <definedName name="IDEjour">TRAME!$B$9:$AF$25</definedName>
    <definedName name="IDEnuit" localSheetId="1">#REF!</definedName>
    <definedName name="IDEnuit">TRAME!$B$51:$AF$64</definedName>
  </definedNames>
  <calcPr calcId="145621"/>
</workbook>
</file>

<file path=xl/calcChain.xml><?xml version="1.0" encoding="utf-8"?>
<calcChain xmlns="http://schemas.openxmlformats.org/spreadsheetml/2006/main">
  <c r="A20" i="2" l="1"/>
  <c r="A19" i="2"/>
  <c r="A18" i="2"/>
  <c r="B50" i="2" l="1"/>
  <c r="A62" i="2"/>
  <c r="A64" i="2" s="1"/>
  <c r="A30" i="2"/>
  <c r="A9" i="2"/>
  <c r="A63" i="2" l="1"/>
  <c r="C366" i="9"/>
  <c r="E366" i="9" s="1"/>
  <c r="B366" i="9"/>
  <c r="B365" i="9"/>
  <c r="C365" i="9" s="1"/>
  <c r="E365" i="9" s="1"/>
  <c r="B364" i="9"/>
  <c r="C364" i="9" s="1"/>
  <c r="E364" i="9" s="1"/>
  <c r="B363" i="9"/>
  <c r="C363" i="9" s="1"/>
  <c r="E363" i="9" s="1"/>
  <c r="B362" i="9"/>
  <c r="C362" i="9" s="1"/>
  <c r="E362" i="9" s="1"/>
  <c r="B361" i="9"/>
  <c r="C361" i="9" s="1"/>
  <c r="E361" i="9" s="1"/>
  <c r="C360" i="9"/>
  <c r="E360" i="9" s="1"/>
  <c r="B360" i="9"/>
  <c r="B359" i="9"/>
  <c r="C359" i="9" s="1"/>
  <c r="E359" i="9" s="1"/>
  <c r="C358" i="9"/>
  <c r="E358" i="9" s="1"/>
  <c r="B358" i="9"/>
  <c r="B357" i="9"/>
  <c r="C357" i="9" s="1"/>
  <c r="E357" i="9" s="1"/>
  <c r="B356" i="9"/>
  <c r="C356" i="9" s="1"/>
  <c r="E356" i="9" s="1"/>
  <c r="B355" i="9"/>
  <c r="C355" i="9" s="1"/>
  <c r="E355" i="9" s="1"/>
  <c r="B354" i="9"/>
  <c r="C354" i="9" s="1"/>
  <c r="E354" i="9" s="1"/>
  <c r="B353" i="9"/>
  <c r="C353" i="9" s="1"/>
  <c r="E353" i="9" s="1"/>
  <c r="C352" i="9"/>
  <c r="E352" i="9" s="1"/>
  <c r="B352" i="9"/>
  <c r="B351" i="9"/>
  <c r="C351" i="9" s="1"/>
  <c r="E351" i="9" s="1"/>
  <c r="C350" i="9"/>
  <c r="E350" i="9" s="1"/>
  <c r="B350" i="9"/>
  <c r="B349" i="9"/>
  <c r="C349" i="9" s="1"/>
  <c r="E349" i="9" s="1"/>
  <c r="B348" i="9"/>
  <c r="C348" i="9" s="1"/>
  <c r="E348" i="9" s="1"/>
  <c r="B347" i="9"/>
  <c r="C347" i="9" s="1"/>
  <c r="E347" i="9" s="1"/>
  <c r="B346" i="9"/>
  <c r="C346" i="9" s="1"/>
  <c r="E346" i="9" s="1"/>
  <c r="B345" i="9"/>
  <c r="C345" i="9" s="1"/>
  <c r="E345" i="9" s="1"/>
  <c r="C344" i="9"/>
  <c r="E344" i="9" s="1"/>
  <c r="B344" i="9"/>
  <c r="B343" i="9"/>
  <c r="C343" i="9" s="1"/>
  <c r="E343" i="9" s="1"/>
  <c r="C342" i="9"/>
  <c r="E342" i="9" s="1"/>
  <c r="B342" i="9"/>
  <c r="B341" i="9"/>
  <c r="C341" i="9" s="1"/>
  <c r="E341" i="9" s="1"/>
  <c r="B340" i="9"/>
  <c r="C340" i="9" s="1"/>
  <c r="E340" i="9" s="1"/>
  <c r="B339" i="9"/>
  <c r="C339" i="9" s="1"/>
  <c r="E339" i="9" s="1"/>
  <c r="B338" i="9"/>
  <c r="C338" i="9" s="1"/>
  <c r="E338" i="9" s="1"/>
  <c r="B337" i="9"/>
  <c r="C337" i="9" s="1"/>
  <c r="E337" i="9" s="1"/>
  <c r="C336" i="9"/>
  <c r="E336" i="9" s="1"/>
  <c r="B336" i="9"/>
  <c r="B335" i="9"/>
  <c r="C335" i="9" s="1"/>
  <c r="E335" i="9" s="1"/>
  <c r="C334" i="9"/>
  <c r="E334" i="9" s="1"/>
  <c r="B334" i="9"/>
  <c r="B333" i="9"/>
  <c r="C333" i="9" s="1"/>
  <c r="E333" i="9" s="1"/>
  <c r="B332" i="9"/>
  <c r="C332" i="9" s="1"/>
  <c r="E332" i="9" s="1"/>
  <c r="B331" i="9"/>
  <c r="C331" i="9" s="1"/>
  <c r="E331" i="9" s="1"/>
  <c r="B330" i="9"/>
  <c r="C330" i="9" s="1"/>
  <c r="E330" i="9" s="1"/>
  <c r="B329" i="9"/>
  <c r="C329" i="9" s="1"/>
  <c r="E329" i="9" s="1"/>
  <c r="C328" i="9"/>
  <c r="E328" i="9" s="1"/>
  <c r="B328" i="9"/>
  <c r="B327" i="9"/>
  <c r="C327" i="9" s="1"/>
  <c r="E327" i="9" s="1"/>
  <c r="C326" i="9"/>
  <c r="E326" i="9" s="1"/>
  <c r="B326" i="9"/>
  <c r="B325" i="9"/>
  <c r="C325" i="9" s="1"/>
  <c r="E325" i="9" s="1"/>
  <c r="B324" i="9"/>
  <c r="C324" i="9" s="1"/>
  <c r="E324" i="9" s="1"/>
  <c r="B323" i="9"/>
  <c r="C323" i="9" s="1"/>
  <c r="E323" i="9" s="1"/>
  <c r="B322" i="9"/>
  <c r="C322" i="9" s="1"/>
  <c r="E322" i="9" s="1"/>
  <c r="B321" i="9"/>
  <c r="C321" i="9" s="1"/>
  <c r="E321" i="9" s="1"/>
  <c r="C320" i="9"/>
  <c r="E320" i="9" s="1"/>
  <c r="B320" i="9"/>
  <c r="B319" i="9"/>
  <c r="C319" i="9" s="1"/>
  <c r="E319" i="9" s="1"/>
  <c r="C318" i="9"/>
  <c r="E318" i="9" s="1"/>
  <c r="B318" i="9"/>
  <c r="B317" i="9"/>
  <c r="C317" i="9" s="1"/>
  <c r="E317" i="9" s="1"/>
  <c r="B316" i="9"/>
  <c r="C316" i="9" s="1"/>
  <c r="E316" i="9" s="1"/>
  <c r="B315" i="9"/>
  <c r="C315" i="9" s="1"/>
  <c r="E315" i="9" s="1"/>
  <c r="B314" i="9"/>
  <c r="C314" i="9" s="1"/>
  <c r="E314" i="9" s="1"/>
  <c r="B313" i="9"/>
  <c r="C313" i="9" s="1"/>
  <c r="E313" i="9" s="1"/>
  <c r="C312" i="9"/>
  <c r="E312" i="9" s="1"/>
  <c r="B312" i="9"/>
  <c r="B311" i="9"/>
  <c r="C311" i="9" s="1"/>
  <c r="E311" i="9" s="1"/>
  <c r="C310" i="9"/>
  <c r="E310" i="9" s="1"/>
  <c r="B310" i="9"/>
  <c r="B309" i="9"/>
  <c r="C309" i="9" s="1"/>
  <c r="E309" i="9" s="1"/>
  <c r="B308" i="9"/>
  <c r="C308" i="9" s="1"/>
  <c r="E308" i="9" s="1"/>
  <c r="B307" i="9"/>
  <c r="C307" i="9" s="1"/>
  <c r="E307" i="9" s="1"/>
  <c r="B306" i="9"/>
  <c r="C306" i="9" s="1"/>
  <c r="E306" i="9" s="1"/>
  <c r="B305" i="9"/>
  <c r="C305" i="9" s="1"/>
  <c r="E305" i="9" s="1"/>
  <c r="C304" i="9"/>
  <c r="E304" i="9" s="1"/>
  <c r="B304" i="9"/>
  <c r="B303" i="9"/>
  <c r="C303" i="9" s="1"/>
  <c r="E303" i="9" s="1"/>
  <c r="C302" i="9"/>
  <c r="E302" i="9" s="1"/>
  <c r="B302" i="9"/>
  <c r="B301" i="9"/>
  <c r="C301" i="9" s="1"/>
  <c r="E301" i="9" s="1"/>
  <c r="B300" i="9"/>
  <c r="C300" i="9" s="1"/>
  <c r="E300" i="9" s="1"/>
  <c r="B299" i="9"/>
  <c r="C299" i="9" s="1"/>
  <c r="E299" i="9" s="1"/>
  <c r="B298" i="9"/>
  <c r="C298" i="9" s="1"/>
  <c r="E298" i="9" s="1"/>
  <c r="B297" i="9"/>
  <c r="C297" i="9" s="1"/>
  <c r="E297" i="9" s="1"/>
  <c r="C296" i="9"/>
  <c r="E296" i="9" s="1"/>
  <c r="B296" i="9"/>
  <c r="B295" i="9"/>
  <c r="C295" i="9" s="1"/>
  <c r="E295" i="9" s="1"/>
  <c r="C294" i="9"/>
  <c r="E294" i="9" s="1"/>
  <c r="B294" i="9"/>
  <c r="B293" i="9"/>
  <c r="C293" i="9" s="1"/>
  <c r="E293" i="9" s="1"/>
  <c r="B292" i="9"/>
  <c r="C292" i="9" s="1"/>
  <c r="E292" i="9" s="1"/>
  <c r="B291" i="9"/>
  <c r="C291" i="9" s="1"/>
  <c r="E291" i="9" s="1"/>
  <c r="B290" i="9"/>
  <c r="C290" i="9" s="1"/>
  <c r="E290" i="9" s="1"/>
  <c r="B289" i="9"/>
  <c r="C289" i="9" s="1"/>
  <c r="E289" i="9" s="1"/>
  <c r="C288" i="9"/>
  <c r="E288" i="9" s="1"/>
  <c r="B288" i="9"/>
  <c r="B287" i="9"/>
  <c r="C287" i="9" s="1"/>
  <c r="E287" i="9" s="1"/>
  <c r="C286" i="9"/>
  <c r="E286" i="9" s="1"/>
  <c r="B286" i="9"/>
  <c r="B285" i="9"/>
  <c r="C285" i="9" s="1"/>
  <c r="E285" i="9" s="1"/>
  <c r="B284" i="9"/>
  <c r="C284" i="9" s="1"/>
  <c r="E284" i="9" s="1"/>
  <c r="B283" i="9"/>
  <c r="C283" i="9" s="1"/>
  <c r="E283" i="9" s="1"/>
  <c r="B282" i="9"/>
  <c r="C282" i="9" s="1"/>
  <c r="E282" i="9" s="1"/>
  <c r="B281" i="9"/>
  <c r="C281" i="9" s="1"/>
  <c r="E281" i="9" s="1"/>
  <c r="C280" i="9"/>
  <c r="E280" i="9" s="1"/>
  <c r="B280" i="9"/>
  <c r="B279" i="9"/>
  <c r="C279" i="9" s="1"/>
  <c r="E279" i="9" s="1"/>
  <c r="C278" i="9"/>
  <c r="E278" i="9" s="1"/>
  <c r="B278" i="9"/>
  <c r="B277" i="9"/>
  <c r="C277" i="9" s="1"/>
  <c r="E277" i="9" s="1"/>
  <c r="B276" i="9"/>
  <c r="C276" i="9" s="1"/>
  <c r="E276" i="9" s="1"/>
  <c r="B275" i="9"/>
  <c r="C275" i="9" s="1"/>
  <c r="E275" i="9" s="1"/>
  <c r="B274" i="9"/>
  <c r="C274" i="9" s="1"/>
  <c r="E274" i="9" s="1"/>
  <c r="B273" i="9"/>
  <c r="C273" i="9" s="1"/>
  <c r="E273" i="9" s="1"/>
  <c r="C272" i="9"/>
  <c r="E272" i="9" s="1"/>
  <c r="B272" i="9"/>
  <c r="B271" i="9"/>
  <c r="C271" i="9" s="1"/>
  <c r="E271" i="9" s="1"/>
  <c r="C270" i="9"/>
  <c r="E270" i="9" s="1"/>
  <c r="B270" i="9"/>
  <c r="B269" i="9"/>
  <c r="C269" i="9" s="1"/>
  <c r="E269" i="9" s="1"/>
  <c r="B268" i="9"/>
  <c r="C268" i="9" s="1"/>
  <c r="E268" i="9" s="1"/>
  <c r="B267" i="9"/>
  <c r="C267" i="9" s="1"/>
  <c r="E267" i="9" s="1"/>
  <c r="B266" i="9"/>
  <c r="C266" i="9" s="1"/>
  <c r="E266" i="9" s="1"/>
  <c r="B265" i="9"/>
  <c r="C265" i="9" s="1"/>
  <c r="E265" i="9" s="1"/>
  <c r="C264" i="9"/>
  <c r="E264" i="9" s="1"/>
  <c r="B264" i="9"/>
  <c r="B263" i="9"/>
  <c r="C263" i="9" s="1"/>
  <c r="E263" i="9" s="1"/>
  <c r="C262" i="9"/>
  <c r="E262" i="9" s="1"/>
  <c r="B262" i="9"/>
  <c r="B261" i="9"/>
  <c r="C261" i="9" s="1"/>
  <c r="E261" i="9" s="1"/>
  <c r="B260" i="9"/>
  <c r="C260" i="9" s="1"/>
  <c r="E260" i="9" s="1"/>
  <c r="B259" i="9"/>
  <c r="C259" i="9" s="1"/>
  <c r="E259" i="9" s="1"/>
  <c r="B258" i="9"/>
  <c r="C258" i="9" s="1"/>
  <c r="E258" i="9" s="1"/>
  <c r="B257" i="9"/>
  <c r="C257" i="9" s="1"/>
  <c r="E257" i="9" s="1"/>
  <c r="C256" i="9"/>
  <c r="E256" i="9" s="1"/>
  <c r="B256" i="9"/>
  <c r="B255" i="9"/>
  <c r="C255" i="9" s="1"/>
  <c r="E255" i="9" s="1"/>
  <c r="C254" i="9"/>
  <c r="E254" i="9" s="1"/>
  <c r="B254" i="9"/>
  <c r="B253" i="9"/>
  <c r="C253" i="9" s="1"/>
  <c r="E253" i="9" s="1"/>
  <c r="B252" i="9"/>
  <c r="C252" i="9" s="1"/>
  <c r="E252" i="9" s="1"/>
  <c r="B251" i="9"/>
  <c r="C251" i="9" s="1"/>
  <c r="E251" i="9" s="1"/>
  <c r="B250" i="9"/>
  <c r="C250" i="9" s="1"/>
  <c r="E250" i="9" s="1"/>
  <c r="B249" i="9"/>
  <c r="C249" i="9" s="1"/>
  <c r="E249" i="9" s="1"/>
  <c r="C248" i="9"/>
  <c r="E248" i="9" s="1"/>
  <c r="B248" i="9"/>
  <c r="B247" i="9"/>
  <c r="C247" i="9" s="1"/>
  <c r="E247" i="9" s="1"/>
  <c r="C246" i="9"/>
  <c r="E246" i="9" s="1"/>
  <c r="B246" i="9"/>
  <c r="B245" i="9"/>
  <c r="C245" i="9" s="1"/>
  <c r="E245" i="9" s="1"/>
  <c r="B244" i="9"/>
  <c r="C244" i="9" s="1"/>
  <c r="E244" i="9" s="1"/>
  <c r="B243" i="9"/>
  <c r="C243" i="9" s="1"/>
  <c r="E243" i="9" s="1"/>
  <c r="B242" i="9"/>
  <c r="C242" i="9" s="1"/>
  <c r="E242" i="9" s="1"/>
  <c r="B241" i="9"/>
  <c r="C241" i="9" s="1"/>
  <c r="E241" i="9" s="1"/>
  <c r="C240" i="9"/>
  <c r="E240" i="9" s="1"/>
  <c r="B240" i="9"/>
  <c r="B239" i="9"/>
  <c r="C239" i="9" s="1"/>
  <c r="E239" i="9" s="1"/>
  <c r="C238" i="9"/>
  <c r="E238" i="9" s="1"/>
  <c r="B238" i="9"/>
  <c r="B237" i="9"/>
  <c r="C237" i="9" s="1"/>
  <c r="E237" i="9" s="1"/>
  <c r="B236" i="9"/>
  <c r="C236" i="9" s="1"/>
  <c r="E236" i="9" s="1"/>
  <c r="B235" i="9"/>
  <c r="C235" i="9" s="1"/>
  <c r="E235" i="9" s="1"/>
  <c r="B234" i="9"/>
  <c r="C234" i="9" s="1"/>
  <c r="E234" i="9" s="1"/>
  <c r="B233" i="9"/>
  <c r="C233" i="9" s="1"/>
  <c r="E233" i="9" s="1"/>
  <c r="C232" i="9"/>
  <c r="E232" i="9" s="1"/>
  <c r="B232" i="9"/>
  <c r="B231" i="9"/>
  <c r="C231" i="9" s="1"/>
  <c r="E231" i="9" s="1"/>
  <c r="C230" i="9"/>
  <c r="E230" i="9" s="1"/>
  <c r="B230" i="9"/>
  <c r="B229" i="9"/>
  <c r="C229" i="9" s="1"/>
  <c r="E229" i="9" s="1"/>
  <c r="B228" i="9"/>
  <c r="C228" i="9" s="1"/>
  <c r="E228" i="9" s="1"/>
  <c r="B227" i="9"/>
  <c r="C227" i="9" s="1"/>
  <c r="E227" i="9" s="1"/>
  <c r="B226" i="9"/>
  <c r="C226" i="9" s="1"/>
  <c r="E226" i="9" s="1"/>
  <c r="B225" i="9"/>
  <c r="C225" i="9" s="1"/>
  <c r="E225" i="9" s="1"/>
  <c r="C224" i="9"/>
  <c r="E224" i="9" s="1"/>
  <c r="B224" i="9"/>
  <c r="B223" i="9"/>
  <c r="C223" i="9" s="1"/>
  <c r="E223" i="9" s="1"/>
  <c r="C222" i="9"/>
  <c r="E222" i="9" s="1"/>
  <c r="B222" i="9"/>
  <c r="B221" i="9"/>
  <c r="C221" i="9" s="1"/>
  <c r="E221" i="9" s="1"/>
  <c r="B220" i="9"/>
  <c r="C220" i="9" s="1"/>
  <c r="E220" i="9" s="1"/>
  <c r="B219" i="9"/>
  <c r="C219" i="9" s="1"/>
  <c r="E219" i="9" s="1"/>
  <c r="B218" i="9"/>
  <c r="C218" i="9" s="1"/>
  <c r="E218" i="9" s="1"/>
  <c r="B217" i="9"/>
  <c r="C217" i="9" s="1"/>
  <c r="E217" i="9" s="1"/>
  <c r="C216" i="9"/>
  <c r="E216" i="9" s="1"/>
  <c r="B216" i="9"/>
  <c r="B215" i="9"/>
  <c r="C215" i="9" s="1"/>
  <c r="E215" i="9" s="1"/>
  <c r="C214" i="9"/>
  <c r="E214" i="9" s="1"/>
  <c r="B214" i="9"/>
  <c r="B213" i="9"/>
  <c r="C213" i="9" s="1"/>
  <c r="E213" i="9" s="1"/>
  <c r="B212" i="9"/>
  <c r="C212" i="9" s="1"/>
  <c r="E212" i="9" s="1"/>
  <c r="B211" i="9"/>
  <c r="C211" i="9" s="1"/>
  <c r="E211" i="9" s="1"/>
  <c r="B210" i="9"/>
  <c r="C210" i="9" s="1"/>
  <c r="E210" i="9" s="1"/>
  <c r="B209" i="9"/>
  <c r="C209" i="9" s="1"/>
  <c r="E209" i="9" s="1"/>
  <c r="C208" i="9"/>
  <c r="E208" i="9" s="1"/>
  <c r="B208" i="9"/>
  <c r="B207" i="9"/>
  <c r="C207" i="9" s="1"/>
  <c r="E207" i="9" s="1"/>
  <c r="C206" i="9"/>
  <c r="E206" i="9" s="1"/>
  <c r="B206" i="9"/>
  <c r="B205" i="9"/>
  <c r="C205" i="9" s="1"/>
  <c r="E205" i="9" s="1"/>
  <c r="B204" i="9"/>
  <c r="C204" i="9" s="1"/>
  <c r="E204" i="9" s="1"/>
  <c r="B203" i="9"/>
  <c r="C203" i="9" s="1"/>
  <c r="E203" i="9" s="1"/>
  <c r="B202" i="9"/>
  <c r="C202" i="9" s="1"/>
  <c r="E202" i="9" s="1"/>
  <c r="B201" i="9"/>
  <c r="C201" i="9" s="1"/>
  <c r="E201" i="9" s="1"/>
  <c r="C200" i="9"/>
  <c r="E200" i="9" s="1"/>
  <c r="B200" i="9"/>
  <c r="B199" i="9"/>
  <c r="C199" i="9" s="1"/>
  <c r="E199" i="9" s="1"/>
  <c r="B198" i="9"/>
  <c r="C198" i="9" s="1"/>
  <c r="E198" i="9" s="1"/>
  <c r="B197" i="9"/>
  <c r="C197" i="9" s="1"/>
  <c r="E197" i="9" s="1"/>
  <c r="B196" i="9"/>
  <c r="C196" i="9" s="1"/>
  <c r="E196" i="9" s="1"/>
  <c r="B195" i="9"/>
  <c r="C195" i="9" s="1"/>
  <c r="E195" i="9" s="1"/>
  <c r="B194" i="9"/>
  <c r="C194" i="9" s="1"/>
  <c r="E194" i="9" s="1"/>
  <c r="B193" i="9"/>
  <c r="C193" i="9" s="1"/>
  <c r="E193" i="9" s="1"/>
  <c r="C192" i="9"/>
  <c r="E192" i="9" s="1"/>
  <c r="B192" i="9"/>
  <c r="B191" i="9"/>
  <c r="C191" i="9" s="1"/>
  <c r="E191" i="9" s="1"/>
  <c r="B190" i="9"/>
  <c r="C190" i="9" s="1"/>
  <c r="E190" i="9" s="1"/>
  <c r="B189" i="9"/>
  <c r="C189" i="9" s="1"/>
  <c r="E189" i="9" s="1"/>
  <c r="B188" i="9"/>
  <c r="C188" i="9" s="1"/>
  <c r="E188" i="9" s="1"/>
  <c r="B187" i="9"/>
  <c r="C187" i="9" s="1"/>
  <c r="E187" i="9" s="1"/>
  <c r="B186" i="9"/>
  <c r="C186" i="9" s="1"/>
  <c r="E186" i="9" s="1"/>
  <c r="B185" i="9"/>
  <c r="C185" i="9" s="1"/>
  <c r="E185" i="9" s="1"/>
  <c r="C184" i="9"/>
  <c r="E184" i="9" s="1"/>
  <c r="B184" i="9"/>
  <c r="B183" i="9"/>
  <c r="C183" i="9" s="1"/>
  <c r="E183" i="9" s="1"/>
  <c r="B182" i="9"/>
  <c r="C182" i="9" s="1"/>
  <c r="E182" i="9" s="1"/>
  <c r="B181" i="9"/>
  <c r="C181" i="9" s="1"/>
  <c r="E181" i="9" s="1"/>
  <c r="B180" i="9"/>
  <c r="C180" i="9" s="1"/>
  <c r="E180" i="9" s="1"/>
  <c r="B179" i="9"/>
  <c r="C179" i="9" s="1"/>
  <c r="E179" i="9" s="1"/>
  <c r="B178" i="9"/>
  <c r="C178" i="9" s="1"/>
  <c r="E178" i="9" s="1"/>
  <c r="B177" i="9"/>
  <c r="C177" i="9" s="1"/>
  <c r="E177" i="9" s="1"/>
  <c r="C176" i="9"/>
  <c r="E176" i="9" s="1"/>
  <c r="B176" i="9"/>
  <c r="B175" i="9"/>
  <c r="C175" i="9" s="1"/>
  <c r="E175" i="9" s="1"/>
  <c r="B174" i="9"/>
  <c r="C174" i="9" s="1"/>
  <c r="E174" i="9" s="1"/>
  <c r="B173" i="9"/>
  <c r="C173" i="9" s="1"/>
  <c r="E173" i="9" s="1"/>
  <c r="B172" i="9"/>
  <c r="C172" i="9" s="1"/>
  <c r="E172" i="9" s="1"/>
  <c r="B171" i="9"/>
  <c r="C171" i="9" s="1"/>
  <c r="E171" i="9" s="1"/>
  <c r="B170" i="9"/>
  <c r="C170" i="9" s="1"/>
  <c r="E170" i="9" s="1"/>
  <c r="B169" i="9"/>
  <c r="C169" i="9" s="1"/>
  <c r="E169" i="9" s="1"/>
  <c r="C168" i="9"/>
  <c r="E168" i="9" s="1"/>
  <c r="B168" i="9"/>
  <c r="B167" i="9"/>
  <c r="C167" i="9" s="1"/>
  <c r="E167" i="9" s="1"/>
  <c r="B166" i="9"/>
  <c r="C166" i="9" s="1"/>
  <c r="E166" i="9" s="1"/>
  <c r="B165" i="9"/>
  <c r="C165" i="9" s="1"/>
  <c r="E165" i="9" s="1"/>
  <c r="B164" i="9"/>
  <c r="C164" i="9" s="1"/>
  <c r="E164" i="9" s="1"/>
  <c r="B163" i="9"/>
  <c r="C163" i="9" s="1"/>
  <c r="E163" i="9" s="1"/>
  <c r="B162" i="9"/>
  <c r="C162" i="9" s="1"/>
  <c r="E162" i="9" s="1"/>
  <c r="B161" i="9"/>
  <c r="C161" i="9" s="1"/>
  <c r="E161" i="9" s="1"/>
  <c r="C160" i="9"/>
  <c r="E160" i="9" s="1"/>
  <c r="B160" i="9"/>
  <c r="B159" i="9"/>
  <c r="C159" i="9" s="1"/>
  <c r="E159" i="9" s="1"/>
  <c r="B158" i="9"/>
  <c r="C158" i="9" s="1"/>
  <c r="E158" i="9" s="1"/>
  <c r="B157" i="9"/>
  <c r="C157" i="9" s="1"/>
  <c r="E157" i="9" s="1"/>
  <c r="B156" i="9"/>
  <c r="C156" i="9" s="1"/>
  <c r="E156" i="9" s="1"/>
  <c r="B155" i="9"/>
  <c r="C155" i="9" s="1"/>
  <c r="E155" i="9" s="1"/>
  <c r="B154" i="9"/>
  <c r="C154" i="9" s="1"/>
  <c r="E154" i="9" s="1"/>
  <c r="B153" i="9"/>
  <c r="C153" i="9" s="1"/>
  <c r="E153" i="9" s="1"/>
  <c r="C152" i="9"/>
  <c r="E152" i="9" s="1"/>
  <c r="B152" i="9"/>
  <c r="B151" i="9"/>
  <c r="C151" i="9" s="1"/>
  <c r="E151" i="9" s="1"/>
  <c r="B150" i="9"/>
  <c r="C150" i="9" s="1"/>
  <c r="E150" i="9" s="1"/>
  <c r="B149" i="9"/>
  <c r="C149" i="9" s="1"/>
  <c r="E149" i="9" s="1"/>
  <c r="B148" i="9"/>
  <c r="C148" i="9" s="1"/>
  <c r="E148" i="9" s="1"/>
  <c r="B147" i="9"/>
  <c r="C147" i="9" s="1"/>
  <c r="E147" i="9" s="1"/>
  <c r="B146" i="9"/>
  <c r="C146" i="9" s="1"/>
  <c r="E146" i="9" s="1"/>
  <c r="B145" i="9"/>
  <c r="C145" i="9" s="1"/>
  <c r="E145" i="9" s="1"/>
  <c r="C144" i="9"/>
  <c r="E144" i="9" s="1"/>
  <c r="B144" i="9"/>
  <c r="B143" i="9"/>
  <c r="C143" i="9" s="1"/>
  <c r="E143" i="9" s="1"/>
  <c r="B142" i="9"/>
  <c r="C142" i="9" s="1"/>
  <c r="E142" i="9" s="1"/>
  <c r="B141" i="9"/>
  <c r="C141" i="9" s="1"/>
  <c r="E141" i="9" s="1"/>
  <c r="B140" i="9"/>
  <c r="C140" i="9" s="1"/>
  <c r="E140" i="9" s="1"/>
  <c r="B139" i="9"/>
  <c r="C139" i="9" s="1"/>
  <c r="E139" i="9" s="1"/>
  <c r="B138" i="9"/>
  <c r="C138" i="9" s="1"/>
  <c r="E138" i="9" s="1"/>
  <c r="B137" i="9"/>
  <c r="C137" i="9" s="1"/>
  <c r="E137" i="9" s="1"/>
  <c r="C136" i="9"/>
  <c r="E136" i="9" s="1"/>
  <c r="B136" i="9"/>
  <c r="B135" i="9"/>
  <c r="C135" i="9" s="1"/>
  <c r="E135" i="9" s="1"/>
  <c r="B134" i="9"/>
  <c r="C134" i="9" s="1"/>
  <c r="E134" i="9" s="1"/>
  <c r="B133" i="9"/>
  <c r="C133" i="9" s="1"/>
  <c r="E133" i="9" s="1"/>
  <c r="B132" i="9"/>
  <c r="C132" i="9" s="1"/>
  <c r="E132" i="9" s="1"/>
  <c r="B131" i="9"/>
  <c r="C131" i="9" s="1"/>
  <c r="E131" i="9" s="1"/>
  <c r="B130" i="9"/>
  <c r="C130" i="9" s="1"/>
  <c r="E130" i="9" s="1"/>
  <c r="B129" i="9"/>
  <c r="C129" i="9" s="1"/>
  <c r="E129" i="9" s="1"/>
  <c r="C128" i="9"/>
  <c r="E128" i="9" s="1"/>
  <c r="B128" i="9"/>
  <c r="B127" i="9"/>
  <c r="C127" i="9" s="1"/>
  <c r="E127" i="9" s="1"/>
  <c r="B126" i="9"/>
  <c r="C126" i="9" s="1"/>
  <c r="E126" i="9" s="1"/>
  <c r="B125" i="9"/>
  <c r="C125" i="9" s="1"/>
  <c r="E125" i="9" s="1"/>
  <c r="B124" i="9"/>
  <c r="C124" i="9" s="1"/>
  <c r="E124" i="9" s="1"/>
  <c r="B123" i="9"/>
  <c r="C123" i="9" s="1"/>
  <c r="E123" i="9" s="1"/>
  <c r="B122" i="9"/>
  <c r="C122" i="9" s="1"/>
  <c r="E122" i="9" s="1"/>
  <c r="B121" i="9"/>
  <c r="C121" i="9" s="1"/>
  <c r="E121" i="9" s="1"/>
  <c r="C120" i="9"/>
  <c r="E120" i="9" s="1"/>
  <c r="B120" i="9"/>
  <c r="B119" i="9"/>
  <c r="C119" i="9" s="1"/>
  <c r="E119" i="9" s="1"/>
  <c r="B118" i="9"/>
  <c r="C118" i="9" s="1"/>
  <c r="E118" i="9" s="1"/>
  <c r="B117" i="9"/>
  <c r="C117" i="9" s="1"/>
  <c r="E117" i="9" s="1"/>
  <c r="B116" i="9"/>
  <c r="C116" i="9" s="1"/>
  <c r="E116" i="9" s="1"/>
  <c r="B115" i="9"/>
  <c r="C115" i="9" s="1"/>
  <c r="E115" i="9" s="1"/>
  <c r="B114" i="9"/>
  <c r="C114" i="9" s="1"/>
  <c r="E114" i="9" s="1"/>
  <c r="B113" i="9"/>
  <c r="C113" i="9" s="1"/>
  <c r="E113" i="9" s="1"/>
  <c r="C112" i="9"/>
  <c r="E112" i="9" s="1"/>
  <c r="B112" i="9"/>
  <c r="B111" i="9"/>
  <c r="C111" i="9" s="1"/>
  <c r="E111" i="9" s="1"/>
  <c r="B110" i="9"/>
  <c r="C110" i="9" s="1"/>
  <c r="E110" i="9" s="1"/>
  <c r="B109" i="9"/>
  <c r="C109" i="9" s="1"/>
  <c r="E109" i="9" s="1"/>
  <c r="B108" i="9"/>
  <c r="C108" i="9" s="1"/>
  <c r="E108" i="9" s="1"/>
  <c r="B107" i="9"/>
  <c r="C107" i="9" s="1"/>
  <c r="E107" i="9" s="1"/>
  <c r="B106" i="9"/>
  <c r="C106" i="9" s="1"/>
  <c r="E106" i="9" s="1"/>
  <c r="B105" i="9"/>
  <c r="C105" i="9" s="1"/>
  <c r="E105" i="9" s="1"/>
  <c r="C104" i="9"/>
  <c r="E104" i="9" s="1"/>
  <c r="B104" i="9"/>
  <c r="B103" i="9"/>
  <c r="C103" i="9" s="1"/>
  <c r="E103" i="9" s="1"/>
  <c r="B102" i="9"/>
  <c r="C102" i="9" s="1"/>
  <c r="E102" i="9" s="1"/>
  <c r="B101" i="9"/>
  <c r="C101" i="9" s="1"/>
  <c r="E101" i="9" s="1"/>
  <c r="B100" i="9"/>
  <c r="C100" i="9" s="1"/>
  <c r="E100" i="9" s="1"/>
  <c r="B99" i="9"/>
  <c r="C99" i="9" s="1"/>
  <c r="E99" i="9" s="1"/>
  <c r="B98" i="9"/>
  <c r="C98" i="9" s="1"/>
  <c r="E98" i="9" s="1"/>
  <c r="B97" i="9"/>
  <c r="C97" i="9" s="1"/>
  <c r="E97" i="9" s="1"/>
  <c r="C96" i="9"/>
  <c r="E96" i="9" s="1"/>
  <c r="B96" i="9"/>
  <c r="B95" i="9"/>
  <c r="C95" i="9" s="1"/>
  <c r="E95" i="9" s="1"/>
  <c r="B94" i="9"/>
  <c r="C94" i="9" s="1"/>
  <c r="E94" i="9" s="1"/>
  <c r="B93" i="9"/>
  <c r="C93" i="9" s="1"/>
  <c r="E93" i="9" s="1"/>
  <c r="B92" i="9"/>
  <c r="C92" i="9" s="1"/>
  <c r="E92" i="9" s="1"/>
  <c r="B91" i="9"/>
  <c r="C91" i="9" s="1"/>
  <c r="E91" i="9" s="1"/>
  <c r="B90" i="9"/>
  <c r="C90" i="9" s="1"/>
  <c r="E90" i="9" s="1"/>
  <c r="B89" i="9"/>
  <c r="C89" i="9" s="1"/>
  <c r="E89" i="9" s="1"/>
  <c r="C88" i="9"/>
  <c r="E88" i="9" s="1"/>
  <c r="B88" i="9"/>
  <c r="B87" i="9"/>
  <c r="C87" i="9" s="1"/>
  <c r="E87" i="9" s="1"/>
  <c r="B86" i="9"/>
  <c r="C86" i="9" s="1"/>
  <c r="E86" i="9" s="1"/>
  <c r="B85" i="9"/>
  <c r="C85" i="9" s="1"/>
  <c r="E85" i="9" s="1"/>
  <c r="B84" i="9"/>
  <c r="C84" i="9" s="1"/>
  <c r="E84" i="9" s="1"/>
  <c r="B83" i="9"/>
  <c r="C83" i="9" s="1"/>
  <c r="E83" i="9" s="1"/>
  <c r="B82" i="9"/>
  <c r="C82" i="9" s="1"/>
  <c r="E82" i="9" s="1"/>
  <c r="B81" i="9"/>
  <c r="C81" i="9" s="1"/>
  <c r="E81" i="9" s="1"/>
  <c r="C80" i="9"/>
  <c r="E80" i="9" s="1"/>
  <c r="B80" i="9"/>
  <c r="B79" i="9"/>
  <c r="C79" i="9" s="1"/>
  <c r="E79" i="9" s="1"/>
  <c r="B78" i="9"/>
  <c r="C78" i="9" s="1"/>
  <c r="E78" i="9" s="1"/>
  <c r="B77" i="9"/>
  <c r="C77" i="9" s="1"/>
  <c r="E77" i="9" s="1"/>
  <c r="B76" i="9"/>
  <c r="C76" i="9" s="1"/>
  <c r="E76" i="9" s="1"/>
  <c r="B75" i="9"/>
  <c r="C75" i="9" s="1"/>
  <c r="E75" i="9" s="1"/>
  <c r="B74" i="9"/>
  <c r="C74" i="9" s="1"/>
  <c r="E74" i="9" s="1"/>
  <c r="B73" i="9"/>
  <c r="C73" i="9" s="1"/>
  <c r="E73" i="9" s="1"/>
  <c r="C72" i="9"/>
  <c r="E72" i="9" s="1"/>
  <c r="B72" i="9"/>
  <c r="B71" i="9"/>
  <c r="C71" i="9" s="1"/>
  <c r="E71" i="9" s="1"/>
  <c r="B70" i="9"/>
  <c r="C70" i="9" s="1"/>
  <c r="E70" i="9" s="1"/>
  <c r="B69" i="9"/>
  <c r="C69" i="9" s="1"/>
  <c r="E69" i="9" s="1"/>
  <c r="B68" i="9"/>
  <c r="C68" i="9" s="1"/>
  <c r="E68" i="9" s="1"/>
  <c r="B67" i="9"/>
  <c r="C67" i="9" s="1"/>
  <c r="E67" i="9" s="1"/>
  <c r="B66" i="9"/>
  <c r="C66" i="9" s="1"/>
  <c r="E66" i="9" s="1"/>
  <c r="B65" i="9"/>
  <c r="C65" i="9" s="1"/>
  <c r="E65" i="9" s="1"/>
  <c r="C64" i="9"/>
  <c r="E64" i="9" s="1"/>
  <c r="B64" i="9"/>
  <c r="B63" i="9"/>
  <c r="C63" i="9" s="1"/>
  <c r="E63" i="9" s="1"/>
  <c r="B62" i="9"/>
  <c r="C62" i="9" s="1"/>
  <c r="E62" i="9" s="1"/>
  <c r="B61" i="9"/>
  <c r="C61" i="9" s="1"/>
  <c r="E61" i="9" s="1"/>
  <c r="B60" i="9"/>
  <c r="C60" i="9" s="1"/>
  <c r="E60" i="9" s="1"/>
  <c r="B59" i="9"/>
  <c r="C59" i="9" s="1"/>
  <c r="E59" i="9" s="1"/>
  <c r="B58" i="9"/>
  <c r="C58" i="9" s="1"/>
  <c r="E58" i="9" s="1"/>
  <c r="B57" i="9"/>
  <c r="C57" i="9" s="1"/>
  <c r="E57" i="9" s="1"/>
  <c r="C56" i="9"/>
  <c r="E56" i="9" s="1"/>
  <c r="B56" i="9"/>
  <c r="B55" i="9"/>
  <c r="C55" i="9" s="1"/>
  <c r="E55" i="9" s="1"/>
  <c r="B54" i="9"/>
  <c r="C54" i="9" s="1"/>
  <c r="E54" i="9" s="1"/>
  <c r="B53" i="9"/>
  <c r="C53" i="9" s="1"/>
  <c r="E53" i="9" s="1"/>
  <c r="C52" i="9"/>
  <c r="E52" i="9" s="1"/>
  <c r="B52" i="9"/>
  <c r="B51" i="9"/>
  <c r="C51" i="9" s="1"/>
  <c r="E51" i="9" s="1"/>
  <c r="B50" i="9"/>
  <c r="C50" i="9" s="1"/>
  <c r="E50" i="9" s="1"/>
  <c r="B49" i="9"/>
  <c r="C49" i="9" s="1"/>
  <c r="E49" i="9" s="1"/>
  <c r="C48" i="9"/>
  <c r="E48" i="9" s="1"/>
  <c r="B48" i="9"/>
  <c r="B47" i="9"/>
  <c r="C47" i="9" s="1"/>
  <c r="E47" i="9" s="1"/>
  <c r="C46" i="9"/>
  <c r="E46" i="9" s="1"/>
  <c r="B46" i="9"/>
  <c r="B45" i="9"/>
  <c r="C45" i="9" s="1"/>
  <c r="E45" i="9" s="1"/>
  <c r="B44" i="9"/>
  <c r="C44" i="9" s="1"/>
  <c r="E44" i="9" s="1"/>
  <c r="B43" i="9"/>
  <c r="C43" i="9" s="1"/>
  <c r="E43" i="9" s="1"/>
  <c r="B42" i="9"/>
  <c r="C42" i="9" s="1"/>
  <c r="E42" i="9" s="1"/>
  <c r="B41" i="9"/>
  <c r="C41" i="9" s="1"/>
  <c r="E41" i="9" s="1"/>
  <c r="C40" i="9"/>
  <c r="E40" i="9" s="1"/>
  <c r="B40" i="9"/>
  <c r="B39" i="9"/>
  <c r="C39" i="9" s="1"/>
  <c r="E39" i="9" s="1"/>
  <c r="B38" i="9"/>
  <c r="C38" i="9" s="1"/>
  <c r="E38" i="9" s="1"/>
  <c r="B37" i="9"/>
  <c r="C37" i="9" s="1"/>
  <c r="E37" i="9" s="1"/>
  <c r="C36" i="9"/>
  <c r="E36" i="9" s="1"/>
  <c r="B36" i="9"/>
  <c r="B35" i="9"/>
  <c r="C35" i="9" s="1"/>
  <c r="E35" i="9" s="1"/>
  <c r="B34" i="9"/>
  <c r="C34" i="9" s="1"/>
  <c r="E34" i="9" s="1"/>
  <c r="B33" i="9"/>
  <c r="C33" i="9" s="1"/>
  <c r="E33" i="9" s="1"/>
  <c r="C32" i="9"/>
  <c r="E32" i="9" s="1"/>
  <c r="B32" i="9"/>
  <c r="B31" i="9"/>
  <c r="C31" i="9" s="1"/>
  <c r="E31" i="9" s="1"/>
  <c r="C30" i="9"/>
  <c r="E30" i="9" s="1"/>
  <c r="B30" i="9"/>
  <c r="B29" i="9"/>
  <c r="C29" i="9" s="1"/>
  <c r="E29" i="9" s="1"/>
  <c r="B28" i="9"/>
  <c r="C28" i="9" s="1"/>
  <c r="E28" i="9" s="1"/>
  <c r="B27" i="9"/>
  <c r="C27" i="9" s="1"/>
  <c r="E27" i="9" s="1"/>
  <c r="B26" i="9"/>
  <c r="C26" i="9" s="1"/>
  <c r="E26" i="9" s="1"/>
  <c r="B25" i="9"/>
  <c r="C25" i="9" s="1"/>
  <c r="E25" i="9" s="1"/>
  <c r="C24" i="9"/>
  <c r="E24" i="9" s="1"/>
  <c r="B24" i="9"/>
  <c r="B23" i="9"/>
  <c r="C23" i="9" s="1"/>
  <c r="E23" i="9" s="1"/>
  <c r="B22" i="9"/>
  <c r="C22" i="9" s="1"/>
  <c r="E22" i="9" s="1"/>
  <c r="B21" i="9"/>
  <c r="C21" i="9" s="1"/>
  <c r="E21" i="9" s="1"/>
  <c r="C20" i="9"/>
  <c r="E20" i="9" s="1"/>
  <c r="B20" i="9"/>
  <c r="B19" i="9"/>
  <c r="C19" i="9" s="1"/>
  <c r="E19" i="9" s="1"/>
  <c r="B18" i="9"/>
  <c r="C18" i="9" s="1"/>
  <c r="E18" i="9" s="1"/>
  <c r="B17" i="9"/>
  <c r="C17" i="9" s="1"/>
  <c r="E17" i="9" s="1"/>
  <c r="C16" i="9"/>
  <c r="E16" i="9" s="1"/>
  <c r="B16" i="9"/>
  <c r="B15" i="9"/>
  <c r="C15" i="9" s="1"/>
  <c r="E15" i="9" s="1"/>
  <c r="C14" i="9"/>
  <c r="E14" i="9" s="1"/>
  <c r="B14" i="9"/>
  <c r="B13" i="9"/>
  <c r="C13" i="9" s="1"/>
  <c r="E13" i="9" s="1"/>
  <c r="B12" i="9"/>
  <c r="C12" i="9" s="1"/>
  <c r="E12" i="9" s="1"/>
  <c r="B11" i="9"/>
  <c r="C11" i="9" s="1"/>
  <c r="E11" i="9" s="1"/>
  <c r="B10" i="9"/>
  <c r="C10" i="9" s="1"/>
  <c r="E10" i="9" s="1"/>
  <c r="B9" i="9"/>
  <c r="C9" i="9" s="1"/>
  <c r="E9" i="9" s="1"/>
  <c r="C8" i="9"/>
  <c r="E8" i="9" s="1"/>
  <c r="B8" i="9"/>
  <c r="B7" i="9"/>
  <c r="C7" i="9" s="1"/>
  <c r="E7" i="9" s="1"/>
  <c r="B6" i="9"/>
  <c r="C6" i="9" s="1"/>
  <c r="E6" i="9" s="1"/>
  <c r="B5" i="9"/>
  <c r="C5" i="9" s="1"/>
  <c r="E5" i="9" s="1"/>
  <c r="C4" i="9"/>
  <c r="E4" i="9" s="1"/>
  <c r="B4" i="9"/>
  <c r="B3" i="9"/>
  <c r="C3" i="9" s="1"/>
  <c r="E3" i="9" s="1"/>
  <c r="B2" i="9"/>
  <c r="C2" i="9" s="1"/>
  <c r="E2" i="9" s="1"/>
  <c r="B26" i="2" l="1"/>
  <c r="B65" i="2"/>
  <c r="A80" i="2" l="1"/>
  <c r="B80" i="2"/>
  <c r="A86" i="2" l="1"/>
  <c r="A83" i="2"/>
  <c r="A82" i="2"/>
  <c r="A85" i="2"/>
  <c r="A84" i="2"/>
  <c r="A81" i="2"/>
  <c r="A72" i="2" l="1"/>
  <c r="A57" i="2"/>
  <c r="A42" i="2"/>
  <c r="A39" i="2"/>
  <c r="A36" i="2"/>
  <c r="A33" i="2"/>
  <c r="A76" i="2" l="1"/>
  <c r="A44" i="2"/>
  <c r="A43" i="2"/>
  <c r="A41" i="2"/>
  <c r="A40" i="2"/>
  <c r="A38" i="2"/>
  <c r="A37" i="2"/>
  <c r="A35" i="2"/>
  <c r="A34" i="2"/>
  <c r="A74" i="2"/>
  <c r="A73" i="2"/>
  <c r="A59" i="2"/>
  <c r="A58" i="2"/>
  <c r="A15" i="2"/>
  <c r="A69" i="2"/>
  <c r="A66" i="2"/>
  <c r="A54" i="2"/>
  <c r="A51" i="2"/>
  <c r="A27" i="2"/>
  <c r="A12" i="2"/>
  <c r="A48" i="2" l="1"/>
  <c r="A49" i="2"/>
  <c r="A60" i="2"/>
  <c r="A61" i="2"/>
  <c r="A17" i="2"/>
  <c r="A16" i="2"/>
  <c r="A45" i="2"/>
  <c r="A47" i="2"/>
  <c r="A75" i="2"/>
  <c r="A77" i="2"/>
  <c r="A53" i="2"/>
  <c r="A52" i="2"/>
  <c r="A56" i="2"/>
  <c r="A55" i="2"/>
  <c r="A29" i="2"/>
  <c r="A28" i="2"/>
  <c r="A32" i="2"/>
  <c r="A31" i="2"/>
  <c r="A68" i="2"/>
  <c r="A67" i="2"/>
  <c r="A71" i="2"/>
  <c r="A70" i="2"/>
  <c r="A5" i="2"/>
  <c r="A79" i="2" l="1"/>
  <c r="A78" i="2"/>
  <c r="B6" i="2"/>
  <c r="B51" i="2"/>
  <c r="B66" i="2"/>
  <c r="B39" i="2"/>
  <c r="B72" i="2"/>
  <c r="B9" i="2"/>
  <c r="B15" i="2"/>
  <c r="B36" i="2"/>
  <c r="B12" i="2"/>
  <c r="B27" i="2"/>
  <c r="B57" i="2"/>
  <c r="B33" i="2"/>
  <c r="B81" i="2"/>
  <c r="B69" i="2"/>
  <c r="B54" i="2"/>
  <c r="B18" i="2"/>
  <c r="B42" i="2"/>
  <c r="B30" i="2"/>
  <c r="B84" i="2"/>
  <c r="B7" i="2" l="1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C6" i="2"/>
  <c r="C66" i="2"/>
  <c r="C69" i="2"/>
  <c r="C33" i="2"/>
  <c r="C84" i="2"/>
  <c r="C15" i="2"/>
  <c r="C9" i="2"/>
  <c r="C54" i="2"/>
  <c r="C18" i="2"/>
  <c r="C36" i="2"/>
  <c r="C81" i="2"/>
  <c r="C51" i="2"/>
  <c r="C27" i="2"/>
  <c r="C57" i="2"/>
  <c r="C72" i="2"/>
  <c r="C30" i="2"/>
  <c r="C12" i="2"/>
  <c r="C39" i="2"/>
  <c r="C42" i="2"/>
  <c r="D6" i="2" l="1"/>
  <c r="D27" i="2"/>
  <c r="D57" i="2"/>
  <c r="D72" i="2"/>
  <c r="D81" i="2"/>
  <c r="D66" i="2"/>
  <c r="D84" i="2"/>
  <c r="D15" i="2"/>
  <c r="D54" i="2"/>
  <c r="D39" i="2"/>
  <c r="D36" i="2"/>
  <c r="D30" i="2"/>
  <c r="D9" i="2"/>
  <c r="D69" i="2"/>
  <c r="D51" i="2"/>
  <c r="D12" i="2"/>
  <c r="D33" i="2"/>
  <c r="D42" i="2"/>
  <c r="D18" i="2"/>
  <c r="E6" i="2" l="1"/>
  <c r="E12" i="2"/>
  <c r="E72" i="2"/>
  <c r="E39" i="2"/>
  <c r="E81" i="2"/>
  <c r="E54" i="2"/>
  <c r="E69" i="2"/>
  <c r="E84" i="2"/>
  <c r="E51" i="2"/>
  <c r="E15" i="2"/>
  <c r="E18" i="2"/>
  <c r="E36" i="2"/>
  <c r="E9" i="2"/>
  <c r="E30" i="2"/>
  <c r="E33" i="2"/>
  <c r="E27" i="2"/>
  <c r="E66" i="2"/>
  <c r="E57" i="2"/>
  <c r="E42" i="2"/>
  <c r="F6" i="2" l="1"/>
  <c r="F66" i="2"/>
  <c r="F18" i="2"/>
  <c r="F42" i="2"/>
  <c r="F81" i="2"/>
  <c r="F15" i="2"/>
  <c r="F57" i="2"/>
  <c r="F12" i="2"/>
  <c r="F69" i="2"/>
  <c r="F72" i="2"/>
  <c r="F39" i="2"/>
  <c r="F9" i="2"/>
  <c r="F54" i="2"/>
  <c r="F51" i="2"/>
  <c r="F27" i="2"/>
  <c r="F36" i="2"/>
  <c r="F33" i="2"/>
  <c r="F30" i="2"/>
  <c r="F84" i="2"/>
  <c r="G6" i="2" l="1"/>
  <c r="G51" i="2"/>
  <c r="G18" i="2"/>
  <c r="G72" i="2"/>
  <c r="G81" i="2"/>
  <c r="G9" i="2"/>
  <c r="G12" i="2"/>
  <c r="G15" i="2"/>
  <c r="G42" i="2"/>
  <c r="G57" i="2"/>
  <c r="G66" i="2"/>
  <c r="G54" i="2"/>
  <c r="G39" i="2"/>
  <c r="G36" i="2"/>
  <c r="G30" i="2"/>
  <c r="G69" i="2"/>
  <c r="G27" i="2"/>
  <c r="G33" i="2"/>
  <c r="G84" i="2"/>
  <c r="H6" i="2" l="1"/>
  <c r="H51" i="2"/>
  <c r="H39" i="2"/>
  <c r="H72" i="2"/>
  <c r="H81" i="2"/>
  <c r="H54" i="2"/>
  <c r="H27" i="2"/>
  <c r="H42" i="2"/>
  <c r="H66" i="2"/>
  <c r="H15" i="2"/>
  <c r="H57" i="2"/>
  <c r="H36" i="2"/>
  <c r="H30" i="2"/>
  <c r="H69" i="2"/>
  <c r="H12" i="2"/>
  <c r="H18" i="2"/>
  <c r="H84" i="2"/>
  <c r="H33" i="2"/>
  <c r="H9" i="2"/>
  <c r="I6" i="2" l="1"/>
  <c r="I69" i="2"/>
  <c r="I33" i="2"/>
  <c r="I72" i="2"/>
  <c r="I81" i="2"/>
  <c r="I18" i="2"/>
  <c r="I39" i="2"/>
  <c r="I30" i="2"/>
  <c r="I84" i="2"/>
  <c r="I12" i="2"/>
  <c r="I27" i="2"/>
  <c r="I42" i="2"/>
  <c r="I51" i="2"/>
  <c r="I15" i="2"/>
  <c r="I57" i="2"/>
  <c r="I36" i="2"/>
  <c r="I9" i="2"/>
  <c r="I66" i="2"/>
  <c r="I54" i="2"/>
  <c r="J6" i="2" l="1"/>
  <c r="J27" i="2"/>
  <c r="J57" i="2"/>
  <c r="J18" i="2"/>
  <c r="J81" i="2"/>
  <c r="J9" i="2"/>
  <c r="J36" i="2"/>
  <c r="J12" i="2"/>
  <c r="J51" i="2"/>
  <c r="J33" i="2"/>
  <c r="J72" i="2"/>
  <c r="J30" i="2"/>
  <c r="J69" i="2"/>
  <c r="J54" i="2"/>
  <c r="J66" i="2"/>
  <c r="J39" i="2"/>
  <c r="J42" i="2"/>
  <c r="J15" i="2"/>
  <c r="J84" i="2"/>
  <c r="K6" i="2" l="1"/>
  <c r="K12" i="2"/>
  <c r="K57" i="2"/>
  <c r="K33" i="2"/>
  <c r="K81" i="2"/>
  <c r="K66" i="2"/>
  <c r="K54" i="2"/>
  <c r="K18" i="2"/>
  <c r="K42" i="2"/>
  <c r="K69" i="2"/>
  <c r="K51" i="2"/>
  <c r="K36" i="2"/>
  <c r="K72" i="2"/>
  <c r="K9" i="2"/>
  <c r="K27" i="2"/>
  <c r="K15" i="2"/>
  <c r="K39" i="2"/>
  <c r="K84" i="2"/>
  <c r="K30" i="2"/>
  <c r="L6" i="2" l="1"/>
  <c r="L12" i="2"/>
  <c r="L42" i="2"/>
  <c r="L57" i="2"/>
  <c r="L81" i="2"/>
  <c r="L15" i="2"/>
  <c r="L66" i="2"/>
  <c r="L27" i="2"/>
  <c r="L36" i="2"/>
  <c r="L18" i="2"/>
  <c r="L30" i="2"/>
  <c r="L84" i="2"/>
  <c r="L69" i="2"/>
  <c r="L54" i="2"/>
  <c r="L39" i="2"/>
  <c r="L72" i="2"/>
  <c r="L9" i="2"/>
  <c r="L51" i="2"/>
  <c r="L33" i="2"/>
  <c r="M6" i="2" l="1"/>
  <c r="M69" i="2"/>
  <c r="M57" i="2"/>
  <c r="M42" i="2"/>
  <c r="M81" i="2"/>
  <c r="M36" i="2"/>
  <c r="M30" i="2"/>
  <c r="M15" i="2"/>
  <c r="M18" i="2"/>
  <c r="M51" i="2"/>
  <c r="M54" i="2"/>
  <c r="M39" i="2"/>
  <c r="M33" i="2"/>
  <c r="M9" i="2"/>
  <c r="M66" i="2"/>
  <c r="M12" i="2"/>
  <c r="M72" i="2"/>
  <c r="M27" i="2"/>
  <c r="M84" i="2"/>
  <c r="N6" i="2" l="1"/>
  <c r="N69" i="2"/>
  <c r="N18" i="2"/>
  <c r="N33" i="2"/>
  <c r="N81" i="2"/>
  <c r="N12" i="2"/>
  <c r="N51" i="2"/>
  <c r="N39" i="2"/>
  <c r="N72" i="2"/>
  <c r="N30" i="2"/>
  <c r="N54" i="2"/>
  <c r="N15" i="2"/>
  <c r="N57" i="2"/>
  <c r="N36" i="2"/>
  <c r="N9" i="2"/>
  <c r="N66" i="2"/>
  <c r="N27" i="2"/>
  <c r="N42" i="2"/>
  <c r="N84" i="2"/>
  <c r="O6" i="2" l="1"/>
  <c r="O15" i="2"/>
  <c r="O36" i="2"/>
  <c r="O42" i="2"/>
  <c r="O81" i="2"/>
  <c r="O69" i="2"/>
  <c r="O33" i="2"/>
  <c r="O51" i="2"/>
  <c r="O72" i="2"/>
  <c r="O84" i="2"/>
  <c r="O27" i="2"/>
  <c r="O66" i="2"/>
  <c r="O57" i="2"/>
  <c r="O39" i="2"/>
  <c r="O9" i="2"/>
  <c r="O12" i="2"/>
  <c r="O18" i="2"/>
  <c r="O30" i="2"/>
  <c r="O54" i="2"/>
  <c r="P6" i="2" l="1"/>
  <c r="P66" i="2"/>
  <c r="P36" i="2"/>
  <c r="P57" i="2"/>
  <c r="P81" i="2"/>
  <c r="P9" i="2"/>
  <c r="P54" i="2"/>
  <c r="P12" i="2"/>
  <c r="P69" i="2"/>
  <c r="P18" i="2"/>
  <c r="P39" i="2"/>
  <c r="P30" i="2"/>
  <c r="P84" i="2"/>
  <c r="P15" i="2"/>
  <c r="P27" i="2"/>
  <c r="P72" i="2"/>
  <c r="P33" i="2"/>
  <c r="P51" i="2"/>
  <c r="P42" i="2"/>
  <c r="Q6" i="2" l="1"/>
  <c r="Q66" i="2"/>
  <c r="Q36" i="2"/>
  <c r="Q57" i="2"/>
  <c r="Q81" i="2"/>
  <c r="Q9" i="2"/>
  <c r="Q51" i="2"/>
  <c r="Q27" i="2"/>
  <c r="Q72" i="2"/>
  <c r="Q42" i="2"/>
  <c r="Q12" i="2"/>
  <c r="Q69" i="2"/>
  <c r="Q18" i="2"/>
  <c r="Q33" i="2"/>
  <c r="Q30" i="2"/>
  <c r="Q15" i="2"/>
  <c r="Q54" i="2"/>
  <c r="Q39" i="2"/>
  <c r="Q84" i="2"/>
  <c r="R6" i="2" l="1"/>
  <c r="R12" i="2"/>
  <c r="R39" i="2"/>
  <c r="R57" i="2"/>
  <c r="R81" i="2"/>
  <c r="R66" i="2"/>
  <c r="R54" i="2"/>
  <c r="R36" i="2"/>
  <c r="R18" i="2"/>
  <c r="R9" i="2"/>
  <c r="R51" i="2"/>
  <c r="R69" i="2"/>
  <c r="R42" i="2"/>
  <c r="R72" i="2"/>
  <c r="R30" i="2"/>
  <c r="R27" i="2"/>
  <c r="R15" i="2"/>
  <c r="R33" i="2"/>
  <c r="R84" i="2"/>
  <c r="S6" i="2" l="1"/>
  <c r="S15" i="2"/>
  <c r="S72" i="2"/>
  <c r="S18" i="2"/>
  <c r="S81" i="2"/>
  <c r="S30" i="2"/>
  <c r="S54" i="2"/>
  <c r="S69" i="2"/>
  <c r="S51" i="2"/>
  <c r="S27" i="2"/>
  <c r="S57" i="2"/>
  <c r="S36" i="2"/>
  <c r="S9" i="2"/>
  <c r="S84" i="2"/>
  <c r="S12" i="2"/>
  <c r="S66" i="2"/>
  <c r="S39" i="2"/>
  <c r="S42" i="2"/>
  <c r="S33" i="2"/>
  <c r="T6" i="2" l="1"/>
  <c r="T54" i="2"/>
  <c r="T18" i="2"/>
  <c r="T36" i="2"/>
  <c r="T81" i="2"/>
  <c r="T12" i="2"/>
  <c r="T27" i="2"/>
  <c r="T57" i="2"/>
  <c r="T72" i="2"/>
  <c r="T30" i="2"/>
  <c r="T15" i="2"/>
  <c r="T51" i="2"/>
  <c r="T39" i="2"/>
  <c r="T42" i="2"/>
  <c r="T9" i="2"/>
  <c r="T66" i="2"/>
  <c r="T69" i="2"/>
  <c r="T33" i="2"/>
  <c r="T84" i="2"/>
  <c r="U6" i="2" l="1"/>
  <c r="U54" i="2"/>
  <c r="U18" i="2"/>
  <c r="U36" i="2"/>
  <c r="U81" i="2"/>
  <c r="U51" i="2"/>
  <c r="U12" i="2"/>
  <c r="U33" i="2"/>
  <c r="U57" i="2"/>
  <c r="U30" i="2"/>
  <c r="U15" i="2"/>
  <c r="U27" i="2"/>
  <c r="U72" i="2"/>
  <c r="U42" i="2"/>
  <c r="U9" i="2"/>
  <c r="U66" i="2"/>
  <c r="U69" i="2"/>
  <c r="U39" i="2"/>
  <c r="U84" i="2"/>
  <c r="V6" i="2" l="1"/>
  <c r="V15" i="2"/>
  <c r="V39" i="2"/>
  <c r="V42" i="2"/>
  <c r="V81" i="2"/>
  <c r="V51" i="2"/>
  <c r="V54" i="2"/>
  <c r="V27" i="2"/>
  <c r="V66" i="2"/>
  <c r="V18" i="2"/>
  <c r="V36" i="2"/>
  <c r="V9" i="2"/>
  <c r="V84" i="2"/>
  <c r="V12" i="2"/>
  <c r="V69" i="2"/>
  <c r="V72" i="2"/>
  <c r="V33" i="2"/>
  <c r="V30" i="2"/>
  <c r="V57" i="2"/>
  <c r="W6" i="2" l="1"/>
  <c r="W54" i="2"/>
  <c r="W57" i="2"/>
  <c r="W72" i="2"/>
  <c r="W81" i="2"/>
  <c r="W51" i="2"/>
  <c r="W12" i="2"/>
  <c r="W33" i="2"/>
  <c r="W39" i="2"/>
  <c r="W30" i="2"/>
  <c r="W66" i="2"/>
  <c r="W15" i="2"/>
  <c r="W18" i="2"/>
  <c r="W36" i="2"/>
  <c r="W9" i="2"/>
  <c r="W69" i="2"/>
  <c r="W27" i="2"/>
  <c r="W42" i="2"/>
  <c r="W84" i="2"/>
  <c r="X6" i="2" l="1"/>
  <c r="X69" i="2"/>
  <c r="X42" i="2"/>
  <c r="X72" i="2"/>
  <c r="X81" i="2"/>
  <c r="X27" i="2"/>
  <c r="X84" i="2"/>
  <c r="X54" i="2"/>
  <c r="X15" i="2"/>
  <c r="X18" i="2"/>
  <c r="X57" i="2"/>
  <c r="X30" i="2"/>
  <c r="X51" i="2"/>
  <c r="X66" i="2"/>
  <c r="X12" i="2"/>
  <c r="X39" i="2"/>
  <c r="X36" i="2"/>
  <c r="X9" i="2"/>
  <c r="X33" i="2"/>
  <c r="Y6" i="2" l="1"/>
  <c r="Y15" i="2"/>
  <c r="Y39" i="2"/>
  <c r="Y33" i="2"/>
  <c r="Y81" i="2"/>
  <c r="Y18" i="2"/>
  <c r="Y36" i="2"/>
  <c r="Y54" i="2"/>
  <c r="Y72" i="2"/>
  <c r="Y66" i="2"/>
  <c r="Y12" i="2"/>
  <c r="Y57" i="2"/>
  <c r="Y30" i="2"/>
  <c r="Y27" i="2"/>
  <c r="Y69" i="2"/>
  <c r="Y51" i="2"/>
  <c r="Y42" i="2"/>
  <c r="Y9" i="2"/>
  <c r="Y84" i="2"/>
  <c r="Z6" i="2" l="1"/>
  <c r="Z54" i="2"/>
  <c r="Z18" i="2"/>
  <c r="Z39" i="2"/>
  <c r="Z81" i="2"/>
  <c r="Z51" i="2"/>
  <c r="Z27" i="2"/>
  <c r="Z72" i="2"/>
  <c r="Z36" i="2"/>
  <c r="Z9" i="2"/>
  <c r="Z15" i="2"/>
  <c r="Z66" i="2"/>
  <c r="Z57" i="2"/>
  <c r="Z42" i="2"/>
  <c r="Z30" i="2"/>
  <c r="Z12" i="2"/>
  <c r="Z69" i="2"/>
  <c r="Z33" i="2"/>
  <c r="Z84" i="2"/>
  <c r="AA6" i="2" l="1"/>
  <c r="AA69" i="2"/>
  <c r="AA18" i="2"/>
  <c r="AA39" i="2"/>
  <c r="AA81" i="2"/>
  <c r="AA72" i="2"/>
  <c r="AA9" i="2"/>
  <c r="AA15" i="2"/>
  <c r="AA51" i="2"/>
  <c r="AA54" i="2"/>
  <c r="AA36" i="2"/>
  <c r="AA33" i="2"/>
  <c r="AA30" i="2"/>
  <c r="AA66" i="2"/>
  <c r="AA57" i="2"/>
  <c r="AA27" i="2"/>
  <c r="AA12" i="2"/>
  <c r="AA42" i="2"/>
  <c r="AA84" i="2"/>
  <c r="AB6" i="2" l="1"/>
  <c r="AB66" i="2"/>
  <c r="AB36" i="2"/>
  <c r="AB42" i="2"/>
  <c r="AB81" i="2"/>
  <c r="AB12" i="2"/>
  <c r="AB69" i="2"/>
  <c r="AB57" i="2"/>
  <c r="AB18" i="2"/>
  <c r="AB30" i="2"/>
  <c r="AB51" i="2"/>
  <c r="AB27" i="2"/>
  <c r="AB39" i="2"/>
  <c r="AB72" i="2"/>
  <c r="AB9" i="2"/>
  <c r="AB54" i="2"/>
  <c r="AB15" i="2"/>
  <c r="AB33" i="2"/>
  <c r="AB84" i="2"/>
  <c r="AC6" i="2" l="1"/>
  <c r="AC66" i="2"/>
  <c r="AC42" i="2"/>
  <c r="AC57" i="2"/>
  <c r="AC69" i="2"/>
  <c r="AC18" i="2"/>
  <c r="AC12" i="2"/>
  <c r="AC54" i="2"/>
  <c r="AC39" i="2"/>
  <c r="AC72" i="2"/>
  <c r="AC9" i="2"/>
  <c r="AC27" i="2"/>
  <c r="AC15" i="2"/>
  <c r="AC36" i="2"/>
  <c r="AC84" i="2"/>
  <c r="AC81" i="2"/>
  <c r="AC51" i="2"/>
  <c r="AC33" i="2"/>
  <c r="AC30" i="2"/>
  <c r="AD6" i="2" l="1"/>
  <c r="AD69" i="2"/>
  <c r="AD33" i="2"/>
  <c r="AD72" i="2"/>
  <c r="AD81" i="2"/>
  <c r="AD84" i="2"/>
  <c r="AD51" i="2"/>
  <c r="AD15" i="2"/>
  <c r="AD57" i="2"/>
  <c r="AD39" i="2"/>
  <c r="AD30" i="2"/>
  <c r="AD18" i="2"/>
  <c r="AD12" i="2"/>
  <c r="AD54" i="2"/>
  <c r="AD42" i="2"/>
  <c r="AD36" i="2"/>
  <c r="AD9" i="2"/>
  <c r="AD66" i="2"/>
  <c r="AD27" i="2"/>
  <c r="AE6" i="2" l="1"/>
  <c r="AE12" i="2"/>
  <c r="AE57" i="2"/>
  <c r="AE42" i="2"/>
  <c r="AE81" i="2"/>
  <c r="AE51" i="2"/>
  <c r="AE66" i="2"/>
  <c r="AE18" i="2"/>
  <c r="AE39" i="2"/>
  <c r="AE9" i="2"/>
  <c r="AE15" i="2"/>
  <c r="AE69" i="2"/>
  <c r="AE72" i="2"/>
  <c r="AE33" i="2"/>
  <c r="AE30" i="2"/>
  <c r="AE27" i="2"/>
  <c r="AE54" i="2"/>
  <c r="AE36" i="2"/>
  <c r="AE84" i="2"/>
  <c r="AF6" i="2" l="1"/>
  <c r="AF66" i="2"/>
  <c r="AF18" i="2"/>
  <c r="AF57" i="2"/>
  <c r="AF81" i="2"/>
  <c r="AF84" i="2"/>
  <c r="AF27" i="2"/>
  <c r="AF69" i="2"/>
  <c r="AF72" i="2"/>
  <c r="AF39" i="2"/>
  <c r="AF9" i="2"/>
  <c r="AF15" i="2"/>
  <c r="AF51" i="2"/>
  <c r="AF42" i="2"/>
  <c r="AF33" i="2"/>
  <c r="AF30" i="2"/>
  <c r="AF12" i="2"/>
  <c r="AF54" i="2"/>
  <c r="AF36" i="2"/>
</calcChain>
</file>

<file path=xl/sharedStrings.xml><?xml version="1.0" encoding="utf-8"?>
<sst xmlns="http://schemas.openxmlformats.org/spreadsheetml/2006/main" count="1500" uniqueCount="143">
  <si>
    <t>ASD JOUR</t>
  </si>
  <si>
    <t>IDE NUIT</t>
  </si>
  <si>
    <t>ASD NUIT</t>
  </si>
  <si>
    <t>Date</t>
  </si>
  <si>
    <t>date =</t>
  </si>
  <si>
    <t xml:space="preserve">service = </t>
  </si>
  <si>
    <t>DVO</t>
  </si>
  <si>
    <t>REMPLACANT</t>
  </si>
  <si>
    <t>service</t>
  </si>
  <si>
    <t>médecine + chimio</t>
  </si>
  <si>
    <t>SSR</t>
  </si>
  <si>
    <t>SOMMEIL + SAS</t>
  </si>
  <si>
    <t>ORTHOPEDIE</t>
  </si>
  <si>
    <t>PEDIATRIE</t>
  </si>
  <si>
    <t>AMBULATOIRE</t>
  </si>
  <si>
    <t>IDE JOUR</t>
  </si>
  <si>
    <t>RENFORT</t>
  </si>
  <si>
    <t>POSTE VACANT 
IDE JOUR</t>
  </si>
  <si>
    <t>POSTE VACANT 
ASD JOUR</t>
  </si>
  <si>
    <t>POSTE VACANT IDE NUIT</t>
  </si>
  <si>
    <t>POSTE VACANT ASD NUIT</t>
  </si>
  <si>
    <t>Dimanche</t>
  </si>
  <si>
    <t>Lundi</t>
  </si>
  <si>
    <t>Mardi</t>
  </si>
  <si>
    <t>Mercredi</t>
  </si>
  <si>
    <t>Jeudi</t>
  </si>
  <si>
    <t>Vendredi</t>
  </si>
  <si>
    <t>Samedi</t>
  </si>
  <si>
    <t>BERTHELEMY</t>
  </si>
  <si>
    <t>19H-7H15</t>
  </si>
  <si>
    <t>BESSE</t>
  </si>
  <si>
    <t>FREYCHET</t>
  </si>
  <si>
    <t>ORTHO</t>
  </si>
  <si>
    <t>JESUS</t>
  </si>
  <si>
    <t>CHAYRON</t>
  </si>
  <si>
    <t>ERTLE</t>
  </si>
  <si>
    <t>GRABOT</t>
  </si>
  <si>
    <t>DIALLO</t>
  </si>
  <si>
    <t>HAINAUT</t>
  </si>
  <si>
    <t>ALCAMO</t>
  </si>
  <si>
    <t>CORDEIRO</t>
  </si>
  <si>
    <t>SUPERVILLE</t>
  </si>
  <si>
    <t>IMBERT</t>
  </si>
  <si>
    <t>RENAUDET</t>
  </si>
  <si>
    <t>TALON</t>
  </si>
  <si>
    <t>7H-19H15</t>
  </si>
  <si>
    <t>GARIN</t>
  </si>
  <si>
    <t>QAOUSS</t>
  </si>
  <si>
    <t>DE OLIVEIRA</t>
  </si>
  <si>
    <t>LANDROZ</t>
  </si>
  <si>
    <t>VANIANBOURG</t>
  </si>
  <si>
    <t>FAUCHERIE</t>
  </si>
  <si>
    <t>ROSSI</t>
  </si>
  <si>
    <t>BONAMY</t>
  </si>
  <si>
    <t>WACK</t>
  </si>
  <si>
    <t>ZUMETA</t>
  </si>
  <si>
    <t>7H15-19H15</t>
  </si>
  <si>
    <t>15H-20H</t>
  </si>
  <si>
    <t>7H15-16H30</t>
  </si>
  <si>
    <t>ROUQUAT</t>
  </si>
  <si>
    <t>RODRIGUER</t>
  </si>
  <si>
    <t>19H45-8H</t>
  </si>
  <si>
    <t>MASSIAS</t>
  </si>
  <si>
    <t>MED 
19H-7H15</t>
  </si>
  <si>
    <t>MARCHAL</t>
  </si>
  <si>
    <t>9H-20H</t>
  </si>
  <si>
    <t>CASANOVAS</t>
  </si>
  <si>
    <t>HAFFAF</t>
  </si>
  <si>
    <t>CHAZEAU</t>
  </si>
  <si>
    <t>chimio</t>
  </si>
  <si>
    <t>SAS</t>
  </si>
  <si>
    <t>LASSALE-BAREILLE</t>
  </si>
  <si>
    <t>GABRIEL</t>
  </si>
  <si>
    <t/>
  </si>
  <si>
    <t xml:space="preserve">dates </t>
  </si>
  <si>
    <t>jour</t>
  </si>
  <si>
    <t>jour de semaine</t>
  </si>
  <si>
    <t>Cycles à 7</t>
  </si>
  <si>
    <t>concaténé</t>
  </si>
  <si>
    <t>A</t>
  </si>
  <si>
    <t>B</t>
  </si>
  <si>
    <t>C</t>
  </si>
  <si>
    <t>D</t>
  </si>
  <si>
    <t>E</t>
  </si>
  <si>
    <t>F</t>
  </si>
  <si>
    <t>G</t>
  </si>
  <si>
    <t>LANGLOIS</t>
  </si>
  <si>
    <t>PLANTEY</t>
  </si>
  <si>
    <t>GALLAIS</t>
  </si>
  <si>
    <t>CAZEAU</t>
  </si>
  <si>
    <t>BOULOGNE</t>
  </si>
  <si>
    <t>BOUNECHAR</t>
  </si>
  <si>
    <t>BARNETCHE</t>
  </si>
  <si>
    <t>PASCAL</t>
  </si>
  <si>
    <t>CAVENA</t>
  </si>
  <si>
    <t>DECORBIN</t>
  </si>
  <si>
    <t>GOUX</t>
  </si>
  <si>
    <t>CANTELAUBE</t>
  </si>
  <si>
    <t>REY</t>
  </si>
  <si>
    <t>VIDEAU</t>
  </si>
  <si>
    <t>BOUNAMY</t>
  </si>
  <si>
    <t>JOUBERT</t>
  </si>
  <si>
    <t>DELFORNO</t>
  </si>
  <si>
    <t>AUBERTIN</t>
  </si>
  <si>
    <t>DA SILVA</t>
  </si>
  <si>
    <t>semaineA</t>
  </si>
  <si>
    <t>semaineB</t>
  </si>
  <si>
    <t>semaineC</t>
  </si>
  <si>
    <t>semaineD</t>
  </si>
  <si>
    <t>semaineE</t>
  </si>
  <si>
    <t>semaineF</t>
  </si>
  <si>
    <t>semaineG</t>
  </si>
  <si>
    <t>sem3</t>
  </si>
  <si>
    <t>sem4</t>
  </si>
  <si>
    <t>sem5</t>
  </si>
  <si>
    <t>sem6</t>
  </si>
  <si>
    <t>sem7</t>
  </si>
  <si>
    <t>sem1</t>
  </si>
  <si>
    <t>sem2</t>
  </si>
  <si>
    <t>7h-19h15</t>
  </si>
  <si>
    <t>7H-16H55</t>
  </si>
  <si>
    <t>7H30-19H45</t>
  </si>
  <si>
    <t>CLOUTE</t>
  </si>
  <si>
    <t>BINOT</t>
  </si>
  <si>
    <t>PEDIA</t>
  </si>
  <si>
    <t>BELKADI</t>
  </si>
  <si>
    <t>LEREBOURG</t>
  </si>
  <si>
    <t>GIRAUDEAU</t>
  </si>
  <si>
    <t>7H-14H30</t>
  </si>
  <si>
    <t>MORASSIN</t>
  </si>
  <si>
    <t>MED</t>
  </si>
  <si>
    <t xml:space="preserve">MED </t>
  </si>
  <si>
    <t>FRAGA</t>
  </si>
  <si>
    <t>8h-14h</t>
  </si>
  <si>
    <t>8h-15h</t>
  </si>
  <si>
    <t>8h-13h</t>
  </si>
  <si>
    <t>SSR/ 5,83</t>
  </si>
  <si>
    <t>SSR /5,83</t>
  </si>
  <si>
    <t>7H-12H50</t>
  </si>
  <si>
    <t>GABA</t>
  </si>
  <si>
    <t>MULLER</t>
  </si>
  <si>
    <t>19h-7h15</t>
  </si>
  <si>
    <t>19h7h15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</si>
</sst>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mmmm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D86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3">
    <xf numFmtId="0" fontId="0" fillId="0" borderId="0"/>
    <xf numFmtId="0" fontId="12" fillId="0" borderId="0"/>
    <xf numFmtId="0" fontId="14" fillId="0" borderId="0"/>
  </cellStyleXfs>
  <cellXfs count="145">
    <xf numFmtId="0" fontId="0" fillId="0" borderId="0" xfId="0"/>
    <xf numFmtId="166" fontId="0" fillId="0" borderId="0" xfId="0" applyNumberFormat="1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0" fillId="0" borderId="6" xfId="0" applyFill="1" applyBorder="1"/>
    <xf numFmtId="0" fontId="0" fillId="0" borderId="5" xfId="0" applyFill="1" applyBorder="1"/>
    <xf numFmtId="0" fontId="0" fillId="0" borderId="0" xfId="0" applyFill="1"/>
    <xf numFmtId="0" fontId="0" fillId="0" borderId="7" xfId="0" applyFill="1" applyBorder="1"/>
    <xf numFmtId="0" fontId="0" fillId="0" borderId="1" xfId="0" applyFill="1" applyBorder="1"/>
    <xf numFmtId="164" fontId="1" fillId="0" borderId="1" xfId="0" applyNumberFormat="1" applyFont="1" applyBorder="1" applyAlignment="1">
      <alignment horizontal="center" vertical="center"/>
    </xf>
    <xf numFmtId="0" fontId="0" fillId="0" borderId="7" xfId="0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2" fontId="1" fillId="0" borderId="3" xfId="0" applyNumberFormat="1" applyFont="1" applyBorder="1"/>
    <xf numFmtId="2" fontId="1" fillId="0" borderId="2" xfId="0" applyNumberFormat="1" applyFont="1" applyBorder="1"/>
    <xf numFmtId="2" fontId="1" fillId="0" borderId="4" xfId="0" applyNumberFormat="1" applyFont="1" applyBorder="1"/>
    <xf numFmtId="0" fontId="0" fillId="8" borderId="0" xfId="0" applyFill="1" applyBorder="1"/>
    <xf numFmtId="0" fontId="1" fillId="8" borderId="4" xfId="0" applyFont="1" applyFill="1" applyBorder="1"/>
    <xf numFmtId="0" fontId="5" fillId="4" borderId="13" xfId="0" applyFont="1" applyFill="1" applyBorder="1" applyAlignment="1"/>
    <xf numFmtId="0" fontId="3" fillId="3" borderId="13" xfId="0" applyFont="1" applyFill="1" applyBorder="1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15" fillId="0" borderId="0" xfId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3" fillId="10" borderId="8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/>
    </xf>
    <xf numFmtId="0" fontId="10" fillId="11" borderId="0" xfId="0" applyFont="1" applyFill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11" borderId="0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10" fillId="10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8" borderId="4" xfId="0" applyFill="1" applyBorder="1" applyAlignment="1">
      <alignment horizontal="left" vertical="center"/>
    </xf>
    <xf numFmtId="0" fontId="1" fillId="8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1" fillId="8" borderId="4" xfId="0" applyNumberFormat="1" applyFont="1" applyFill="1" applyBorder="1" applyAlignment="1">
      <alignment horizontal="left" vertical="center"/>
    </xf>
    <xf numFmtId="0" fontId="0" fillId="4" borderId="0" xfId="0" applyFill="1"/>
    <xf numFmtId="0" fontId="0" fillId="3" borderId="0" xfId="0" applyFill="1"/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3" fillId="0" borderId="9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wrapText="1"/>
    </xf>
    <xf numFmtId="0" fontId="15" fillId="0" borderId="8" xfId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TableStyleLight1" xfId="2"/>
  </cellStyles>
  <dxfs count="9">
    <dxf>
      <fill>
        <patternFill patternType="gray0625"/>
      </fill>
    </dxf>
    <dxf>
      <fill>
        <patternFill patternType="gray0625"/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F6161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F82"/>
  <sheetViews>
    <sheetView tabSelected="1" zoomScale="55" zoomScaleNormal="55" workbookViewId="0">
      <selection activeCell="F82" sqref="F82"/>
    </sheetView>
  </sheetViews>
  <sheetFormatPr baseColWidth="10" defaultRowHeight="21" x14ac:dyDescent="0.25"/>
  <cols>
    <col min="1" max="1" width="26.140625" style="103" bestFit="1" customWidth="1"/>
    <col min="2" max="7" width="11.42578125" style="37"/>
    <col min="8" max="8" width="12.5703125" style="37" bestFit="1" customWidth="1"/>
    <col min="9" max="14" width="11.42578125" style="37"/>
    <col min="15" max="15" width="12.5703125" style="37" bestFit="1" customWidth="1"/>
    <col min="16" max="49" width="11.42578125" style="37"/>
    <col min="50" max="50" width="13" style="37" bestFit="1" customWidth="1"/>
    <col min="51" max="16384" width="11.42578125" style="37"/>
  </cols>
  <sheetData>
    <row r="1" spans="1:50" x14ac:dyDescent="0.25">
      <c r="A1" s="91"/>
      <c r="B1" s="120" t="s">
        <v>105</v>
      </c>
      <c r="C1" s="121"/>
      <c r="D1" s="121"/>
      <c r="E1" s="121"/>
      <c r="F1" s="121"/>
      <c r="G1" s="121"/>
      <c r="H1" s="122"/>
      <c r="I1" s="120" t="s">
        <v>106</v>
      </c>
      <c r="J1" s="121"/>
      <c r="K1" s="121"/>
      <c r="L1" s="121"/>
      <c r="M1" s="121"/>
      <c r="N1" s="121"/>
      <c r="O1" s="122"/>
      <c r="P1" s="120" t="s">
        <v>107</v>
      </c>
      <c r="Q1" s="121"/>
      <c r="R1" s="121"/>
      <c r="S1" s="121"/>
      <c r="T1" s="121"/>
      <c r="U1" s="121"/>
      <c r="V1" s="122"/>
      <c r="W1" s="120" t="s">
        <v>108</v>
      </c>
      <c r="X1" s="121"/>
      <c r="Y1" s="121"/>
      <c r="Z1" s="121"/>
      <c r="AA1" s="121"/>
      <c r="AB1" s="121"/>
      <c r="AC1" s="122"/>
      <c r="AD1" s="123" t="s">
        <v>109</v>
      </c>
      <c r="AE1" s="121"/>
      <c r="AF1" s="121"/>
      <c r="AG1" s="121"/>
      <c r="AH1" s="121"/>
      <c r="AI1" s="121"/>
      <c r="AJ1" s="124"/>
      <c r="AK1" s="120" t="s">
        <v>110</v>
      </c>
      <c r="AL1" s="121"/>
      <c r="AM1" s="121"/>
      <c r="AN1" s="121"/>
      <c r="AO1" s="121"/>
      <c r="AP1" s="121"/>
      <c r="AQ1" s="122"/>
      <c r="AR1" s="120" t="s">
        <v>111</v>
      </c>
      <c r="AS1" s="121"/>
      <c r="AT1" s="121"/>
      <c r="AU1" s="121"/>
      <c r="AV1" s="121"/>
      <c r="AW1" s="121"/>
      <c r="AX1" s="122"/>
    </row>
    <row r="2" spans="1:50" x14ac:dyDescent="0.25">
      <c r="A2" s="91"/>
      <c r="B2" s="65" t="s">
        <v>21</v>
      </c>
      <c r="C2" s="66" t="s">
        <v>22</v>
      </c>
      <c r="D2" s="66" t="s">
        <v>23</v>
      </c>
      <c r="E2" s="66" t="s">
        <v>24</v>
      </c>
      <c r="F2" s="66" t="s">
        <v>25</v>
      </c>
      <c r="G2" s="66" t="s">
        <v>26</v>
      </c>
      <c r="H2" s="67" t="s">
        <v>27</v>
      </c>
      <c r="I2" s="65" t="s">
        <v>21</v>
      </c>
      <c r="J2" s="66" t="s">
        <v>22</v>
      </c>
      <c r="K2" s="66" t="s">
        <v>23</v>
      </c>
      <c r="L2" s="66" t="s">
        <v>24</v>
      </c>
      <c r="M2" s="66" t="s">
        <v>25</v>
      </c>
      <c r="N2" s="66" t="s">
        <v>26</v>
      </c>
      <c r="O2" s="67" t="s">
        <v>27</v>
      </c>
      <c r="P2" s="65" t="s">
        <v>21</v>
      </c>
      <c r="Q2" s="66" t="s">
        <v>22</v>
      </c>
      <c r="R2" s="66" t="s">
        <v>23</v>
      </c>
      <c r="S2" s="66" t="s">
        <v>24</v>
      </c>
      <c r="T2" s="66" t="s">
        <v>25</v>
      </c>
      <c r="U2" s="66" t="s">
        <v>26</v>
      </c>
      <c r="V2" s="67" t="s">
        <v>27</v>
      </c>
      <c r="W2" s="65" t="s">
        <v>21</v>
      </c>
      <c r="X2" s="66" t="s">
        <v>22</v>
      </c>
      <c r="Y2" s="66" t="s">
        <v>23</v>
      </c>
      <c r="Z2" s="66" t="s">
        <v>24</v>
      </c>
      <c r="AA2" s="66" t="s">
        <v>25</v>
      </c>
      <c r="AB2" s="66" t="s">
        <v>26</v>
      </c>
      <c r="AC2" s="67" t="s">
        <v>27</v>
      </c>
      <c r="AD2" s="68" t="s">
        <v>21</v>
      </c>
      <c r="AE2" s="66" t="s">
        <v>22</v>
      </c>
      <c r="AF2" s="66" t="s">
        <v>23</v>
      </c>
      <c r="AG2" s="66" t="s">
        <v>24</v>
      </c>
      <c r="AH2" s="66" t="s">
        <v>25</v>
      </c>
      <c r="AI2" s="66" t="s">
        <v>26</v>
      </c>
      <c r="AJ2" s="69" t="s">
        <v>27</v>
      </c>
      <c r="AK2" s="65" t="s">
        <v>21</v>
      </c>
      <c r="AL2" s="66" t="s">
        <v>22</v>
      </c>
      <c r="AM2" s="66" t="s">
        <v>23</v>
      </c>
      <c r="AN2" s="66" t="s">
        <v>24</v>
      </c>
      <c r="AO2" s="66" t="s">
        <v>25</v>
      </c>
      <c r="AP2" s="66" t="s">
        <v>26</v>
      </c>
      <c r="AQ2" s="67" t="s">
        <v>27</v>
      </c>
      <c r="AR2" s="65" t="s">
        <v>21</v>
      </c>
      <c r="AS2" s="66" t="s">
        <v>22</v>
      </c>
      <c r="AT2" s="66" t="s">
        <v>23</v>
      </c>
      <c r="AU2" s="66" t="s">
        <v>24</v>
      </c>
      <c r="AV2" s="66" t="s">
        <v>25</v>
      </c>
      <c r="AW2" s="66" t="s">
        <v>26</v>
      </c>
      <c r="AX2" s="67" t="s">
        <v>27</v>
      </c>
    </row>
    <row r="3" spans="1:50" x14ac:dyDescent="0.25">
      <c r="A3" s="92" t="s">
        <v>28</v>
      </c>
      <c r="B3" s="70"/>
      <c r="C3" s="21" t="s">
        <v>29</v>
      </c>
      <c r="D3" s="21" t="s">
        <v>29</v>
      </c>
      <c r="E3" s="60" t="s">
        <v>112</v>
      </c>
      <c r="F3" s="21"/>
      <c r="G3" s="21" t="s">
        <v>29</v>
      </c>
      <c r="H3" s="45" t="s">
        <v>29</v>
      </c>
      <c r="I3" s="44" t="s">
        <v>29</v>
      </c>
      <c r="J3" s="21"/>
      <c r="K3" s="60" t="s">
        <v>113</v>
      </c>
      <c r="L3" s="21" t="s">
        <v>29</v>
      </c>
      <c r="M3" s="21" t="s">
        <v>29</v>
      </c>
      <c r="N3" s="21"/>
      <c r="O3" s="45"/>
      <c r="P3" s="44"/>
      <c r="Q3" s="21" t="s">
        <v>29</v>
      </c>
      <c r="R3" s="21" t="s">
        <v>29</v>
      </c>
      <c r="S3" s="60" t="s">
        <v>114</v>
      </c>
      <c r="T3" s="21"/>
      <c r="U3" s="21" t="s">
        <v>29</v>
      </c>
      <c r="V3" s="45" t="s">
        <v>29</v>
      </c>
      <c r="W3" s="44" t="s">
        <v>29</v>
      </c>
      <c r="X3" s="21"/>
      <c r="Y3" s="60" t="s">
        <v>115</v>
      </c>
      <c r="Z3" s="21" t="s">
        <v>29</v>
      </c>
      <c r="AA3" s="21" t="s">
        <v>29</v>
      </c>
      <c r="AB3" s="21"/>
      <c r="AC3" s="45"/>
      <c r="AD3" s="71"/>
      <c r="AE3" s="72"/>
      <c r="AF3" s="72"/>
      <c r="AG3" s="61" t="s">
        <v>116</v>
      </c>
      <c r="AH3" s="72"/>
      <c r="AI3" s="72"/>
      <c r="AJ3" s="73"/>
      <c r="AK3" s="44"/>
      <c r="AL3" s="21" t="s">
        <v>29</v>
      </c>
      <c r="AM3" s="21" t="s">
        <v>29</v>
      </c>
      <c r="AN3" s="60" t="s">
        <v>117</v>
      </c>
      <c r="AO3" s="21"/>
      <c r="AP3" s="21" t="s">
        <v>29</v>
      </c>
      <c r="AQ3" s="45" t="s">
        <v>29</v>
      </c>
      <c r="AR3" s="44" t="s">
        <v>29</v>
      </c>
      <c r="AS3" s="21"/>
      <c r="AT3" s="60" t="s">
        <v>118</v>
      </c>
      <c r="AU3" s="21" t="s">
        <v>29</v>
      </c>
      <c r="AV3" s="21" t="s">
        <v>29</v>
      </c>
      <c r="AW3" s="21"/>
      <c r="AX3" s="45"/>
    </row>
    <row r="4" spans="1:50" x14ac:dyDescent="0.25">
      <c r="A4" s="92" t="s">
        <v>30</v>
      </c>
      <c r="B4" s="70" t="s">
        <v>29</v>
      </c>
      <c r="C4" s="21"/>
      <c r="D4" s="60" t="s">
        <v>118</v>
      </c>
      <c r="E4" s="21" t="s">
        <v>29</v>
      </c>
      <c r="F4" s="21" t="s">
        <v>29</v>
      </c>
      <c r="G4" s="21"/>
      <c r="H4" s="45"/>
      <c r="I4" s="44"/>
      <c r="J4" s="21" t="s">
        <v>29</v>
      </c>
      <c r="K4" s="21" t="s">
        <v>29</v>
      </c>
      <c r="L4" s="60" t="s">
        <v>112</v>
      </c>
      <c r="M4" s="21"/>
      <c r="N4" s="21" t="s">
        <v>29</v>
      </c>
      <c r="O4" s="45" t="s">
        <v>29</v>
      </c>
      <c r="P4" s="44" t="s">
        <v>29</v>
      </c>
      <c r="Q4" s="21"/>
      <c r="R4" s="60" t="s">
        <v>113</v>
      </c>
      <c r="S4" s="21" t="s">
        <v>29</v>
      </c>
      <c r="T4" s="21" t="s">
        <v>29</v>
      </c>
      <c r="U4" s="21"/>
      <c r="V4" s="45"/>
      <c r="W4" s="44"/>
      <c r="X4" s="21" t="s">
        <v>29</v>
      </c>
      <c r="Y4" s="21" t="s">
        <v>29</v>
      </c>
      <c r="Z4" s="60" t="s">
        <v>114</v>
      </c>
      <c r="AA4" s="21"/>
      <c r="AB4" s="21" t="s">
        <v>29</v>
      </c>
      <c r="AC4" s="45" t="s">
        <v>29</v>
      </c>
      <c r="AD4" s="70" t="s">
        <v>29</v>
      </c>
      <c r="AE4" s="21"/>
      <c r="AF4" s="60" t="s">
        <v>115</v>
      </c>
      <c r="AG4" s="21" t="s">
        <v>29</v>
      </c>
      <c r="AH4" s="21" t="s">
        <v>29</v>
      </c>
      <c r="AI4" s="21"/>
      <c r="AJ4" s="55"/>
      <c r="AK4" s="74"/>
      <c r="AL4" s="72"/>
      <c r="AM4" s="72"/>
      <c r="AN4" s="61" t="s">
        <v>116</v>
      </c>
      <c r="AO4" s="72"/>
      <c r="AP4" s="72"/>
      <c r="AQ4" s="75"/>
      <c r="AR4" s="44"/>
      <c r="AS4" s="21" t="s">
        <v>29</v>
      </c>
      <c r="AT4" s="21" t="s">
        <v>29</v>
      </c>
      <c r="AU4" s="60" t="s">
        <v>117</v>
      </c>
      <c r="AV4" s="21"/>
      <c r="AW4" s="21" t="s">
        <v>29</v>
      </c>
      <c r="AX4" s="45" t="s">
        <v>29</v>
      </c>
    </row>
    <row r="5" spans="1:50" s="76" customFormat="1" x14ac:dyDescent="0.25">
      <c r="A5" s="93" t="s">
        <v>31</v>
      </c>
      <c r="B5" s="39" t="s">
        <v>6</v>
      </c>
      <c r="C5" s="39"/>
      <c r="D5" s="39" t="s">
        <v>113</v>
      </c>
      <c r="E5" s="39" t="s">
        <v>6</v>
      </c>
      <c r="F5" s="39" t="s">
        <v>6</v>
      </c>
      <c r="G5" s="39"/>
      <c r="H5" s="39"/>
      <c r="I5" s="39"/>
      <c r="J5" s="39" t="s">
        <v>10</v>
      </c>
      <c r="K5" s="39" t="s">
        <v>10</v>
      </c>
      <c r="L5" s="39" t="s">
        <v>114</v>
      </c>
      <c r="M5" s="39"/>
      <c r="N5" s="39" t="s">
        <v>10</v>
      </c>
      <c r="O5" s="39" t="s">
        <v>10</v>
      </c>
      <c r="P5" s="39" t="s">
        <v>10</v>
      </c>
      <c r="Q5" s="39"/>
      <c r="R5" s="39" t="s">
        <v>115</v>
      </c>
      <c r="S5" s="39" t="s">
        <v>10</v>
      </c>
      <c r="T5" s="39" t="s">
        <v>10</v>
      </c>
      <c r="U5" s="39"/>
      <c r="V5" s="39"/>
      <c r="W5" s="49"/>
      <c r="X5" s="49"/>
      <c r="Y5" s="49"/>
      <c r="Z5" s="49" t="s">
        <v>116</v>
      </c>
      <c r="AA5" s="49"/>
      <c r="AB5" s="49"/>
      <c r="AC5" s="49"/>
      <c r="AD5" s="50"/>
      <c r="AE5" s="50" t="s">
        <v>32</v>
      </c>
      <c r="AF5" s="50" t="s">
        <v>32</v>
      </c>
      <c r="AG5" s="50" t="s">
        <v>117</v>
      </c>
      <c r="AH5" s="50"/>
      <c r="AI5" s="50" t="s">
        <v>32</v>
      </c>
      <c r="AJ5" s="50" t="s">
        <v>32</v>
      </c>
      <c r="AK5" s="39" t="s">
        <v>32</v>
      </c>
      <c r="AL5" s="39"/>
      <c r="AM5" s="39" t="s">
        <v>118</v>
      </c>
      <c r="AN5" s="39" t="s">
        <v>32</v>
      </c>
      <c r="AO5" s="39" t="s">
        <v>32</v>
      </c>
      <c r="AP5" s="39"/>
      <c r="AQ5" s="39"/>
      <c r="AR5" s="39"/>
      <c r="AS5" s="39" t="s">
        <v>6</v>
      </c>
      <c r="AT5" s="39" t="s">
        <v>6</v>
      </c>
      <c r="AU5" s="39" t="s">
        <v>112</v>
      </c>
      <c r="AV5" s="39"/>
      <c r="AW5" s="39" t="s">
        <v>6</v>
      </c>
      <c r="AX5" s="39" t="s">
        <v>6</v>
      </c>
    </row>
    <row r="6" spans="1:50" x14ac:dyDescent="0.25">
      <c r="A6" s="92" t="s">
        <v>33</v>
      </c>
      <c r="B6" s="70" t="s">
        <v>29</v>
      </c>
      <c r="C6" s="21"/>
      <c r="D6" s="60" t="s">
        <v>118</v>
      </c>
      <c r="E6" s="21" t="s">
        <v>29</v>
      </c>
      <c r="F6" s="21" t="s">
        <v>29</v>
      </c>
      <c r="G6" s="21"/>
      <c r="H6" s="45"/>
      <c r="I6" s="44"/>
      <c r="J6" s="21" t="s">
        <v>29</v>
      </c>
      <c r="K6" s="21" t="s">
        <v>29</v>
      </c>
      <c r="L6" s="60" t="s">
        <v>112</v>
      </c>
      <c r="M6" s="21"/>
      <c r="N6" s="21" t="s">
        <v>29</v>
      </c>
      <c r="O6" s="45" t="s">
        <v>29</v>
      </c>
      <c r="P6" s="44" t="s">
        <v>29</v>
      </c>
      <c r="Q6" s="21"/>
      <c r="R6" s="60" t="s">
        <v>113</v>
      </c>
      <c r="S6" s="21" t="s">
        <v>29</v>
      </c>
      <c r="T6" s="21" t="s">
        <v>29</v>
      </c>
      <c r="U6" s="21"/>
      <c r="V6" s="45"/>
      <c r="W6" s="44"/>
      <c r="X6" s="21" t="s">
        <v>29</v>
      </c>
      <c r="Y6" s="21" t="s">
        <v>29</v>
      </c>
      <c r="Z6" s="60" t="s">
        <v>114</v>
      </c>
      <c r="AA6" s="21"/>
      <c r="AB6" s="21" t="s">
        <v>29</v>
      </c>
      <c r="AC6" s="45" t="s">
        <v>29</v>
      </c>
      <c r="AD6" s="70" t="s">
        <v>29</v>
      </c>
      <c r="AE6" s="21"/>
      <c r="AF6" s="60" t="s">
        <v>115</v>
      </c>
      <c r="AG6" s="21" t="s">
        <v>29</v>
      </c>
      <c r="AH6" s="21" t="s">
        <v>29</v>
      </c>
      <c r="AI6" s="21"/>
      <c r="AJ6" s="55"/>
      <c r="AK6" s="74"/>
      <c r="AL6" s="72"/>
      <c r="AM6" s="72"/>
      <c r="AN6" s="61" t="s">
        <v>116</v>
      </c>
      <c r="AO6" s="72"/>
      <c r="AP6" s="72"/>
      <c r="AQ6" s="75"/>
      <c r="AR6" s="44"/>
      <c r="AS6" s="21" t="s">
        <v>29</v>
      </c>
      <c r="AT6" s="21" t="s">
        <v>29</v>
      </c>
      <c r="AU6" s="60" t="s">
        <v>117</v>
      </c>
      <c r="AV6" s="21"/>
      <c r="AW6" s="21" t="s">
        <v>29</v>
      </c>
      <c r="AX6" s="45" t="s">
        <v>29</v>
      </c>
    </row>
    <row r="7" spans="1:50" x14ac:dyDescent="0.25">
      <c r="A7" s="94" t="s">
        <v>34</v>
      </c>
      <c r="B7" s="70"/>
      <c r="C7" s="21" t="s">
        <v>29</v>
      </c>
      <c r="D7" s="21" t="s">
        <v>29</v>
      </c>
      <c r="E7" s="60" t="s">
        <v>117</v>
      </c>
      <c r="F7" s="21"/>
      <c r="G7" s="21" t="s">
        <v>29</v>
      </c>
      <c r="H7" s="45" t="s">
        <v>29</v>
      </c>
      <c r="I7" s="44" t="s">
        <v>29</v>
      </c>
      <c r="J7" s="21"/>
      <c r="K7" s="60" t="s">
        <v>118</v>
      </c>
      <c r="L7" s="21" t="s">
        <v>29</v>
      </c>
      <c r="M7" s="21" t="s">
        <v>29</v>
      </c>
      <c r="N7" s="21"/>
      <c r="O7" s="45"/>
      <c r="P7" s="44"/>
      <c r="Q7" s="21" t="s">
        <v>29</v>
      </c>
      <c r="R7" s="21" t="s">
        <v>29</v>
      </c>
      <c r="S7" s="60" t="s">
        <v>112</v>
      </c>
      <c r="T7" s="21"/>
      <c r="U7" s="21" t="s">
        <v>29</v>
      </c>
      <c r="V7" s="45" t="s">
        <v>29</v>
      </c>
      <c r="W7" s="44" t="s">
        <v>29</v>
      </c>
      <c r="X7" s="21"/>
      <c r="Y7" s="60" t="s">
        <v>113</v>
      </c>
      <c r="Z7" s="21" t="s">
        <v>29</v>
      </c>
      <c r="AA7" s="21" t="s">
        <v>29</v>
      </c>
      <c r="AB7" s="21"/>
      <c r="AC7" s="45"/>
      <c r="AD7" s="70"/>
      <c r="AE7" s="21" t="s">
        <v>29</v>
      </c>
      <c r="AF7" s="21" t="s">
        <v>29</v>
      </c>
      <c r="AG7" s="60" t="s">
        <v>114</v>
      </c>
      <c r="AH7" s="21"/>
      <c r="AI7" s="21" t="s">
        <v>29</v>
      </c>
      <c r="AJ7" s="55" t="s">
        <v>29</v>
      </c>
      <c r="AK7" s="44" t="s">
        <v>29</v>
      </c>
      <c r="AL7" s="21"/>
      <c r="AM7" s="60" t="s">
        <v>115</v>
      </c>
      <c r="AN7" s="21" t="s">
        <v>29</v>
      </c>
      <c r="AO7" s="21" t="s">
        <v>29</v>
      </c>
      <c r="AP7" s="21"/>
      <c r="AQ7" s="45"/>
      <c r="AR7" s="74"/>
      <c r="AS7" s="72"/>
      <c r="AT7" s="72"/>
      <c r="AU7" s="61" t="s">
        <v>116</v>
      </c>
      <c r="AV7" s="72"/>
      <c r="AW7" s="72"/>
      <c r="AX7" s="75"/>
    </row>
    <row r="8" spans="1:50" x14ac:dyDescent="0.25">
      <c r="A8" s="92" t="s">
        <v>35</v>
      </c>
      <c r="B8" s="38"/>
      <c r="C8" s="39"/>
      <c r="D8" s="39"/>
      <c r="E8" s="39"/>
      <c r="F8" s="39"/>
      <c r="G8" s="39"/>
      <c r="H8" s="40"/>
      <c r="I8" s="41"/>
      <c r="J8" s="39"/>
      <c r="K8" s="39"/>
      <c r="L8" s="39"/>
      <c r="M8" s="39"/>
      <c r="N8" s="39"/>
      <c r="O8" s="40"/>
      <c r="P8" s="41"/>
      <c r="Q8" s="39"/>
      <c r="R8" s="39"/>
      <c r="S8" s="39"/>
      <c r="T8" s="39"/>
      <c r="U8" s="39"/>
      <c r="V8" s="40"/>
      <c r="W8" s="41"/>
      <c r="X8" s="39"/>
      <c r="Y8" s="39"/>
      <c r="Z8" s="39"/>
      <c r="AA8" s="39"/>
      <c r="AB8" s="39"/>
      <c r="AC8" s="40"/>
      <c r="AD8" s="38"/>
      <c r="AE8" s="39"/>
      <c r="AF8" s="39"/>
      <c r="AG8" s="39"/>
      <c r="AH8" s="39"/>
      <c r="AI8" s="39"/>
      <c r="AJ8" s="42"/>
      <c r="AK8" s="41"/>
      <c r="AL8" s="39"/>
      <c r="AM8" s="39"/>
      <c r="AN8" s="39"/>
      <c r="AO8" s="39"/>
      <c r="AP8" s="39"/>
      <c r="AQ8" s="40"/>
      <c r="AR8" s="41"/>
      <c r="AS8" s="39"/>
      <c r="AT8" s="39"/>
      <c r="AU8" s="39"/>
      <c r="AV8" s="39"/>
      <c r="AW8" s="39"/>
      <c r="AX8" s="40"/>
    </row>
    <row r="9" spans="1:50" x14ac:dyDescent="0.25">
      <c r="A9" s="92" t="s">
        <v>36</v>
      </c>
      <c r="B9" s="70"/>
      <c r="C9" s="21" t="s">
        <v>29</v>
      </c>
      <c r="D9" s="21" t="s">
        <v>29</v>
      </c>
      <c r="E9" s="60" t="s">
        <v>114</v>
      </c>
      <c r="F9" s="21"/>
      <c r="G9" s="21" t="s">
        <v>29</v>
      </c>
      <c r="H9" s="45" t="s">
        <v>29</v>
      </c>
      <c r="I9" s="44" t="s">
        <v>29</v>
      </c>
      <c r="J9" s="21"/>
      <c r="K9" s="60" t="s">
        <v>115</v>
      </c>
      <c r="L9" s="21" t="s">
        <v>29</v>
      </c>
      <c r="M9" s="21" t="s">
        <v>29</v>
      </c>
      <c r="N9" s="21"/>
      <c r="O9" s="45"/>
      <c r="P9" s="74"/>
      <c r="Q9" s="72"/>
      <c r="R9" s="72"/>
      <c r="S9" s="61" t="s">
        <v>116</v>
      </c>
      <c r="T9" s="72"/>
      <c r="U9" s="72"/>
      <c r="V9" s="75"/>
      <c r="W9" s="44"/>
      <c r="X9" s="21" t="s">
        <v>29</v>
      </c>
      <c r="Y9" s="21" t="s">
        <v>29</v>
      </c>
      <c r="Z9" s="60" t="s">
        <v>117</v>
      </c>
      <c r="AA9" s="21"/>
      <c r="AB9" s="21" t="s">
        <v>29</v>
      </c>
      <c r="AC9" s="45" t="s">
        <v>29</v>
      </c>
      <c r="AD9" s="70" t="s">
        <v>29</v>
      </c>
      <c r="AE9" s="21"/>
      <c r="AF9" s="60" t="s">
        <v>118</v>
      </c>
      <c r="AG9" s="21" t="s">
        <v>29</v>
      </c>
      <c r="AH9" s="21" t="s">
        <v>29</v>
      </c>
      <c r="AI9" s="21"/>
      <c r="AJ9" s="55"/>
      <c r="AK9" s="44"/>
      <c r="AL9" s="21" t="s">
        <v>29</v>
      </c>
      <c r="AM9" s="21" t="s">
        <v>29</v>
      </c>
      <c r="AN9" s="60" t="s">
        <v>112</v>
      </c>
      <c r="AO9" s="21"/>
      <c r="AP9" s="21" t="s">
        <v>29</v>
      </c>
      <c r="AQ9" s="45" t="s">
        <v>29</v>
      </c>
      <c r="AR9" s="44" t="s">
        <v>29</v>
      </c>
      <c r="AS9" s="21"/>
      <c r="AT9" s="60" t="s">
        <v>113</v>
      </c>
      <c r="AU9" s="21" t="s">
        <v>29</v>
      </c>
      <c r="AV9" s="21" t="s">
        <v>29</v>
      </c>
      <c r="AW9" s="21"/>
      <c r="AX9" s="45"/>
    </row>
    <row r="10" spans="1:50" x14ac:dyDescent="0.25">
      <c r="A10" s="92" t="s">
        <v>37</v>
      </c>
      <c r="B10" s="70" t="s">
        <v>29</v>
      </c>
      <c r="C10" s="21"/>
      <c r="D10" s="60" t="s">
        <v>115</v>
      </c>
      <c r="E10" s="21" t="s">
        <v>29</v>
      </c>
      <c r="F10" s="21" t="s">
        <v>29</v>
      </c>
      <c r="G10" s="21"/>
      <c r="H10" s="45"/>
      <c r="I10" s="74"/>
      <c r="J10" s="72"/>
      <c r="K10" s="72"/>
      <c r="L10" s="61" t="s">
        <v>116</v>
      </c>
      <c r="M10" s="72"/>
      <c r="N10" s="72"/>
      <c r="O10" s="75"/>
      <c r="P10" s="44"/>
      <c r="Q10" s="21" t="s">
        <v>29</v>
      </c>
      <c r="R10" s="21" t="s">
        <v>29</v>
      </c>
      <c r="S10" s="60" t="s">
        <v>117</v>
      </c>
      <c r="T10" s="21"/>
      <c r="U10" s="21" t="s">
        <v>29</v>
      </c>
      <c r="V10" s="45" t="s">
        <v>29</v>
      </c>
      <c r="W10" s="44" t="s">
        <v>29</v>
      </c>
      <c r="X10" s="21"/>
      <c r="Y10" s="60" t="s">
        <v>118</v>
      </c>
      <c r="Z10" s="21" t="s">
        <v>29</v>
      </c>
      <c r="AA10" s="21" t="s">
        <v>29</v>
      </c>
      <c r="AB10" s="21"/>
      <c r="AC10" s="45"/>
      <c r="AD10" s="70"/>
      <c r="AE10" s="21" t="s">
        <v>29</v>
      </c>
      <c r="AF10" s="21" t="s">
        <v>29</v>
      </c>
      <c r="AG10" s="60" t="s">
        <v>112</v>
      </c>
      <c r="AH10" s="21"/>
      <c r="AI10" s="21" t="s">
        <v>29</v>
      </c>
      <c r="AJ10" s="55" t="s">
        <v>29</v>
      </c>
      <c r="AK10" s="44" t="s">
        <v>29</v>
      </c>
      <c r="AL10" s="21"/>
      <c r="AM10" s="60" t="s">
        <v>113</v>
      </c>
      <c r="AN10" s="21" t="s">
        <v>29</v>
      </c>
      <c r="AO10" s="21" t="s">
        <v>29</v>
      </c>
      <c r="AP10" s="21"/>
      <c r="AQ10" s="45"/>
      <c r="AR10" s="44"/>
      <c r="AS10" s="21" t="s">
        <v>29</v>
      </c>
      <c r="AT10" s="21" t="s">
        <v>29</v>
      </c>
      <c r="AU10" s="60" t="s">
        <v>114</v>
      </c>
      <c r="AV10" s="21"/>
      <c r="AW10" s="21" t="s">
        <v>29</v>
      </c>
      <c r="AX10" s="45" t="s">
        <v>29</v>
      </c>
    </row>
    <row r="11" spans="1:50" x14ac:dyDescent="0.25">
      <c r="A11" s="92" t="s">
        <v>38</v>
      </c>
      <c r="B11" s="70"/>
      <c r="C11" s="21" t="s">
        <v>29</v>
      </c>
      <c r="D11" s="21" t="s">
        <v>29</v>
      </c>
      <c r="E11" s="60" t="s">
        <v>114</v>
      </c>
      <c r="F11" s="21"/>
      <c r="G11" s="21" t="s">
        <v>29</v>
      </c>
      <c r="H11" s="45" t="s">
        <v>29</v>
      </c>
      <c r="I11" s="44" t="s">
        <v>29</v>
      </c>
      <c r="J11" s="21"/>
      <c r="K11" s="60" t="s">
        <v>115</v>
      </c>
      <c r="L11" s="21" t="s">
        <v>29</v>
      </c>
      <c r="M11" s="21" t="s">
        <v>29</v>
      </c>
      <c r="N11" s="21"/>
      <c r="O11" s="45"/>
      <c r="P11" s="74"/>
      <c r="Q11" s="72"/>
      <c r="R11" s="72"/>
      <c r="S11" s="61" t="s">
        <v>116</v>
      </c>
      <c r="T11" s="72"/>
      <c r="U11" s="72"/>
      <c r="V11" s="75"/>
      <c r="W11" s="44"/>
      <c r="X11" s="21" t="s">
        <v>29</v>
      </c>
      <c r="Y11" s="21" t="s">
        <v>29</v>
      </c>
      <c r="Z11" s="60" t="s">
        <v>117</v>
      </c>
      <c r="AA11" s="21"/>
      <c r="AB11" s="21" t="s">
        <v>29</v>
      </c>
      <c r="AC11" s="45" t="s">
        <v>29</v>
      </c>
      <c r="AD11" s="70" t="s">
        <v>29</v>
      </c>
      <c r="AE11" s="21"/>
      <c r="AF11" s="60" t="s">
        <v>118</v>
      </c>
      <c r="AG11" s="21" t="s">
        <v>29</v>
      </c>
      <c r="AH11" s="21" t="s">
        <v>29</v>
      </c>
      <c r="AI11" s="21"/>
      <c r="AJ11" s="55"/>
      <c r="AK11" s="44"/>
      <c r="AL11" s="21" t="s">
        <v>29</v>
      </c>
      <c r="AM11" s="21" t="s">
        <v>29</v>
      </c>
      <c r="AN11" s="60" t="s">
        <v>112</v>
      </c>
      <c r="AO11" s="21"/>
      <c r="AP11" s="21" t="s">
        <v>29</v>
      </c>
      <c r="AQ11" s="45" t="s">
        <v>29</v>
      </c>
      <c r="AR11" s="44" t="s">
        <v>29</v>
      </c>
      <c r="AS11" s="21"/>
      <c r="AT11" s="60" t="s">
        <v>113</v>
      </c>
      <c r="AU11" s="21" t="s">
        <v>29</v>
      </c>
      <c r="AV11" s="21" t="s">
        <v>29</v>
      </c>
      <c r="AW11" s="21"/>
      <c r="AX11" s="45"/>
    </row>
    <row r="12" spans="1:50" x14ac:dyDescent="0.25">
      <c r="A12" s="92" t="s">
        <v>39</v>
      </c>
      <c r="B12" s="70" t="s">
        <v>29</v>
      </c>
      <c r="C12" s="21"/>
      <c r="D12" s="60" t="s">
        <v>113</v>
      </c>
      <c r="E12" s="21" t="s">
        <v>29</v>
      </c>
      <c r="F12" s="21" t="s">
        <v>29</v>
      </c>
      <c r="G12" s="21"/>
      <c r="H12" s="45"/>
      <c r="I12" s="44"/>
      <c r="J12" s="21" t="s">
        <v>29</v>
      </c>
      <c r="K12" s="21" t="s">
        <v>29</v>
      </c>
      <c r="L12" s="60" t="s">
        <v>114</v>
      </c>
      <c r="M12" s="21"/>
      <c r="N12" s="21" t="s">
        <v>29</v>
      </c>
      <c r="O12" s="45" t="s">
        <v>29</v>
      </c>
      <c r="P12" s="44" t="s">
        <v>29</v>
      </c>
      <c r="Q12" s="21"/>
      <c r="R12" s="60" t="s">
        <v>115</v>
      </c>
      <c r="S12" s="21" t="s">
        <v>29</v>
      </c>
      <c r="T12" s="21" t="s">
        <v>29</v>
      </c>
      <c r="U12" s="21"/>
      <c r="V12" s="45"/>
      <c r="W12" s="74"/>
      <c r="X12" s="72"/>
      <c r="Y12" s="72"/>
      <c r="Z12" s="61" t="s">
        <v>116</v>
      </c>
      <c r="AA12" s="72"/>
      <c r="AB12" s="72"/>
      <c r="AC12" s="75"/>
      <c r="AD12" s="70"/>
      <c r="AE12" s="21" t="s">
        <v>29</v>
      </c>
      <c r="AF12" s="21" t="s">
        <v>29</v>
      </c>
      <c r="AG12" s="60" t="s">
        <v>117</v>
      </c>
      <c r="AH12" s="21"/>
      <c r="AI12" s="21" t="s">
        <v>29</v>
      </c>
      <c r="AJ12" s="55" t="s">
        <v>29</v>
      </c>
      <c r="AK12" s="44" t="s">
        <v>29</v>
      </c>
      <c r="AL12" s="21"/>
      <c r="AM12" s="60" t="s">
        <v>118</v>
      </c>
      <c r="AN12" s="21" t="s">
        <v>29</v>
      </c>
      <c r="AO12" s="21" t="s">
        <v>29</v>
      </c>
      <c r="AP12" s="21"/>
      <c r="AQ12" s="45"/>
      <c r="AR12" s="44"/>
      <c r="AS12" s="21" t="s">
        <v>29</v>
      </c>
      <c r="AT12" s="21" t="s">
        <v>29</v>
      </c>
      <c r="AU12" s="60" t="s">
        <v>112</v>
      </c>
      <c r="AV12" s="21"/>
      <c r="AW12" s="21" t="s">
        <v>29</v>
      </c>
      <c r="AX12" s="45" t="s">
        <v>29</v>
      </c>
    </row>
    <row r="13" spans="1:50" x14ac:dyDescent="0.25">
      <c r="A13" s="92" t="s">
        <v>40</v>
      </c>
      <c r="B13" s="70" t="s">
        <v>29</v>
      </c>
      <c r="C13" s="21"/>
      <c r="D13" s="60" t="s">
        <v>115</v>
      </c>
      <c r="E13" s="21" t="s">
        <v>29</v>
      </c>
      <c r="F13" s="21" t="s">
        <v>29</v>
      </c>
      <c r="G13" s="21"/>
      <c r="H13" s="45"/>
      <c r="I13" s="74"/>
      <c r="J13" s="72"/>
      <c r="K13" s="72"/>
      <c r="L13" s="61" t="s">
        <v>116</v>
      </c>
      <c r="M13" s="72"/>
      <c r="N13" s="72"/>
      <c r="O13" s="75"/>
      <c r="P13" s="44"/>
      <c r="Q13" s="21" t="s">
        <v>29</v>
      </c>
      <c r="R13" s="21" t="s">
        <v>29</v>
      </c>
      <c r="S13" s="60" t="s">
        <v>117</v>
      </c>
      <c r="T13" s="21"/>
      <c r="U13" s="21" t="s">
        <v>29</v>
      </c>
      <c r="V13" s="45" t="s">
        <v>29</v>
      </c>
      <c r="W13" s="44" t="s">
        <v>29</v>
      </c>
      <c r="X13" s="21"/>
      <c r="Y13" s="60" t="s">
        <v>118</v>
      </c>
      <c r="Z13" s="21" t="s">
        <v>29</v>
      </c>
      <c r="AA13" s="21" t="s">
        <v>29</v>
      </c>
      <c r="AB13" s="21"/>
      <c r="AC13" s="45"/>
      <c r="AD13" s="70"/>
      <c r="AE13" s="21" t="s">
        <v>29</v>
      </c>
      <c r="AF13" s="21" t="s">
        <v>29</v>
      </c>
      <c r="AG13" s="60" t="s">
        <v>112</v>
      </c>
      <c r="AH13" s="21"/>
      <c r="AI13" s="21" t="s">
        <v>29</v>
      </c>
      <c r="AJ13" s="55" t="s">
        <v>29</v>
      </c>
      <c r="AK13" s="44" t="s">
        <v>29</v>
      </c>
      <c r="AL13" s="21"/>
      <c r="AM13" s="60" t="s">
        <v>113</v>
      </c>
      <c r="AN13" s="21" t="s">
        <v>29</v>
      </c>
      <c r="AO13" s="21" t="s">
        <v>29</v>
      </c>
      <c r="AP13" s="21"/>
      <c r="AQ13" s="45"/>
      <c r="AR13" s="44"/>
      <c r="AS13" s="21" t="s">
        <v>29</v>
      </c>
      <c r="AT13" s="21" t="s">
        <v>29</v>
      </c>
      <c r="AU13" s="60" t="s">
        <v>114</v>
      </c>
      <c r="AV13" s="21"/>
      <c r="AW13" s="21" t="s">
        <v>29</v>
      </c>
      <c r="AX13" s="45" t="s">
        <v>29</v>
      </c>
    </row>
    <row r="14" spans="1:50" x14ac:dyDescent="0.25">
      <c r="A14" s="92" t="s">
        <v>41</v>
      </c>
      <c r="B14" s="71"/>
      <c r="C14" s="72"/>
      <c r="D14" s="72"/>
      <c r="E14" s="61" t="s">
        <v>116</v>
      </c>
      <c r="F14" s="72"/>
      <c r="G14" s="72"/>
      <c r="H14" s="75"/>
      <c r="I14" s="44"/>
      <c r="J14" s="21" t="s">
        <v>29</v>
      </c>
      <c r="K14" s="21" t="s">
        <v>29</v>
      </c>
      <c r="L14" s="60" t="s">
        <v>117</v>
      </c>
      <c r="M14" s="21"/>
      <c r="N14" s="21" t="s">
        <v>29</v>
      </c>
      <c r="O14" s="45" t="s">
        <v>29</v>
      </c>
      <c r="P14" s="44" t="s">
        <v>29</v>
      </c>
      <c r="Q14" s="21"/>
      <c r="R14" s="60" t="s">
        <v>118</v>
      </c>
      <c r="S14" s="21" t="s">
        <v>29</v>
      </c>
      <c r="T14" s="21" t="s">
        <v>29</v>
      </c>
      <c r="U14" s="21"/>
      <c r="V14" s="45"/>
      <c r="W14" s="44"/>
      <c r="X14" s="21" t="s">
        <v>29</v>
      </c>
      <c r="Y14" s="21" t="s">
        <v>29</v>
      </c>
      <c r="Z14" s="60" t="s">
        <v>112</v>
      </c>
      <c r="AA14" s="21"/>
      <c r="AB14" s="21" t="s">
        <v>29</v>
      </c>
      <c r="AC14" s="45" t="s">
        <v>29</v>
      </c>
      <c r="AD14" s="70" t="s">
        <v>29</v>
      </c>
      <c r="AE14" s="21"/>
      <c r="AF14" s="60" t="s">
        <v>113</v>
      </c>
      <c r="AG14" s="21" t="s">
        <v>29</v>
      </c>
      <c r="AH14" s="21" t="s">
        <v>29</v>
      </c>
      <c r="AI14" s="21"/>
      <c r="AJ14" s="55"/>
      <c r="AK14" s="44"/>
      <c r="AL14" s="21" t="s">
        <v>29</v>
      </c>
      <c r="AM14" s="21" t="s">
        <v>29</v>
      </c>
      <c r="AN14" s="60" t="s">
        <v>114</v>
      </c>
      <c r="AO14" s="21"/>
      <c r="AP14" s="21" t="s">
        <v>29</v>
      </c>
      <c r="AQ14" s="45" t="s">
        <v>29</v>
      </c>
      <c r="AR14" s="44" t="s">
        <v>29</v>
      </c>
      <c r="AS14" s="21"/>
      <c r="AT14" s="60" t="s">
        <v>115</v>
      </c>
      <c r="AU14" s="21" t="s">
        <v>29</v>
      </c>
      <c r="AV14" s="21" t="s">
        <v>29</v>
      </c>
      <c r="AW14" s="21"/>
      <c r="AX14" s="45"/>
    </row>
    <row r="15" spans="1:50" x14ac:dyDescent="0.25">
      <c r="A15" s="92" t="s">
        <v>42</v>
      </c>
      <c r="B15" s="70"/>
      <c r="C15" s="21" t="s">
        <v>29</v>
      </c>
      <c r="D15" s="21" t="s">
        <v>29</v>
      </c>
      <c r="E15" s="60" t="s">
        <v>117</v>
      </c>
      <c r="F15" s="21"/>
      <c r="G15" s="21" t="s">
        <v>29</v>
      </c>
      <c r="H15" s="45" t="s">
        <v>29</v>
      </c>
      <c r="I15" s="44" t="s">
        <v>29</v>
      </c>
      <c r="J15" s="21"/>
      <c r="K15" s="60" t="s">
        <v>118</v>
      </c>
      <c r="L15" s="21" t="s">
        <v>29</v>
      </c>
      <c r="M15" s="21" t="s">
        <v>29</v>
      </c>
      <c r="N15" s="21"/>
      <c r="O15" s="45"/>
      <c r="P15" s="44"/>
      <c r="Q15" s="21" t="s">
        <v>29</v>
      </c>
      <c r="R15" s="21" t="s">
        <v>29</v>
      </c>
      <c r="S15" s="60" t="s">
        <v>112</v>
      </c>
      <c r="T15" s="21"/>
      <c r="U15" s="21" t="s">
        <v>29</v>
      </c>
      <c r="V15" s="45" t="s">
        <v>29</v>
      </c>
      <c r="W15" s="44" t="s">
        <v>29</v>
      </c>
      <c r="X15" s="21"/>
      <c r="Y15" s="60" t="s">
        <v>113</v>
      </c>
      <c r="Z15" s="21" t="s">
        <v>29</v>
      </c>
      <c r="AA15" s="21" t="s">
        <v>29</v>
      </c>
      <c r="AB15" s="21"/>
      <c r="AC15" s="45"/>
      <c r="AD15" s="70"/>
      <c r="AE15" s="21" t="s">
        <v>29</v>
      </c>
      <c r="AF15" s="21" t="s">
        <v>29</v>
      </c>
      <c r="AG15" s="60" t="s">
        <v>114</v>
      </c>
      <c r="AH15" s="21"/>
      <c r="AI15" s="21" t="s">
        <v>29</v>
      </c>
      <c r="AJ15" s="55" t="s">
        <v>29</v>
      </c>
      <c r="AK15" s="44" t="s">
        <v>29</v>
      </c>
      <c r="AL15" s="21"/>
      <c r="AM15" s="60" t="s">
        <v>115</v>
      </c>
      <c r="AN15" s="21" t="s">
        <v>29</v>
      </c>
      <c r="AO15" s="21" t="s">
        <v>29</v>
      </c>
      <c r="AP15" s="21"/>
      <c r="AQ15" s="45"/>
      <c r="AR15" s="74"/>
      <c r="AS15" s="72"/>
      <c r="AT15" s="72"/>
      <c r="AU15" s="61" t="s">
        <v>116</v>
      </c>
      <c r="AV15" s="72"/>
      <c r="AW15" s="72"/>
      <c r="AX15" s="75"/>
    </row>
    <row r="16" spans="1:50" x14ac:dyDescent="0.25">
      <c r="A16" s="92" t="s">
        <v>43</v>
      </c>
      <c r="B16" s="71"/>
      <c r="C16" s="72"/>
      <c r="D16" s="72"/>
      <c r="E16" s="61" t="s">
        <v>116</v>
      </c>
      <c r="F16" s="72"/>
      <c r="G16" s="72"/>
      <c r="H16" s="75"/>
      <c r="I16" s="44"/>
      <c r="J16" s="21" t="s">
        <v>29</v>
      </c>
      <c r="K16" s="21" t="s">
        <v>29</v>
      </c>
      <c r="L16" s="60" t="s">
        <v>117</v>
      </c>
      <c r="M16" s="21"/>
      <c r="N16" s="21" t="s">
        <v>29</v>
      </c>
      <c r="O16" s="45" t="s">
        <v>29</v>
      </c>
      <c r="P16" s="44" t="s">
        <v>29</v>
      </c>
      <c r="Q16" s="21"/>
      <c r="R16" s="60" t="s">
        <v>118</v>
      </c>
      <c r="S16" s="21" t="s">
        <v>29</v>
      </c>
      <c r="T16" s="21" t="s">
        <v>29</v>
      </c>
      <c r="U16" s="21"/>
      <c r="V16" s="45"/>
      <c r="W16" s="44"/>
      <c r="X16" s="21" t="s">
        <v>29</v>
      </c>
      <c r="Y16" s="21" t="s">
        <v>29</v>
      </c>
      <c r="Z16" s="60" t="s">
        <v>112</v>
      </c>
      <c r="AA16" s="21"/>
      <c r="AB16" s="21" t="s">
        <v>29</v>
      </c>
      <c r="AC16" s="45" t="s">
        <v>29</v>
      </c>
      <c r="AD16" s="70" t="s">
        <v>29</v>
      </c>
      <c r="AE16" s="21"/>
      <c r="AF16" s="60" t="s">
        <v>113</v>
      </c>
      <c r="AG16" s="21" t="s">
        <v>29</v>
      </c>
      <c r="AH16" s="21" t="s">
        <v>29</v>
      </c>
      <c r="AI16" s="21"/>
      <c r="AJ16" s="55"/>
      <c r="AK16" s="44"/>
      <c r="AL16" s="21" t="s">
        <v>29</v>
      </c>
      <c r="AM16" s="21" t="s">
        <v>29</v>
      </c>
      <c r="AN16" s="60" t="s">
        <v>114</v>
      </c>
      <c r="AO16" s="21"/>
      <c r="AP16" s="21" t="s">
        <v>29</v>
      </c>
      <c r="AQ16" s="45" t="s">
        <v>29</v>
      </c>
      <c r="AR16" s="44" t="s">
        <v>29</v>
      </c>
      <c r="AS16" s="21"/>
      <c r="AT16" s="60" t="s">
        <v>115</v>
      </c>
      <c r="AU16" s="21" t="s">
        <v>29</v>
      </c>
      <c r="AV16" s="21" t="s">
        <v>29</v>
      </c>
      <c r="AW16" s="21"/>
      <c r="AX16" s="45"/>
    </row>
    <row r="17" spans="1:46" s="77" customFormat="1" x14ac:dyDescent="0.25">
      <c r="A17" s="95"/>
      <c r="E17" s="62"/>
      <c r="L17" s="62"/>
      <c r="R17" s="62"/>
      <c r="Z17" s="62"/>
      <c r="AF17" s="62"/>
      <c r="AN17" s="62"/>
      <c r="AT17" s="62"/>
    </row>
    <row r="18" spans="1:46" x14ac:dyDescent="0.25">
      <c r="A18" s="92" t="s">
        <v>44</v>
      </c>
      <c r="B18" s="70"/>
      <c r="C18" s="21" t="s">
        <v>45</v>
      </c>
      <c r="D18" s="21"/>
      <c r="E18" s="60" t="s">
        <v>117</v>
      </c>
      <c r="F18" s="21"/>
      <c r="G18" s="21" t="s">
        <v>45</v>
      </c>
      <c r="H18" s="45" t="s">
        <v>45</v>
      </c>
      <c r="I18" s="78" t="s">
        <v>45</v>
      </c>
      <c r="J18" s="79"/>
      <c r="K18" s="63" t="s">
        <v>118</v>
      </c>
      <c r="L18" s="79" t="s">
        <v>45</v>
      </c>
      <c r="M18" s="79" t="s">
        <v>45</v>
      </c>
      <c r="N18" s="79"/>
      <c r="O18" s="80"/>
    </row>
    <row r="19" spans="1:46" x14ac:dyDescent="0.25">
      <c r="A19" s="96" t="s">
        <v>46</v>
      </c>
      <c r="B19" s="78" t="s">
        <v>45</v>
      </c>
      <c r="C19" s="79"/>
      <c r="D19" s="63" t="s">
        <v>118</v>
      </c>
      <c r="E19" s="79" t="s">
        <v>45</v>
      </c>
      <c r="F19" s="79" t="s">
        <v>45</v>
      </c>
      <c r="G19" s="79"/>
      <c r="H19" s="80"/>
      <c r="I19" s="44"/>
      <c r="J19" s="21" t="s">
        <v>45</v>
      </c>
      <c r="K19" s="21"/>
      <c r="L19" s="60" t="s">
        <v>117</v>
      </c>
      <c r="M19" s="21"/>
      <c r="N19" s="21" t="s">
        <v>45</v>
      </c>
      <c r="O19" s="45" t="s">
        <v>45</v>
      </c>
    </row>
    <row r="20" spans="1:46" x14ac:dyDescent="0.25">
      <c r="A20" s="96" t="s">
        <v>47</v>
      </c>
      <c r="B20" s="44"/>
      <c r="C20" s="21"/>
      <c r="D20" s="21" t="s">
        <v>45</v>
      </c>
      <c r="E20" s="60" t="s">
        <v>118</v>
      </c>
      <c r="F20" s="21"/>
      <c r="G20" s="21"/>
      <c r="H20" s="45" t="s">
        <v>45</v>
      </c>
      <c r="I20" s="44" t="s">
        <v>45</v>
      </c>
      <c r="J20" s="21" t="s">
        <v>45</v>
      </c>
      <c r="K20" s="21"/>
      <c r="L20" s="60" t="s">
        <v>117</v>
      </c>
      <c r="M20" s="21" t="s">
        <v>45</v>
      </c>
      <c r="N20" s="21" t="s">
        <v>45</v>
      </c>
      <c r="O20" s="45"/>
    </row>
    <row r="21" spans="1:46" x14ac:dyDescent="0.25">
      <c r="A21" s="96" t="s">
        <v>48</v>
      </c>
      <c r="B21" s="44" t="s">
        <v>45</v>
      </c>
      <c r="C21" s="21" t="s">
        <v>45</v>
      </c>
      <c r="D21" s="21"/>
      <c r="E21" s="60" t="s">
        <v>117</v>
      </c>
      <c r="F21" s="21" t="s">
        <v>45</v>
      </c>
      <c r="G21" s="21" t="s">
        <v>45</v>
      </c>
      <c r="H21" s="45"/>
      <c r="I21" s="44"/>
      <c r="J21" s="21"/>
      <c r="K21" s="21" t="s">
        <v>45</v>
      </c>
      <c r="L21" s="60" t="s">
        <v>118</v>
      </c>
      <c r="M21" s="21"/>
      <c r="N21" s="21"/>
      <c r="O21" s="45" t="s">
        <v>45</v>
      </c>
    </row>
    <row r="22" spans="1:46" x14ac:dyDescent="0.25">
      <c r="A22" s="96" t="s">
        <v>49</v>
      </c>
      <c r="B22" s="44"/>
      <c r="C22" s="21" t="s">
        <v>45</v>
      </c>
      <c r="D22" s="60" t="s">
        <v>117</v>
      </c>
      <c r="E22" s="21"/>
      <c r="F22" s="21"/>
      <c r="G22" s="21" t="s">
        <v>45</v>
      </c>
      <c r="H22" s="45" t="s">
        <v>45</v>
      </c>
      <c r="I22" s="78" t="s">
        <v>45</v>
      </c>
      <c r="J22" s="79"/>
      <c r="K22" s="63" t="s">
        <v>118</v>
      </c>
      <c r="L22" s="79" t="s">
        <v>45</v>
      </c>
      <c r="M22" s="79" t="s">
        <v>45</v>
      </c>
      <c r="N22" s="79"/>
      <c r="O22" s="80"/>
    </row>
    <row r="23" spans="1:46" x14ac:dyDescent="0.25">
      <c r="A23" s="96" t="s">
        <v>50</v>
      </c>
      <c r="B23" s="78" t="s">
        <v>45</v>
      </c>
      <c r="C23" s="79"/>
      <c r="D23" s="63" t="s">
        <v>118</v>
      </c>
      <c r="E23" s="79" t="s">
        <v>45</v>
      </c>
      <c r="F23" s="79" t="s">
        <v>45</v>
      </c>
      <c r="G23" s="21"/>
      <c r="H23" s="45"/>
      <c r="I23" s="44"/>
      <c r="J23" s="21" t="s">
        <v>45</v>
      </c>
      <c r="K23" s="21"/>
      <c r="L23" s="60" t="s">
        <v>117</v>
      </c>
      <c r="M23" s="21"/>
      <c r="N23" s="21" t="s">
        <v>45</v>
      </c>
      <c r="O23" s="45" t="s">
        <v>45</v>
      </c>
    </row>
    <row r="24" spans="1:46" x14ac:dyDescent="0.25">
      <c r="A24" s="96" t="s">
        <v>51</v>
      </c>
      <c r="B24" s="44"/>
      <c r="C24" s="21"/>
      <c r="D24" s="21" t="s">
        <v>29</v>
      </c>
      <c r="E24" s="21" t="s">
        <v>29</v>
      </c>
      <c r="F24" s="60" t="s">
        <v>117</v>
      </c>
      <c r="G24" s="21"/>
      <c r="H24" s="45" t="s">
        <v>29</v>
      </c>
      <c r="I24" s="44" t="s">
        <v>29</v>
      </c>
      <c r="J24" s="21"/>
      <c r="K24" s="60" t="s">
        <v>118</v>
      </c>
      <c r="L24" s="21"/>
      <c r="M24" s="21" t="s">
        <v>29</v>
      </c>
      <c r="N24" s="21" t="s">
        <v>29</v>
      </c>
      <c r="O24" s="45"/>
    </row>
    <row r="25" spans="1:46" x14ac:dyDescent="0.25">
      <c r="A25" s="96" t="s">
        <v>52</v>
      </c>
      <c r="B25" s="44" t="s">
        <v>29</v>
      </c>
      <c r="C25" s="21"/>
      <c r="D25" s="60" t="s">
        <v>118</v>
      </c>
      <c r="E25" s="21"/>
      <c r="F25" s="21" t="s">
        <v>29</v>
      </c>
      <c r="G25" s="21" t="s">
        <v>29</v>
      </c>
      <c r="H25" s="45"/>
      <c r="I25" s="44"/>
      <c r="J25" s="21"/>
      <c r="K25" s="21" t="s">
        <v>29</v>
      </c>
      <c r="L25" s="21" t="s">
        <v>29</v>
      </c>
      <c r="M25" s="60" t="s">
        <v>117</v>
      </c>
      <c r="N25" s="21"/>
      <c r="O25" s="45" t="s">
        <v>119</v>
      </c>
    </row>
    <row r="26" spans="1:46" x14ac:dyDescent="0.25">
      <c r="A26" s="96" t="s">
        <v>100</v>
      </c>
      <c r="B26" s="44"/>
      <c r="C26" s="21" t="s">
        <v>45</v>
      </c>
      <c r="D26" s="21" t="s">
        <v>45</v>
      </c>
      <c r="E26" s="60" t="s">
        <v>118</v>
      </c>
      <c r="F26" s="21" t="s">
        <v>45</v>
      </c>
      <c r="G26" s="21"/>
      <c r="H26" s="45"/>
      <c r="I26" s="44"/>
      <c r="J26" s="21"/>
      <c r="K26" s="21" t="s">
        <v>45</v>
      </c>
      <c r="L26" s="21" t="s">
        <v>45</v>
      </c>
      <c r="M26" s="60" t="s">
        <v>117</v>
      </c>
      <c r="N26" s="21" t="s">
        <v>45</v>
      </c>
      <c r="O26" s="45"/>
    </row>
    <row r="27" spans="1:46" x14ac:dyDescent="0.25">
      <c r="A27" s="96" t="s">
        <v>54</v>
      </c>
      <c r="B27" s="44"/>
      <c r="C27" s="21"/>
      <c r="D27" s="21" t="s">
        <v>45</v>
      </c>
      <c r="E27" s="21" t="s">
        <v>45</v>
      </c>
      <c r="F27" s="60" t="s">
        <v>117</v>
      </c>
      <c r="G27" s="21" t="s">
        <v>45</v>
      </c>
      <c r="H27" s="45"/>
      <c r="I27" s="44"/>
      <c r="J27" s="21" t="s">
        <v>45</v>
      </c>
      <c r="K27" s="21" t="s">
        <v>45</v>
      </c>
      <c r="L27" s="60" t="s">
        <v>118</v>
      </c>
      <c r="M27" s="21" t="s">
        <v>45</v>
      </c>
      <c r="N27" s="21"/>
      <c r="O27" s="45"/>
    </row>
    <row r="28" spans="1:46" x14ac:dyDescent="0.25">
      <c r="A28" s="96" t="s">
        <v>55</v>
      </c>
      <c r="B28" s="44"/>
      <c r="C28" s="21"/>
      <c r="D28" s="60" t="s">
        <v>118</v>
      </c>
      <c r="E28" s="21" t="s">
        <v>57</v>
      </c>
      <c r="F28" s="21" t="s">
        <v>56</v>
      </c>
      <c r="G28" s="21" t="s">
        <v>56</v>
      </c>
      <c r="H28" s="45" t="s">
        <v>58</v>
      </c>
      <c r="I28" s="44"/>
      <c r="J28" s="60" t="s">
        <v>117</v>
      </c>
      <c r="K28" s="21" t="s">
        <v>56</v>
      </c>
      <c r="L28" s="21" t="s">
        <v>56</v>
      </c>
      <c r="M28" s="21" t="s">
        <v>57</v>
      </c>
      <c r="N28" s="21" t="s">
        <v>57</v>
      </c>
      <c r="O28" s="45"/>
    </row>
    <row r="29" spans="1:46" x14ac:dyDescent="0.25">
      <c r="A29" s="96" t="s">
        <v>59</v>
      </c>
      <c r="B29" s="44"/>
      <c r="C29" s="60" t="s">
        <v>117</v>
      </c>
      <c r="D29" s="21" t="s">
        <v>56</v>
      </c>
      <c r="E29" s="21" t="s">
        <v>56</v>
      </c>
      <c r="F29" s="21" t="s">
        <v>57</v>
      </c>
      <c r="G29" s="21" t="s">
        <v>57</v>
      </c>
      <c r="H29" s="45"/>
      <c r="I29" s="44"/>
      <c r="J29" s="21"/>
      <c r="K29" s="60" t="s">
        <v>118</v>
      </c>
      <c r="L29" s="21" t="s">
        <v>57</v>
      </c>
      <c r="M29" s="21" t="s">
        <v>56</v>
      </c>
      <c r="N29" s="21" t="s">
        <v>56</v>
      </c>
      <c r="O29" s="45" t="s">
        <v>58</v>
      </c>
    </row>
    <row r="30" spans="1:46" ht="30" x14ac:dyDescent="0.25">
      <c r="A30" s="96" t="s">
        <v>60</v>
      </c>
      <c r="B30" s="44"/>
      <c r="C30" s="81" t="s">
        <v>63</v>
      </c>
      <c r="D30" s="21" t="s">
        <v>61</v>
      </c>
      <c r="E30" s="60" t="s">
        <v>117</v>
      </c>
      <c r="F30" s="21"/>
      <c r="G30" s="21" t="s">
        <v>61</v>
      </c>
      <c r="H30" s="45"/>
      <c r="I30" s="44"/>
      <c r="J30" s="21" t="s">
        <v>61</v>
      </c>
      <c r="K30" s="60" t="s">
        <v>118</v>
      </c>
      <c r="L30" s="21" t="s">
        <v>61</v>
      </c>
      <c r="M30" s="21" t="s">
        <v>61</v>
      </c>
      <c r="N30" s="21"/>
      <c r="O30" s="45"/>
    </row>
    <row r="31" spans="1:46" ht="30" x14ac:dyDescent="0.25">
      <c r="A31" s="96" t="s">
        <v>62</v>
      </c>
      <c r="B31" s="44"/>
      <c r="C31" s="21" t="s">
        <v>61</v>
      </c>
      <c r="D31" s="60" t="s">
        <v>118</v>
      </c>
      <c r="E31" s="21" t="s">
        <v>61</v>
      </c>
      <c r="F31" s="21" t="s">
        <v>61</v>
      </c>
      <c r="G31" s="21"/>
      <c r="H31" s="45"/>
      <c r="I31" s="44"/>
      <c r="J31" s="81" t="s">
        <v>63</v>
      </c>
      <c r="K31" s="21" t="s">
        <v>61</v>
      </c>
      <c r="L31" s="60" t="s">
        <v>117</v>
      </c>
      <c r="M31" s="21"/>
      <c r="N31" s="21" t="s">
        <v>61</v>
      </c>
      <c r="O31" s="45"/>
    </row>
    <row r="32" spans="1:46" x14ac:dyDescent="0.25">
      <c r="A32" s="96" t="s">
        <v>64</v>
      </c>
      <c r="B32" s="44"/>
      <c r="C32" s="21" t="s">
        <v>65</v>
      </c>
      <c r="D32" s="21" t="s">
        <v>65</v>
      </c>
      <c r="E32" s="60" t="s">
        <v>117</v>
      </c>
      <c r="F32" s="21"/>
      <c r="G32" s="21"/>
      <c r="H32" s="45"/>
      <c r="I32" s="44"/>
      <c r="J32" s="82"/>
      <c r="K32" s="60" t="s">
        <v>118</v>
      </c>
      <c r="L32" s="21"/>
      <c r="M32" s="21" t="s">
        <v>65</v>
      </c>
      <c r="N32" s="21"/>
      <c r="O32" s="45"/>
    </row>
    <row r="33" spans="1:36" x14ac:dyDescent="0.25">
      <c r="A33" s="96" t="s">
        <v>66</v>
      </c>
      <c r="B33" s="44"/>
      <c r="C33" s="21"/>
      <c r="D33" s="60" t="s">
        <v>117</v>
      </c>
      <c r="E33" s="21" t="s">
        <v>65</v>
      </c>
      <c r="F33" s="21" t="s">
        <v>65</v>
      </c>
      <c r="G33" s="21" t="s">
        <v>65</v>
      </c>
      <c r="H33" s="45"/>
      <c r="I33" s="44"/>
      <c r="J33" s="21" t="s">
        <v>65</v>
      </c>
      <c r="K33" s="21" t="s">
        <v>65</v>
      </c>
      <c r="L33" s="21" t="s">
        <v>65</v>
      </c>
      <c r="M33" s="60" t="s">
        <v>118</v>
      </c>
      <c r="N33" s="21" t="s">
        <v>65</v>
      </c>
      <c r="O33" s="45"/>
    </row>
    <row r="34" spans="1:36" x14ac:dyDescent="0.25">
      <c r="A34" s="96" t="s">
        <v>67</v>
      </c>
      <c r="B34" s="44"/>
      <c r="C34" s="21"/>
      <c r="D34" s="21" t="s">
        <v>45</v>
      </c>
      <c r="E34" s="60" t="s">
        <v>118</v>
      </c>
      <c r="F34" s="21"/>
      <c r="G34" s="21" t="s">
        <v>45</v>
      </c>
      <c r="H34" s="45" t="s">
        <v>45</v>
      </c>
      <c r="I34" s="44" t="s">
        <v>45</v>
      </c>
      <c r="J34" s="21"/>
      <c r="K34" s="60" t="s">
        <v>117</v>
      </c>
      <c r="L34" s="21" t="s">
        <v>45</v>
      </c>
      <c r="M34" s="21" t="s">
        <v>45</v>
      </c>
      <c r="N34" s="21"/>
      <c r="O34" s="45"/>
    </row>
    <row r="35" spans="1:36" x14ac:dyDescent="0.25">
      <c r="A35" s="96" t="s">
        <v>68</v>
      </c>
      <c r="B35" s="44" t="s">
        <v>45</v>
      </c>
      <c r="C35" s="21"/>
      <c r="D35" s="60" t="s">
        <v>117</v>
      </c>
      <c r="E35" s="21" t="s">
        <v>45</v>
      </c>
      <c r="F35" s="21" t="s">
        <v>45</v>
      </c>
      <c r="G35" s="21"/>
      <c r="H35" s="45"/>
      <c r="I35" s="44"/>
      <c r="J35" s="21"/>
      <c r="K35" s="21" t="s">
        <v>45</v>
      </c>
      <c r="L35" s="60" t="s">
        <v>118</v>
      </c>
      <c r="M35" s="21"/>
      <c r="N35" s="21" t="s">
        <v>45</v>
      </c>
      <c r="O35" s="45" t="s">
        <v>45</v>
      </c>
    </row>
    <row r="36" spans="1:36" s="76" customFormat="1" x14ac:dyDescent="0.25">
      <c r="A36" s="97" t="s">
        <v>52</v>
      </c>
      <c r="B36" s="44" t="s">
        <v>45</v>
      </c>
      <c r="C36" s="39"/>
      <c r="D36" s="52"/>
      <c r="E36" s="39"/>
      <c r="F36" s="21" t="s">
        <v>45</v>
      </c>
      <c r="G36" s="21" t="s">
        <v>45</v>
      </c>
      <c r="H36" s="40"/>
      <c r="I36" s="53"/>
      <c r="J36" s="54"/>
      <c r="K36" s="21" t="s">
        <v>45</v>
      </c>
      <c r="L36" s="21" t="s">
        <v>45</v>
      </c>
      <c r="M36" s="54"/>
      <c r="N36" s="54"/>
      <c r="O36" s="45" t="s">
        <v>45</v>
      </c>
    </row>
    <row r="37" spans="1:36" s="83" customFormat="1" x14ac:dyDescent="0.25">
      <c r="A37" s="98"/>
    </row>
    <row r="38" spans="1:36" x14ac:dyDescent="0.25">
      <c r="A38" s="91" t="s">
        <v>103</v>
      </c>
      <c r="B38" s="44"/>
      <c r="C38" s="21" t="s">
        <v>120</v>
      </c>
      <c r="D38" s="21" t="s">
        <v>120</v>
      </c>
      <c r="E38" s="60" t="s">
        <v>117</v>
      </c>
      <c r="F38" s="21" t="s">
        <v>120</v>
      </c>
      <c r="G38" s="21" t="s">
        <v>120</v>
      </c>
      <c r="H38" s="45"/>
      <c r="I38" s="44"/>
      <c r="J38" s="60" t="s">
        <v>118</v>
      </c>
      <c r="K38" s="21" t="s">
        <v>121</v>
      </c>
      <c r="L38" s="21" t="s">
        <v>121</v>
      </c>
      <c r="M38" s="21"/>
      <c r="N38" s="21" t="s">
        <v>121</v>
      </c>
      <c r="O38" s="45"/>
      <c r="P38" s="70"/>
      <c r="Q38" s="21" t="s">
        <v>121</v>
      </c>
      <c r="R38" s="60" t="s">
        <v>112</v>
      </c>
      <c r="S38" s="21" t="s">
        <v>120</v>
      </c>
      <c r="T38" s="21" t="s">
        <v>121</v>
      </c>
      <c r="U38" s="21"/>
      <c r="V38" s="21"/>
    </row>
    <row r="39" spans="1:36" x14ac:dyDescent="0.25">
      <c r="A39" s="91" t="s">
        <v>104</v>
      </c>
      <c r="B39" s="44"/>
      <c r="C39" s="60" t="s">
        <v>118</v>
      </c>
      <c r="D39" s="21" t="s">
        <v>121</v>
      </c>
      <c r="E39" s="21" t="s">
        <v>121</v>
      </c>
      <c r="F39" s="21"/>
      <c r="G39" s="21" t="s">
        <v>121</v>
      </c>
      <c r="H39" s="45"/>
      <c r="I39" s="44"/>
      <c r="J39" s="21" t="s">
        <v>121</v>
      </c>
      <c r="K39" s="60" t="s">
        <v>118</v>
      </c>
      <c r="L39" s="21" t="s">
        <v>120</v>
      </c>
      <c r="M39" s="21" t="s">
        <v>121</v>
      </c>
      <c r="N39" s="21"/>
      <c r="O39" s="45"/>
      <c r="P39" s="70"/>
      <c r="Q39" s="21" t="s">
        <v>120</v>
      </c>
      <c r="R39" s="21" t="s">
        <v>120</v>
      </c>
      <c r="S39" s="60" t="s">
        <v>118</v>
      </c>
      <c r="T39" s="21" t="s">
        <v>120</v>
      </c>
      <c r="U39" s="21" t="s">
        <v>120</v>
      </c>
      <c r="V39" s="21"/>
    </row>
    <row r="40" spans="1:36" x14ac:dyDescent="0.25">
      <c r="A40" s="91" t="s">
        <v>122</v>
      </c>
      <c r="B40" s="44"/>
      <c r="C40" s="21" t="s">
        <v>121</v>
      </c>
      <c r="D40" s="60" t="s">
        <v>112</v>
      </c>
      <c r="E40" s="21" t="s">
        <v>120</v>
      </c>
      <c r="F40" s="21" t="s">
        <v>121</v>
      </c>
      <c r="G40" s="21"/>
      <c r="H40" s="45"/>
      <c r="I40" s="44"/>
      <c r="J40" s="21" t="s">
        <v>120</v>
      </c>
      <c r="K40" s="21" t="s">
        <v>120</v>
      </c>
      <c r="L40" s="60" t="s">
        <v>117</v>
      </c>
      <c r="M40" s="21" t="s">
        <v>120</v>
      </c>
      <c r="N40" s="21" t="s">
        <v>120</v>
      </c>
      <c r="O40" s="45"/>
      <c r="P40" s="70"/>
      <c r="Q40" s="21"/>
      <c r="R40" s="21" t="s">
        <v>121</v>
      </c>
      <c r="S40" s="21" t="s">
        <v>121</v>
      </c>
      <c r="T40" s="60" t="s">
        <v>112</v>
      </c>
      <c r="U40" s="21" t="s">
        <v>121</v>
      </c>
      <c r="V40" s="21"/>
    </row>
    <row r="41" spans="1:36" x14ac:dyDescent="0.25">
      <c r="A41" s="91" t="s">
        <v>123</v>
      </c>
      <c r="B41" s="44"/>
      <c r="C41" s="21" t="s">
        <v>121</v>
      </c>
      <c r="D41" s="60" t="s">
        <v>112</v>
      </c>
      <c r="E41" s="21" t="s">
        <v>120</v>
      </c>
      <c r="F41" s="21" t="s">
        <v>121</v>
      </c>
      <c r="G41" s="21"/>
      <c r="H41" s="45"/>
      <c r="I41" s="44"/>
      <c r="J41" s="21" t="s">
        <v>120</v>
      </c>
      <c r="K41" s="21" t="s">
        <v>120</v>
      </c>
      <c r="L41" s="60" t="s">
        <v>117</v>
      </c>
      <c r="M41" s="21" t="s">
        <v>120</v>
      </c>
      <c r="N41" s="21" t="s">
        <v>120</v>
      </c>
      <c r="O41" s="45"/>
      <c r="P41" s="70"/>
      <c r="Q41" s="21"/>
      <c r="R41" s="21" t="s">
        <v>121</v>
      </c>
      <c r="S41" s="21" t="s">
        <v>121</v>
      </c>
      <c r="T41" s="60" t="s">
        <v>112</v>
      </c>
      <c r="U41" s="21" t="s">
        <v>121</v>
      </c>
      <c r="V41" s="21"/>
    </row>
    <row r="42" spans="1:36" s="83" customFormat="1" x14ac:dyDescent="0.25">
      <c r="A42" s="98"/>
    </row>
    <row r="43" spans="1:36" x14ac:dyDescent="0.25">
      <c r="A43" s="91" t="s">
        <v>90</v>
      </c>
      <c r="B43" s="84"/>
      <c r="C43" s="47"/>
      <c r="D43" s="85" t="s">
        <v>112</v>
      </c>
      <c r="E43" s="47"/>
      <c r="F43" s="47"/>
      <c r="G43" s="47" t="s">
        <v>45</v>
      </c>
      <c r="H43" s="86" t="s">
        <v>45</v>
      </c>
      <c r="I43" s="84" t="s">
        <v>45</v>
      </c>
      <c r="J43" s="47"/>
      <c r="K43" s="85" t="s">
        <v>113</v>
      </c>
      <c r="L43" s="47" t="s">
        <v>45</v>
      </c>
      <c r="M43" s="47" t="s">
        <v>45</v>
      </c>
      <c r="N43" s="47"/>
      <c r="O43" s="86"/>
      <c r="P43" s="87"/>
      <c r="Q43" s="85" t="s">
        <v>117</v>
      </c>
      <c r="R43" s="47" t="s">
        <v>45</v>
      </c>
      <c r="S43" s="47" t="s">
        <v>45</v>
      </c>
      <c r="T43" s="47"/>
      <c r="U43" s="47"/>
      <c r="V43" s="86" t="s">
        <v>45</v>
      </c>
      <c r="W43" s="44" t="s">
        <v>45</v>
      </c>
      <c r="X43" s="21" t="s">
        <v>45</v>
      </c>
      <c r="Y43" s="60" t="s">
        <v>118</v>
      </c>
      <c r="Z43" s="21"/>
      <c r="AA43" s="21" t="s">
        <v>45</v>
      </c>
      <c r="AB43" s="21" t="s">
        <v>45</v>
      </c>
      <c r="AC43" s="45"/>
    </row>
    <row r="44" spans="1:36" x14ac:dyDescent="0.25">
      <c r="A44" s="91" t="s">
        <v>88</v>
      </c>
      <c r="B44" s="84" t="s">
        <v>45</v>
      </c>
      <c r="C44" s="47"/>
      <c r="D44" s="85" t="s">
        <v>113</v>
      </c>
      <c r="E44" s="47" t="s">
        <v>45</v>
      </c>
      <c r="F44" s="47" t="s">
        <v>45</v>
      </c>
      <c r="G44" s="47"/>
      <c r="H44" s="86"/>
      <c r="I44" s="87"/>
      <c r="J44" s="85" t="s">
        <v>117</v>
      </c>
      <c r="K44" s="47" t="s">
        <v>45</v>
      </c>
      <c r="L44" s="47" t="s">
        <v>45</v>
      </c>
      <c r="M44" s="47"/>
      <c r="N44" s="47"/>
      <c r="O44" s="86" t="s">
        <v>45</v>
      </c>
      <c r="P44" s="84" t="s">
        <v>45</v>
      </c>
      <c r="Q44" s="47"/>
      <c r="R44" s="85" t="s">
        <v>113</v>
      </c>
      <c r="S44" s="47" t="s">
        <v>45</v>
      </c>
      <c r="T44" s="47" t="s">
        <v>45</v>
      </c>
      <c r="U44" s="47"/>
      <c r="V44" s="86"/>
      <c r="W44" s="87"/>
      <c r="X44" s="85" t="s">
        <v>117</v>
      </c>
      <c r="Y44" s="47" t="s">
        <v>45</v>
      </c>
      <c r="Z44" s="47" t="s">
        <v>45</v>
      </c>
      <c r="AA44" s="47"/>
      <c r="AB44" s="47"/>
      <c r="AC44" s="86" t="s">
        <v>45</v>
      </c>
    </row>
    <row r="45" spans="1:36" x14ac:dyDescent="0.25">
      <c r="A45" s="91" t="s">
        <v>91</v>
      </c>
      <c r="B45" s="44"/>
      <c r="C45" s="60" t="s">
        <v>117</v>
      </c>
      <c r="D45" s="21" t="s">
        <v>45</v>
      </c>
      <c r="E45" s="21" t="s">
        <v>45</v>
      </c>
      <c r="F45" s="21"/>
      <c r="G45" s="21"/>
      <c r="H45" s="45" t="s">
        <v>45</v>
      </c>
      <c r="I45" s="44" t="s">
        <v>45</v>
      </c>
      <c r="J45" s="21" t="s">
        <v>45</v>
      </c>
      <c r="K45" s="60" t="s">
        <v>118</v>
      </c>
      <c r="L45" s="21"/>
      <c r="M45" s="21" t="s">
        <v>45</v>
      </c>
      <c r="N45" s="21" t="s">
        <v>45</v>
      </c>
      <c r="O45" s="45"/>
      <c r="P45" s="44"/>
      <c r="Q45" s="21"/>
      <c r="R45" s="60" t="s">
        <v>112</v>
      </c>
      <c r="S45" s="21"/>
      <c r="T45" s="21"/>
      <c r="U45" s="21" t="s">
        <v>45</v>
      </c>
      <c r="V45" s="45" t="s">
        <v>45</v>
      </c>
      <c r="W45" s="70" t="s">
        <v>45</v>
      </c>
      <c r="X45" s="21"/>
      <c r="Y45" s="60" t="s">
        <v>113</v>
      </c>
      <c r="Z45" s="21" t="s">
        <v>45</v>
      </c>
      <c r="AA45" s="21" t="s">
        <v>45</v>
      </c>
      <c r="AB45" s="21"/>
      <c r="AC45" s="45"/>
    </row>
    <row r="46" spans="1:36" x14ac:dyDescent="0.25">
      <c r="A46" s="99" t="s">
        <v>87</v>
      </c>
      <c r="B46" s="84" t="s">
        <v>45</v>
      </c>
      <c r="C46" s="47"/>
      <c r="D46" s="85" t="s">
        <v>113</v>
      </c>
      <c r="E46" s="47" t="s">
        <v>45</v>
      </c>
      <c r="F46" s="47" t="s">
        <v>45</v>
      </c>
      <c r="G46" s="47"/>
      <c r="H46" s="86"/>
      <c r="I46" s="87"/>
      <c r="J46" s="85" t="s">
        <v>117</v>
      </c>
      <c r="K46" s="47" t="s">
        <v>45</v>
      </c>
      <c r="L46" s="47" t="s">
        <v>45</v>
      </c>
      <c r="M46" s="47"/>
      <c r="N46" s="47"/>
      <c r="O46" s="86" t="s">
        <v>45</v>
      </c>
      <c r="P46" s="84" t="s">
        <v>45</v>
      </c>
      <c r="Q46" s="47"/>
      <c r="R46" s="85" t="s">
        <v>113</v>
      </c>
      <c r="S46" s="47" t="s">
        <v>45</v>
      </c>
      <c r="T46" s="47" t="s">
        <v>45</v>
      </c>
      <c r="U46" s="47"/>
      <c r="V46" s="86"/>
      <c r="W46" s="87"/>
      <c r="X46" s="85" t="s">
        <v>117</v>
      </c>
      <c r="Y46" s="47" t="s">
        <v>45</v>
      </c>
      <c r="Z46" s="47" t="s">
        <v>45</v>
      </c>
      <c r="AA46" s="47"/>
      <c r="AB46" s="47"/>
      <c r="AC46" s="86" t="s">
        <v>45</v>
      </c>
    </row>
    <row r="47" spans="1:36" s="77" customFormat="1" x14ac:dyDescent="0.25">
      <c r="A47" s="100"/>
      <c r="D47" s="62"/>
      <c r="K47" s="62"/>
      <c r="R47" s="62"/>
    </row>
    <row r="48" spans="1:36" x14ac:dyDescent="0.25">
      <c r="A48" s="96" t="s">
        <v>99</v>
      </c>
      <c r="B48" s="64" t="s">
        <v>114</v>
      </c>
      <c r="C48" s="22" t="s">
        <v>10</v>
      </c>
      <c r="D48" s="21"/>
      <c r="E48" s="21"/>
      <c r="F48" s="21"/>
      <c r="G48" s="21"/>
      <c r="H48" s="45"/>
      <c r="I48" s="88" t="s">
        <v>117</v>
      </c>
      <c r="J48" s="21"/>
      <c r="K48" s="21" t="s">
        <v>45</v>
      </c>
      <c r="L48" s="21" t="s">
        <v>45</v>
      </c>
      <c r="M48" s="21"/>
      <c r="N48" s="21"/>
      <c r="O48" s="55" t="s">
        <v>45</v>
      </c>
      <c r="P48" s="44" t="s">
        <v>45</v>
      </c>
      <c r="Q48" s="21" t="s">
        <v>45</v>
      </c>
      <c r="R48" s="60" t="s">
        <v>118</v>
      </c>
      <c r="S48" s="21"/>
      <c r="T48" s="21" t="s">
        <v>45</v>
      </c>
      <c r="U48" s="21" t="s">
        <v>45</v>
      </c>
      <c r="V48" s="45"/>
      <c r="W48" s="64" t="s">
        <v>112</v>
      </c>
      <c r="X48" s="21"/>
      <c r="Y48" s="21" t="s">
        <v>45</v>
      </c>
      <c r="Z48" s="21" t="s">
        <v>45</v>
      </c>
      <c r="AA48" s="21"/>
      <c r="AB48" s="21"/>
      <c r="AC48" s="45" t="s">
        <v>45</v>
      </c>
      <c r="AD48" s="44" t="s">
        <v>45</v>
      </c>
      <c r="AE48" s="21" t="s">
        <v>45</v>
      </c>
      <c r="AF48" s="60" t="s">
        <v>113</v>
      </c>
      <c r="AG48" s="21"/>
      <c r="AH48" s="21" t="s">
        <v>45</v>
      </c>
      <c r="AI48" s="21" t="s">
        <v>45</v>
      </c>
      <c r="AJ48" s="45"/>
    </row>
    <row r="49" spans="1:36" x14ac:dyDescent="0.25">
      <c r="A49" s="96" t="s">
        <v>98</v>
      </c>
      <c r="B49" s="64" t="s">
        <v>117</v>
      </c>
      <c r="C49" s="21"/>
      <c r="D49" s="21" t="s">
        <v>45</v>
      </c>
      <c r="E49" s="21" t="s">
        <v>45</v>
      </c>
      <c r="F49" s="21"/>
      <c r="G49" s="21"/>
      <c r="H49" s="55" t="s">
        <v>45</v>
      </c>
      <c r="I49" s="44" t="s">
        <v>45</v>
      </c>
      <c r="J49" s="21" t="s">
        <v>45</v>
      </c>
      <c r="K49" s="60" t="s">
        <v>118</v>
      </c>
      <c r="L49" s="21"/>
      <c r="M49" s="21" t="s">
        <v>45</v>
      </c>
      <c r="N49" s="21" t="s">
        <v>45</v>
      </c>
      <c r="O49" s="45"/>
      <c r="P49" s="64" t="s">
        <v>112</v>
      </c>
      <c r="Q49" s="21"/>
      <c r="R49" s="21" t="s">
        <v>45</v>
      </c>
      <c r="S49" s="21" t="s">
        <v>45</v>
      </c>
      <c r="T49" s="21"/>
      <c r="U49" s="21"/>
      <c r="V49" s="45" t="s">
        <v>45</v>
      </c>
      <c r="W49" s="44" t="s">
        <v>45</v>
      </c>
      <c r="X49" s="21" t="s">
        <v>45</v>
      </c>
      <c r="Y49" s="60" t="s">
        <v>113</v>
      </c>
      <c r="Z49" s="21"/>
      <c r="AA49" s="21" t="s">
        <v>45</v>
      </c>
      <c r="AB49" s="21" t="s">
        <v>45</v>
      </c>
      <c r="AC49" s="45"/>
      <c r="AD49" s="64" t="s">
        <v>114</v>
      </c>
      <c r="AE49" s="22" t="s">
        <v>10</v>
      </c>
      <c r="AF49" s="21"/>
      <c r="AG49" s="21"/>
      <c r="AH49" s="21"/>
      <c r="AI49" s="21"/>
      <c r="AJ49" s="45"/>
    </row>
    <row r="50" spans="1:36" x14ac:dyDescent="0.25">
      <c r="A50" s="96" t="s">
        <v>97</v>
      </c>
      <c r="B50" s="64" t="s">
        <v>112</v>
      </c>
      <c r="C50" s="21" t="s">
        <v>45</v>
      </c>
      <c r="D50" s="21" t="s">
        <v>45</v>
      </c>
      <c r="E50" s="21"/>
      <c r="F50" s="21"/>
      <c r="G50" s="21" t="s">
        <v>45</v>
      </c>
      <c r="H50" s="45" t="s">
        <v>45</v>
      </c>
      <c r="I50" s="70" t="s">
        <v>45</v>
      </c>
      <c r="J50" s="60" t="s">
        <v>113</v>
      </c>
      <c r="K50" s="21"/>
      <c r="L50" s="21" t="s">
        <v>45</v>
      </c>
      <c r="M50" s="21" t="s">
        <v>45</v>
      </c>
      <c r="N50" s="21"/>
      <c r="O50" s="55"/>
      <c r="P50" s="64" t="s">
        <v>114</v>
      </c>
      <c r="Q50" s="43" t="s">
        <v>124</v>
      </c>
      <c r="R50" s="21"/>
      <c r="S50" s="21"/>
      <c r="T50" s="21"/>
      <c r="U50" s="21"/>
      <c r="V50" s="45"/>
      <c r="W50" s="64" t="s">
        <v>117</v>
      </c>
      <c r="X50" s="21" t="s">
        <v>45</v>
      </c>
      <c r="Y50" s="21" t="s">
        <v>45</v>
      </c>
      <c r="Z50" s="21"/>
      <c r="AA50" s="21"/>
      <c r="AB50" s="21" t="s">
        <v>45</v>
      </c>
      <c r="AC50" s="45" t="s">
        <v>45</v>
      </c>
      <c r="AD50" s="44" t="s">
        <v>45</v>
      </c>
      <c r="AE50" s="60" t="s">
        <v>118</v>
      </c>
      <c r="AF50" s="21"/>
      <c r="AG50" s="21" t="s">
        <v>45</v>
      </c>
      <c r="AH50" s="21" t="s">
        <v>45</v>
      </c>
      <c r="AI50" s="21"/>
      <c r="AJ50" s="45"/>
    </row>
    <row r="51" spans="1:36" x14ac:dyDescent="0.25">
      <c r="A51" s="96" t="s">
        <v>96</v>
      </c>
      <c r="B51" s="44" t="s">
        <v>45</v>
      </c>
      <c r="C51" s="60" t="s">
        <v>113</v>
      </c>
      <c r="D51" s="21"/>
      <c r="E51" s="21" t="s">
        <v>45</v>
      </c>
      <c r="F51" s="21" t="s">
        <v>45</v>
      </c>
      <c r="G51" s="21"/>
      <c r="H51" s="55"/>
      <c r="I51" s="64" t="s">
        <v>114</v>
      </c>
      <c r="J51" s="43" t="s">
        <v>124</v>
      </c>
      <c r="K51" s="21"/>
      <c r="L51" s="21"/>
      <c r="M51" s="21"/>
      <c r="N51" s="21"/>
      <c r="O51" s="45"/>
      <c r="P51" s="64" t="s">
        <v>117</v>
      </c>
      <c r="Q51" s="21" t="s">
        <v>45</v>
      </c>
      <c r="R51" s="21" t="s">
        <v>45</v>
      </c>
      <c r="S51" s="21"/>
      <c r="T51" s="21"/>
      <c r="U51" s="21" t="s">
        <v>45</v>
      </c>
      <c r="V51" s="45" t="s">
        <v>45</v>
      </c>
      <c r="W51" s="44" t="s">
        <v>45</v>
      </c>
      <c r="X51" s="60" t="s">
        <v>118</v>
      </c>
      <c r="Y51" s="21"/>
      <c r="Z51" s="21" t="s">
        <v>45</v>
      </c>
      <c r="AA51" s="21" t="s">
        <v>45</v>
      </c>
      <c r="AB51" s="21"/>
      <c r="AC51" s="45"/>
      <c r="AD51" s="64" t="s">
        <v>112</v>
      </c>
      <c r="AE51" s="21" t="s">
        <v>45</v>
      </c>
      <c r="AF51" s="21" t="s">
        <v>45</v>
      </c>
      <c r="AG51" s="21"/>
      <c r="AH51" s="21"/>
      <c r="AI51" s="21" t="s">
        <v>45</v>
      </c>
      <c r="AJ51" s="45" t="s">
        <v>45</v>
      </c>
    </row>
    <row r="52" spans="1:36" x14ac:dyDescent="0.25">
      <c r="A52" s="96" t="s">
        <v>125</v>
      </c>
      <c r="B52" s="64" t="s">
        <v>117</v>
      </c>
      <c r="C52" s="21" t="s">
        <v>45</v>
      </c>
      <c r="D52" s="21" t="s">
        <v>45</v>
      </c>
      <c r="E52" s="21"/>
      <c r="F52" s="21"/>
      <c r="G52" s="21" t="s">
        <v>45</v>
      </c>
      <c r="H52" s="45" t="s">
        <v>45</v>
      </c>
      <c r="I52" s="70" t="s">
        <v>45</v>
      </c>
      <c r="J52" s="60" t="s">
        <v>118</v>
      </c>
      <c r="K52" s="21"/>
      <c r="L52" s="21" t="s">
        <v>45</v>
      </c>
      <c r="M52" s="21" t="s">
        <v>45</v>
      </c>
      <c r="N52" s="21"/>
      <c r="O52" s="55"/>
      <c r="P52" s="64" t="s">
        <v>112</v>
      </c>
      <c r="Q52" s="21" t="s">
        <v>45</v>
      </c>
      <c r="R52" s="21" t="s">
        <v>45</v>
      </c>
      <c r="S52" s="21"/>
      <c r="T52" s="21"/>
      <c r="U52" s="21" t="s">
        <v>45</v>
      </c>
      <c r="V52" s="45" t="s">
        <v>45</v>
      </c>
      <c r="W52" s="44" t="s">
        <v>45</v>
      </c>
      <c r="X52" s="60" t="s">
        <v>113</v>
      </c>
      <c r="Y52" s="21"/>
      <c r="Z52" s="21" t="s">
        <v>45</v>
      </c>
      <c r="AA52" s="21" t="s">
        <v>45</v>
      </c>
      <c r="AB52" s="21"/>
      <c r="AC52" s="45"/>
      <c r="AD52" s="64" t="s">
        <v>114</v>
      </c>
      <c r="AE52" s="43" t="s">
        <v>124</v>
      </c>
      <c r="AF52" s="21"/>
      <c r="AG52" s="21"/>
      <c r="AH52" s="21"/>
      <c r="AI52" s="21"/>
      <c r="AJ52" s="45"/>
    </row>
    <row r="53" spans="1:36" x14ac:dyDescent="0.25">
      <c r="A53" s="96" t="s">
        <v>126</v>
      </c>
      <c r="B53" s="64" t="s">
        <v>114</v>
      </c>
      <c r="C53" s="43" t="s">
        <v>124</v>
      </c>
      <c r="D53" s="21"/>
      <c r="E53" s="21"/>
      <c r="F53" s="21"/>
      <c r="G53" s="21"/>
      <c r="H53" s="45"/>
      <c r="I53" s="64" t="s">
        <v>117</v>
      </c>
      <c r="J53" s="21" t="s">
        <v>45</v>
      </c>
      <c r="K53" s="21" t="s">
        <v>45</v>
      </c>
      <c r="L53" s="21"/>
      <c r="M53" s="21"/>
      <c r="N53" s="21" t="s">
        <v>45</v>
      </c>
      <c r="O53" s="45" t="s">
        <v>45</v>
      </c>
      <c r="P53" s="70" t="s">
        <v>45</v>
      </c>
      <c r="Q53" s="60" t="s">
        <v>118</v>
      </c>
      <c r="R53" s="21"/>
      <c r="S53" s="21" t="s">
        <v>45</v>
      </c>
      <c r="T53" s="21" t="s">
        <v>45</v>
      </c>
      <c r="U53" s="21"/>
      <c r="V53" s="55"/>
      <c r="W53" s="64" t="s">
        <v>112</v>
      </c>
      <c r="X53" s="21" t="s">
        <v>45</v>
      </c>
      <c r="Y53" s="21" t="s">
        <v>45</v>
      </c>
      <c r="Z53" s="21"/>
      <c r="AA53" s="21"/>
      <c r="AB53" s="21" t="s">
        <v>45</v>
      </c>
      <c r="AC53" s="45" t="s">
        <v>45</v>
      </c>
      <c r="AD53" s="44" t="s">
        <v>45</v>
      </c>
      <c r="AE53" s="60" t="s">
        <v>113</v>
      </c>
      <c r="AF53" s="21"/>
      <c r="AG53" s="21" t="s">
        <v>45</v>
      </c>
      <c r="AH53" s="21" t="s">
        <v>45</v>
      </c>
      <c r="AI53" s="21"/>
      <c r="AJ53" s="45"/>
    </row>
    <row r="54" spans="1:36" x14ac:dyDescent="0.25">
      <c r="A54" s="96" t="s">
        <v>94</v>
      </c>
      <c r="B54" s="44" t="s">
        <v>45</v>
      </c>
      <c r="C54" s="60" t="s">
        <v>118</v>
      </c>
      <c r="D54" s="21"/>
      <c r="E54" s="21" t="s">
        <v>45</v>
      </c>
      <c r="F54" s="21" t="s">
        <v>45</v>
      </c>
      <c r="G54" s="21"/>
      <c r="H54" s="55"/>
      <c r="I54" s="64" t="s">
        <v>112</v>
      </c>
      <c r="J54" s="21" t="s">
        <v>45</v>
      </c>
      <c r="K54" s="21" t="s">
        <v>45</v>
      </c>
      <c r="L54" s="21"/>
      <c r="M54" s="21"/>
      <c r="N54" s="21" t="s">
        <v>45</v>
      </c>
      <c r="O54" s="45" t="s">
        <v>45</v>
      </c>
      <c r="P54" s="44" t="s">
        <v>45</v>
      </c>
      <c r="Q54" s="60" t="s">
        <v>113</v>
      </c>
      <c r="R54" s="21"/>
      <c r="S54" s="21" t="s">
        <v>45</v>
      </c>
      <c r="T54" s="21" t="s">
        <v>45</v>
      </c>
      <c r="U54" s="21"/>
      <c r="V54" s="45"/>
      <c r="W54" s="64" t="s">
        <v>114</v>
      </c>
      <c r="X54" s="43" t="s">
        <v>124</v>
      </c>
      <c r="Y54" s="21"/>
      <c r="Z54" s="21"/>
      <c r="AA54" s="21"/>
      <c r="AB54" s="21"/>
      <c r="AC54" s="45"/>
      <c r="AD54" s="64" t="s">
        <v>117</v>
      </c>
      <c r="AE54" s="21" t="s">
        <v>45</v>
      </c>
      <c r="AF54" s="21" t="s">
        <v>45</v>
      </c>
      <c r="AG54" s="21"/>
      <c r="AH54" s="21"/>
      <c r="AI54" s="21" t="s">
        <v>45</v>
      </c>
      <c r="AJ54" s="45" t="s">
        <v>45</v>
      </c>
    </row>
    <row r="55" spans="1:36" x14ac:dyDescent="0.25">
      <c r="A55" s="96" t="s">
        <v>127</v>
      </c>
      <c r="B55" s="64" t="s">
        <v>112</v>
      </c>
      <c r="C55" s="21" t="s">
        <v>45</v>
      </c>
      <c r="D55" s="21" t="s">
        <v>45</v>
      </c>
      <c r="E55" s="21"/>
      <c r="F55" s="21"/>
      <c r="G55" s="21" t="s">
        <v>45</v>
      </c>
      <c r="H55" s="45" t="s">
        <v>45</v>
      </c>
      <c r="I55" s="44" t="s">
        <v>45</v>
      </c>
      <c r="J55" s="60" t="s">
        <v>113</v>
      </c>
      <c r="K55" s="21"/>
      <c r="L55" s="21" t="s">
        <v>45</v>
      </c>
      <c r="M55" s="21" t="s">
        <v>45</v>
      </c>
      <c r="N55" s="21"/>
      <c r="O55" s="45"/>
      <c r="P55" s="64" t="s">
        <v>114</v>
      </c>
      <c r="Q55" s="43" t="s">
        <v>124</v>
      </c>
      <c r="R55" s="21"/>
      <c r="S55" s="21"/>
      <c r="T55" s="21"/>
      <c r="U55" s="21"/>
      <c r="V55" s="45"/>
      <c r="W55" s="64" t="s">
        <v>117</v>
      </c>
      <c r="X55" s="21" t="s">
        <v>45</v>
      </c>
      <c r="Y55" s="21" t="s">
        <v>45</v>
      </c>
      <c r="Z55" s="21"/>
      <c r="AA55" s="21"/>
      <c r="AB55" s="21" t="s">
        <v>45</v>
      </c>
      <c r="AC55" s="45" t="s">
        <v>45</v>
      </c>
      <c r="AD55" s="70" t="s">
        <v>45</v>
      </c>
      <c r="AE55" s="60" t="s">
        <v>118</v>
      </c>
      <c r="AF55" s="21"/>
      <c r="AG55" s="21" t="s">
        <v>45</v>
      </c>
      <c r="AH55" s="21" t="s">
        <v>45</v>
      </c>
      <c r="AI55" s="21"/>
      <c r="AJ55" s="45"/>
    </row>
    <row r="56" spans="1:36" s="83" customFormat="1" x14ac:dyDescent="0.25">
      <c r="A56" s="98"/>
    </row>
    <row r="57" spans="1:36" x14ac:dyDescent="0.25">
      <c r="A57" s="91" t="s">
        <v>102</v>
      </c>
      <c r="B57" s="44"/>
      <c r="C57" s="21" t="s">
        <v>29</v>
      </c>
      <c r="D57" s="21" t="s">
        <v>29</v>
      </c>
      <c r="E57" s="21" t="s">
        <v>29</v>
      </c>
      <c r="F57" s="21"/>
      <c r="G57" s="21"/>
      <c r="H57" s="45"/>
    </row>
    <row r="58" spans="1:36" x14ac:dyDescent="0.25">
      <c r="A58" s="91" t="s">
        <v>101</v>
      </c>
      <c r="B58" s="44"/>
      <c r="C58" s="21"/>
      <c r="D58" s="21"/>
      <c r="E58" s="21" t="s">
        <v>29</v>
      </c>
      <c r="F58" s="21" t="s">
        <v>29</v>
      </c>
      <c r="G58" s="21" t="s">
        <v>29</v>
      </c>
      <c r="H58" s="45"/>
    </row>
    <row r="59" spans="1:36" x14ac:dyDescent="0.25">
      <c r="A59" s="91" t="s">
        <v>89</v>
      </c>
      <c r="B59" s="44"/>
      <c r="C59" s="21" t="s">
        <v>128</v>
      </c>
      <c r="D59" s="21" t="s">
        <v>128</v>
      </c>
      <c r="E59" s="21" t="s">
        <v>128</v>
      </c>
      <c r="F59" s="21" t="s">
        <v>128</v>
      </c>
      <c r="G59" s="21" t="s">
        <v>128</v>
      </c>
      <c r="H59" s="45"/>
    </row>
    <row r="60" spans="1:36" x14ac:dyDescent="0.25">
      <c r="A60" s="96" t="s">
        <v>129</v>
      </c>
      <c r="B60" s="44"/>
      <c r="C60" s="21" t="s">
        <v>130</v>
      </c>
      <c r="D60" s="21" t="s">
        <v>130</v>
      </c>
      <c r="E60" s="21" t="s">
        <v>131</v>
      </c>
      <c r="F60" s="21" t="s">
        <v>32</v>
      </c>
      <c r="G60" s="21"/>
      <c r="H60" s="45"/>
    </row>
    <row r="61" spans="1:36" x14ac:dyDescent="0.25">
      <c r="A61" s="96" t="s">
        <v>132</v>
      </c>
      <c r="B61" s="44"/>
      <c r="C61" s="21"/>
      <c r="D61" s="21" t="s">
        <v>133</v>
      </c>
      <c r="E61" s="21" t="s">
        <v>134</v>
      </c>
      <c r="F61" s="21" t="s">
        <v>135</v>
      </c>
      <c r="G61" s="21"/>
      <c r="H61" s="45"/>
    </row>
    <row r="62" spans="1:36" x14ac:dyDescent="0.25">
      <c r="A62" s="101" t="s">
        <v>92</v>
      </c>
      <c r="B62" s="44"/>
      <c r="C62" s="22" t="s">
        <v>10</v>
      </c>
      <c r="D62" s="46" t="s">
        <v>130</v>
      </c>
      <c r="E62" s="21"/>
      <c r="F62" s="22" t="s">
        <v>136</v>
      </c>
      <c r="G62" s="22" t="s">
        <v>137</v>
      </c>
      <c r="H62" s="45"/>
    </row>
    <row r="63" spans="1:36" x14ac:dyDescent="0.25">
      <c r="A63" s="96" t="s">
        <v>86</v>
      </c>
      <c r="B63" s="44"/>
      <c r="C63" s="21" t="s">
        <v>138</v>
      </c>
      <c r="D63" s="21" t="s">
        <v>138</v>
      </c>
      <c r="E63" s="21" t="s">
        <v>138</v>
      </c>
      <c r="F63" s="21"/>
      <c r="G63" s="21"/>
      <c r="H63" s="45"/>
    </row>
    <row r="64" spans="1:36" x14ac:dyDescent="0.25">
      <c r="A64" s="93" t="s">
        <v>139</v>
      </c>
      <c r="B64" s="44"/>
      <c r="C64" s="46" t="s">
        <v>130</v>
      </c>
      <c r="D64" s="21"/>
      <c r="E64" s="21"/>
      <c r="F64" s="43" t="s">
        <v>124</v>
      </c>
      <c r="G64" s="21"/>
      <c r="H64" s="45"/>
    </row>
    <row r="65" spans="1:50" s="89" customFormat="1" x14ac:dyDescent="0.25">
      <c r="A65" s="102"/>
    </row>
    <row r="66" spans="1:50" s="76" customFormat="1" x14ac:dyDescent="0.25">
      <c r="A66" s="96" t="s">
        <v>71</v>
      </c>
      <c r="B66" s="41"/>
      <c r="C66" s="39"/>
      <c r="D66" s="39"/>
      <c r="E66" s="39"/>
      <c r="F66" s="39" t="s">
        <v>119</v>
      </c>
      <c r="G66" s="39"/>
      <c r="H66" s="40"/>
      <c r="I66" s="41"/>
      <c r="J66" s="39"/>
      <c r="K66" s="39"/>
      <c r="L66" s="39"/>
      <c r="M66" s="39" t="s">
        <v>119</v>
      </c>
      <c r="N66" s="39"/>
      <c r="O66" s="40"/>
      <c r="P66" s="41"/>
      <c r="Q66" s="39"/>
      <c r="R66" s="39"/>
      <c r="S66" s="39"/>
      <c r="T66" s="39" t="s">
        <v>119</v>
      </c>
      <c r="U66" s="39"/>
      <c r="V66" s="40"/>
      <c r="W66" s="41"/>
      <c r="X66" s="39"/>
      <c r="Y66" s="39"/>
      <c r="Z66" s="39"/>
      <c r="AA66" s="39" t="s">
        <v>119</v>
      </c>
      <c r="AB66" s="39"/>
      <c r="AC66" s="40"/>
      <c r="AD66" s="41"/>
      <c r="AE66" s="39"/>
      <c r="AF66" s="39"/>
      <c r="AG66" s="39"/>
      <c r="AH66" s="39" t="s">
        <v>119</v>
      </c>
      <c r="AI66" s="39"/>
      <c r="AJ66" s="40"/>
      <c r="AK66" s="41"/>
      <c r="AL66" s="39"/>
      <c r="AM66" s="39"/>
      <c r="AN66" s="39"/>
      <c r="AO66" s="39" t="s">
        <v>119</v>
      </c>
      <c r="AP66" s="39"/>
      <c r="AQ66" s="40"/>
      <c r="AR66" s="41"/>
      <c r="AS66" s="39"/>
      <c r="AT66" s="39"/>
      <c r="AU66" s="39"/>
      <c r="AV66" s="39" t="s">
        <v>119</v>
      </c>
      <c r="AW66" s="39"/>
      <c r="AX66" s="40"/>
    </row>
    <row r="67" spans="1:50" s="76" customFormat="1" x14ac:dyDescent="0.25">
      <c r="A67" s="96" t="s">
        <v>72</v>
      </c>
      <c r="B67" s="41"/>
      <c r="C67" s="39"/>
      <c r="D67" s="39"/>
      <c r="E67" s="39" t="s">
        <v>119</v>
      </c>
      <c r="F67" s="39"/>
      <c r="G67" s="39"/>
      <c r="H67" s="40"/>
      <c r="I67" s="41"/>
      <c r="J67" s="39"/>
      <c r="K67" s="39"/>
      <c r="L67" s="39" t="s">
        <v>119</v>
      </c>
      <c r="M67" s="39"/>
      <c r="N67" s="39"/>
      <c r="O67" s="40"/>
      <c r="P67" s="41"/>
      <c r="Q67" s="39"/>
      <c r="R67" s="39"/>
      <c r="S67" s="39" t="s">
        <v>119</v>
      </c>
      <c r="T67" s="39"/>
      <c r="U67" s="39"/>
      <c r="V67" s="40"/>
      <c r="W67" s="41"/>
      <c r="X67" s="39"/>
      <c r="Y67" s="39"/>
      <c r="Z67" s="39" t="s">
        <v>119</v>
      </c>
      <c r="AA67" s="39"/>
      <c r="AB67" s="39"/>
      <c r="AC67" s="40"/>
      <c r="AD67" s="41"/>
      <c r="AE67" s="39"/>
      <c r="AF67" s="39"/>
      <c r="AG67" s="39" t="s">
        <v>119</v>
      </c>
      <c r="AH67" s="39"/>
      <c r="AI67" s="39"/>
      <c r="AJ67" s="40"/>
      <c r="AK67" s="41"/>
      <c r="AL67" s="39"/>
      <c r="AM67" s="39"/>
      <c r="AN67" s="39" t="s">
        <v>119</v>
      </c>
      <c r="AO67" s="39"/>
      <c r="AP67" s="39"/>
      <c r="AQ67" s="40"/>
      <c r="AR67" s="41"/>
      <c r="AS67" s="39"/>
      <c r="AT67" s="39"/>
      <c r="AU67" s="39" t="s">
        <v>119</v>
      </c>
      <c r="AV67" s="39"/>
      <c r="AW67" s="39"/>
      <c r="AX67" s="40"/>
    </row>
    <row r="68" spans="1:50" s="76" customFormat="1" hidden="1" x14ac:dyDescent="0.25">
      <c r="A68" s="140"/>
    </row>
    <row r="69" spans="1:50" s="76" customFormat="1" hidden="1" x14ac:dyDescent="0.25">
      <c r="A69" s="140"/>
    </row>
    <row r="70" spans="1:50" s="76" customFormat="1" hidden="1" x14ac:dyDescent="0.25">
      <c r="A70" s="140"/>
    </row>
    <row r="71" spans="1:50" s="76" customFormat="1" hidden="1" x14ac:dyDescent="0.25">
      <c r="A71" s="140"/>
    </row>
    <row r="72" spans="1:50" s="76" customFormat="1" hidden="1" x14ac:dyDescent="0.25">
      <c r="A72" s="140"/>
    </row>
    <row r="73" spans="1:50" s="76" customFormat="1" hidden="1" x14ac:dyDescent="0.25">
      <c r="A73" s="140"/>
    </row>
    <row r="74" spans="1:50" s="76" customFormat="1" hidden="1" x14ac:dyDescent="0.25">
      <c r="A74" s="140"/>
    </row>
    <row r="75" spans="1:50" s="76" customFormat="1" hidden="1" x14ac:dyDescent="0.25">
      <c r="A75" s="140"/>
    </row>
    <row r="76" spans="1:50" s="76" customFormat="1" hidden="1" x14ac:dyDescent="0.25">
      <c r="A76" s="140"/>
    </row>
    <row r="77" spans="1:50" s="76" customFormat="1" hidden="1" x14ac:dyDescent="0.25">
      <c r="A77" s="140"/>
    </row>
    <row r="78" spans="1:50" s="76" customFormat="1" hidden="1" x14ac:dyDescent="0.25">
      <c r="A78" s="140"/>
    </row>
    <row r="79" spans="1:50" s="76" customFormat="1" x14ac:dyDescent="0.25">
      <c r="A79" s="96" t="s">
        <v>95</v>
      </c>
      <c r="B79" s="41" t="s">
        <v>6</v>
      </c>
      <c r="C79" s="39"/>
      <c r="D79" s="39" t="s">
        <v>118</v>
      </c>
      <c r="E79" s="39" t="s">
        <v>6</v>
      </c>
      <c r="F79" s="39" t="s">
        <v>6</v>
      </c>
      <c r="G79" s="39"/>
      <c r="H79" s="40"/>
      <c r="I79" s="41"/>
      <c r="J79" s="39" t="s">
        <v>32</v>
      </c>
      <c r="K79" s="39" t="s">
        <v>32</v>
      </c>
      <c r="L79" s="39" t="s">
        <v>112</v>
      </c>
      <c r="M79" s="39"/>
      <c r="N79" s="39" t="s">
        <v>32</v>
      </c>
      <c r="O79" s="40" t="s">
        <v>32</v>
      </c>
      <c r="P79" s="41" t="s">
        <v>32</v>
      </c>
      <c r="Q79" s="39"/>
      <c r="R79" s="39" t="s">
        <v>113</v>
      </c>
      <c r="S79" s="39" t="s">
        <v>32</v>
      </c>
      <c r="T79" s="39" t="s">
        <v>32</v>
      </c>
      <c r="U79" s="39"/>
      <c r="V79" s="40"/>
      <c r="W79" s="41"/>
      <c r="X79" s="39" t="s">
        <v>124</v>
      </c>
      <c r="Y79" s="39"/>
      <c r="Z79" s="39" t="s">
        <v>114</v>
      </c>
      <c r="AA79" s="39"/>
      <c r="AB79" s="39"/>
      <c r="AC79" s="40"/>
      <c r="AD79" s="41"/>
      <c r="AE79" s="39" t="s">
        <v>6</v>
      </c>
      <c r="AF79" s="39" t="s">
        <v>6</v>
      </c>
      <c r="AG79" s="39"/>
      <c r="AH79" s="39" t="s">
        <v>117</v>
      </c>
      <c r="AI79" s="39" t="s">
        <v>6</v>
      </c>
      <c r="AJ79" s="40" t="s">
        <v>6</v>
      </c>
      <c r="AK79" s="41" t="s">
        <v>6</v>
      </c>
      <c r="AL79" s="39"/>
      <c r="AM79" s="39" t="s">
        <v>118</v>
      </c>
      <c r="AN79" s="39" t="s">
        <v>6</v>
      </c>
      <c r="AO79" s="39" t="s">
        <v>6</v>
      </c>
      <c r="AP79" s="39"/>
      <c r="AQ79" s="40"/>
      <c r="AR79" s="41"/>
      <c r="AS79" s="39" t="s">
        <v>32</v>
      </c>
      <c r="AT79" s="39" t="s">
        <v>32</v>
      </c>
      <c r="AU79" s="39" t="s">
        <v>112</v>
      </c>
      <c r="AV79" s="39"/>
      <c r="AW79" s="39" t="s">
        <v>32</v>
      </c>
      <c r="AX79" s="40" t="s">
        <v>32</v>
      </c>
    </row>
    <row r="80" spans="1:50" s="76" customFormat="1" x14ac:dyDescent="0.25">
      <c r="A80" s="96" t="s">
        <v>93</v>
      </c>
      <c r="B80" s="41" t="s">
        <v>32</v>
      </c>
      <c r="C80" s="39" t="s">
        <v>32</v>
      </c>
      <c r="D80" s="39"/>
      <c r="E80" s="39" t="s">
        <v>113</v>
      </c>
      <c r="F80" s="39" t="s">
        <v>32</v>
      </c>
      <c r="G80" s="39" t="s">
        <v>32</v>
      </c>
      <c r="H80" s="40"/>
      <c r="I80" s="41"/>
      <c r="J80" s="39" t="s">
        <v>10</v>
      </c>
      <c r="K80" s="39"/>
      <c r="L80" s="39" t="s">
        <v>114</v>
      </c>
      <c r="M80" s="39"/>
      <c r="N80" s="39"/>
      <c r="O80" s="40"/>
      <c r="P80" s="41"/>
      <c r="Q80" s="39"/>
      <c r="R80" s="39" t="s">
        <v>6</v>
      </c>
      <c r="S80" s="39" t="s">
        <v>117</v>
      </c>
      <c r="T80" s="39"/>
      <c r="U80" s="39" t="s">
        <v>6</v>
      </c>
      <c r="V80" s="40" t="s">
        <v>6</v>
      </c>
      <c r="W80" s="41" t="s">
        <v>6</v>
      </c>
      <c r="X80" s="39" t="s">
        <v>6</v>
      </c>
      <c r="Y80" s="39"/>
      <c r="Z80" s="39"/>
      <c r="AA80" s="39" t="s">
        <v>6</v>
      </c>
      <c r="AB80" s="39" t="s">
        <v>6</v>
      </c>
      <c r="AC80" s="40" t="s">
        <v>118</v>
      </c>
      <c r="AD80" s="41"/>
      <c r="AE80" s="39"/>
      <c r="AF80" s="39" t="s">
        <v>32</v>
      </c>
      <c r="AG80" s="39" t="s">
        <v>32</v>
      </c>
      <c r="AH80" s="39" t="s">
        <v>112</v>
      </c>
      <c r="AI80" s="39"/>
      <c r="AJ80" s="40" t="s">
        <v>32</v>
      </c>
      <c r="AK80" s="41" t="s">
        <v>32</v>
      </c>
      <c r="AL80" s="39" t="s">
        <v>32</v>
      </c>
      <c r="AM80" s="39"/>
      <c r="AN80" s="39" t="s">
        <v>113</v>
      </c>
      <c r="AO80" s="39" t="s">
        <v>32</v>
      </c>
      <c r="AP80" s="39" t="s">
        <v>32</v>
      </c>
      <c r="AQ80" s="40"/>
      <c r="AR80" s="41"/>
      <c r="AS80" s="39" t="s">
        <v>10</v>
      </c>
      <c r="AT80" s="39"/>
      <c r="AU80" s="39"/>
      <c r="AV80" s="39"/>
      <c r="AW80" s="39"/>
      <c r="AX80" s="40"/>
    </row>
    <row r="81" spans="1:58" s="76" customFormat="1" x14ac:dyDescent="0.25">
      <c r="A81" s="96" t="s">
        <v>140</v>
      </c>
      <c r="B81" s="41"/>
      <c r="C81" s="39" t="s">
        <v>141</v>
      </c>
      <c r="D81" s="39" t="s">
        <v>117</v>
      </c>
      <c r="E81" s="39" t="s">
        <v>141</v>
      </c>
      <c r="F81" s="39" t="s">
        <v>141</v>
      </c>
      <c r="G81" s="39"/>
      <c r="H81" s="40"/>
      <c r="I81" s="141"/>
      <c r="J81" s="142" t="s">
        <v>142</v>
      </c>
      <c r="K81" s="142" t="s">
        <v>142</v>
      </c>
      <c r="L81" s="142" t="s">
        <v>142</v>
      </c>
      <c r="M81" s="142" t="s">
        <v>118</v>
      </c>
      <c r="N81" s="143"/>
      <c r="O81" s="144"/>
      <c r="P81" s="41"/>
      <c r="Q81" s="39" t="s">
        <v>141</v>
      </c>
      <c r="R81" s="39" t="s">
        <v>117</v>
      </c>
      <c r="S81" s="39" t="s">
        <v>141</v>
      </c>
      <c r="T81" s="39" t="s">
        <v>141</v>
      </c>
      <c r="U81" s="39"/>
      <c r="V81" s="40"/>
      <c r="W81" s="141"/>
      <c r="X81" s="142" t="s">
        <v>142</v>
      </c>
      <c r="Y81" s="142" t="s">
        <v>142</v>
      </c>
      <c r="Z81" s="142" t="s">
        <v>142</v>
      </c>
      <c r="AA81" s="142" t="s">
        <v>118</v>
      </c>
      <c r="AB81" s="143"/>
      <c r="AC81" s="144"/>
      <c r="AD81" s="41"/>
      <c r="AE81" s="39" t="s">
        <v>141</v>
      </c>
      <c r="AF81" s="39" t="s">
        <v>117</v>
      </c>
      <c r="AG81" s="39" t="s">
        <v>141</v>
      </c>
      <c r="AH81" s="39" t="s">
        <v>141</v>
      </c>
      <c r="AI81" s="39"/>
      <c r="AJ81" s="40"/>
      <c r="AK81" s="141"/>
      <c r="AL81" s="142" t="s">
        <v>142</v>
      </c>
      <c r="AM81" s="142" t="s">
        <v>142</v>
      </c>
      <c r="AN81" s="142" t="s">
        <v>142</v>
      </c>
      <c r="AO81" s="142" t="s">
        <v>118</v>
      </c>
      <c r="AP81" s="143"/>
      <c r="AQ81" s="144"/>
      <c r="AR81" s="41"/>
      <c r="AS81" s="39" t="s">
        <v>141</v>
      </c>
      <c r="AT81" s="39" t="s">
        <v>117</v>
      </c>
      <c r="AU81" s="39" t="s">
        <v>141</v>
      </c>
      <c r="AV81" s="39" t="s">
        <v>141</v>
      </c>
      <c r="AW81" s="39"/>
      <c r="AX81" s="40"/>
      <c r="AY81" s="56"/>
      <c r="AZ81" s="57"/>
      <c r="BA81" s="57"/>
      <c r="BB81" s="57"/>
      <c r="BC81" s="57"/>
      <c r="BD81" s="58"/>
      <c r="BE81" s="59"/>
      <c r="BF81" s="51"/>
    </row>
    <row r="82" spans="1:58" s="90" customFormat="1" x14ac:dyDescent="0.25">
      <c r="A82" s="104"/>
    </row>
  </sheetData>
  <mergeCells count="7">
    <mergeCell ref="AR1:AX1"/>
    <mergeCell ref="B1:H1"/>
    <mergeCell ref="I1:O1"/>
    <mergeCell ref="P1:V1"/>
    <mergeCell ref="W1:AC1"/>
    <mergeCell ref="AD1:AJ1"/>
    <mergeCell ref="AK1:AQ1"/>
  </mergeCells>
  <conditionalFormatting sqref="A3:A6">
    <cfRule type="cellIs" dxfId="8" priority="5" operator="equal">
      <formula>" "</formula>
    </cfRule>
  </conditionalFormatting>
  <conditionalFormatting sqref="A7:A18">
    <cfRule type="cellIs" dxfId="7" priority="4" operator="equal">
      <formula>" "</formula>
    </cfRule>
  </conditionalFormatting>
  <conditionalFormatting sqref="A66:A67">
    <cfRule type="cellIs" dxfId="6" priority="2" operator="equal">
      <formula>" "</formula>
    </cfRule>
  </conditionalFormatting>
  <conditionalFormatting sqref="A82">
    <cfRule type="cellIs" dxfId="5" priority="1" operator="equal">
      <formula>" 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66"/>
  <sheetViews>
    <sheetView workbookViewId="0">
      <selection activeCell="C2" sqref="C2"/>
    </sheetView>
  </sheetViews>
  <sheetFormatPr baseColWidth="10" defaultColWidth="11.42578125" defaultRowHeight="15" x14ac:dyDescent="0.25"/>
  <cols>
    <col min="2" max="2" width="14.42578125" style="37" bestFit="1" customWidth="1"/>
    <col min="3" max="3" width="15.28515625" bestFit="1" customWidth="1"/>
    <col min="4" max="4" width="11.42578125" style="37"/>
    <col min="5" max="5" width="11" bestFit="1" customWidth="1"/>
  </cols>
  <sheetData>
    <row r="1" spans="1:7" s="32" customFormat="1" x14ac:dyDescent="0.25">
      <c r="A1" s="33" t="s">
        <v>74</v>
      </c>
      <c r="B1" s="34" t="s">
        <v>75</v>
      </c>
      <c r="C1" s="33" t="s">
        <v>76</v>
      </c>
      <c r="D1" s="34" t="s">
        <v>77</v>
      </c>
      <c r="E1" s="33" t="s">
        <v>78</v>
      </c>
      <c r="G1" s="31"/>
    </row>
    <row r="2" spans="1:7" x14ac:dyDescent="0.25">
      <c r="A2" s="35">
        <v>42005</v>
      </c>
      <c r="B2" s="36">
        <f>WEEKDAY(A2,2)</f>
        <v>4</v>
      </c>
      <c r="C2" t="str">
        <f>IF(B2=1,"lundi",IF(B2=2,"mardi",IF(B2=3,"mercredi",IF(B2=4,"jeudi",IF(B2=5,"vendredi",IF(B2=6,"samedi",IF(B2=7,"dimanche","")))))))</f>
        <v>jeudi</v>
      </c>
      <c r="D2" s="37" t="s">
        <v>79</v>
      </c>
      <c r="E2" t="str">
        <f>CONCATENATE(C2,D2)</f>
        <v>jeudiA</v>
      </c>
    </row>
    <row r="3" spans="1:7" x14ac:dyDescent="0.25">
      <c r="A3" s="35">
        <v>42006</v>
      </c>
      <c r="B3" s="36">
        <f t="shared" ref="B3:B66" si="0">WEEKDAY(A3,2)</f>
        <v>5</v>
      </c>
      <c r="C3" t="str">
        <f t="shared" ref="C3:C66" si="1">IF(B3=1,"lundi",IF(B3=2,"mardi",IF(B3=3,"mercredi",IF(B3=4,"jeudi",IF(B3=5,"vendredi",IF(B3=6,"samedi",IF(B3=7,"dimanche","")))))))</f>
        <v>vendredi</v>
      </c>
      <c r="D3" s="37" t="s">
        <v>79</v>
      </c>
      <c r="E3" t="str">
        <f t="shared" ref="E3:E66" si="2">CONCATENATE(C3,D3)</f>
        <v>vendrediA</v>
      </c>
    </row>
    <row r="4" spans="1:7" x14ac:dyDescent="0.25">
      <c r="A4" s="35">
        <v>42007</v>
      </c>
      <c r="B4" s="36">
        <f t="shared" si="0"/>
        <v>6</v>
      </c>
      <c r="C4" t="str">
        <f t="shared" si="1"/>
        <v>samedi</v>
      </c>
      <c r="D4" s="37" t="s">
        <v>79</v>
      </c>
      <c r="E4" t="str">
        <f t="shared" si="2"/>
        <v>samediA</v>
      </c>
    </row>
    <row r="5" spans="1:7" x14ac:dyDescent="0.25">
      <c r="A5" s="35">
        <v>42008</v>
      </c>
      <c r="B5" s="36">
        <f t="shared" si="0"/>
        <v>7</v>
      </c>
      <c r="C5" t="str">
        <f t="shared" si="1"/>
        <v>dimanche</v>
      </c>
      <c r="D5" s="37" t="s">
        <v>80</v>
      </c>
      <c r="E5" t="str">
        <f t="shared" si="2"/>
        <v>dimancheB</v>
      </c>
    </row>
    <row r="6" spans="1:7" x14ac:dyDescent="0.25">
      <c r="A6" s="35">
        <v>42009</v>
      </c>
      <c r="B6" s="36">
        <f t="shared" si="0"/>
        <v>1</v>
      </c>
      <c r="C6" t="str">
        <f t="shared" si="1"/>
        <v>lundi</v>
      </c>
      <c r="D6" s="37" t="s">
        <v>80</v>
      </c>
      <c r="E6" t="str">
        <f t="shared" si="2"/>
        <v>lundiB</v>
      </c>
    </row>
    <row r="7" spans="1:7" x14ac:dyDescent="0.25">
      <c r="A7" s="35">
        <v>42010</v>
      </c>
      <c r="B7" s="36">
        <f t="shared" si="0"/>
        <v>2</v>
      </c>
      <c r="C7" t="str">
        <f t="shared" si="1"/>
        <v>mardi</v>
      </c>
      <c r="D7" s="37" t="s">
        <v>80</v>
      </c>
      <c r="E7" t="str">
        <f t="shared" si="2"/>
        <v>mardiB</v>
      </c>
    </row>
    <row r="8" spans="1:7" x14ac:dyDescent="0.25">
      <c r="A8" s="35">
        <v>42011</v>
      </c>
      <c r="B8" s="36">
        <f t="shared" si="0"/>
        <v>3</v>
      </c>
      <c r="C8" t="str">
        <f t="shared" si="1"/>
        <v>mercredi</v>
      </c>
      <c r="D8" s="37" t="s">
        <v>80</v>
      </c>
      <c r="E8" t="str">
        <f t="shared" si="2"/>
        <v>mercrediB</v>
      </c>
    </row>
    <row r="9" spans="1:7" x14ac:dyDescent="0.25">
      <c r="A9" s="35">
        <v>42012</v>
      </c>
      <c r="B9" s="36">
        <f t="shared" si="0"/>
        <v>4</v>
      </c>
      <c r="C9" t="str">
        <f t="shared" si="1"/>
        <v>jeudi</v>
      </c>
      <c r="D9" s="37" t="s">
        <v>80</v>
      </c>
      <c r="E9" t="str">
        <f t="shared" si="2"/>
        <v>jeudiB</v>
      </c>
    </row>
    <row r="10" spans="1:7" x14ac:dyDescent="0.25">
      <c r="A10" s="35">
        <v>42013</v>
      </c>
      <c r="B10" s="36">
        <f t="shared" si="0"/>
        <v>5</v>
      </c>
      <c r="C10" t="str">
        <f t="shared" si="1"/>
        <v>vendredi</v>
      </c>
      <c r="D10" s="37" t="s">
        <v>80</v>
      </c>
      <c r="E10" t="str">
        <f t="shared" si="2"/>
        <v>vendrediB</v>
      </c>
    </row>
    <row r="11" spans="1:7" x14ac:dyDescent="0.25">
      <c r="A11" s="35">
        <v>42014</v>
      </c>
      <c r="B11" s="36">
        <f t="shared" si="0"/>
        <v>6</v>
      </c>
      <c r="C11" t="str">
        <f t="shared" si="1"/>
        <v>samedi</v>
      </c>
      <c r="D11" s="37" t="s">
        <v>80</v>
      </c>
      <c r="E11" t="str">
        <f t="shared" si="2"/>
        <v>samediB</v>
      </c>
    </row>
    <row r="12" spans="1:7" x14ac:dyDescent="0.25">
      <c r="A12" s="35">
        <v>42015</v>
      </c>
      <c r="B12" s="36">
        <f t="shared" si="0"/>
        <v>7</v>
      </c>
      <c r="C12" t="str">
        <f t="shared" si="1"/>
        <v>dimanche</v>
      </c>
      <c r="D12" s="37" t="s">
        <v>81</v>
      </c>
      <c r="E12" t="str">
        <f t="shared" si="2"/>
        <v>dimancheC</v>
      </c>
    </row>
    <row r="13" spans="1:7" x14ac:dyDescent="0.25">
      <c r="A13" s="35">
        <v>42016</v>
      </c>
      <c r="B13" s="36">
        <f t="shared" si="0"/>
        <v>1</v>
      </c>
      <c r="C13" t="str">
        <f t="shared" si="1"/>
        <v>lundi</v>
      </c>
      <c r="D13" s="37" t="s">
        <v>81</v>
      </c>
      <c r="E13" t="str">
        <f t="shared" si="2"/>
        <v>lundiC</v>
      </c>
    </row>
    <row r="14" spans="1:7" x14ac:dyDescent="0.25">
      <c r="A14" s="35">
        <v>42017</v>
      </c>
      <c r="B14" s="36">
        <f t="shared" si="0"/>
        <v>2</v>
      </c>
      <c r="C14" t="str">
        <f t="shared" si="1"/>
        <v>mardi</v>
      </c>
      <c r="D14" s="37" t="s">
        <v>81</v>
      </c>
      <c r="E14" t="str">
        <f t="shared" si="2"/>
        <v>mardiC</v>
      </c>
    </row>
    <row r="15" spans="1:7" x14ac:dyDescent="0.25">
      <c r="A15" s="35">
        <v>42018</v>
      </c>
      <c r="B15" s="36">
        <f t="shared" si="0"/>
        <v>3</v>
      </c>
      <c r="C15" t="str">
        <f t="shared" si="1"/>
        <v>mercredi</v>
      </c>
      <c r="D15" s="37" t="s">
        <v>81</v>
      </c>
      <c r="E15" t="str">
        <f t="shared" si="2"/>
        <v>mercrediC</v>
      </c>
    </row>
    <row r="16" spans="1:7" x14ac:dyDescent="0.25">
      <c r="A16" s="35">
        <v>42019</v>
      </c>
      <c r="B16" s="36">
        <f t="shared" si="0"/>
        <v>4</v>
      </c>
      <c r="C16" t="str">
        <f t="shared" si="1"/>
        <v>jeudi</v>
      </c>
      <c r="D16" s="37" t="s">
        <v>81</v>
      </c>
      <c r="E16" t="str">
        <f t="shared" si="2"/>
        <v>jeudiC</v>
      </c>
    </row>
    <row r="17" spans="1:5" x14ac:dyDescent="0.25">
      <c r="A17" s="35">
        <v>42020</v>
      </c>
      <c r="B17" s="36">
        <f t="shared" si="0"/>
        <v>5</v>
      </c>
      <c r="C17" t="str">
        <f t="shared" si="1"/>
        <v>vendredi</v>
      </c>
      <c r="D17" s="37" t="s">
        <v>81</v>
      </c>
      <c r="E17" t="str">
        <f t="shared" si="2"/>
        <v>vendrediC</v>
      </c>
    </row>
    <row r="18" spans="1:5" x14ac:dyDescent="0.25">
      <c r="A18" s="35">
        <v>42021</v>
      </c>
      <c r="B18" s="36">
        <f t="shared" si="0"/>
        <v>6</v>
      </c>
      <c r="C18" t="str">
        <f t="shared" si="1"/>
        <v>samedi</v>
      </c>
      <c r="D18" s="37" t="s">
        <v>81</v>
      </c>
      <c r="E18" t="str">
        <f t="shared" si="2"/>
        <v>samediC</v>
      </c>
    </row>
    <row r="19" spans="1:5" x14ac:dyDescent="0.25">
      <c r="A19" s="35">
        <v>42022</v>
      </c>
      <c r="B19" s="36">
        <f t="shared" si="0"/>
        <v>7</v>
      </c>
      <c r="C19" t="str">
        <f t="shared" si="1"/>
        <v>dimanche</v>
      </c>
      <c r="D19" s="37" t="s">
        <v>82</v>
      </c>
      <c r="E19" t="str">
        <f t="shared" si="2"/>
        <v>dimancheD</v>
      </c>
    </row>
    <row r="20" spans="1:5" x14ac:dyDescent="0.25">
      <c r="A20" s="35">
        <v>42023</v>
      </c>
      <c r="B20" s="36">
        <f t="shared" si="0"/>
        <v>1</v>
      </c>
      <c r="C20" t="str">
        <f t="shared" si="1"/>
        <v>lundi</v>
      </c>
      <c r="D20" s="37" t="s">
        <v>82</v>
      </c>
      <c r="E20" t="str">
        <f t="shared" si="2"/>
        <v>lundiD</v>
      </c>
    </row>
    <row r="21" spans="1:5" x14ac:dyDescent="0.25">
      <c r="A21" s="35">
        <v>42024</v>
      </c>
      <c r="B21" s="36">
        <f t="shared" si="0"/>
        <v>2</v>
      </c>
      <c r="C21" t="str">
        <f t="shared" si="1"/>
        <v>mardi</v>
      </c>
      <c r="D21" s="37" t="s">
        <v>82</v>
      </c>
      <c r="E21" t="str">
        <f t="shared" si="2"/>
        <v>mardiD</v>
      </c>
    </row>
    <row r="22" spans="1:5" x14ac:dyDescent="0.25">
      <c r="A22" s="35">
        <v>42025</v>
      </c>
      <c r="B22" s="36">
        <f t="shared" si="0"/>
        <v>3</v>
      </c>
      <c r="C22" t="str">
        <f t="shared" si="1"/>
        <v>mercredi</v>
      </c>
      <c r="D22" s="37" t="s">
        <v>82</v>
      </c>
      <c r="E22" t="str">
        <f t="shared" si="2"/>
        <v>mercrediD</v>
      </c>
    </row>
    <row r="23" spans="1:5" x14ac:dyDescent="0.25">
      <c r="A23" s="35">
        <v>42026</v>
      </c>
      <c r="B23" s="36">
        <f t="shared" si="0"/>
        <v>4</v>
      </c>
      <c r="C23" t="str">
        <f t="shared" si="1"/>
        <v>jeudi</v>
      </c>
      <c r="D23" s="37" t="s">
        <v>82</v>
      </c>
      <c r="E23" t="str">
        <f t="shared" si="2"/>
        <v>jeudiD</v>
      </c>
    </row>
    <row r="24" spans="1:5" x14ac:dyDescent="0.25">
      <c r="A24" s="35">
        <v>42027</v>
      </c>
      <c r="B24" s="36">
        <f t="shared" si="0"/>
        <v>5</v>
      </c>
      <c r="C24" t="str">
        <f t="shared" si="1"/>
        <v>vendredi</v>
      </c>
      <c r="D24" s="37" t="s">
        <v>82</v>
      </c>
      <c r="E24" t="str">
        <f t="shared" si="2"/>
        <v>vendrediD</v>
      </c>
    </row>
    <row r="25" spans="1:5" x14ac:dyDescent="0.25">
      <c r="A25" s="35">
        <v>42028</v>
      </c>
      <c r="B25" s="36">
        <f t="shared" si="0"/>
        <v>6</v>
      </c>
      <c r="C25" t="str">
        <f t="shared" si="1"/>
        <v>samedi</v>
      </c>
      <c r="D25" s="37" t="s">
        <v>82</v>
      </c>
      <c r="E25" t="str">
        <f t="shared" si="2"/>
        <v>samediD</v>
      </c>
    </row>
    <row r="26" spans="1:5" x14ac:dyDescent="0.25">
      <c r="A26" s="35">
        <v>42029</v>
      </c>
      <c r="B26" s="36">
        <f t="shared" si="0"/>
        <v>7</v>
      </c>
      <c r="C26" t="str">
        <f t="shared" si="1"/>
        <v>dimanche</v>
      </c>
      <c r="D26" s="37" t="s">
        <v>83</v>
      </c>
      <c r="E26" t="str">
        <f t="shared" si="2"/>
        <v>dimancheE</v>
      </c>
    </row>
    <row r="27" spans="1:5" x14ac:dyDescent="0.25">
      <c r="A27" s="35">
        <v>42030</v>
      </c>
      <c r="B27" s="36">
        <f t="shared" si="0"/>
        <v>1</v>
      </c>
      <c r="C27" t="str">
        <f t="shared" si="1"/>
        <v>lundi</v>
      </c>
      <c r="D27" s="37" t="s">
        <v>83</v>
      </c>
      <c r="E27" t="str">
        <f t="shared" si="2"/>
        <v>lundiE</v>
      </c>
    </row>
    <row r="28" spans="1:5" x14ac:dyDescent="0.25">
      <c r="A28" s="35">
        <v>42031</v>
      </c>
      <c r="B28" s="36">
        <f t="shared" si="0"/>
        <v>2</v>
      </c>
      <c r="C28" t="str">
        <f t="shared" si="1"/>
        <v>mardi</v>
      </c>
      <c r="D28" s="37" t="s">
        <v>83</v>
      </c>
      <c r="E28" t="str">
        <f t="shared" si="2"/>
        <v>mardiE</v>
      </c>
    </row>
    <row r="29" spans="1:5" x14ac:dyDescent="0.25">
      <c r="A29" s="35">
        <v>42032</v>
      </c>
      <c r="B29" s="36">
        <f t="shared" si="0"/>
        <v>3</v>
      </c>
      <c r="C29" t="str">
        <f t="shared" si="1"/>
        <v>mercredi</v>
      </c>
      <c r="D29" s="37" t="s">
        <v>83</v>
      </c>
      <c r="E29" t="str">
        <f t="shared" si="2"/>
        <v>mercrediE</v>
      </c>
    </row>
    <row r="30" spans="1:5" x14ac:dyDescent="0.25">
      <c r="A30" s="35">
        <v>42033</v>
      </c>
      <c r="B30" s="36">
        <f t="shared" si="0"/>
        <v>4</v>
      </c>
      <c r="C30" t="str">
        <f t="shared" si="1"/>
        <v>jeudi</v>
      </c>
      <c r="D30" s="37" t="s">
        <v>83</v>
      </c>
      <c r="E30" t="str">
        <f t="shared" si="2"/>
        <v>jeudiE</v>
      </c>
    </row>
    <row r="31" spans="1:5" x14ac:dyDescent="0.25">
      <c r="A31" s="35">
        <v>42034</v>
      </c>
      <c r="B31" s="36">
        <f t="shared" si="0"/>
        <v>5</v>
      </c>
      <c r="C31" t="str">
        <f t="shared" si="1"/>
        <v>vendredi</v>
      </c>
      <c r="D31" s="37" t="s">
        <v>83</v>
      </c>
      <c r="E31" t="str">
        <f t="shared" si="2"/>
        <v>vendrediE</v>
      </c>
    </row>
    <row r="32" spans="1:5" x14ac:dyDescent="0.25">
      <c r="A32" s="35">
        <v>42035</v>
      </c>
      <c r="B32" s="36">
        <f t="shared" si="0"/>
        <v>6</v>
      </c>
      <c r="C32" t="str">
        <f t="shared" si="1"/>
        <v>samedi</v>
      </c>
      <c r="D32" s="37" t="s">
        <v>83</v>
      </c>
      <c r="E32" t="str">
        <f t="shared" si="2"/>
        <v>samediE</v>
      </c>
    </row>
    <row r="33" spans="1:5" x14ac:dyDescent="0.25">
      <c r="A33" s="35">
        <v>42036</v>
      </c>
      <c r="B33" s="36">
        <f t="shared" si="0"/>
        <v>7</v>
      </c>
      <c r="C33" t="str">
        <f t="shared" si="1"/>
        <v>dimanche</v>
      </c>
      <c r="D33" s="37" t="s">
        <v>84</v>
      </c>
      <c r="E33" t="str">
        <f t="shared" si="2"/>
        <v>dimancheF</v>
      </c>
    </row>
    <row r="34" spans="1:5" x14ac:dyDescent="0.25">
      <c r="A34" s="35">
        <v>42037</v>
      </c>
      <c r="B34" s="36">
        <f t="shared" si="0"/>
        <v>1</v>
      </c>
      <c r="C34" t="str">
        <f t="shared" si="1"/>
        <v>lundi</v>
      </c>
      <c r="D34" s="37" t="s">
        <v>84</v>
      </c>
      <c r="E34" t="str">
        <f t="shared" si="2"/>
        <v>lundiF</v>
      </c>
    </row>
    <row r="35" spans="1:5" x14ac:dyDescent="0.25">
      <c r="A35" s="35">
        <v>42038</v>
      </c>
      <c r="B35" s="36">
        <f t="shared" si="0"/>
        <v>2</v>
      </c>
      <c r="C35" t="str">
        <f t="shared" si="1"/>
        <v>mardi</v>
      </c>
      <c r="D35" s="37" t="s">
        <v>84</v>
      </c>
      <c r="E35" t="str">
        <f t="shared" si="2"/>
        <v>mardiF</v>
      </c>
    </row>
    <row r="36" spans="1:5" x14ac:dyDescent="0.25">
      <c r="A36" s="35">
        <v>42039</v>
      </c>
      <c r="B36" s="36">
        <f t="shared" si="0"/>
        <v>3</v>
      </c>
      <c r="C36" t="str">
        <f t="shared" si="1"/>
        <v>mercredi</v>
      </c>
      <c r="D36" s="37" t="s">
        <v>84</v>
      </c>
      <c r="E36" t="str">
        <f t="shared" si="2"/>
        <v>mercrediF</v>
      </c>
    </row>
    <row r="37" spans="1:5" x14ac:dyDescent="0.25">
      <c r="A37" s="35">
        <v>42040</v>
      </c>
      <c r="B37" s="36">
        <f t="shared" si="0"/>
        <v>4</v>
      </c>
      <c r="C37" t="str">
        <f t="shared" si="1"/>
        <v>jeudi</v>
      </c>
      <c r="D37" s="37" t="s">
        <v>84</v>
      </c>
      <c r="E37" t="str">
        <f t="shared" si="2"/>
        <v>jeudiF</v>
      </c>
    </row>
    <row r="38" spans="1:5" x14ac:dyDescent="0.25">
      <c r="A38" s="35">
        <v>42041</v>
      </c>
      <c r="B38" s="36">
        <f t="shared" si="0"/>
        <v>5</v>
      </c>
      <c r="C38" t="str">
        <f t="shared" si="1"/>
        <v>vendredi</v>
      </c>
      <c r="D38" s="37" t="s">
        <v>84</v>
      </c>
      <c r="E38" t="str">
        <f t="shared" si="2"/>
        <v>vendrediF</v>
      </c>
    </row>
    <row r="39" spans="1:5" x14ac:dyDescent="0.25">
      <c r="A39" s="35">
        <v>42042</v>
      </c>
      <c r="B39" s="36">
        <f t="shared" si="0"/>
        <v>6</v>
      </c>
      <c r="C39" t="str">
        <f t="shared" si="1"/>
        <v>samedi</v>
      </c>
      <c r="D39" s="37" t="s">
        <v>84</v>
      </c>
      <c r="E39" t="str">
        <f t="shared" si="2"/>
        <v>samediF</v>
      </c>
    </row>
    <row r="40" spans="1:5" x14ac:dyDescent="0.25">
      <c r="A40" s="35">
        <v>42043</v>
      </c>
      <c r="B40" s="36">
        <f t="shared" si="0"/>
        <v>7</v>
      </c>
      <c r="C40" t="str">
        <f t="shared" si="1"/>
        <v>dimanche</v>
      </c>
      <c r="D40" s="37" t="s">
        <v>85</v>
      </c>
      <c r="E40" t="str">
        <f t="shared" si="2"/>
        <v>dimancheG</v>
      </c>
    </row>
    <row r="41" spans="1:5" x14ac:dyDescent="0.25">
      <c r="A41" s="35">
        <v>42044</v>
      </c>
      <c r="B41" s="36">
        <f t="shared" si="0"/>
        <v>1</v>
      </c>
      <c r="C41" t="str">
        <f t="shared" si="1"/>
        <v>lundi</v>
      </c>
      <c r="D41" s="37" t="s">
        <v>85</v>
      </c>
      <c r="E41" t="str">
        <f t="shared" si="2"/>
        <v>lundiG</v>
      </c>
    </row>
    <row r="42" spans="1:5" x14ac:dyDescent="0.25">
      <c r="A42" s="35">
        <v>42045</v>
      </c>
      <c r="B42" s="36">
        <f t="shared" si="0"/>
        <v>2</v>
      </c>
      <c r="C42" t="str">
        <f t="shared" si="1"/>
        <v>mardi</v>
      </c>
      <c r="D42" s="37" t="s">
        <v>85</v>
      </c>
      <c r="E42" t="str">
        <f t="shared" si="2"/>
        <v>mardiG</v>
      </c>
    </row>
    <row r="43" spans="1:5" x14ac:dyDescent="0.25">
      <c r="A43" s="35">
        <v>42046</v>
      </c>
      <c r="B43" s="36">
        <f t="shared" si="0"/>
        <v>3</v>
      </c>
      <c r="C43" t="str">
        <f t="shared" si="1"/>
        <v>mercredi</v>
      </c>
      <c r="D43" s="37" t="s">
        <v>85</v>
      </c>
      <c r="E43" t="str">
        <f t="shared" si="2"/>
        <v>mercrediG</v>
      </c>
    </row>
    <row r="44" spans="1:5" x14ac:dyDescent="0.25">
      <c r="A44" s="35">
        <v>42047</v>
      </c>
      <c r="B44" s="36">
        <f t="shared" si="0"/>
        <v>4</v>
      </c>
      <c r="C44" t="str">
        <f t="shared" si="1"/>
        <v>jeudi</v>
      </c>
      <c r="D44" s="37" t="s">
        <v>85</v>
      </c>
      <c r="E44" t="str">
        <f t="shared" si="2"/>
        <v>jeudiG</v>
      </c>
    </row>
    <row r="45" spans="1:5" x14ac:dyDescent="0.25">
      <c r="A45" s="35">
        <v>42048</v>
      </c>
      <c r="B45" s="36">
        <f t="shared" si="0"/>
        <v>5</v>
      </c>
      <c r="C45" t="str">
        <f t="shared" si="1"/>
        <v>vendredi</v>
      </c>
      <c r="D45" s="37" t="s">
        <v>85</v>
      </c>
      <c r="E45" t="str">
        <f t="shared" si="2"/>
        <v>vendrediG</v>
      </c>
    </row>
    <row r="46" spans="1:5" x14ac:dyDescent="0.25">
      <c r="A46" s="35">
        <v>42049</v>
      </c>
      <c r="B46" s="36">
        <f t="shared" si="0"/>
        <v>6</v>
      </c>
      <c r="C46" t="str">
        <f t="shared" si="1"/>
        <v>samedi</v>
      </c>
      <c r="D46" s="37" t="s">
        <v>85</v>
      </c>
      <c r="E46" t="str">
        <f t="shared" si="2"/>
        <v>samediG</v>
      </c>
    </row>
    <row r="47" spans="1:5" x14ac:dyDescent="0.25">
      <c r="A47" s="35">
        <v>42050</v>
      </c>
      <c r="B47" s="36">
        <f t="shared" si="0"/>
        <v>7</v>
      </c>
      <c r="C47" t="str">
        <f t="shared" si="1"/>
        <v>dimanche</v>
      </c>
      <c r="D47" s="37" t="s">
        <v>79</v>
      </c>
      <c r="E47" t="str">
        <f t="shared" si="2"/>
        <v>dimancheA</v>
      </c>
    </row>
    <row r="48" spans="1:5" x14ac:dyDescent="0.25">
      <c r="A48" s="35">
        <v>42051</v>
      </c>
      <c r="B48" s="36">
        <f t="shared" si="0"/>
        <v>1</v>
      </c>
      <c r="C48" t="str">
        <f t="shared" si="1"/>
        <v>lundi</v>
      </c>
      <c r="D48" s="37" t="s">
        <v>79</v>
      </c>
      <c r="E48" t="str">
        <f t="shared" si="2"/>
        <v>lundiA</v>
      </c>
    </row>
    <row r="49" spans="1:5" x14ac:dyDescent="0.25">
      <c r="A49" s="35">
        <v>42052</v>
      </c>
      <c r="B49" s="36">
        <f t="shared" si="0"/>
        <v>2</v>
      </c>
      <c r="C49" t="str">
        <f t="shared" si="1"/>
        <v>mardi</v>
      </c>
      <c r="D49" s="37" t="s">
        <v>79</v>
      </c>
      <c r="E49" t="str">
        <f t="shared" si="2"/>
        <v>mardiA</v>
      </c>
    </row>
    <row r="50" spans="1:5" x14ac:dyDescent="0.25">
      <c r="A50" s="35">
        <v>42053</v>
      </c>
      <c r="B50" s="36">
        <f t="shared" si="0"/>
        <v>3</v>
      </c>
      <c r="C50" t="str">
        <f t="shared" si="1"/>
        <v>mercredi</v>
      </c>
      <c r="D50" s="37" t="s">
        <v>79</v>
      </c>
      <c r="E50" t="str">
        <f t="shared" si="2"/>
        <v>mercrediA</v>
      </c>
    </row>
    <row r="51" spans="1:5" x14ac:dyDescent="0.25">
      <c r="A51" s="35">
        <v>42054</v>
      </c>
      <c r="B51" s="36">
        <f t="shared" si="0"/>
        <v>4</v>
      </c>
      <c r="C51" t="str">
        <f t="shared" si="1"/>
        <v>jeudi</v>
      </c>
      <c r="D51" s="37" t="s">
        <v>79</v>
      </c>
      <c r="E51" t="str">
        <f t="shared" si="2"/>
        <v>jeudiA</v>
      </c>
    </row>
    <row r="52" spans="1:5" x14ac:dyDescent="0.25">
      <c r="A52" s="35">
        <v>42055</v>
      </c>
      <c r="B52" s="36">
        <f t="shared" si="0"/>
        <v>5</v>
      </c>
      <c r="C52" t="str">
        <f t="shared" si="1"/>
        <v>vendredi</v>
      </c>
      <c r="D52" s="37" t="s">
        <v>79</v>
      </c>
      <c r="E52" t="str">
        <f t="shared" si="2"/>
        <v>vendrediA</v>
      </c>
    </row>
    <row r="53" spans="1:5" x14ac:dyDescent="0.25">
      <c r="A53" s="35">
        <v>42056</v>
      </c>
      <c r="B53" s="36">
        <f t="shared" si="0"/>
        <v>6</v>
      </c>
      <c r="C53" t="str">
        <f t="shared" si="1"/>
        <v>samedi</v>
      </c>
      <c r="D53" s="37" t="s">
        <v>79</v>
      </c>
      <c r="E53" t="str">
        <f t="shared" si="2"/>
        <v>samediA</v>
      </c>
    </row>
    <row r="54" spans="1:5" x14ac:dyDescent="0.25">
      <c r="A54" s="35">
        <v>42057</v>
      </c>
      <c r="B54" s="36">
        <f t="shared" si="0"/>
        <v>7</v>
      </c>
      <c r="C54" t="str">
        <f t="shared" si="1"/>
        <v>dimanche</v>
      </c>
      <c r="D54" s="37" t="s">
        <v>80</v>
      </c>
      <c r="E54" t="str">
        <f t="shared" si="2"/>
        <v>dimancheB</v>
      </c>
    </row>
    <row r="55" spans="1:5" x14ac:dyDescent="0.25">
      <c r="A55" s="35">
        <v>42058</v>
      </c>
      <c r="B55" s="36">
        <f t="shared" si="0"/>
        <v>1</v>
      </c>
      <c r="C55" t="str">
        <f t="shared" si="1"/>
        <v>lundi</v>
      </c>
      <c r="D55" s="37" t="s">
        <v>80</v>
      </c>
      <c r="E55" t="str">
        <f t="shared" si="2"/>
        <v>lundiB</v>
      </c>
    </row>
    <row r="56" spans="1:5" x14ac:dyDescent="0.25">
      <c r="A56" s="35">
        <v>42059</v>
      </c>
      <c r="B56" s="36">
        <f t="shared" si="0"/>
        <v>2</v>
      </c>
      <c r="C56" t="str">
        <f t="shared" si="1"/>
        <v>mardi</v>
      </c>
      <c r="D56" s="37" t="s">
        <v>80</v>
      </c>
      <c r="E56" t="str">
        <f t="shared" si="2"/>
        <v>mardiB</v>
      </c>
    </row>
    <row r="57" spans="1:5" x14ac:dyDescent="0.25">
      <c r="A57" s="35">
        <v>42060</v>
      </c>
      <c r="B57" s="36">
        <f t="shared" si="0"/>
        <v>3</v>
      </c>
      <c r="C57" t="str">
        <f t="shared" si="1"/>
        <v>mercredi</v>
      </c>
      <c r="D57" s="37" t="s">
        <v>80</v>
      </c>
      <c r="E57" t="str">
        <f t="shared" si="2"/>
        <v>mercrediB</v>
      </c>
    </row>
    <row r="58" spans="1:5" x14ac:dyDescent="0.25">
      <c r="A58" s="35">
        <v>42061</v>
      </c>
      <c r="B58" s="36">
        <f t="shared" si="0"/>
        <v>4</v>
      </c>
      <c r="C58" t="str">
        <f t="shared" si="1"/>
        <v>jeudi</v>
      </c>
      <c r="D58" s="37" t="s">
        <v>80</v>
      </c>
      <c r="E58" t="str">
        <f t="shared" si="2"/>
        <v>jeudiB</v>
      </c>
    </row>
    <row r="59" spans="1:5" x14ac:dyDescent="0.25">
      <c r="A59" s="35">
        <v>42062</v>
      </c>
      <c r="B59" s="36">
        <f t="shared" si="0"/>
        <v>5</v>
      </c>
      <c r="C59" t="str">
        <f t="shared" si="1"/>
        <v>vendredi</v>
      </c>
      <c r="D59" s="37" t="s">
        <v>80</v>
      </c>
      <c r="E59" t="str">
        <f t="shared" si="2"/>
        <v>vendrediB</v>
      </c>
    </row>
    <row r="60" spans="1:5" x14ac:dyDescent="0.25">
      <c r="A60" s="35">
        <v>42063</v>
      </c>
      <c r="B60" s="36">
        <f t="shared" si="0"/>
        <v>6</v>
      </c>
      <c r="C60" t="str">
        <f t="shared" si="1"/>
        <v>samedi</v>
      </c>
      <c r="D60" s="37" t="s">
        <v>80</v>
      </c>
      <c r="E60" t="str">
        <f t="shared" si="2"/>
        <v>samediB</v>
      </c>
    </row>
    <row r="61" spans="1:5" x14ac:dyDescent="0.25">
      <c r="A61" s="35">
        <v>42064</v>
      </c>
      <c r="B61" s="36">
        <f t="shared" si="0"/>
        <v>7</v>
      </c>
      <c r="C61" t="str">
        <f t="shared" si="1"/>
        <v>dimanche</v>
      </c>
      <c r="D61" s="37" t="s">
        <v>81</v>
      </c>
      <c r="E61" t="str">
        <f t="shared" si="2"/>
        <v>dimancheC</v>
      </c>
    </row>
    <row r="62" spans="1:5" x14ac:dyDescent="0.25">
      <c r="A62" s="35">
        <v>42065</v>
      </c>
      <c r="B62" s="36">
        <f t="shared" si="0"/>
        <v>1</v>
      </c>
      <c r="C62" t="str">
        <f t="shared" si="1"/>
        <v>lundi</v>
      </c>
      <c r="D62" s="37" t="s">
        <v>81</v>
      </c>
      <c r="E62" t="str">
        <f t="shared" si="2"/>
        <v>lundiC</v>
      </c>
    </row>
    <row r="63" spans="1:5" x14ac:dyDescent="0.25">
      <c r="A63" s="35">
        <v>42066</v>
      </c>
      <c r="B63" s="36">
        <f t="shared" si="0"/>
        <v>2</v>
      </c>
      <c r="C63" t="str">
        <f t="shared" si="1"/>
        <v>mardi</v>
      </c>
      <c r="D63" s="37" t="s">
        <v>81</v>
      </c>
      <c r="E63" t="str">
        <f t="shared" si="2"/>
        <v>mardiC</v>
      </c>
    </row>
    <row r="64" spans="1:5" x14ac:dyDescent="0.25">
      <c r="A64" s="35">
        <v>42067</v>
      </c>
      <c r="B64" s="36">
        <f t="shared" si="0"/>
        <v>3</v>
      </c>
      <c r="C64" t="str">
        <f t="shared" si="1"/>
        <v>mercredi</v>
      </c>
      <c r="D64" s="37" t="s">
        <v>81</v>
      </c>
      <c r="E64" t="str">
        <f t="shared" si="2"/>
        <v>mercrediC</v>
      </c>
    </row>
    <row r="65" spans="1:5" x14ac:dyDescent="0.25">
      <c r="A65" s="35">
        <v>42068</v>
      </c>
      <c r="B65" s="36">
        <f t="shared" si="0"/>
        <v>4</v>
      </c>
      <c r="C65" t="str">
        <f t="shared" si="1"/>
        <v>jeudi</v>
      </c>
      <c r="D65" s="37" t="s">
        <v>81</v>
      </c>
      <c r="E65" t="str">
        <f t="shared" si="2"/>
        <v>jeudiC</v>
      </c>
    </row>
    <row r="66" spans="1:5" x14ac:dyDescent="0.25">
      <c r="A66" s="35">
        <v>42069</v>
      </c>
      <c r="B66" s="36">
        <f t="shared" si="0"/>
        <v>5</v>
      </c>
      <c r="C66" t="str">
        <f t="shared" si="1"/>
        <v>vendredi</v>
      </c>
      <c r="D66" s="37" t="s">
        <v>81</v>
      </c>
      <c r="E66" t="str">
        <f t="shared" si="2"/>
        <v>vendrediC</v>
      </c>
    </row>
    <row r="67" spans="1:5" x14ac:dyDescent="0.25">
      <c r="A67" s="35">
        <v>42070</v>
      </c>
      <c r="B67" s="36">
        <f t="shared" ref="B67:B130" si="3">WEEKDAY(A67,2)</f>
        <v>6</v>
      </c>
      <c r="C67" t="str">
        <f t="shared" ref="C67:C130" si="4">IF(B67=1,"lundi",IF(B67=2,"mardi",IF(B67=3,"mercredi",IF(B67=4,"jeudi",IF(B67=5,"vendredi",IF(B67=6,"samedi",IF(B67=7,"dimanche","")))))))</f>
        <v>samedi</v>
      </c>
      <c r="D67" s="37" t="s">
        <v>81</v>
      </c>
      <c r="E67" t="str">
        <f t="shared" ref="E67:E130" si="5">CONCATENATE(C67,D67)</f>
        <v>samediC</v>
      </c>
    </row>
    <row r="68" spans="1:5" x14ac:dyDescent="0.25">
      <c r="A68" s="35">
        <v>42071</v>
      </c>
      <c r="B68" s="36">
        <f t="shared" si="3"/>
        <v>7</v>
      </c>
      <c r="C68" t="str">
        <f t="shared" si="4"/>
        <v>dimanche</v>
      </c>
      <c r="D68" s="37" t="s">
        <v>82</v>
      </c>
      <c r="E68" t="str">
        <f t="shared" si="5"/>
        <v>dimancheD</v>
      </c>
    </row>
    <row r="69" spans="1:5" x14ac:dyDescent="0.25">
      <c r="A69" s="35">
        <v>42072</v>
      </c>
      <c r="B69" s="36">
        <f t="shared" si="3"/>
        <v>1</v>
      </c>
      <c r="C69" t="str">
        <f t="shared" si="4"/>
        <v>lundi</v>
      </c>
      <c r="D69" s="37" t="s">
        <v>82</v>
      </c>
      <c r="E69" t="str">
        <f t="shared" si="5"/>
        <v>lundiD</v>
      </c>
    </row>
    <row r="70" spans="1:5" x14ac:dyDescent="0.25">
      <c r="A70" s="35">
        <v>42073</v>
      </c>
      <c r="B70" s="36">
        <f t="shared" si="3"/>
        <v>2</v>
      </c>
      <c r="C70" t="str">
        <f t="shared" si="4"/>
        <v>mardi</v>
      </c>
      <c r="D70" s="37" t="s">
        <v>82</v>
      </c>
      <c r="E70" t="str">
        <f t="shared" si="5"/>
        <v>mardiD</v>
      </c>
    </row>
    <row r="71" spans="1:5" x14ac:dyDescent="0.25">
      <c r="A71" s="35">
        <v>42074</v>
      </c>
      <c r="B71" s="36">
        <f t="shared" si="3"/>
        <v>3</v>
      </c>
      <c r="C71" t="str">
        <f t="shared" si="4"/>
        <v>mercredi</v>
      </c>
      <c r="D71" s="37" t="s">
        <v>82</v>
      </c>
      <c r="E71" t="str">
        <f t="shared" si="5"/>
        <v>mercrediD</v>
      </c>
    </row>
    <row r="72" spans="1:5" x14ac:dyDescent="0.25">
      <c r="A72" s="35">
        <v>42075</v>
      </c>
      <c r="B72" s="36">
        <f t="shared" si="3"/>
        <v>4</v>
      </c>
      <c r="C72" t="str">
        <f t="shared" si="4"/>
        <v>jeudi</v>
      </c>
      <c r="D72" s="37" t="s">
        <v>82</v>
      </c>
      <c r="E72" t="str">
        <f t="shared" si="5"/>
        <v>jeudiD</v>
      </c>
    </row>
    <row r="73" spans="1:5" x14ac:dyDescent="0.25">
      <c r="A73" s="35">
        <v>42076</v>
      </c>
      <c r="B73" s="36">
        <f t="shared" si="3"/>
        <v>5</v>
      </c>
      <c r="C73" t="str">
        <f t="shared" si="4"/>
        <v>vendredi</v>
      </c>
      <c r="D73" s="37" t="s">
        <v>82</v>
      </c>
      <c r="E73" t="str">
        <f t="shared" si="5"/>
        <v>vendrediD</v>
      </c>
    </row>
    <row r="74" spans="1:5" x14ac:dyDescent="0.25">
      <c r="A74" s="35">
        <v>42077</v>
      </c>
      <c r="B74" s="36">
        <f t="shared" si="3"/>
        <v>6</v>
      </c>
      <c r="C74" t="str">
        <f t="shared" si="4"/>
        <v>samedi</v>
      </c>
      <c r="D74" s="37" t="s">
        <v>82</v>
      </c>
      <c r="E74" t="str">
        <f t="shared" si="5"/>
        <v>samediD</v>
      </c>
    </row>
    <row r="75" spans="1:5" x14ac:dyDescent="0.25">
      <c r="A75" s="35">
        <v>42078</v>
      </c>
      <c r="B75" s="36">
        <f t="shared" si="3"/>
        <v>7</v>
      </c>
      <c r="C75" t="str">
        <f t="shared" si="4"/>
        <v>dimanche</v>
      </c>
      <c r="D75" s="37" t="s">
        <v>83</v>
      </c>
      <c r="E75" t="str">
        <f t="shared" si="5"/>
        <v>dimancheE</v>
      </c>
    </row>
    <row r="76" spans="1:5" x14ac:dyDescent="0.25">
      <c r="A76" s="35">
        <v>42079</v>
      </c>
      <c r="B76" s="36">
        <f t="shared" si="3"/>
        <v>1</v>
      </c>
      <c r="C76" t="str">
        <f t="shared" si="4"/>
        <v>lundi</v>
      </c>
      <c r="D76" s="37" t="s">
        <v>83</v>
      </c>
      <c r="E76" t="str">
        <f t="shared" si="5"/>
        <v>lundiE</v>
      </c>
    </row>
    <row r="77" spans="1:5" x14ac:dyDescent="0.25">
      <c r="A77" s="35">
        <v>42080</v>
      </c>
      <c r="B77" s="36">
        <f t="shared" si="3"/>
        <v>2</v>
      </c>
      <c r="C77" t="str">
        <f t="shared" si="4"/>
        <v>mardi</v>
      </c>
      <c r="D77" s="37" t="s">
        <v>83</v>
      </c>
      <c r="E77" t="str">
        <f t="shared" si="5"/>
        <v>mardiE</v>
      </c>
    </row>
    <row r="78" spans="1:5" x14ac:dyDescent="0.25">
      <c r="A78" s="35">
        <v>42081</v>
      </c>
      <c r="B78" s="36">
        <f t="shared" si="3"/>
        <v>3</v>
      </c>
      <c r="C78" t="str">
        <f t="shared" si="4"/>
        <v>mercredi</v>
      </c>
      <c r="D78" s="37" t="s">
        <v>83</v>
      </c>
      <c r="E78" t="str">
        <f t="shared" si="5"/>
        <v>mercrediE</v>
      </c>
    </row>
    <row r="79" spans="1:5" x14ac:dyDescent="0.25">
      <c r="A79" s="35">
        <v>42082</v>
      </c>
      <c r="B79" s="36">
        <f t="shared" si="3"/>
        <v>4</v>
      </c>
      <c r="C79" t="str">
        <f t="shared" si="4"/>
        <v>jeudi</v>
      </c>
      <c r="D79" s="37" t="s">
        <v>83</v>
      </c>
      <c r="E79" t="str">
        <f t="shared" si="5"/>
        <v>jeudiE</v>
      </c>
    </row>
    <row r="80" spans="1:5" x14ac:dyDescent="0.25">
      <c r="A80" s="35">
        <v>42083</v>
      </c>
      <c r="B80" s="36">
        <f t="shared" si="3"/>
        <v>5</v>
      </c>
      <c r="C80" t="str">
        <f t="shared" si="4"/>
        <v>vendredi</v>
      </c>
      <c r="D80" s="37" t="s">
        <v>83</v>
      </c>
      <c r="E80" t="str">
        <f t="shared" si="5"/>
        <v>vendrediE</v>
      </c>
    </row>
    <row r="81" spans="1:5" x14ac:dyDescent="0.25">
      <c r="A81" s="35">
        <v>42084</v>
      </c>
      <c r="B81" s="36">
        <f t="shared" si="3"/>
        <v>6</v>
      </c>
      <c r="C81" t="str">
        <f t="shared" si="4"/>
        <v>samedi</v>
      </c>
      <c r="D81" s="37" t="s">
        <v>83</v>
      </c>
      <c r="E81" t="str">
        <f t="shared" si="5"/>
        <v>samediE</v>
      </c>
    </row>
    <row r="82" spans="1:5" x14ac:dyDescent="0.25">
      <c r="A82" s="35">
        <v>42085</v>
      </c>
      <c r="B82" s="36">
        <f t="shared" si="3"/>
        <v>7</v>
      </c>
      <c r="C82" t="str">
        <f t="shared" si="4"/>
        <v>dimanche</v>
      </c>
      <c r="D82" s="37" t="s">
        <v>84</v>
      </c>
      <c r="E82" t="str">
        <f t="shared" si="5"/>
        <v>dimancheF</v>
      </c>
    </row>
    <row r="83" spans="1:5" x14ac:dyDescent="0.25">
      <c r="A83" s="35">
        <v>42086</v>
      </c>
      <c r="B83" s="36">
        <f t="shared" si="3"/>
        <v>1</v>
      </c>
      <c r="C83" t="str">
        <f t="shared" si="4"/>
        <v>lundi</v>
      </c>
      <c r="D83" s="37" t="s">
        <v>84</v>
      </c>
      <c r="E83" t="str">
        <f t="shared" si="5"/>
        <v>lundiF</v>
      </c>
    </row>
    <row r="84" spans="1:5" x14ac:dyDescent="0.25">
      <c r="A84" s="35">
        <v>42087</v>
      </c>
      <c r="B84" s="36">
        <f t="shared" si="3"/>
        <v>2</v>
      </c>
      <c r="C84" t="str">
        <f t="shared" si="4"/>
        <v>mardi</v>
      </c>
      <c r="D84" s="37" t="s">
        <v>84</v>
      </c>
      <c r="E84" t="str">
        <f t="shared" si="5"/>
        <v>mardiF</v>
      </c>
    </row>
    <row r="85" spans="1:5" x14ac:dyDescent="0.25">
      <c r="A85" s="35">
        <v>42088</v>
      </c>
      <c r="B85" s="36">
        <f t="shared" si="3"/>
        <v>3</v>
      </c>
      <c r="C85" t="str">
        <f t="shared" si="4"/>
        <v>mercredi</v>
      </c>
      <c r="D85" s="37" t="s">
        <v>84</v>
      </c>
      <c r="E85" t="str">
        <f t="shared" si="5"/>
        <v>mercrediF</v>
      </c>
    </row>
    <row r="86" spans="1:5" x14ac:dyDescent="0.25">
      <c r="A86" s="35">
        <v>42089</v>
      </c>
      <c r="B86" s="36">
        <f t="shared" si="3"/>
        <v>4</v>
      </c>
      <c r="C86" t="str">
        <f t="shared" si="4"/>
        <v>jeudi</v>
      </c>
      <c r="D86" s="37" t="s">
        <v>84</v>
      </c>
      <c r="E86" t="str">
        <f t="shared" si="5"/>
        <v>jeudiF</v>
      </c>
    </row>
    <row r="87" spans="1:5" x14ac:dyDescent="0.25">
      <c r="A87" s="35">
        <v>42090</v>
      </c>
      <c r="B87" s="36">
        <f t="shared" si="3"/>
        <v>5</v>
      </c>
      <c r="C87" t="str">
        <f t="shared" si="4"/>
        <v>vendredi</v>
      </c>
      <c r="D87" s="37" t="s">
        <v>84</v>
      </c>
      <c r="E87" t="str">
        <f t="shared" si="5"/>
        <v>vendrediF</v>
      </c>
    </row>
    <row r="88" spans="1:5" x14ac:dyDescent="0.25">
      <c r="A88" s="35">
        <v>42091</v>
      </c>
      <c r="B88" s="36">
        <f t="shared" si="3"/>
        <v>6</v>
      </c>
      <c r="C88" t="str">
        <f t="shared" si="4"/>
        <v>samedi</v>
      </c>
      <c r="D88" s="37" t="s">
        <v>84</v>
      </c>
      <c r="E88" t="str">
        <f t="shared" si="5"/>
        <v>samediF</v>
      </c>
    </row>
    <row r="89" spans="1:5" x14ac:dyDescent="0.25">
      <c r="A89" s="35">
        <v>42092</v>
      </c>
      <c r="B89" s="36">
        <f t="shared" si="3"/>
        <v>7</v>
      </c>
      <c r="C89" t="str">
        <f t="shared" si="4"/>
        <v>dimanche</v>
      </c>
      <c r="D89" s="37" t="s">
        <v>85</v>
      </c>
      <c r="E89" t="str">
        <f t="shared" si="5"/>
        <v>dimancheG</v>
      </c>
    </row>
    <row r="90" spans="1:5" x14ac:dyDescent="0.25">
      <c r="A90" s="35">
        <v>42093</v>
      </c>
      <c r="B90" s="36">
        <f t="shared" si="3"/>
        <v>1</v>
      </c>
      <c r="C90" t="str">
        <f t="shared" si="4"/>
        <v>lundi</v>
      </c>
      <c r="D90" s="37" t="s">
        <v>85</v>
      </c>
      <c r="E90" t="str">
        <f t="shared" si="5"/>
        <v>lundiG</v>
      </c>
    </row>
    <row r="91" spans="1:5" x14ac:dyDescent="0.25">
      <c r="A91" s="35">
        <v>42094</v>
      </c>
      <c r="B91" s="36">
        <f t="shared" si="3"/>
        <v>2</v>
      </c>
      <c r="C91" t="str">
        <f t="shared" si="4"/>
        <v>mardi</v>
      </c>
      <c r="D91" s="37" t="s">
        <v>85</v>
      </c>
      <c r="E91" t="str">
        <f t="shared" si="5"/>
        <v>mardiG</v>
      </c>
    </row>
    <row r="92" spans="1:5" x14ac:dyDescent="0.25">
      <c r="A92" s="35">
        <v>42095</v>
      </c>
      <c r="B92" s="36">
        <f t="shared" si="3"/>
        <v>3</v>
      </c>
      <c r="C92" t="str">
        <f t="shared" si="4"/>
        <v>mercredi</v>
      </c>
      <c r="D92" s="37" t="s">
        <v>85</v>
      </c>
      <c r="E92" t="str">
        <f t="shared" si="5"/>
        <v>mercrediG</v>
      </c>
    </row>
    <row r="93" spans="1:5" x14ac:dyDescent="0.25">
      <c r="A93" s="35">
        <v>42096</v>
      </c>
      <c r="B93" s="36">
        <f t="shared" si="3"/>
        <v>4</v>
      </c>
      <c r="C93" t="str">
        <f t="shared" si="4"/>
        <v>jeudi</v>
      </c>
      <c r="D93" s="37" t="s">
        <v>85</v>
      </c>
      <c r="E93" t="str">
        <f t="shared" si="5"/>
        <v>jeudiG</v>
      </c>
    </row>
    <row r="94" spans="1:5" x14ac:dyDescent="0.25">
      <c r="A94" s="35">
        <v>42097</v>
      </c>
      <c r="B94" s="36">
        <f t="shared" si="3"/>
        <v>5</v>
      </c>
      <c r="C94" t="str">
        <f t="shared" si="4"/>
        <v>vendredi</v>
      </c>
      <c r="D94" s="37" t="s">
        <v>85</v>
      </c>
      <c r="E94" t="str">
        <f t="shared" si="5"/>
        <v>vendrediG</v>
      </c>
    </row>
    <row r="95" spans="1:5" x14ac:dyDescent="0.25">
      <c r="A95" s="35">
        <v>42098</v>
      </c>
      <c r="B95" s="36">
        <f t="shared" si="3"/>
        <v>6</v>
      </c>
      <c r="C95" t="str">
        <f t="shared" si="4"/>
        <v>samedi</v>
      </c>
      <c r="D95" s="37" t="s">
        <v>85</v>
      </c>
      <c r="E95" t="str">
        <f t="shared" si="5"/>
        <v>samediG</v>
      </c>
    </row>
    <row r="96" spans="1:5" x14ac:dyDescent="0.25">
      <c r="A96" s="35">
        <v>42099</v>
      </c>
      <c r="B96" s="36">
        <f t="shared" si="3"/>
        <v>7</v>
      </c>
      <c r="C96" t="str">
        <f t="shared" si="4"/>
        <v>dimanche</v>
      </c>
      <c r="D96" s="37" t="s">
        <v>79</v>
      </c>
      <c r="E96" t="str">
        <f t="shared" si="5"/>
        <v>dimancheA</v>
      </c>
    </row>
    <row r="97" spans="1:5" x14ac:dyDescent="0.25">
      <c r="A97" s="35">
        <v>42100</v>
      </c>
      <c r="B97" s="36">
        <f t="shared" si="3"/>
        <v>1</v>
      </c>
      <c r="C97" t="str">
        <f t="shared" si="4"/>
        <v>lundi</v>
      </c>
      <c r="D97" s="37" t="s">
        <v>79</v>
      </c>
      <c r="E97" t="str">
        <f t="shared" si="5"/>
        <v>lundiA</v>
      </c>
    </row>
    <row r="98" spans="1:5" x14ac:dyDescent="0.25">
      <c r="A98" s="35">
        <v>42101</v>
      </c>
      <c r="B98" s="36">
        <f t="shared" si="3"/>
        <v>2</v>
      </c>
      <c r="C98" t="str">
        <f t="shared" si="4"/>
        <v>mardi</v>
      </c>
      <c r="D98" s="37" t="s">
        <v>79</v>
      </c>
      <c r="E98" t="str">
        <f t="shared" si="5"/>
        <v>mardiA</v>
      </c>
    </row>
    <row r="99" spans="1:5" x14ac:dyDescent="0.25">
      <c r="A99" s="35">
        <v>42102</v>
      </c>
      <c r="B99" s="36">
        <f t="shared" si="3"/>
        <v>3</v>
      </c>
      <c r="C99" t="str">
        <f t="shared" si="4"/>
        <v>mercredi</v>
      </c>
      <c r="D99" s="37" t="s">
        <v>79</v>
      </c>
      <c r="E99" t="str">
        <f t="shared" si="5"/>
        <v>mercrediA</v>
      </c>
    </row>
    <row r="100" spans="1:5" x14ac:dyDescent="0.25">
      <c r="A100" s="35">
        <v>42103</v>
      </c>
      <c r="B100" s="36">
        <f t="shared" si="3"/>
        <v>4</v>
      </c>
      <c r="C100" t="str">
        <f t="shared" si="4"/>
        <v>jeudi</v>
      </c>
      <c r="D100" s="37" t="s">
        <v>79</v>
      </c>
      <c r="E100" t="str">
        <f t="shared" si="5"/>
        <v>jeudiA</v>
      </c>
    </row>
    <row r="101" spans="1:5" x14ac:dyDescent="0.25">
      <c r="A101" s="35">
        <v>42104</v>
      </c>
      <c r="B101" s="36">
        <f t="shared" si="3"/>
        <v>5</v>
      </c>
      <c r="C101" t="str">
        <f t="shared" si="4"/>
        <v>vendredi</v>
      </c>
      <c r="D101" s="37" t="s">
        <v>79</v>
      </c>
      <c r="E101" t="str">
        <f t="shared" si="5"/>
        <v>vendrediA</v>
      </c>
    </row>
    <row r="102" spans="1:5" x14ac:dyDescent="0.25">
      <c r="A102" s="35">
        <v>42105</v>
      </c>
      <c r="B102" s="36">
        <f t="shared" si="3"/>
        <v>6</v>
      </c>
      <c r="C102" t="str">
        <f t="shared" si="4"/>
        <v>samedi</v>
      </c>
      <c r="D102" s="37" t="s">
        <v>79</v>
      </c>
      <c r="E102" t="str">
        <f t="shared" si="5"/>
        <v>samediA</v>
      </c>
    </row>
    <row r="103" spans="1:5" x14ac:dyDescent="0.25">
      <c r="A103" s="35">
        <v>42106</v>
      </c>
      <c r="B103" s="36">
        <f t="shared" si="3"/>
        <v>7</v>
      </c>
      <c r="C103" t="str">
        <f t="shared" si="4"/>
        <v>dimanche</v>
      </c>
      <c r="D103" s="37" t="s">
        <v>80</v>
      </c>
      <c r="E103" t="str">
        <f t="shared" si="5"/>
        <v>dimancheB</v>
      </c>
    </row>
    <row r="104" spans="1:5" x14ac:dyDescent="0.25">
      <c r="A104" s="35">
        <v>42107</v>
      </c>
      <c r="B104" s="36">
        <f t="shared" si="3"/>
        <v>1</v>
      </c>
      <c r="C104" t="str">
        <f t="shared" si="4"/>
        <v>lundi</v>
      </c>
      <c r="D104" s="37" t="s">
        <v>80</v>
      </c>
      <c r="E104" t="str">
        <f t="shared" si="5"/>
        <v>lundiB</v>
      </c>
    </row>
    <row r="105" spans="1:5" x14ac:dyDescent="0.25">
      <c r="A105" s="35">
        <v>42108</v>
      </c>
      <c r="B105" s="36">
        <f t="shared" si="3"/>
        <v>2</v>
      </c>
      <c r="C105" t="str">
        <f t="shared" si="4"/>
        <v>mardi</v>
      </c>
      <c r="D105" s="37" t="s">
        <v>80</v>
      </c>
      <c r="E105" t="str">
        <f t="shared" si="5"/>
        <v>mardiB</v>
      </c>
    </row>
    <row r="106" spans="1:5" x14ac:dyDescent="0.25">
      <c r="A106" s="35">
        <v>42109</v>
      </c>
      <c r="B106" s="36">
        <f t="shared" si="3"/>
        <v>3</v>
      </c>
      <c r="C106" t="str">
        <f t="shared" si="4"/>
        <v>mercredi</v>
      </c>
      <c r="D106" s="37" t="s">
        <v>80</v>
      </c>
      <c r="E106" t="str">
        <f t="shared" si="5"/>
        <v>mercrediB</v>
      </c>
    </row>
    <row r="107" spans="1:5" x14ac:dyDescent="0.25">
      <c r="A107" s="35">
        <v>42110</v>
      </c>
      <c r="B107" s="36">
        <f t="shared" si="3"/>
        <v>4</v>
      </c>
      <c r="C107" t="str">
        <f t="shared" si="4"/>
        <v>jeudi</v>
      </c>
      <c r="D107" s="37" t="s">
        <v>80</v>
      </c>
      <c r="E107" t="str">
        <f t="shared" si="5"/>
        <v>jeudiB</v>
      </c>
    </row>
    <row r="108" spans="1:5" x14ac:dyDescent="0.25">
      <c r="A108" s="35">
        <v>42111</v>
      </c>
      <c r="B108" s="36">
        <f t="shared" si="3"/>
        <v>5</v>
      </c>
      <c r="C108" t="str">
        <f t="shared" si="4"/>
        <v>vendredi</v>
      </c>
      <c r="D108" s="37" t="s">
        <v>80</v>
      </c>
      <c r="E108" t="str">
        <f t="shared" si="5"/>
        <v>vendrediB</v>
      </c>
    </row>
    <row r="109" spans="1:5" x14ac:dyDescent="0.25">
      <c r="A109" s="35">
        <v>42112</v>
      </c>
      <c r="B109" s="36">
        <f t="shared" si="3"/>
        <v>6</v>
      </c>
      <c r="C109" t="str">
        <f t="shared" si="4"/>
        <v>samedi</v>
      </c>
      <c r="D109" s="37" t="s">
        <v>80</v>
      </c>
      <c r="E109" t="str">
        <f t="shared" si="5"/>
        <v>samediB</v>
      </c>
    </row>
    <row r="110" spans="1:5" x14ac:dyDescent="0.25">
      <c r="A110" s="35">
        <v>42113</v>
      </c>
      <c r="B110" s="36">
        <f t="shared" si="3"/>
        <v>7</v>
      </c>
      <c r="C110" t="str">
        <f t="shared" si="4"/>
        <v>dimanche</v>
      </c>
      <c r="D110" s="37" t="s">
        <v>81</v>
      </c>
      <c r="E110" t="str">
        <f t="shared" si="5"/>
        <v>dimancheC</v>
      </c>
    </row>
    <row r="111" spans="1:5" x14ac:dyDescent="0.25">
      <c r="A111" s="35">
        <v>42114</v>
      </c>
      <c r="B111" s="36">
        <f t="shared" si="3"/>
        <v>1</v>
      </c>
      <c r="C111" t="str">
        <f t="shared" si="4"/>
        <v>lundi</v>
      </c>
      <c r="D111" s="37" t="s">
        <v>81</v>
      </c>
      <c r="E111" t="str">
        <f t="shared" si="5"/>
        <v>lundiC</v>
      </c>
    </row>
    <row r="112" spans="1:5" x14ac:dyDescent="0.25">
      <c r="A112" s="35">
        <v>42115</v>
      </c>
      <c r="B112" s="36">
        <f t="shared" si="3"/>
        <v>2</v>
      </c>
      <c r="C112" t="str">
        <f t="shared" si="4"/>
        <v>mardi</v>
      </c>
      <c r="D112" s="37" t="s">
        <v>81</v>
      </c>
      <c r="E112" t="str">
        <f t="shared" si="5"/>
        <v>mardiC</v>
      </c>
    </row>
    <row r="113" spans="1:5" x14ac:dyDescent="0.25">
      <c r="A113" s="35">
        <v>42116</v>
      </c>
      <c r="B113" s="36">
        <f t="shared" si="3"/>
        <v>3</v>
      </c>
      <c r="C113" t="str">
        <f t="shared" si="4"/>
        <v>mercredi</v>
      </c>
      <c r="D113" s="37" t="s">
        <v>81</v>
      </c>
      <c r="E113" t="str">
        <f t="shared" si="5"/>
        <v>mercrediC</v>
      </c>
    </row>
    <row r="114" spans="1:5" x14ac:dyDescent="0.25">
      <c r="A114" s="35">
        <v>42117</v>
      </c>
      <c r="B114" s="36">
        <f t="shared" si="3"/>
        <v>4</v>
      </c>
      <c r="C114" t="str">
        <f t="shared" si="4"/>
        <v>jeudi</v>
      </c>
      <c r="D114" s="37" t="s">
        <v>81</v>
      </c>
      <c r="E114" t="str">
        <f t="shared" si="5"/>
        <v>jeudiC</v>
      </c>
    </row>
    <row r="115" spans="1:5" x14ac:dyDescent="0.25">
      <c r="A115" s="35">
        <v>42118</v>
      </c>
      <c r="B115" s="36">
        <f t="shared" si="3"/>
        <v>5</v>
      </c>
      <c r="C115" t="str">
        <f t="shared" si="4"/>
        <v>vendredi</v>
      </c>
      <c r="D115" s="37" t="s">
        <v>81</v>
      </c>
      <c r="E115" t="str">
        <f t="shared" si="5"/>
        <v>vendrediC</v>
      </c>
    </row>
    <row r="116" spans="1:5" x14ac:dyDescent="0.25">
      <c r="A116" s="35">
        <v>42119</v>
      </c>
      <c r="B116" s="36">
        <f t="shared" si="3"/>
        <v>6</v>
      </c>
      <c r="C116" t="str">
        <f t="shared" si="4"/>
        <v>samedi</v>
      </c>
      <c r="D116" s="37" t="s">
        <v>81</v>
      </c>
      <c r="E116" t="str">
        <f t="shared" si="5"/>
        <v>samediC</v>
      </c>
    </row>
    <row r="117" spans="1:5" x14ac:dyDescent="0.25">
      <c r="A117" s="35">
        <v>42120</v>
      </c>
      <c r="B117" s="36">
        <f t="shared" si="3"/>
        <v>7</v>
      </c>
      <c r="C117" t="str">
        <f t="shared" si="4"/>
        <v>dimanche</v>
      </c>
      <c r="D117" s="37" t="s">
        <v>82</v>
      </c>
      <c r="E117" t="str">
        <f t="shared" si="5"/>
        <v>dimancheD</v>
      </c>
    </row>
    <row r="118" spans="1:5" x14ac:dyDescent="0.25">
      <c r="A118" s="35">
        <v>42121</v>
      </c>
      <c r="B118" s="36">
        <f t="shared" si="3"/>
        <v>1</v>
      </c>
      <c r="C118" t="str">
        <f t="shared" si="4"/>
        <v>lundi</v>
      </c>
      <c r="D118" s="37" t="s">
        <v>82</v>
      </c>
      <c r="E118" t="str">
        <f t="shared" si="5"/>
        <v>lundiD</v>
      </c>
    </row>
    <row r="119" spans="1:5" x14ac:dyDescent="0.25">
      <c r="A119" s="35">
        <v>42122</v>
      </c>
      <c r="B119" s="36">
        <f t="shared" si="3"/>
        <v>2</v>
      </c>
      <c r="C119" t="str">
        <f t="shared" si="4"/>
        <v>mardi</v>
      </c>
      <c r="D119" s="37" t="s">
        <v>82</v>
      </c>
      <c r="E119" t="str">
        <f t="shared" si="5"/>
        <v>mardiD</v>
      </c>
    </row>
    <row r="120" spans="1:5" x14ac:dyDescent="0.25">
      <c r="A120" s="35">
        <v>42123</v>
      </c>
      <c r="B120" s="36">
        <f t="shared" si="3"/>
        <v>3</v>
      </c>
      <c r="C120" t="str">
        <f t="shared" si="4"/>
        <v>mercredi</v>
      </c>
      <c r="D120" s="37" t="s">
        <v>82</v>
      </c>
      <c r="E120" t="str">
        <f t="shared" si="5"/>
        <v>mercrediD</v>
      </c>
    </row>
    <row r="121" spans="1:5" x14ac:dyDescent="0.25">
      <c r="A121" s="35">
        <v>42124</v>
      </c>
      <c r="B121" s="36">
        <f t="shared" si="3"/>
        <v>4</v>
      </c>
      <c r="C121" t="str">
        <f t="shared" si="4"/>
        <v>jeudi</v>
      </c>
      <c r="D121" s="37" t="s">
        <v>82</v>
      </c>
      <c r="E121" t="str">
        <f t="shared" si="5"/>
        <v>jeudiD</v>
      </c>
    </row>
    <row r="122" spans="1:5" x14ac:dyDescent="0.25">
      <c r="A122" s="35">
        <v>42125</v>
      </c>
      <c r="B122" s="36">
        <f t="shared" si="3"/>
        <v>5</v>
      </c>
      <c r="C122" t="str">
        <f t="shared" si="4"/>
        <v>vendredi</v>
      </c>
      <c r="D122" s="37" t="s">
        <v>82</v>
      </c>
      <c r="E122" t="str">
        <f t="shared" si="5"/>
        <v>vendrediD</v>
      </c>
    </row>
    <row r="123" spans="1:5" x14ac:dyDescent="0.25">
      <c r="A123" s="35">
        <v>42126</v>
      </c>
      <c r="B123" s="36">
        <f t="shared" si="3"/>
        <v>6</v>
      </c>
      <c r="C123" t="str">
        <f t="shared" si="4"/>
        <v>samedi</v>
      </c>
      <c r="D123" s="37" t="s">
        <v>82</v>
      </c>
      <c r="E123" t="str">
        <f t="shared" si="5"/>
        <v>samediD</v>
      </c>
    </row>
    <row r="124" spans="1:5" x14ac:dyDescent="0.25">
      <c r="A124" s="35">
        <v>42127</v>
      </c>
      <c r="B124" s="36">
        <f t="shared" si="3"/>
        <v>7</v>
      </c>
      <c r="C124" t="str">
        <f t="shared" si="4"/>
        <v>dimanche</v>
      </c>
      <c r="D124" s="37" t="s">
        <v>83</v>
      </c>
      <c r="E124" t="str">
        <f t="shared" si="5"/>
        <v>dimancheE</v>
      </c>
    </row>
    <row r="125" spans="1:5" x14ac:dyDescent="0.25">
      <c r="A125" s="35">
        <v>42128</v>
      </c>
      <c r="B125" s="36">
        <f t="shared" si="3"/>
        <v>1</v>
      </c>
      <c r="C125" t="str">
        <f t="shared" si="4"/>
        <v>lundi</v>
      </c>
      <c r="D125" s="37" t="s">
        <v>83</v>
      </c>
      <c r="E125" t="str">
        <f t="shared" si="5"/>
        <v>lundiE</v>
      </c>
    </row>
    <row r="126" spans="1:5" x14ac:dyDescent="0.25">
      <c r="A126" s="35">
        <v>42129</v>
      </c>
      <c r="B126" s="36">
        <f t="shared" si="3"/>
        <v>2</v>
      </c>
      <c r="C126" t="str">
        <f t="shared" si="4"/>
        <v>mardi</v>
      </c>
      <c r="D126" s="37" t="s">
        <v>83</v>
      </c>
      <c r="E126" t="str">
        <f t="shared" si="5"/>
        <v>mardiE</v>
      </c>
    </row>
    <row r="127" spans="1:5" x14ac:dyDescent="0.25">
      <c r="A127" s="35">
        <v>42130</v>
      </c>
      <c r="B127" s="36">
        <f t="shared" si="3"/>
        <v>3</v>
      </c>
      <c r="C127" t="str">
        <f t="shared" si="4"/>
        <v>mercredi</v>
      </c>
      <c r="D127" s="37" t="s">
        <v>83</v>
      </c>
      <c r="E127" t="str">
        <f t="shared" si="5"/>
        <v>mercrediE</v>
      </c>
    </row>
    <row r="128" spans="1:5" x14ac:dyDescent="0.25">
      <c r="A128" s="35">
        <v>42131</v>
      </c>
      <c r="B128" s="36">
        <f t="shared" si="3"/>
        <v>4</v>
      </c>
      <c r="C128" t="str">
        <f t="shared" si="4"/>
        <v>jeudi</v>
      </c>
      <c r="D128" s="37" t="s">
        <v>83</v>
      </c>
      <c r="E128" t="str">
        <f t="shared" si="5"/>
        <v>jeudiE</v>
      </c>
    </row>
    <row r="129" spans="1:5" x14ac:dyDescent="0.25">
      <c r="A129" s="35">
        <v>42132</v>
      </c>
      <c r="B129" s="36">
        <f t="shared" si="3"/>
        <v>5</v>
      </c>
      <c r="C129" t="str">
        <f t="shared" si="4"/>
        <v>vendredi</v>
      </c>
      <c r="D129" s="37" t="s">
        <v>83</v>
      </c>
      <c r="E129" t="str">
        <f t="shared" si="5"/>
        <v>vendrediE</v>
      </c>
    </row>
    <row r="130" spans="1:5" x14ac:dyDescent="0.25">
      <c r="A130" s="35">
        <v>42133</v>
      </c>
      <c r="B130" s="36">
        <f t="shared" si="3"/>
        <v>6</v>
      </c>
      <c r="C130" t="str">
        <f t="shared" si="4"/>
        <v>samedi</v>
      </c>
      <c r="D130" s="37" t="s">
        <v>83</v>
      </c>
      <c r="E130" t="str">
        <f t="shared" si="5"/>
        <v>samediE</v>
      </c>
    </row>
    <row r="131" spans="1:5" x14ac:dyDescent="0.25">
      <c r="A131" s="35">
        <v>42134</v>
      </c>
      <c r="B131" s="36">
        <f t="shared" ref="B131:B194" si="6">WEEKDAY(A131,2)</f>
        <v>7</v>
      </c>
      <c r="C131" t="str">
        <f t="shared" ref="C131:C194" si="7">IF(B131=1,"lundi",IF(B131=2,"mardi",IF(B131=3,"mercredi",IF(B131=4,"jeudi",IF(B131=5,"vendredi",IF(B131=6,"samedi",IF(B131=7,"dimanche","")))))))</f>
        <v>dimanche</v>
      </c>
      <c r="D131" s="37" t="s">
        <v>84</v>
      </c>
      <c r="E131" t="str">
        <f t="shared" ref="E131:E194" si="8">CONCATENATE(C131,D131)</f>
        <v>dimancheF</v>
      </c>
    </row>
    <row r="132" spans="1:5" x14ac:dyDescent="0.25">
      <c r="A132" s="35">
        <v>42135</v>
      </c>
      <c r="B132" s="36">
        <f t="shared" si="6"/>
        <v>1</v>
      </c>
      <c r="C132" t="str">
        <f t="shared" si="7"/>
        <v>lundi</v>
      </c>
      <c r="D132" s="37" t="s">
        <v>84</v>
      </c>
      <c r="E132" t="str">
        <f t="shared" si="8"/>
        <v>lundiF</v>
      </c>
    </row>
    <row r="133" spans="1:5" x14ac:dyDescent="0.25">
      <c r="A133" s="35">
        <v>42136</v>
      </c>
      <c r="B133" s="36">
        <f t="shared" si="6"/>
        <v>2</v>
      </c>
      <c r="C133" t="str">
        <f t="shared" si="7"/>
        <v>mardi</v>
      </c>
      <c r="D133" s="37" t="s">
        <v>84</v>
      </c>
      <c r="E133" t="str">
        <f t="shared" si="8"/>
        <v>mardiF</v>
      </c>
    </row>
    <row r="134" spans="1:5" x14ac:dyDescent="0.25">
      <c r="A134" s="35">
        <v>42137</v>
      </c>
      <c r="B134" s="36">
        <f t="shared" si="6"/>
        <v>3</v>
      </c>
      <c r="C134" t="str">
        <f t="shared" si="7"/>
        <v>mercredi</v>
      </c>
      <c r="D134" s="37" t="s">
        <v>84</v>
      </c>
      <c r="E134" t="str">
        <f t="shared" si="8"/>
        <v>mercrediF</v>
      </c>
    </row>
    <row r="135" spans="1:5" x14ac:dyDescent="0.25">
      <c r="A135" s="35">
        <v>42138</v>
      </c>
      <c r="B135" s="36">
        <f t="shared" si="6"/>
        <v>4</v>
      </c>
      <c r="C135" t="str">
        <f t="shared" si="7"/>
        <v>jeudi</v>
      </c>
      <c r="D135" s="37" t="s">
        <v>84</v>
      </c>
      <c r="E135" t="str">
        <f t="shared" si="8"/>
        <v>jeudiF</v>
      </c>
    </row>
    <row r="136" spans="1:5" x14ac:dyDescent="0.25">
      <c r="A136" s="35">
        <v>42139</v>
      </c>
      <c r="B136" s="36">
        <f t="shared" si="6"/>
        <v>5</v>
      </c>
      <c r="C136" t="str">
        <f t="shared" si="7"/>
        <v>vendredi</v>
      </c>
      <c r="D136" s="37" t="s">
        <v>84</v>
      </c>
      <c r="E136" t="str">
        <f t="shared" si="8"/>
        <v>vendrediF</v>
      </c>
    </row>
    <row r="137" spans="1:5" x14ac:dyDescent="0.25">
      <c r="A137" s="35">
        <v>42140</v>
      </c>
      <c r="B137" s="36">
        <f t="shared" si="6"/>
        <v>6</v>
      </c>
      <c r="C137" t="str">
        <f t="shared" si="7"/>
        <v>samedi</v>
      </c>
      <c r="D137" s="37" t="s">
        <v>84</v>
      </c>
      <c r="E137" t="str">
        <f t="shared" si="8"/>
        <v>samediF</v>
      </c>
    </row>
    <row r="138" spans="1:5" x14ac:dyDescent="0.25">
      <c r="A138" s="35">
        <v>42141</v>
      </c>
      <c r="B138" s="36">
        <f t="shared" si="6"/>
        <v>7</v>
      </c>
      <c r="C138" t="str">
        <f t="shared" si="7"/>
        <v>dimanche</v>
      </c>
      <c r="D138" s="37" t="s">
        <v>85</v>
      </c>
      <c r="E138" t="str">
        <f t="shared" si="8"/>
        <v>dimancheG</v>
      </c>
    </row>
    <row r="139" spans="1:5" x14ac:dyDescent="0.25">
      <c r="A139" s="35">
        <v>42142</v>
      </c>
      <c r="B139" s="36">
        <f t="shared" si="6"/>
        <v>1</v>
      </c>
      <c r="C139" t="str">
        <f t="shared" si="7"/>
        <v>lundi</v>
      </c>
      <c r="D139" s="37" t="s">
        <v>85</v>
      </c>
      <c r="E139" t="str">
        <f t="shared" si="8"/>
        <v>lundiG</v>
      </c>
    </row>
    <row r="140" spans="1:5" x14ac:dyDescent="0.25">
      <c r="A140" s="35">
        <v>42143</v>
      </c>
      <c r="B140" s="36">
        <f t="shared" si="6"/>
        <v>2</v>
      </c>
      <c r="C140" t="str">
        <f t="shared" si="7"/>
        <v>mardi</v>
      </c>
      <c r="D140" s="37" t="s">
        <v>85</v>
      </c>
      <c r="E140" t="str">
        <f t="shared" si="8"/>
        <v>mardiG</v>
      </c>
    </row>
    <row r="141" spans="1:5" x14ac:dyDescent="0.25">
      <c r="A141" s="35">
        <v>42144</v>
      </c>
      <c r="B141" s="36">
        <f t="shared" si="6"/>
        <v>3</v>
      </c>
      <c r="C141" t="str">
        <f t="shared" si="7"/>
        <v>mercredi</v>
      </c>
      <c r="D141" s="37" t="s">
        <v>85</v>
      </c>
      <c r="E141" t="str">
        <f t="shared" si="8"/>
        <v>mercrediG</v>
      </c>
    </row>
    <row r="142" spans="1:5" x14ac:dyDescent="0.25">
      <c r="A142" s="35">
        <v>42145</v>
      </c>
      <c r="B142" s="36">
        <f t="shared" si="6"/>
        <v>4</v>
      </c>
      <c r="C142" t="str">
        <f t="shared" si="7"/>
        <v>jeudi</v>
      </c>
      <c r="D142" s="37" t="s">
        <v>85</v>
      </c>
      <c r="E142" t="str">
        <f t="shared" si="8"/>
        <v>jeudiG</v>
      </c>
    </row>
    <row r="143" spans="1:5" x14ac:dyDescent="0.25">
      <c r="A143" s="35">
        <v>42146</v>
      </c>
      <c r="B143" s="36">
        <f t="shared" si="6"/>
        <v>5</v>
      </c>
      <c r="C143" t="str">
        <f t="shared" si="7"/>
        <v>vendredi</v>
      </c>
      <c r="D143" s="37" t="s">
        <v>85</v>
      </c>
      <c r="E143" t="str">
        <f t="shared" si="8"/>
        <v>vendrediG</v>
      </c>
    </row>
    <row r="144" spans="1:5" x14ac:dyDescent="0.25">
      <c r="A144" s="35">
        <v>42147</v>
      </c>
      <c r="B144" s="36">
        <f t="shared" si="6"/>
        <v>6</v>
      </c>
      <c r="C144" t="str">
        <f t="shared" si="7"/>
        <v>samedi</v>
      </c>
      <c r="D144" s="37" t="s">
        <v>85</v>
      </c>
      <c r="E144" t="str">
        <f t="shared" si="8"/>
        <v>samediG</v>
      </c>
    </row>
    <row r="145" spans="1:5" x14ac:dyDescent="0.25">
      <c r="A145" s="35">
        <v>42148</v>
      </c>
      <c r="B145" s="36">
        <f t="shared" si="6"/>
        <v>7</v>
      </c>
      <c r="C145" t="str">
        <f t="shared" si="7"/>
        <v>dimanche</v>
      </c>
      <c r="D145" s="37" t="s">
        <v>79</v>
      </c>
      <c r="E145" t="str">
        <f t="shared" si="8"/>
        <v>dimancheA</v>
      </c>
    </row>
    <row r="146" spans="1:5" x14ac:dyDescent="0.25">
      <c r="A146" s="35">
        <v>42149</v>
      </c>
      <c r="B146" s="36">
        <f t="shared" si="6"/>
        <v>1</v>
      </c>
      <c r="C146" t="str">
        <f t="shared" si="7"/>
        <v>lundi</v>
      </c>
      <c r="D146" s="37" t="s">
        <v>79</v>
      </c>
      <c r="E146" t="str">
        <f t="shared" si="8"/>
        <v>lundiA</v>
      </c>
    </row>
    <row r="147" spans="1:5" x14ac:dyDescent="0.25">
      <c r="A147" s="35">
        <v>42150</v>
      </c>
      <c r="B147" s="36">
        <f t="shared" si="6"/>
        <v>2</v>
      </c>
      <c r="C147" t="str">
        <f t="shared" si="7"/>
        <v>mardi</v>
      </c>
      <c r="D147" s="37" t="s">
        <v>79</v>
      </c>
      <c r="E147" t="str">
        <f t="shared" si="8"/>
        <v>mardiA</v>
      </c>
    </row>
    <row r="148" spans="1:5" x14ac:dyDescent="0.25">
      <c r="A148" s="35">
        <v>42151</v>
      </c>
      <c r="B148" s="36">
        <f t="shared" si="6"/>
        <v>3</v>
      </c>
      <c r="C148" t="str">
        <f t="shared" si="7"/>
        <v>mercredi</v>
      </c>
      <c r="D148" s="37" t="s">
        <v>79</v>
      </c>
      <c r="E148" t="str">
        <f t="shared" si="8"/>
        <v>mercrediA</v>
      </c>
    </row>
    <row r="149" spans="1:5" x14ac:dyDescent="0.25">
      <c r="A149" s="35">
        <v>42152</v>
      </c>
      <c r="B149" s="36">
        <f t="shared" si="6"/>
        <v>4</v>
      </c>
      <c r="C149" t="str">
        <f t="shared" si="7"/>
        <v>jeudi</v>
      </c>
      <c r="D149" s="37" t="s">
        <v>79</v>
      </c>
      <c r="E149" t="str">
        <f t="shared" si="8"/>
        <v>jeudiA</v>
      </c>
    </row>
    <row r="150" spans="1:5" x14ac:dyDescent="0.25">
      <c r="A150" s="35">
        <v>42153</v>
      </c>
      <c r="B150" s="36">
        <f t="shared" si="6"/>
        <v>5</v>
      </c>
      <c r="C150" t="str">
        <f t="shared" si="7"/>
        <v>vendredi</v>
      </c>
      <c r="D150" s="37" t="s">
        <v>79</v>
      </c>
      <c r="E150" t="str">
        <f t="shared" si="8"/>
        <v>vendrediA</v>
      </c>
    </row>
    <row r="151" spans="1:5" x14ac:dyDescent="0.25">
      <c r="A151" s="35">
        <v>42154</v>
      </c>
      <c r="B151" s="36">
        <f t="shared" si="6"/>
        <v>6</v>
      </c>
      <c r="C151" t="str">
        <f t="shared" si="7"/>
        <v>samedi</v>
      </c>
      <c r="D151" s="37" t="s">
        <v>79</v>
      </c>
      <c r="E151" t="str">
        <f t="shared" si="8"/>
        <v>samediA</v>
      </c>
    </row>
    <row r="152" spans="1:5" x14ac:dyDescent="0.25">
      <c r="A152" s="35">
        <v>42155</v>
      </c>
      <c r="B152" s="36">
        <f t="shared" si="6"/>
        <v>7</v>
      </c>
      <c r="C152" t="str">
        <f t="shared" si="7"/>
        <v>dimanche</v>
      </c>
      <c r="D152" s="37" t="s">
        <v>80</v>
      </c>
      <c r="E152" t="str">
        <f t="shared" si="8"/>
        <v>dimancheB</v>
      </c>
    </row>
    <row r="153" spans="1:5" x14ac:dyDescent="0.25">
      <c r="A153" s="35">
        <v>42156</v>
      </c>
      <c r="B153" s="36">
        <f t="shared" si="6"/>
        <v>1</v>
      </c>
      <c r="C153" t="str">
        <f t="shared" si="7"/>
        <v>lundi</v>
      </c>
      <c r="D153" s="37" t="s">
        <v>80</v>
      </c>
      <c r="E153" t="str">
        <f t="shared" si="8"/>
        <v>lundiB</v>
      </c>
    </row>
    <row r="154" spans="1:5" x14ac:dyDescent="0.25">
      <c r="A154" s="35">
        <v>42157</v>
      </c>
      <c r="B154" s="36">
        <f t="shared" si="6"/>
        <v>2</v>
      </c>
      <c r="C154" t="str">
        <f t="shared" si="7"/>
        <v>mardi</v>
      </c>
      <c r="D154" s="37" t="s">
        <v>80</v>
      </c>
      <c r="E154" t="str">
        <f t="shared" si="8"/>
        <v>mardiB</v>
      </c>
    </row>
    <row r="155" spans="1:5" x14ac:dyDescent="0.25">
      <c r="A155" s="35">
        <v>42158</v>
      </c>
      <c r="B155" s="36">
        <f t="shared" si="6"/>
        <v>3</v>
      </c>
      <c r="C155" t="str">
        <f t="shared" si="7"/>
        <v>mercredi</v>
      </c>
      <c r="D155" s="37" t="s">
        <v>80</v>
      </c>
      <c r="E155" t="str">
        <f t="shared" si="8"/>
        <v>mercrediB</v>
      </c>
    </row>
    <row r="156" spans="1:5" x14ac:dyDescent="0.25">
      <c r="A156" s="35">
        <v>42159</v>
      </c>
      <c r="B156" s="36">
        <f t="shared" si="6"/>
        <v>4</v>
      </c>
      <c r="C156" t="str">
        <f t="shared" si="7"/>
        <v>jeudi</v>
      </c>
      <c r="D156" s="37" t="s">
        <v>80</v>
      </c>
      <c r="E156" t="str">
        <f t="shared" si="8"/>
        <v>jeudiB</v>
      </c>
    </row>
    <row r="157" spans="1:5" x14ac:dyDescent="0.25">
      <c r="A157" s="35">
        <v>42160</v>
      </c>
      <c r="B157" s="36">
        <f t="shared" si="6"/>
        <v>5</v>
      </c>
      <c r="C157" t="str">
        <f t="shared" si="7"/>
        <v>vendredi</v>
      </c>
      <c r="D157" s="37" t="s">
        <v>80</v>
      </c>
      <c r="E157" t="str">
        <f t="shared" si="8"/>
        <v>vendrediB</v>
      </c>
    </row>
    <row r="158" spans="1:5" x14ac:dyDescent="0.25">
      <c r="A158" s="35">
        <v>42161</v>
      </c>
      <c r="B158" s="36">
        <f t="shared" si="6"/>
        <v>6</v>
      </c>
      <c r="C158" t="str">
        <f t="shared" si="7"/>
        <v>samedi</v>
      </c>
      <c r="D158" s="37" t="s">
        <v>80</v>
      </c>
      <c r="E158" t="str">
        <f t="shared" si="8"/>
        <v>samediB</v>
      </c>
    </row>
    <row r="159" spans="1:5" x14ac:dyDescent="0.25">
      <c r="A159" s="35">
        <v>42162</v>
      </c>
      <c r="B159" s="36">
        <f t="shared" si="6"/>
        <v>7</v>
      </c>
      <c r="C159" t="str">
        <f t="shared" si="7"/>
        <v>dimanche</v>
      </c>
      <c r="D159" s="37" t="s">
        <v>81</v>
      </c>
      <c r="E159" t="str">
        <f t="shared" si="8"/>
        <v>dimancheC</v>
      </c>
    </row>
    <row r="160" spans="1:5" x14ac:dyDescent="0.25">
      <c r="A160" s="35">
        <v>42163</v>
      </c>
      <c r="B160" s="36">
        <f t="shared" si="6"/>
        <v>1</v>
      </c>
      <c r="C160" t="str">
        <f t="shared" si="7"/>
        <v>lundi</v>
      </c>
      <c r="D160" s="37" t="s">
        <v>81</v>
      </c>
      <c r="E160" t="str">
        <f t="shared" si="8"/>
        <v>lundiC</v>
      </c>
    </row>
    <row r="161" spans="1:5" x14ac:dyDescent="0.25">
      <c r="A161" s="35">
        <v>42164</v>
      </c>
      <c r="B161" s="36">
        <f t="shared" si="6"/>
        <v>2</v>
      </c>
      <c r="C161" t="str">
        <f t="shared" si="7"/>
        <v>mardi</v>
      </c>
      <c r="D161" s="37" t="s">
        <v>81</v>
      </c>
      <c r="E161" t="str">
        <f t="shared" si="8"/>
        <v>mardiC</v>
      </c>
    </row>
    <row r="162" spans="1:5" x14ac:dyDescent="0.25">
      <c r="A162" s="35">
        <v>42165</v>
      </c>
      <c r="B162" s="36">
        <f t="shared" si="6"/>
        <v>3</v>
      </c>
      <c r="C162" t="str">
        <f t="shared" si="7"/>
        <v>mercredi</v>
      </c>
      <c r="D162" s="37" t="s">
        <v>81</v>
      </c>
      <c r="E162" t="str">
        <f t="shared" si="8"/>
        <v>mercrediC</v>
      </c>
    </row>
    <row r="163" spans="1:5" x14ac:dyDescent="0.25">
      <c r="A163" s="35">
        <v>42166</v>
      </c>
      <c r="B163" s="36">
        <f t="shared" si="6"/>
        <v>4</v>
      </c>
      <c r="C163" t="str">
        <f t="shared" si="7"/>
        <v>jeudi</v>
      </c>
      <c r="D163" s="37" t="s">
        <v>81</v>
      </c>
      <c r="E163" t="str">
        <f t="shared" si="8"/>
        <v>jeudiC</v>
      </c>
    </row>
    <row r="164" spans="1:5" x14ac:dyDescent="0.25">
      <c r="A164" s="35">
        <v>42167</v>
      </c>
      <c r="B164" s="36">
        <f t="shared" si="6"/>
        <v>5</v>
      </c>
      <c r="C164" t="str">
        <f t="shared" si="7"/>
        <v>vendredi</v>
      </c>
      <c r="D164" s="37" t="s">
        <v>81</v>
      </c>
      <c r="E164" t="str">
        <f t="shared" si="8"/>
        <v>vendrediC</v>
      </c>
    </row>
    <row r="165" spans="1:5" x14ac:dyDescent="0.25">
      <c r="A165" s="35">
        <v>42168</v>
      </c>
      <c r="B165" s="36">
        <f t="shared" si="6"/>
        <v>6</v>
      </c>
      <c r="C165" t="str">
        <f t="shared" si="7"/>
        <v>samedi</v>
      </c>
      <c r="D165" s="37" t="s">
        <v>81</v>
      </c>
      <c r="E165" t="str">
        <f t="shared" si="8"/>
        <v>samediC</v>
      </c>
    </row>
    <row r="166" spans="1:5" x14ac:dyDescent="0.25">
      <c r="A166" s="35">
        <v>42169</v>
      </c>
      <c r="B166" s="36">
        <f t="shared" si="6"/>
        <v>7</v>
      </c>
      <c r="C166" t="str">
        <f t="shared" si="7"/>
        <v>dimanche</v>
      </c>
      <c r="D166" s="37" t="s">
        <v>82</v>
      </c>
      <c r="E166" t="str">
        <f t="shared" si="8"/>
        <v>dimancheD</v>
      </c>
    </row>
    <row r="167" spans="1:5" x14ac:dyDescent="0.25">
      <c r="A167" s="35">
        <v>42170</v>
      </c>
      <c r="B167" s="36">
        <f t="shared" si="6"/>
        <v>1</v>
      </c>
      <c r="C167" t="str">
        <f t="shared" si="7"/>
        <v>lundi</v>
      </c>
      <c r="D167" s="37" t="s">
        <v>82</v>
      </c>
      <c r="E167" t="str">
        <f t="shared" si="8"/>
        <v>lundiD</v>
      </c>
    </row>
    <row r="168" spans="1:5" x14ac:dyDescent="0.25">
      <c r="A168" s="35">
        <v>42171</v>
      </c>
      <c r="B168" s="36">
        <f t="shared" si="6"/>
        <v>2</v>
      </c>
      <c r="C168" t="str">
        <f t="shared" si="7"/>
        <v>mardi</v>
      </c>
      <c r="D168" s="37" t="s">
        <v>82</v>
      </c>
      <c r="E168" t="str">
        <f t="shared" si="8"/>
        <v>mardiD</v>
      </c>
    </row>
    <row r="169" spans="1:5" x14ac:dyDescent="0.25">
      <c r="A169" s="35">
        <v>42172</v>
      </c>
      <c r="B169" s="36">
        <f t="shared" si="6"/>
        <v>3</v>
      </c>
      <c r="C169" t="str">
        <f t="shared" si="7"/>
        <v>mercredi</v>
      </c>
      <c r="D169" s="37" t="s">
        <v>82</v>
      </c>
      <c r="E169" t="str">
        <f t="shared" si="8"/>
        <v>mercrediD</v>
      </c>
    </row>
    <row r="170" spans="1:5" x14ac:dyDescent="0.25">
      <c r="A170" s="35">
        <v>42173</v>
      </c>
      <c r="B170" s="36">
        <f t="shared" si="6"/>
        <v>4</v>
      </c>
      <c r="C170" t="str">
        <f t="shared" si="7"/>
        <v>jeudi</v>
      </c>
      <c r="D170" s="37" t="s">
        <v>82</v>
      </c>
      <c r="E170" t="str">
        <f t="shared" si="8"/>
        <v>jeudiD</v>
      </c>
    </row>
    <row r="171" spans="1:5" x14ac:dyDescent="0.25">
      <c r="A171" s="35">
        <v>42174</v>
      </c>
      <c r="B171" s="36">
        <f t="shared" si="6"/>
        <v>5</v>
      </c>
      <c r="C171" t="str">
        <f t="shared" si="7"/>
        <v>vendredi</v>
      </c>
      <c r="D171" s="37" t="s">
        <v>82</v>
      </c>
      <c r="E171" t="str">
        <f t="shared" si="8"/>
        <v>vendrediD</v>
      </c>
    </row>
    <row r="172" spans="1:5" x14ac:dyDescent="0.25">
      <c r="A172" s="35">
        <v>42175</v>
      </c>
      <c r="B172" s="36">
        <f t="shared" si="6"/>
        <v>6</v>
      </c>
      <c r="C172" t="str">
        <f t="shared" si="7"/>
        <v>samedi</v>
      </c>
      <c r="D172" s="37" t="s">
        <v>82</v>
      </c>
      <c r="E172" t="str">
        <f t="shared" si="8"/>
        <v>samediD</v>
      </c>
    </row>
    <row r="173" spans="1:5" x14ac:dyDescent="0.25">
      <c r="A173" s="35">
        <v>42176</v>
      </c>
      <c r="B173" s="36">
        <f t="shared" si="6"/>
        <v>7</v>
      </c>
      <c r="C173" t="str">
        <f t="shared" si="7"/>
        <v>dimanche</v>
      </c>
      <c r="D173" s="37" t="s">
        <v>83</v>
      </c>
      <c r="E173" t="str">
        <f t="shared" si="8"/>
        <v>dimancheE</v>
      </c>
    </row>
    <row r="174" spans="1:5" x14ac:dyDescent="0.25">
      <c r="A174" s="35">
        <v>42177</v>
      </c>
      <c r="B174" s="36">
        <f t="shared" si="6"/>
        <v>1</v>
      </c>
      <c r="C174" t="str">
        <f t="shared" si="7"/>
        <v>lundi</v>
      </c>
      <c r="D174" s="37" t="s">
        <v>83</v>
      </c>
      <c r="E174" t="str">
        <f t="shared" si="8"/>
        <v>lundiE</v>
      </c>
    </row>
    <row r="175" spans="1:5" x14ac:dyDescent="0.25">
      <c r="A175" s="35">
        <v>42178</v>
      </c>
      <c r="B175" s="36">
        <f t="shared" si="6"/>
        <v>2</v>
      </c>
      <c r="C175" t="str">
        <f t="shared" si="7"/>
        <v>mardi</v>
      </c>
      <c r="D175" s="37" t="s">
        <v>83</v>
      </c>
      <c r="E175" t="str">
        <f t="shared" si="8"/>
        <v>mardiE</v>
      </c>
    </row>
    <row r="176" spans="1:5" x14ac:dyDescent="0.25">
      <c r="A176" s="35">
        <v>42179</v>
      </c>
      <c r="B176" s="36">
        <f t="shared" si="6"/>
        <v>3</v>
      </c>
      <c r="C176" t="str">
        <f t="shared" si="7"/>
        <v>mercredi</v>
      </c>
      <c r="D176" s="37" t="s">
        <v>83</v>
      </c>
      <c r="E176" t="str">
        <f t="shared" si="8"/>
        <v>mercrediE</v>
      </c>
    </row>
    <row r="177" spans="1:5" x14ac:dyDescent="0.25">
      <c r="A177" s="35">
        <v>42180</v>
      </c>
      <c r="B177" s="36">
        <f t="shared" si="6"/>
        <v>4</v>
      </c>
      <c r="C177" t="str">
        <f t="shared" si="7"/>
        <v>jeudi</v>
      </c>
      <c r="D177" s="37" t="s">
        <v>83</v>
      </c>
      <c r="E177" t="str">
        <f t="shared" si="8"/>
        <v>jeudiE</v>
      </c>
    </row>
    <row r="178" spans="1:5" x14ac:dyDescent="0.25">
      <c r="A178" s="35">
        <v>42181</v>
      </c>
      <c r="B178" s="36">
        <f t="shared" si="6"/>
        <v>5</v>
      </c>
      <c r="C178" t="str">
        <f t="shared" si="7"/>
        <v>vendredi</v>
      </c>
      <c r="D178" s="37" t="s">
        <v>83</v>
      </c>
      <c r="E178" t="str">
        <f t="shared" si="8"/>
        <v>vendrediE</v>
      </c>
    </row>
    <row r="179" spans="1:5" x14ac:dyDescent="0.25">
      <c r="A179" s="35">
        <v>42182</v>
      </c>
      <c r="B179" s="36">
        <f t="shared" si="6"/>
        <v>6</v>
      </c>
      <c r="C179" t="str">
        <f t="shared" si="7"/>
        <v>samedi</v>
      </c>
      <c r="D179" s="37" t="s">
        <v>83</v>
      </c>
      <c r="E179" t="str">
        <f t="shared" si="8"/>
        <v>samediE</v>
      </c>
    </row>
    <row r="180" spans="1:5" x14ac:dyDescent="0.25">
      <c r="A180" s="35">
        <v>42183</v>
      </c>
      <c r="B180" s="36">
        <f>WEEKDAY(A180,2)</f>
        <v>7</v>
      </c>
      <c r="C180" t="str">
        <f t="shared" si="7"/>
        <v>dimanche</v>
      </c>
      <c r="D180" s="37" t="s">
        <v>84</v>
      </c>
      <c r="E180" t="str">
        <f t="shared" si="8"/>
        <v>dimancheF</v>
      </c>
    </row>
    <row r="181" spans="1:5" x14ac:dyDescent="0.25">
      <c r="A181" s="35">
        <v>42184</v>
      </c>
      <c r="B181" s="36">
        <f t="shared" si="6"/>
        <v>1</v>
      </c>
      <c r="C181" t="str">
        <f t="shared" si="7"/>
        <v>lundi</v>
      </c>
      <c r="D181" s="37" t="s">
        <v>84</v>
      </c>
      <c r="E181" t="str">
        <f t="shared" si="8"/>
        <v>lundiF</v>
      </c>
    </row>
    <row r="182" spans="1:5" x14ac:dyDescent="0.25">
      <c r="A182" s="35">
        <v>42185</v>
      </c>
      <c r="B182" s="36">
        <f t="shared" si="6"/>
        <v>2</v>
      </c>
      <c r="C182" t="str">
        <f t="shared" si="7"/>
        <v>mardi</v>
      </c>
      <c r="D182" s="37" t="s">
        <v>84</v>
      </c>
      <c r="E182" t="str">
        <f t="shared" si="8"/>
        <v>mardiF</v>
      </c>
    </row>
    <row r="183" spans="1:5" x14ac:dyDescent="0.25">
      <c r="A183" s="35">
        <v>42186</v>
      </c>
      <c r="B183" s="36">
        <f t="shared" si="6"/>
        <v>3</v>
      </c>
      <c r="C183" t="str">
        <f t="shared" si="7"/>
        <v>mercredi</v>
      </c>
      <c r="D183" s="37" t="s">
        <v>84</v>
      </c>
      <c r="E183" t="str">
        <f t="shared" si="8"/>
        <v>mercrediF</v>
      </c>
    </row>
    <row r="184" spans="1:5" x14ac:dyDescent="0.25">
      <c r="A184" s="35">
        <v>42187</v>
      </c>
      <c r="B184" s="36">
        <f t="shared" si="6"/>
        <v>4</v>
      </c>
      <c r="C184" t="str">
        <f t="shared" si="7"/>
        <v>jeudi</v>
      </c>
      <c r="D184" s="37" t="s">
        <v>84</v>
      </c>
      <c r="E184" t="str">
        <f t="shared" si="8"/>
        <v>jeudiF</v>
      </c>
    </row>
    <row r="185" spans="1:5" x14ac:dyDescent="0.25">
      <c r="A185" s="35">
        <v>42188</v>
      </c>
      <c r="B185" s="36">
        <f t="shared" si="6"/>
        <v>5</v>
      </c>
      <c r="C185" t="str">
        <f t="shared" si="7"/>
        <v>vendredi</v>
      </c>
      <c r="D185" s="37" t="s">
        <v>84</v>
      </c>
      <c r="E185" t="str">
        <f t="shared" si="8"/>
        <v>vendrediF</v>
      </c>
    </row>
    <row r="186" spans="1:5" x14ac:dyDescent="0.25">
      <c r="A186" s="35">
        <v>42189</v>
      </c>
      <c r="B186" s="36">
        <f t="shared" si="6"/>
        <v>6</v>
      </c>
      <c r="C186" t="str">
        <f t="shared" si="7"/>
        <v>samedi</v>
      </c>
      <c r="D186" s="37" t="s">
        <v>84</v>
      </c>
      <c r="E186" t="str">
        <f t="shared" si="8"/>
        <v>samediF</v>
      </c>
    </row>
    <row r="187" spans="1:5" x14ac:dyDescent="0.25">
      <c r="A187" s="35">
        <v>42190</v>
      </c>
      <c r="B187" s="36">
        <f t="shared" si="6"/>
        <v>7</v>
      </c>
      <c r="C187" t="str">
        <f t="shared" si="7"/>
        <v>dimanche</v>
      </c>
      <c r="D187" s="37" t="s">
        <v>85</v>
      </c>
      <c r="E187" t="str">
        <f t="shared" si="8"/>
        <v>dimancheG</v>
      </c>
    </row>
    <row r="188" spans="1:5" x14ac:dyDescent="0.25">
      <c r="A188" s="35">
        <v>42191</v>
      </c>
      <c r="B188" s="36">
        <f t="shared" si="6"/>
        <v>1</v>
      </c>
      <c r="C188" t="str">
        <f t="shared" si="7"/>
        <v>lundi</v>
      </c>
      <c r="D188" s="37" t="s">
        <v>85</v>
      </c>
      <c r="E188" t="str">
        <f t="shared" si="8"/>
        <v>lundiG</v>
      </c>
    </row>
    <row r="189" spans="1:5" x14ac:dyDescent="0.25">
      <c r="A189" s="35">
        <v>42192</v>
      </c>
      <c r="B189" s="36">
        <f t="shared" si="6"/>
        <v>2</v>
      </c>
      <c r="C189" t="str">
        <f t="shared" si="7"/>
        <v>mardi</v>
      </c>
      <c r="D189" s="37" t="s">
        <v>85</v>
      </c>
      <c r="E189" t="str">
        <f t="shared" si="8"/>
        <v>mardiG</v>
      </c>
    </row>
    <row r="190" spans="1:5" x14ac:dyDescent="0.25">
      <c r="A190" s="35">
        <v>42193</v>
      </c>
      <c r="B190" s="36">
        <f t="shared" si="6"/>
        <v>3</v>
      </c>
      <c r="C190" t="str">
        <f t="shared" si="7"/>
        <v>mercredi</v>
      </c>
      <c r="D190" s="37" t="s">
        <v>85</v>
      </c>
      <c r="E190" t="str">
        <f t="shared" si="8"/>
        <v>mercrediG</v>
      </c>
    </row>
    <row r="191" spans="1:5" x14ac:dyDescent="0.25">
      <c r="A191" s="35">
        <v>42194</v>
      </c>
      <c r="B191" s="36">
        <f t="shared" si="6"/>
        <v>4</v>
      </c>
      <c r="C191" t="str">
        <f t="shared" si="7"/>
        <v>jeudi</v>
      </c>
      <c r="D191" s="37" t="s">
        <v>85</v>
      </c>
      <c r="E191" t="str">
        <f t="shared" si="8"/>
        <v>jeudiG</v>
      </c>
    </row>
    <row r="192" spans="1:5" x14ac:dyDescent="0.25">
      <c r="A192" s="35">
        <v>42195</v>
      </c>
      <c r="B192" s="36">
        <f t="shared" si="6"/>
        <v>5</v>
      </c>
      <c r="C192" t="str">
        <f t="shared" si="7"/>
        <v>vendredi</v>
      </c>
      <c r="D192" s="37" t="s">
        <v>85</v>
      </c>
      <c r="E192" t="str">
        <f t="shared" si="8"/>
        <v>vendrediG</v>
      </c>
    </row>
    <row r="193" spans="1:5" x14ac:dyDescent="0.25">
      <c r="A193" s="35">
        <v>42196</v>
      </c>
      <c r="B193" s="36">
        <f t="shared" si="6"/>
        <v>6</v>
      </c>
      <c r="C193" t="str">
        <f t="shared" si="7"/>
        <v>samedi</v>
      </c>
      <c r="D193" s="37" t="s">
        <v>85</v>
      </c>
      <c r="E193" t="str">
        <f t="shared" si="8"/>
        <v>samediG</v>
      </c>
    </row>
    <row r="194" spans="1:5" x14ac:dyDescent="0.25">
      <c r="A194" s="35">
        <v>42197</v>
      </c>
      <c r="B194" s="36">
        <f t="shared" si="6"/>
        <v>7</v>
      </c>
      <c r="C194" t="str">
        <f t="shared" si="7"/>
        <v>dimanche</v>
      </c>
      <c r="D194" s="37" t="s">
        <v>79</v>
      </c>
      <c r="E194" t="str">
        <f t="shared" si="8"/>
        <v>dimancheA</v>
      </c>
    </row>
    <row r="195" spans="1:5" x14ac:dyDescent="0.25">
      <c r="A195" s="35">
        <v>42198</v>
      </c>
      <c r="B195" s="36">
        <f t="shared" ref="B195:B258" si="9">WEEKDAY(A195,2)</f>
        <v>1</v>
      </c>
      <c r="C195" t="str">
        <f t="shared" ref="C195:C258" si="10">IF(B195=1,"lundi",IF(B195=2,"mardi",IF(B195=3,"mercredi",IF(B195=4,"jeudi",IF(B195=5,"vendredi",IF(B195=6,"samedi",IF(B195=7,"dimanche","")))))))</f>
        <v>lundi</v>
      </c>
      <c r="D195" s="37" t="s">
        <v>79</v>
      </c>
      <c r="E195" t="str">
        <f t="shared" ref="E195:E258" si="11">CONCATENATE(C195,D195)</f>
        <v>lundiA</v>
      </c>
    </row>
    <row r="196" spans="1:5" x14ac:dyDescent="0.25">
      <c r="A196" s="35">
        <v>42199</v>
      </c>
      <c r="B196" s="36">
        <f t="shared" si="9"/>
        <v>2</v>
      </c>
      <c r="C196" t="str">
        <f t="shared" si="10"/>
        <v>mardi</v>
      </c>
      <c r="D196" s="37" t="s">
        <v>79</v>
      </c>
      <c r="E196" t="str">
        <f t="shared" si="11"/>
        <v>mardiA</v>
      </c>
    </row>
    <row r="197" spans="1:5" x14ac:dyDescent="0.25">
      <c r="A197" s="35">
        <v>42200</v>
      </c>
      <c r="B197" s="36">
        <f t="shared" si="9"/>
        <v>3</v>
      </c>
      <c r="C197" t="str">
        <f t="shared" si="10"/>
        <v>mercredi</v>
      </c>
      <c r="D197" s="37" t="s">
        <v>79</v>
      </c>
      <c r="E197" t="str">
        <f t="shared" si="11"/>
        <v>mercrediA</v>
      </c>
    </row>
    <row r="198" spans="1:5" x14ac:dyDescent="0.25">
      <c r="A198" s="35">
        <v>42201</v>
      </c>
      <c r="B198" s="36">
        <f t="shared" si="9"/>
        <v>4</v>
      </c>
      <c r="C198" t="str">
        <f t="shared" si="10"/>
        <v>jeudi</v>
      </c>
      <c r="D198" s="37" t="s">
        <v>79</v>
      </c>
      <c r="E198" t="str">
        <f t="shared" si="11"/>
        <v>jeudiA</v>
      </c>
    </row>
    <row r="199" spans="1:5" x14ac:dyDescent="0.25">
      <c r="A199" s="35">
        <v>42202</v>
      </c>
      <c r="B199" s="36">
        <f t="shared" si="9"/>
        <v>5</v>
      </c>
      <c r="C199" t="str">
        <f t="shared" si="10"/>
        <v>vendredi</v>
      </c>
      <c r="D199" s="37" t="s">
        <v>79</v>
      </c>
      <c r="E199" t="str">
        <f t="shared" si="11"/>
        <v>vendrediA</v>
      </c>
    </row>
    <row r="200" spans="1:5" x14ac:dyDescent="0.25">
      <c r="A200" s="35">
        <v>42203</v>
      </c>
      <c r="B200" s="36">
        <f t="shared" si="9"/>
        <v>6</v>
      </c>
      <c r="C200" t="str">
        <f t="shared" si="10"/>
        <v>samedi</v>
      </c>
      <c r="D200" s="37" t="s">
        <v>79</v>
      </c>
      <c r="E200" t="str">
        <f t="shared" si="11"/>
        <v>samediA</v>
      </c>
    </row>
    <row r="201" spans="1:5" x14ac:dyDescent="0.25">
      <c r="A201" s="35">
        <v>42204</v>
      </c>
      <c r="B201" s="36">
        <f t="shared" si="9"/>
        <v>7</v>
      </c>
      <c r="C201" t="str">
        <f t="shared" si="10"/>
        <v>dimanche</v>
      </c>
      <c r="D201" s="37" t="s">
        <v>80</v>
      </c>
      <c r="E201" t="str">
        <f t="shared" si="11"/>
        <v>dimancheB</v>
      </c>
    </row>
    <row r="202" spans="1:5" x14ac:dyDescent="0.25">
      <c r="A202" s="35">
        <v>42205</v>
      </c>
      <c r="B202" s="36">
        <f t="shared" si="9"/>
        <v>1</v>
      </c>
      <c r="C202" t="str">
        <f t="shared" si="10"/>
        <v>lundi</v>
      </c>
      <c r="D202" s="37" t="s">
        <v>80</v>
      </c>
      <c r="E202" t="str">
        <f t="shared" si="11"/>
        <v>lundiB</v>
      </c>
    </row>
    <row r="203" spans="1:5" x14ac:dyDescent="0.25">
      <c r="A203" s="35">
        <v>42206</v>
      </c>
      <c r="B203" s="36">
        <f t="shared" si="9"/>
        <v>2</v>
      </c>
      <c r="C203" t="str">
        <f t="shared" si="10"/>
        <v>mardi</v>
      </c>
      <c r="D203" s="37" t="s">
        <v>80</v>
      </c>
      <c r="E203" t="str">
        <f t="shared" si="11"/>
        <v>mardiB</v>
      </c>
    </row>
    <row r="204" spans="1:5" x14ac:dyDescent="0.25">
      <c r="A204" s="35">
        <v>42207</v>
      </c>
      <c r="B204" s="36">
        <f t="shared" si="9"/>
        <v>3</v>
      </c>
      <c r="C204" t="str">
        <f t="shared" si="10"/>
        <v>mercredi</v>
      </c>
      <c r="D204" s="37" t="s">
        <v>80</v>
      </c>
      <c r="E204" t="str">
        <f t="shared" si="11"/>
        <v>mercrediB</v>
      </c>
    </row>
    <row r="205" spans="1:5" x14ac:dyDescent="0.25">
      <c r="A205" s="35">
        <v>42208</v>
      </c>
      <c r="B205" s="36">
        <f t="shared" si="9"/>
        <v>4</v>
      </c>
      <c r="C205" t="str">
        <f t="shared" si="10"/>
        <v>jeudi</v>
      </c>
      <c r="D205" s="37" t="s">
        <v>80</v>
      </c>
      <c r="E205" t="str">
        <f t="shared" si="11"/>
        <v>jeudiB</v>
      </c>
    </row>
    <row r="206" spans="1:5" x14ac:dyDescent="0.25">
      <c r="A206" s="35">
        <v>42209</v>
      </c>
      <c r="B206" s="36">
        <f t="shared" si="9"/>
        <v>5</v>
      </c>
      <c r="C206" t="str">
        <f t="shared" si="10"/>
        <v>vendredi</v>
      </c>
      <c r="D206" s="37" t="s">
        <v>80</v>
      </c>
      <c r="E206" t="str">
        <f t="shared" si="11"/>
        <v>vendrediB</v>
      </c>
    </row>
    <row r="207" spans="1:5" x14ac:dyDescent="0.25">
      <c r="A207" s="35">
        <v>42210</v>
      </c>
      <c r="B207" s="36">
        <f t="shared" si="9"/>
        <v>6</v>
      </c>
      <c r="C207" t="str">
        <f t="shared" si="10"/>
        <v>samedi</v>
      </c>
      <c r="D207" s="37" t="s">
        <v>80</v>
      </c>
      <c r="E207" t="str">
        <f t="shared" si="11"/>
        <v>samediB</v>
      </c>
    </row>
    <row r="208" spans="1:5" x14ac:dyDescent="0.25">
      <c r="A208" s="35">
        <v>42211</v>
      </c>
      <c r="B208" s="36">
        <f t="shared" si="9"/>
        <v>7</v>
      </c>
      <c r="C208" t="str">
        <f t="shared" si="10"/>
        <v>dimanche</v>
      </c>
      <c r="D208" s="37" t="s">
        <v>81</v>
      </c>
      <c r="E208" t="str">
        <f t="shared" si="11"/>
        <v>dimancheC</v>
      </c>
    </row>
    <row r="209" spans="1:5" x14ac:dyDescent="0.25">
      <c r="A209" s="35">
        <v>42212</v>
      </c>
      <c r="B209" s="36">
        <f t="shared" si="9"/>
        <v>1</v>
      </c>
      <c r="C209" t="str">
        <f t="shared" si="10"/>
        <v>lundi</v>
      </c>
      <c r="D209" s="37" t="s">
        <v>81</v>
      </c>
      <c r="E209" t="str">
        <f t="shared" si="11"/>
        <v>lundiC</v>
      </c>
    </row>
    <row r="210" spans="1:5" x14ac:dyDescent="0.25">
      <c r="A210" s="35">
        <v>42213</v>
      </c>
      <c r="B210" s="36">
        <f t="shared" si="9"/>
        <v>2</v>
      </c>
      <c r="C210" t="str">
        <f t="shared" si="10"/>
        <v>mardi</v>
      </c>
      <c r="D210" s="37" t="s">
        <v>81</v>
      </c>
      <c r="E210" t="str">
        <f t="shared" si="11"/>
        <v>mardiC</v>
      </c>
    </row>
    <row r="211" spans="1:5" x14ac:dyDescent="0.25">
      <c r="A211" s="35">
        <v>42214</v>
      </c>
      <c r="B211" s="36">
        <f t="shared" si="9"/>
        <v>3</v>
      </c>
      <c r="C211" t="str">
        <f t="shared" si="10"/>
        <v>mercredi</v>
      </c>
      <c r="D211" s="37" t="s">
        <v>81</v>
      </c>
      <c r="E211" t="str">
        <f t="shared" si="11"/>
        <v>mercrediC</v>
      </c>
    </row>
    <row r="212" spans="1:5" x14ac:dyDescent="0.25">
      <c r="A212" s="35">
        <v>42215</v>
      </c>
      <c r="B212" s="36">
        <f t="shared" si="9"/>
        <v>4</v>
      </c>
      <c r="C212" t="str">
        <f t="shared" si="10"/>
        <v>jeudi</v>
      </c>
      <c r="D212" s="37" t="s">
        <v>81</v>
      </c>
      <c r="E212" t="str">
        <f t="shared" si="11"/>
        <v>jeudiC</v>
      </c>
    </row>
    <row r="213" spans="1:5" x14ac:dyDescent="0.25">
      <c r="A213" s="35">
        <v>42216</v>
      </c>
      <c r="B213" s="36">
        <f t="shared" si="9"/>
        <v>5</v>
      </c>
      <c r="C213" t="str">
        <f t="shared" si="10"/>
        <v>vendredi</v>
      </c>
      <c r="D213" s="37" t="s">
        <v>81</v>
      </c>
      <c r="E213" t="str">
        <f t="shared" si="11"/>
        <v>vendrediC</v>
      </c>
    </row>
    <row r="214" spans="1:5" x14ac:dyDescent="0.25">
      <c r="A214" s="35">
        <v>42217</v>
      </c>
      <c r="B214" s="36">
        <f t="shared" si="9"/>
        <v>6</v>
      </c>
      <c r="C214" t="str">
        <f t="shared" si="10"/>
        <v>samedi</v>
      </c>
      <c r="D214" s="37" t="s">
        <v>81</v>
      </c>
      <c r="E214" t="str">
        <f t="shared" si="11"/>
        <v>samediC</v>
      </c>
    </row>
    <row r="215" spans="1:5" x14ac:dyDescent="0.25">
      <c r="A215" s="35">
        <v>42218</v>
      </c>
      <c r="B215" s="36">
        <f t="shared" si="9"/>
        <v>7</v>
      </c>
      <c r="C215" t="str">
        <f t="shared" si="10"/>
        <v>dimanche</v>
      </c>
      <c r="D215" s="37" t="s">
        <v>82</v>
      </c>
      <c r="E215" t="str">
        <f t="shared" si="11"/>
        <v>dimancheD</v>
      </c>
    </row>
    <row r="216" spans="1:5" x14ac:dyDescent="0.25">
      <c r="A216" s="35">
        <v>42219</v>
      </c>
      <c r="B216" s="36">
        <f t="shared" si="9"/>
        <v>1</v>
      </c>
      <c r="C216" t="str">
        <f t="shared" si="10"/>
        <v>lundi</v>
      </c>
      <c r="D216" s="37" t="s">
        <v>82</v>
      </c>
      <c r="E216" t="str">
        <f t="shared" si="11"/>
        <v>lundiD</v>
      </c>
    </row>
    <row r="217" spans="1:5" x14ac:dyDescent="0.25">
      <c r="A217" s="35">
        <v>42220</v>
      </c>
      <c r="B217" s="36">
        <f t="shared" si="9"/>
        <v>2</v>
      </c>
      <c r="C217" t="str">
        <f t="shared" si="10"/>
        <v>mardi</v>
      </c>
      <c r="D217" s="37" t="s">
        <v>82</v>
      </c>
      <c r="E217" t="str">
        <f t="shared" si="11"/>
        <v>mardiD</v>
      </c>
    </row>
    <row r="218" spans="1:5" x14ac:dyDescent="0.25">
      <c r="A218" s="35">
        <v>42221</v>
      </c>
      <c r="B218" s="36">
        <f t="shared" si="9"/>
        <v>3</v>
      </c>
      <c r="C218" t="str">
        <f t="shared" si="10"/>
        <v>mercredi</v>
      </c>
      <c r="D218" s="37" t="s">
        <v>82</v>
      </c>
      <c r="E218" t="str">
        <f t="shared" si="11"/>
        <v>mercrediD</v>
      </c>
    </row>
    <row r="219" spans="1:5" x14ac:dyDescent="0.25">
      <c r="A219" s="35">
        <v>42222</v>
      </c>
      <c r="B219" s="36">
        <f t="shared" si="9"/>
        <v>4</v>
      </c>
      <c r="C219" t="str">
        <f t="shared" si="10"/>
        <v>jeudi</v>
      </c>
      <c r="D219" s="37" t="s">
        <v>82</v>
      </c>
      <c r="E219" t="str">
        <f t="shared" si="11"/>
        <v>jeudiD</v>
      </c>
    </row>
    <row r="220" spans="1:5" x14ac:dyDescent="0.25">
      <c r="A220" s="35">
        <v>42223</v>
      </c>
      <c r="B220" s="36">
        <f t="shared" si="9"/>
        <v>5</v>
      </c>
      <c r="C220" t="str">
        <f t="shared" si="10"/>
        <v>vendredi</v>
      </c>
      <c r="D220" s="37" t="s">
        <v>82</v>
      </c>
      <c r="E220" t="str">
        <f t="shared" si="11"/>
        <v>vendrediD</v>
      </c>
    </row>
    <row r="221" spans="1:5" x14ac:dyDescent="0.25">
      <c r="A221" s="35">
        <v>42224</v>
      </c>
      <c r="B221" s="36">
        <f t="shared" si="9"/>
        <v>6</v>
      </c>
      <c r="C221" t="str">
        <f t="shared" si="10"/>
        <v>samedi</v>
      </c>
      <c r="D221" s="37" t="s">
        <v>82</v>
      </c>
      <c r="E221" t="str">
        <f t="shared" si="11"/>
        <v>samediD</v>
      </c>
    </row>
    <row r="222" spans="1:5" x14ac:dyDescent="0.25">
      <c r="A222" s="35">
        <v>42225</v>
      </c>
      <c r="B222" s="36">
        <f t="shared" si="9"/>
        <v>7</v>
      </c>
      <c r="C222" t="str">
        <f t="shared" si="10"/>
        <v>dimanche</v>
      </c>
      <c r="D222" s="37" t="s">
        <v>83</v>
      </c>
      <c r="E222" t="str">
        <f t="shared" si="11"/>
        <v>dimancheE</v>
      </c>
    </row>
    <row r="223" spans="1:5" x14ac:dyDescent="0.25">
      <c r="A223" s="35">
        <v>42226</v>
      </c>
      <c r="B223" s="36">
        <f t="shared" si="9"/>
        <v>1</v>
      </c>
      <c r="C223" t="str">
        <f t="shared" si="10"/>
        <v>lundi</v>
      </c>
      <c r="D223" s="37" t="s">
        <v>83</v>
      </c>
      <c r="E223" t="str">
        <f t="shared" si="11"/>
        <v>lundiE</v>
      </c>
    </row>
    <row r="224" spans="1:5" x14ac:dyDescent="0.25">
      <c r="A224" s="35">
        <v>42227</v>
      </c>
      <c r="B224" s="36">
        <f t="shared" si="9"/>
        <v>2</v>
      </c>
      <c r="C224" t="str">
        <f t="shared" si="10"/>
        <v>mardi</v>
      </c>
      <c r="D224" s="37" t="s">
        <v>83</v>
      </c>
      <c r="E224" t="str">
        <f t="shared" si="11"/>
        <v>mardiE</v>
      </c>
    </row>
    <row r="225" spans="1:5" x14ac:dyDescent="0.25">
      <c r="A225" s="35">
        <v>42228</v>
      </c>
      <c r="B225" s="36">
        <f t="shared" si="9"/>
        <v>3</v>
      </c>
      <c r="C225" t="str">
        <f t="shared" si="10"/>
        <v>mercredi</v>
      </c>
      <c r="D225" s="37" t="s">
        <v>83</v>
      </c>
      <c r="E225" t="str">
        <f t="shared" si="11"/>
        <v>mercrediE</v>
      </c>
    </row>
    <row r="226" spans="1:5" x14ac:dyDescent="0.25">
      <c r="A226" s="35">
        <v>42229</v>
      </c>
      <c r="B226" s="36">
        <f t="shared" si="9"/>
        <v>4</v>
      </c>
      <c r="C226" t="str">
        <f t="shared" si="10"/>
        <v>jeudi</v>
      </c>
      <c r="D226" s="37" t="s">
        <v>83</v>
      </c>
      <c r="E226" t="str">
        <f t="shared" si="11"/>
        <v>jeudiE</v>
      </c>
    </row>
    <row r="227" spans="1:5" x14ac:dyDescent="0.25">
      <c r="A227" s="35">
        <v>42230</v>
      </c>
      <c r="B227" s="36">
        <f t="shared" si="9"/>
        <v>5</v>
      </c>
      <c r="C227" t="str">
        <f t="shared" si="10"/>
        <v>vendredi</v>
      </c>
      <c r="D227" s="37" t="s">
        <v>83</v>
      </c>
      <c r="E227" t="str">
        <f t="shared" si="11"/>
        <v>vendrediE</v>
      </c>
    </row>
    <row r="228" spans="1:5" x14ac:dyDescent="0.25">
      <c r="A228" s="35">
        <v>42231</v>
      </c>
      <c r="B228" s="36">
        <f t="shared" si="9"/>
        <v>6</v>
      </c>
      <c r="C228" t="str">
        <f t="shared" si="10"/>
        <v>samedi</v>
      </c>
      <c r="D228" s="37" t="s">
        <v>83</v>
      </c>
      <c r="E228" t="str">
        <f t="shared" si="11"/>
        <v>samediE</v>
      </c>
    </row>
    <row r="229" spans="1:5" x14ac:dyDescent="0.25">
      <c r="A229" s="35">
        <v>42232</v>
      </c>
      <c r="B229" s="36">
        <f t="shared" si="9"/>
        <v>7</v>
      </c>
      <c r="C229" t="str">
        <f t="shared" si="10"/>
        <v>dimanche</v>
      </c>
      <c r="D229" s="37" t="s">
        <v>84</v>
      </c>
      <c r="E229" t="str">
        <f t="shared" si="11"/>
        <v>dimancheF</v>
      </c>
    </row>
    <row r="230" spans="1:5" x14ac:dyDescent="0.25">
      <c r="A230" s="35">
        <v>42233</v>
      </c>
      <c r="B230" s="36">
        <f t="shared" si="9"/>
        <v>1</v>
      </c>
      <c r="C230" t="str">
        <f t="shared" si="10"/>
        <v>lundi</v>
      </c>
      <c r="D230" s="37" t="s">
        <v>84</v>
      </c>
      <c r="E230" t="str">
        <f t="shared" si="11"/>
        <v>lundiF</v>
      </c>
    </row>
    <row r="231" spans="1:5" x14ac:dyDescent="0.25">
      <c r="A231" s="35">
        <v>42234</v>
      </c>
      <c r="B231" s="36">
        <f t="shared" si="9"/>
        <v>2</v>
      </c>
      <c r="C231" t="str">
        <f t="shared" si="10"/>
        <v>mardi</v>
      </c>
      <c r="D231" s="37" t="s">
        <v>84</v>
      </c>
      <c r="E231" t="str">
        <f t="shared" si="11"/>
        <v>mardiF</v>
      </c>
    </row>
    <row r="232" spans="1:5" x14ac:dyDescent="0.25">
      <c r="A232" s="35">
        <v>42235</v>
      </c>
      <c r="B232" s="36">
        <f t="shared" si="9"/>
        <v>3</v>
      </c>
      <c r="C232" t="str">
        <f t="shared" si="10"/>
        <v>mercredi</v>
      </c>
      <c r="D232" s="37" t="s">
        <v>84</v>
      </c>
      <c r="E232" t="str">
        <f t="shared" si="11"/>
        <v>mercrediF</v>
      </c>
    </row>
    <row r="233" spans="1:5" x14ac:dyDescent="0.25">
      <c r="A233" s="35">
        <v>42236</v>
      </c>
      <c r="B233" s="36">
        <f t="shared" si="9"/>
        <v>4</v>
      </c>
      <c r="C233" t="str">
        <f t="shared" si="10"/>
        <v>jeudi</v>
      </c>
      <c r="D233" s="37" t="s">
        <v>84</v>
      </c>
      <c r="E233" t="str">
        <f t="shared" si="11"/>
        <v>jeudiF</v>
      </c>
    </row>
    <row r="234" spans="1:5" x14ac:dyDescent="0.25">
      <c r="A234" s="35">
        <v>42237</v>
      </c>
      <c r="B234" s="36">
        <f t="shared" si="9"/>
        <v>5</v>
      </c>
      <c r="C234" t="str">
        <f t="shared" si="10"/>
        <v>vendredi</v>
      </c>
      <c r="D234" s="37" t="s">
        <v>84</v>
      </c>
      <c r="E234" t="str">
        <f t="shared" si="11"/>
        <v>vendrediF</v>
      </c>
    </row>
    <row r="235" spans="1:5" x14ac:dyDescent="0.25">
      <c r="A235" s="35">
        <v>42238</v>
      </c>
      <c r="B235" s="36">
        <f t="shared" si="9"/>
        <v>6</v>
      </c>
      <c r="C235" t="str">
        <f t="shared" si="10"/>
        <v>samedi</v>
      </c>
      <c r="D235" s="37" t="s">
        <v>84</v>
      </c>
      <c r="E235" t="str">
        <f t="shared" si="11"/>
        <v>samediF</v>
      </c>
    </row>
    <row r="236" spans="1:5" x14ac:dyDescent="0.25">
      <c r="A236" s="35">
        <v>42239</v>
      </c>
      <c r="B236" s="36">
        <f t="shared" si="9"/>
        <v>7</v>
      </c>
      <c r="C236" t="str">
        <f t="shared" si="10"/>
        <v>dimanche</v>
      </c>
      <c r="D236" s="37" t="s">
        <v>85</v>
      </c>
      <c r="E236" t="str">
        <f t="shared" si="11"/>
        <v>dimancheG</v>
      </c>
    </row>
    <row r="237" spans="1:5" x14ac:dyDescent="0.25">
      <c r="A237" s="35">
        <v>42240</v>
      </c>
      <c r="B237" s="36">
        <f t="shared" si="9"/>
        <v>1</v>
      </c>
      <c r="C237" t="str">
        <f t="shared" si="10"/>
        <v>lundi</v>
      </c>
      <c r="D237" s="37" t="s">
        <v>85</v>
      </c>
      <c r="E237" t="str">
        <f t="shared" si="11"/>
        <v>lundiG</v>
      </c>
    </row>
    <row r="238" spans="1:5" x14ac:dyDescent="0.25">
      <c r="A238" s="35">
        <v>42241</v>
      </c>
      <c r="B238" s="36">
        <f t="shared" si="9"/>
        <v>2</v>
      </c>
      <c r="C238" t="str">
        <f t="shared" si="10"/>
        <v>mardi</v>
      </c>
      <c r="D238" s="37" t="s">
        <v>85</v>
      </c>
      <c r="E238" t="str">
        <f t="shared" si="11"/>
        <v>mardiG</v>
      </c>
    </row>
    <row r="239" spans="1:5" x14ac:dyDescent="0.25">
      <c r="A239" s="35">
        <v>42242</v>
      </c>
      <c r="B239" s="36">
        <f t="shared" si="9"/>
        <v>3</v>
      </c>
      <c r="C239" t="str">
        <f t="shared" si="10"/>
        <v>mercredi</v>
      </c>
      <c r="D239" s="37" t="s">
        <v>85</v>
      </c>
      <c r="E239" t="str">
        <f t="shared" si="11"/>
        <v>mercrediG</v>
      </c>
    </row>
    <row r="240" spans="1:5" x14ac:dyDescent="0.25">
      <c r="A240" s="35">
        <v>42243</v>
      </c>
      <c r="B240" s="36">
        <f t="shared" si="9"/>
        <v>4</v>
      </c>
      <c r="C240" t="str">
        <f t="shared" si="10"/>
        <v>jeudi</v>
      </c>
      <c r="D240" s="37" t="s">
        <v>85</v>
      </c>
      <c r="E240" t="str">
        <f t="shared" si="11"/>
        <v>jeudiG</v>
      </c>
    </row>
    <row r="241" spans="1:5" x14ac:dyDescent="0.25">
      <c r="A241" s="35">
        <v>42244</v>
      </c>
      <c r="B241" s="36">
        <f t="shared" si="9"/>
        <v>5</v>
      </c>
      <c r="C241" t="str">
        <f t="shared" si="10"/>
        <v>vendredi</v>
      </c>
      <c r="D241" s="37" t="s">
        <v>85</v>
      </c>
      <c r="E241" t="str">
        <f t="shared" si="11"/>
        <v>vendrediG</v>
      </c>
    </row>
    <row r="242" spans="1:5" x14ac:dyDescent="0.25">
      <c r="A242" s="35">
        <v>42245</v>
      </c>
      <c r="B242" s="36">
        <f t="shared" si="9"/>
        <v>6</v>
      </c>
      <c r="C242" t="str">
        <f t="shared" si="10"/>
        <v>samedi</v>
      </c>
      <c r="D242" s="37" t="s">
        <v>85</v>
      </c>
      <c r="E242" t="str">
        <f t="shared" si="11"/>
        <v>samediG</v>
      </c>
    </row>
    <row r="243" spans="1:5" x14ac:dyDescent="0.25">
      <c r="A243" s="35">
        <v>42246</v>
      </c>
      <c r="B243" s="36">
        <f t="shared" si="9"/>
        <v>7</v>
      </c>
      <c r="C243" t="str">
        <f t="shared" si="10"/>
        <v>dimanche</v>
      </c>
      <c r="D243" s="37" t="s">
        <v>79</v>
      </c>
      <c r="E243" t="str">
        <f t="shared" si="11"/>
        <v>dimancheA</v>
      </c>
    </row>
    <row r="244" spans="1:5" x14ac:dyDescent="0.25">
      <c r="A244" s="35">
        <v>42247</v>
      </c>
      <c r="B244" s="36">
        <f t="shared" si="9"/>
        <v>1</v>
      </c>
      <c r="C244" t="str">
        <f t="shared" si="10"/>
        <v>lundi</v>
      </c>
      <c r="D244" s="37" t="s">
        <v>79</v>
      </c>
      <c r="E244" t="str">
        <f t="shared" si="11"/>
        <v>lundiA</v>
      </c>
    </row>
    <row r="245" spans="1:5" x14ac:dyDescent="0.25">
      <c r="A245" s="35">
        <v>42248</v>
      </c>
      <c r="B245" s="36">
        <f t="shared" si="9"/>
        <v>2</v>
      </c>
      <c r="C245" t="str">
        <f t="shared" si="10"/>
        <v>mardi</v>
      </c>
      <c r="D245" s="37" t="s">
        <v>79</v>
      </c>
      <c r="E245" t="str">
        <f t="shared" si="11"/>
        <v>mardiA</v>
      </c>
    </row>
    <row r="246" spans="1:5" x14ac:dyDescent="0.25">
      <c r="A246" s="35">
        <v>42249</v>
      </c>
      <c r="B246" s="36">
        <f t="shared" si="9"/>
        <v>3</v>
      </c>
      <c r="C246" t="str">
        <f t="shared" si="10"/>
        <v>mercredi</v>
      </c>
      <c r="D246" s="37" t="s">
        <v>79</v>
      </c>
      <c r="E246" t="str">
        <f t="shared" si="11"/>
        <v>mercrediA</v>
      </c>
    </row>
    <row r="247" spans="1:5" x14ac:dyDescent="0.25">
      <c r="A247" s="35">
        <v>42250</v>
      </c>
      <c r="B247" s="36">
        <f t="shared" si="9"/>
        <v>4</v>
      </c>
      <c r="C247" t="str">
        <f t="shared" si="10"/>
        <v>jeudi</v>
      </c>
      <c r="D247" s="37" t="s">
        <v>79</v>
      </c>
      <c r="E247" t="str">
        <f t="shared" si="11"/>
        <v>jeudiA</v>
      </c>
    </row>
    <row r="248" spans="1:5" x14ac:dyDescent="0.25">
      <c r="A248" s="35">
        <v>42251</v>
      </c>
      <c r="B248" s="36">
        <f t="shared" si="9"/>
        <v>5</v>
      </c>
      <c r="C248" t="str">
        <f t="shared" si="10"/>
        <v>vendredi</v>
      </c>
      <c r="D248" s="37" t="s">
        <v>79</v>
      </c>
      <c r="E248" t="str">
        <f t="shared" si="11"/>
        <v>vendrediA</v>
      </c>
    </row>
    <row r="249" spans="1:5" x14ac:dyDescent="0.25">
      <c r="A249" s="35">
        <v>42252</v>
      </c>
      <c r="B249" s="36">
        <f t="shared" si="9"/>
        <v>6</v>
      </c>
      <c r="C249" t="str">
        <f t="shared" si="10"/>
        <v>samedi</v>
      </c>
      <c r="D249" s="37" t="s">
        <v>79</v>
      </c>
      <c r="E249" t="str">
        <f t="shared" si="11"/>
        <v>samediA</v>
      </c>
    </row>
    <row r="250" spans="1:5" x14ac:dyDescent="0.25">
      <c r="A250" s="35">
        <v>42253</v>
      </c>
      <c r="B250" s="36">
        <f t="shared" si="9"/>
        <v>7</v>
      </c>
      <c r="C250" t="str">
        <f t="shared" si="10"/>
        <v>dimanche</v>
      </c>
      <c r="D250" s="37" t="s">
        <v>80</v>
      </c>
      <c r="E250" t="str">
        <f t="shared" si="11"/>
        <v>dimancheB</v>
      </c>
    </row>
    <row r="251" spans="1:5" x14ac:dyDescent="0.25">
      <c r="A251" s="35">
        <v>42254</v>
      </c>
      <c r="B251" s="36">
        <f t="shared" si="9"/>
        <v>1</v>
      </c>
      <c r="C251" t="str">
        <f t="shared" si="10"/>
        <v>lundi</v>
      </c>
      <c r="D251" s="37" t="s">
        <v>80</v>
      </c>
      <c r="E251" t="str">
        <f t="shared" si="11"/>
        <v>lundiB</v>
      </c>
    </row>
    <row r="252" spans="1:5" x14ac:dyDescent="0.25">
      <c r="A252" s="35">
        <v>42255</v>
      </c>
      <c r="B252" s="36">
        <f t="shared" si="9"/>
        <v>2</v>
      </c>
      <c r="C252" t="str">
        <f t="shared" si="10"/>
        <v>mardi</v>
      </c>
      <c r="D252" s="37" t="s">
        <v>80</v>
      </c>
      <c r="E252" t="str">
        <f t="shared" si="11"/>
        <v>mardiB</v>
      </c>
    </row>
    <row r="253" spans="1:5" x14ac:dyDescent="0.25">
      <c r="A253" s="35">
        <v>42256</v>
      </c>
      <c r="B253" s="36">
        <f t="shared" si="9"/>
        <v>3</v>
      </c>
      <c r="C253" t="str">
        <f t="shared" si="10"/>
        <v>mercredi</v>
      </c>
      <c r="D253" s="37" t="s">
        <v>80</v>
      </c>
      <c r="E253" t="str">
        <f t="shared" si="11"/>
        <v>mercrediB</v>
      </c>
    </row>
    <row r="254" spans="1:5" x14ac:dyDescent="0.25">
      <c r="A254" s="35">
        <v>42257</v>
      </c>
      <c r="B254" s="36">
        <f t="shared" si="9"/>
        <v>4</v>
      </c>
      <c r="C254" t="str">
        <f t="shared" si="10"/>
        <v>jeudi</v>
      </c>
      <c r="D254" s="37" t="s">
        <v>80</v>
      </c>
      <c r="E254" t="str">
        <f t="shared" si="11"/>
        <v>jeudiB</v>
      </c>
    </row>
    <row r="255" spans="1:5" x14ac:dyDescent="0.25">
      <c r="A255" s="35">
        <v>42258</v>
      </c>
      <c r="B255" s="36">
        <f t="shared" si="9"/>
        <v>5</v>
      </c>
      <c r="C255" t="str">
        <f t="shared" si="10"/>
        <v>vendredi</v>
      </c>
      <c r="D255" s="37" t="s">
        <v>80</v>
      </c>
      <c r="E255" t="str">
        <f t="shared" si="11"/>
        <v>vendrediB</v>
      </c>
    </row>
    <row r="256" spans="1:5" x14ac:dyDescent="0.25">
      <c r="A256" s="35">
        <v>42259</v>
      </c>
      <c r="B256" s="36">
        <f t="shared" si="9"/>
        <v>6</v>
      </c>
      <c r="C256" t="str">
        <f t="shared" si="10"/>
        <v>samedi</v>
      </c>
      <c r="D256" s="37" t="s">
        <v>80</v>
      </c>
      <c r="E256" t="str">
        <f t="shared" si="11"/>
        <v>samediB</v>
      </c>
    </row>
    <row r="257" spans="1:5" x14ac:dyDescent="0.25">
      <c r="A257" s="35">
        <v>42260</v>
      </c>
      <c r="B257" s="36">
        <f t="shared" si="9"/>
        <v>7</v>
      </c>
      <c r="C257" t="str">
        <f t="shared" si="10"/>
        <v>dimanche</v>
      </c>
      <c r="D257" s="37" t="s">
        <v>81</v>
      </c>
      <c r="E257" t="str">
        <f t="shared" si="11"/>
        <v>dimancheC</v>
      </c>
    </row>
    <row r="258" spans="1:5" x14ac:dyDescent="0.25">
      <c r="A258" s="35">
        <v>42261</v>
      </c>
      <c r="B258" s="36">
        <f t="shared" si="9"/>
        <v>1</v>
      </c>
      <c r="C258" t="str">
        <f t="shared" si="10"/>
        <v>lundi</v>
      </c>
      <c r="D258" s="37" t="s">
        <v>81</v>
      </c>
      <c r="E258" t="str">
        <f t="shared" si="11"/>
        <v>lundiC</v>
      </c>
    </row>
    <row r="259" spans="1:5" x14ac:dyDescent="0.25">
      <c r="A259" s="35">
        <v>42262</v>
      </c>
      <c r="B259" s="36">
        <f t="shared" ref="B259:B322" si="12">WEEKDAY(A259,2)</f>
        <v>2</v>
      </c>
      <c r="C259" t="str">
        <f t="shared" ref="C259:C322" si="13">IF(B259=1,"lundi",IF(B259=2,"mardi",IF(B259=3,"mercredi",IF(B259=4,"jeudi",IF(B259=5,"vendredi",IF(B259=6,"samedi",IF(B259=7,"dimanche","")))))))</f>
        <v>mardi</v>
      </c>
      <c r="D259" s="37" t="s">
        <v>81</v>
      </c>
      <c r="E259" t="str">
        <f t="shared" ref="E259:E322" si="14">CONCATENATE(C259,D259)</f>
        <v>mardiC</v>
      </c>
    </row>
    <row r="260" spans="1:5" x14ac:dyDescent="0.25">
      <c r="A260" s="35">
        <v>42263</v>
      </c>
      <c r="B260" s="36">
        <f t="shared" si="12"/>
        <v>3</v>
      </c>
      <c r="C260" t="str">
        <f t="shared" si="13"/>
        <v>mercredi</v>
      </c>
      <c r="D260" s="37" t="s">
        <v>81</v>
      </c>
      <c r="E260" t="str">
        <f t="shared" si="14"/>
        <v>mercrediC</v>
      </c>
    </row>
    <row r="261" spans="1:5" x14ac:dyDescent="0.25">
      <c r="A261" s="35">
        <v>42264</v>
      </c>
      <c r="B261" s="36">
        <f t="shared" si="12"/>
        <v>4</v>
      </c>
      <c r="C261" t="str">
        <f t="shared" si="13"/>
        <v>jeudi</v>
      </c>
      <c r="D261" s="37" t="s">
        <v>81</v>
      </c>
      <c r="E261" t="str">
        <f t="shared" si="14"/>
        <v>jeudiC</v>
      </c>
    </row>
    <row r="262" spans="1:5" x14ac:dyDescent="0.25">
      <c r="A262" s="35">
        <v>42265</v>
      </c>
      <c r="B262" s="36">
        <f t="shared" si="12"/>
        <v>5</v>
      </c>
      <c r="C262" t="str">
        <f t="shared" si="13"/>
        <v>vendredi</v>
      </c>
      <c r="D262" s="37" t="s">
        <v>81</v>
      </c>
      <c r="E262" t="str">
        <f t="shared" si="14"/>
        <v>vendrediC</v>
      </c>
    </row>
    <row r="263" spans="1:5" x14ac:dyDescent="0.25">
      <c r="A263" s="35">
        <v>42266</v>
      </c>
      <c r="B263" s="36">
        <f t="shared" si="12"/>
        <v>6</v>
      </c>
      <c r="C263" t="str">
        <f t="shared" si="13"/>
        <v>samedi</v>
      </c>
      <c r="D263" s="37" t="s">
        <v>81</v>
      </c>
      <c r="E263" t="str">
        <f t="shared" si="14"/>
        <v>samediC</v>
      </c>
    </row>
    <row r="264" spans="1:5" x14ac:dyDescent="0.25">
      <c r="A264" s="35">
        <v>42267</v>
      </c>
      <c r="B264" s="36">
        <f t="shared" si="12"/>
        <v>7</v>
      </c>
      <c r="C264" t="str">
        <f t="shared" si="13"/>
        <v>dimanche</v>
      </c>
      <c r="D264" s="37" t="s">
        <v>82</v>
      </c>
      <c r="E264" t="str">
        <f t="shared" si="14"/>
        <v>dimancheD</v>
      </c>
    </row>
    <row r="265" spans="1:5" x14ac:dyDescent="0.25">
      <c r="A265" s="35">
        <v>42268</v>
      </c>
      <c r="B265" s="36">
        <f t="shared" si="12"/>
        <v>1</v>
      </c>
      <c r="C265" t="str">
        <f t="shared" si="13"/>
        <v>lundi</v>
      </c>
      <c r="D265" s="37" t="s">
        <v>82</v>
      </c>
      <c r="E265" t="str">
        <f t="shared" si="14"/>
        <v>lundiD</v>
      </c>
    </row>
    <row r="266" spans="1:5" x14ac:dyDescent="0.25">
      <c r="A266" s="35">
        <v>42269</v>
      </c>
      <c r="B266" s="36">
        <f t="shared" si="12"/>
        <v>2</v>
      </c>
      <c r="C266" t="str">
        <f t="shared" si="13"/>
        <v>mardi</v>
      </c>
      <c r="D266" s="37" t="s">
        <v>82</v>
      </c>
      <c r="E266" t="str">
        <f t="shared" si="14"/>
        <v>mardiD</v>
      </c>
    </row>
    <row r="267" spans="1:5" x14ac:dyDescent="0.25">
      <c r="A267" s="35">
        <v>42270</v>
      </c>
      <c r="B267" s="36">
        <f t="shared" si="12"/>
        <v>3</v>
      </c>
      <c r="C267" t="str">
        <f t="shared" si="13"/>
        <v>mercredi</v>
      </c>
      <c r="D267" s="37" t="s">
        <v>82</v>
      </c>
      <c r="E267" t="str">
        <f t="shared" si="14"/>
        <v>mercrediD</v>
      </c>
    </row>
    <row r="268" spans="1:5" x14ac:dyDescent="0.25">
      <c r="A268" s="35">
        <v>42271</v>
      </c>
      <c r="B268" s="36">
        <f t="shared" si="12"/>
        <v>4</v>
      </c>
      <c r="C268" t="str">
        <f t="shared" si="13"/>
        <v>jeudi</v>
      </c>
      <c r="D268" s="37" t="s">
        <v>82</v>
      </c>
      <c r="E268" t="str">
        <f t="shared" si="14"/>
        <v>jeudiD</v>
      </c>
    </row>
    <row r="269" spans="1:5" x14ac:dyDescent="0.25">
      <c r="A269" s="35">
        <v>42272</v>
      </c>
      <c r="B269" s="36">
        <f t="shared" si="12"/>
        <v>5</v>
      </c>
      <c r="C269" t="str">
        <f t="shared" si="13"/>
        <v>vendredi</v>
      </c>
      <c r="D269" s="37" t="s">
        <v>82</v>
      </c>
      <c r="E269" t="str">
        <f t="shared" si="14"/>
        <v>vendrediD</v>
      </c>
    </row>
    <row r="270" spans="1:5" x14ac:dyDescent="0.25">
      <c r="A270" s="35">
        <v>42273</v>
      </c>
      <c r="B270" s="36">
        <f t="shared" si="12"/>
        <v>6</v>
      </c>
      <c r="C270" t="str">
        <f t="shared" si="13"/>
        <v>samedi</v>
      </c>
      <c r="D270" s="37" t="s">
        <v>82</v>
      </c>
      <c r="E270" t="str">
        <f t="shared" si="14"/>
        <v>samediD</v>
      </c>
    </row>
    <row r="271" spans="1:5" x14ac:dyDescent="0.25">
      <c r="A271" s="35">
        <v>42274</v>
      </c>
      <c r="B271" s="36">
        <f t="shared" si="12"/>
        <v>7</v>
      </c>
      <c r="C271" t="str">
        <f t="shared" si="13"/>
        <v>dimanche</v>
      </c>
      <c r="D271" s="37" t="s">
        <v>83</v>
      </c>
      <c r="E271" t="str">
        <f t="shared" si="14"/>
        <v>dimancheE</v>
      </c>
    </row>
    <row r="272" spans="1:5" x14ac:dyDescent="0.25">
      <c r="A272" s="35">
        <v>42275</v>
      </c>
      <c r="B272" s="36">
        <f t="shared" si="12"/>
        <v>1</v>
      </c>
      <c r="C272" t="str">
        <f t="shared" si="13"/>
        <v>lundi</v>
      </c>
      <c r="D272" s="37" t="s">
        <v>83</v>
      </c>
      <c r="E272" t="str">
        <f t="shared" si="14"/>
        <v>lundiE</v>
      </c>
    </row>
    <row r="273" spans="1:5" x14ac:dyDescent="0.25">
      <c r="A273" s="35">
        <v>42276</v>
      </c>
      <c r="B273" s="36">
        <f t="shared" si="12"/>
        <v>2</v>
      </c>
      <c r="C273" t="str">
        <f t="shared" si="13"/>
        <v>mardi</v>
      </c>
      <c r="D273" s="37" t="s">
        <v>83</v>
      </c>
      <c r="E273" t="str">
        <f t="shared" si="14"/>
        <v>mardiE</v>
      </c>
    </row>
    <row r="274" spans="1:5" x14ac:dyDescent="0.25">
      <c r="A274" s="35">
        <v>42277</v>
      </c>
      <c r="B274" s="36">
        <f t="shared" si="12"/>
        <v>3</v>
      </c>
      <c r="C274" t="str">
        <f t="shared" si="13"/>
        <v>mercredi</v>
      </c>
      <c r="D274" s="37" t="s">
        <v>83</v>
      </c>
      <c r="E274" t="str">
        <f t="shared" si="14"/>
        <v>mercrediE</v>
      </c>
    </row>
    <row r="275" spans="1:5" x14ac:dyDescent="0.25">
      <c r="A275" s="35">
        <v>42278</v>
      </c>
      <c r="B275" s="36">
        <f t="shared" si="12"/>
        <v>4</v>
      </c>
      <c r="C275" t="str">
        <f t="shared" si="13"/>
        <v>jeudi</v>
      </c>
      <c r="D275" s="37" t="s">
        <v>83</v>
      </c>
      <c r="E275" t="str">
        <f t="shared" si="14"/>
        <v>jeudiE</v>
      </c>
    </row>
    <row r="276" spans="1:5" x14ac:dyDescent="0.25">
      <c r="A276" s="35">
        <v>42279</v>
      </c>
      <c r="B276" s="36">
        <f t="shared" si="12"/>
        <v>5</v>
      </c>
      <c r="C276" t="str">
        <f t="shared" si="13"/>
        <v>vendredi</v>
      </c>
      <c r="D276" s="37" t="s">
        <v>83</v>
      </c>
      <c r="E276" t="str">
        <f t="shared" si="14"/>
        <v>vendrediE</v>
      </c>
    </row>
    <row r="277" spans="1:5" x14ac:dyDescent="0.25">
      <c r="A277" s="35">
        <v>42280</v>
      </c>
      <c r="B277" s="36">
        <f t="shared" si="12"/>
        <v>6</v>
      </c>
      <c r="C277" t="str">
        <f t="shared" si="13"/>
        <v>samedi</v>
      </c>
      <c r="D277" s="37" t="s">
        <v>83</v>
      </c>
      <c r="E277" t="str">
        <f t="shared" si="14"/>
        <v>samediE</v>
      </c>
    </row>
    <row r="278" spans="1:5" x14ac:dyDescent="0.25">
      <c r="A278" s="35">
        <v>42281</v>
      </c>
      <c r="B278" s="36">
        <f t="shared" si="12"/>
        <v>7</v>
      </c>
      <c r="C278" t="str">
        <f t="shared" si="13"/>
        <v>dimanche</v>
      </c>
      <c r="D278" s="37" t="s">
        <v>84</v>
      </c>
      <c r="E278" t="str">
        <f t="shared" si="14"/>
        <v>dimancheF</v>
      </c>
    </row>
    <row r="279" spans="1:5" x14ac:dyDescent="0.25">
      <c r="A279" s="35">
        <v>42282</v>
      </c>
      <c r="B279" s="36">
        <f t="shared" si="12"/>
        <v>1</v>
      </c>
      <c r="C279" t="str">
        <f t="shared" si="13"/>
        <v>lundi</v>
      </c>
      <c r="D279" s="37" t="s">
        <v>84</v>
      </c>
      <c r="E279" t="str">
        <f t="shared" si="14"/>
        <v>lundiF</v>
      </c>
    </row>
    <row r="280" spans="1:5" x14ac:dyDescent="0.25">
      <c r="A280" s="35">
        <v>42283</v>
      </c>
      <c r="B280" s="36">
        <f t="shared" si="12"/>
        <v>2</v>
      </c>
      <c r="C280" t="str">
        <f t="shared" si="13"/>
        <v>mardi</v>
      </c>
      <c r="D280" s="37" t="s">
        <v>84</v>
      </c>
      <c r="E280" t="str">
        <f t="shared" si="14"/>
        <v>mardiF</v>
      </c>
    </row>
    <row r="281" spans="1:5" x14ac:dyDescent="0.25">
      <c r="A281" s="35">
        <v>42284</v>
      </c>
      <c r="B281" s="36">
        <f t="shared" si="12"/>
        <v>3</v>
      </c>
      <c r="C281" t="str">
        <f t="shared" si="13"/>
        <v>mercredi</v>
      </c>
      <c r="D281" s="37" t="s">
        <v>84</v>
      </c>
      <c r="E281" t="str">
        <f t="shared" si="14"/>
        <v>mercrediF</v>
      </c>
    </row>
    <row r="282" spans="1:5" x14ac:dyDescent="0.25">
      <c r="A282" s="35">
        <v>42285</v>
      </c>
      <c r="B282" s="36">
        <f t="shared" si="12"/>
        <v>4</v>
      </c>
      <c r="C282" t="str">
        <f t="shared" si="13"/>
        <v>jeudi</v>
      </c>
      <c r="D282" s="37" t="s">
        <v>84</v>
      </c>
      <c r="E282" t="str">
        <f t="shared" si="14"/>
        <v>jeudiF</v>
      </c>
    </row>
    <row r="283" spans="1:5" x14ac:dyDescent="0.25">
      <c r="A283" s="35">
        <v>42286</v>
      </c>
      <c r="B283" s="36">
        <f t="shared" si="12"/>
        <v>5</v>
      </c>
      <c r="C283" t="str">
        <f t="shared" si="13"/>
        <v>vendredi</v>
      </c>
      <c r="D283" s="37" t="s">
        <v>84</v>
      </c>
      <c r="E283" t="str">
        <f t="shared" si="14"/>
        <v>vendrediF</v>
      </c>
    </row>
    <row r="284" spans="1:5" x14ac:dyDescent="0.25">
      <c r="A284" s="35">
        <v>42287</v>
      </c>
      <c r="B284" s="36">
        <f t="shared" si="12"/>
        <v>6</v>
      </c>
      <c r="C284" t="str">
        <f t="shared" si="13"/>
        <v>samedi</v>
      </c>
      <c r="D284" s="37" t="s">
        <v>84</v>
      </c>
      <c r="E284" t="str">
        <f t="shared" si="14"/>
        <v>samediF</v>
      </c>
    </row>
    <row r="285" spans="1:5" x14ac:dyDescent="0.25">
      <c r="A285" s="35">
        <v>42288</v>
      </c>
      <c r="B285" s="36">
        <f t="shared" si="12"/>
        <v>7</v>
      </c>
      <c r="C285" t="str">
        <f t="shared" si="13"/>
        <v>dimanche</v>
      </c>
      <c r="D285" s="37" t="s">
        <v>85</v>
      </c>
      <c r="E285" t="str">
        <f t="shared" si="14"/>
        <v>dimancheG</v>
      </c>
    </row>
    <row r="286" spans="1:5" x14ac:dyDescent="0.25">
      <c r="A286" s="35">
        <v>42289</v>
      </c>
      <c r="B286" s="36">
        <f t="shared" si="12"/>
        <v>1</v>
      </c>
      <c r="C286" t="str">
        <f t="shared" si="13"/>
        <v>lundi</v>
      </c>
      <c r="D286" s="37" t="s">
        <v>85</v>
      </c>
      <c r="E286" t="str">
        <f t="shared" si="14"/>
        <v>lundiG</v>
      </c>
    </row>
    <row r="287" spans="1:5" x14ac:dyDescent="0.25">
      <c r="A287" s="35">
        <v>42290</v>
      </c>
      <c r="B287" s="36">
        <f t="shared" si="12"/>
        <v>2</v>
      </c>
      <c r="C287" t="str">
        <f t="shared" si="13"/>
        <v>mardi</v>
      </c>
      <c r="D287" s="37" t="s">
        <v>85</v>
      </c>
      <c r="E287" t="str">
        <f t="shared" si="14"/>
        <v>mardiG</v>
      </c>
    </row>
    <row r="288" spans="1:5" x14ac:dyDescent="0.25">
      <c r="A288" s="35">
        <v>42291</v>
      </c>
      <c r="B288" s="36">
        <f t="shared" si="12"/>
        <v>3</v>
      </c>
      <c r="C288" t="str">
        <f t="shared" si="13"/>
        <v>mercredi</v>
      </c>
      <c r="D288" s="37" t="s">
        <v>85</v>
      </c>
      <c r="E288" t="str">
        <f t="shared" si="14"/>
        <v>mercrediG</v>
      </c>
    </row>
    <row r="289" spans="1:5" x14ac:dyDescent="0.25">
      <c r="A289" s="35">
        <v>42292</v>
      </c>
      <c r="B289" s="36">
        <f t="shared" si="12"/>
        <v>4</v>
      </c>
      <c r="C289" t="str">
        <f t="shared" si="13"/>
        <v>jeudi</v>
      </c>
      <c r="D289" s="37" t="s">
        <v>85</v>
      </c>
      <c r="E289" t="str">
        <f t="shared" si="14"/>
        <v>jeudiG</v>
      </c>
    </row>
    <row r="290" spans="1:5" x14ac:dyDescent="0.25">
      <c r="A290" s="35">
        <v>42293</v>
      </c>
      <c r="B290" s="36">
        <f t="shared" si="12"/>
        <v>5</v>
      </c>
      <c r="C290" t="str">
        <f t="shared" si="13"/>
        <v>vendredi</v>
      </c>
      <c r="D290" s="37" t="s">
        <v>85</v>
      </c>
      <c r="E290" t="str">
        <f t="shared" si="14"/>
        <v>vendrediG</v>
      </c>
    </row>
    <row r="291" spans="1:5" x14ac:dyDescent="0.25">
      <c r="A291" s="35">
        <v>42294</v>
      </c>
      <c r="B291" s="36">
        <f t="shared" si="12"/>
        <v>6</v>
      </c>
      <c r="C291" t="str">
        <f t="shared" si="13"/>
        <v>samedi</v>
      </c>
      <c r="D291" s="37" t="s">
        <v>85</v>
      </c>
      <c r="E291" t="str">
        <f t="shared" si="14"/>
        <v>samediG</v>
      </c>
    </row>
    <row r="292" spans="1:5" x14ac:dyDescent="0.25">
      <c r="A292" s="35">
        <v>42295</v>
      </c>
      <c r="B292" s="36">
        <f t="shared" si="12"/>
        <v>7</v>
      </c>
      <c r="C292" t="str">
        <f t="shared" si="13"/>
        <v>dimanche</v>
      </c>
      <c r="D292" s="37" t="s">
        <v>79</v>
      </c>
      <c r="E292" t="str">
        <f t="shared" si="14"/>
        <v>dimancheA</v>
      </c>
    </row>
    <row r="293" spans="1:5" x14ac:dyDescent="0.25">
      <c r="A293" s="35">
        <v>42296</v>
      </c>
      <c r="B293" s="36">
        <f t="shared" si="12"/>
        <v>1</v>
      </c>
      <c r="C293" t="str">
        <f t="shared" si="13"/>
        <v>lundi</v>
      </c>
      <c r="D293" s="37" t="s">
        <v>79</v>
      </c>
      <c r="E293" t="str">
        <f t="shared" si="14"/>
        <v>lundiA</v>
      </c>
    </row>
    <row r="294" spans="1:5" x14ac:dyDescent="0.25">
      <c r="A294" s="35">
        <v>42297</v>
      </c>
      <c r="B294" s="36">
        <f t="shared" si="12"/>
        <v>2</v>
      </c>
      <c r="C294" t="str">
        <f t="shared" si="13"/>
        <v>mardi</v>
      </c>
      <c r="D294" s="37" t="s">
        <v>79</v>
      </c>
      <c r="E294" t="str">
        <f t="shared" si="14"/>
        <v>mardiA</v>
      </c>
    </row>
    <row r="295" spans="1:5" x14ac:dyDescent="0.25">
      <c r="A295" s="35">
        <v>42298</v>
      </c>
      <c r="B295" s="36">
        <f t="shared" si="12"/>
        <v>3</v>
      </c>
      <c r="C295" t="str">
        <f t="shared" si="13"/>
        <v>mercredi</v>
      </c>
      <c r="D295" s="37" t="s">
        <v>79</v>
      </c>
      <c r="E295" t="str">
        <f t="shared" si="14"/>
        <v>mercrediA</v>
      </c>
    </row>
    <row r="296" spans="1:5" x14ac:dyDescent="0.25">
      <c r="A296" s="35">
        <v>42299</v>
      </c>
      <c r="B296" s="36">
        <f t="shared" si="12"/>
        <v>4</v>
      </c>
      <c r="C296" t="str">
        <f t="shared" si="13"/>
        <v>jeudi</v>
      </c>
      <c r="D296" s="37" t="s">
        <v>79</v>
      </c>
      <c r="E296" t="str">
        <f t="shared" si="14"/>
        <v>jeudiA</v>
      </c>
    </row>
    <row r="297" spans="1:5" x14ac:dyDescent="0.25">
      <c r="A297" s="35">
        <v>42300</v>
      </c>
      <c r="B297" s="36">
        <f t="shared" si="12"/>
        <v>5</v>
      </c>
      <c r="C297" t="str">
        <f t="shared" si="13"/>
        <v>vendredi</v>
      </c>
      <c r="D297" s="37" t="s">
        <v>79</v>
      </c>
      <c r="E297" t="str">
        <f t="shared" si="14"/>
        <v>vendrediA</v>
      </c>
    </row>
    <row r="298" spans="1:5" x14ac:dyDescent="0.25">
      <c r="A298" s="35">
        <v>42301</v>
      </c>
      <c r="B298" s="36">
        <f t="shared" si="12"/>
        <v>6</v>
      </c>
      <c r="C298" t="str">
        <f t="shared" si="13"/>
        <v>samedi</v>
      </c>
      <c r="D298" s="37" t="s">
        <v>79</v>
      </c>
      <c r="E298" t="str">
        <f t="shared" si="14"/>
        <v>samediA</v>
      </c>
    </row>
    <row r="299" spans="1:5" x14ac:dyDescent="0.25">
      <c r="A299" s="35">
        <v>42302</v>
      </c>
      <c r="B299" s="36">
        <f t="shared" si="12"/>
        <v>7</v>
      </c>
      <c r="C299" t="str">
        <f t="shared" si="13"/>
        <v>dimanche</v>
      </c>
      <c r="D299" s="37" t="s">
        <v>80</v>
      </c>
      <c r="E299" t="str">
        <f t="shared" si="14"/>
        <v>dimancheB</v>
      </c>
    </row>
    <row r="300" spans="1:5" x14ac:dyDescent="0.25">
      <c r="A300" s="35">
        <v>42303</v>
      </c>
      <c r="B300" s="36">
        <f t="shared" si="12"/>
        <v>1</v>
      </c>
      <c r="C300" t="str">
        <f t="shared" si="13"/>
        <v>lundi</v>
      </c>
      <c r="D300" s="37" t="s">
        <v>80</v>
      </c>
      <c r="E300" t="str">
        <f t="shared" si="14"/>
        <v>lundiB</v>
      </c>
    </row>
    <row r="301" spans="1:5" x14ac:dyDescent="0.25">
      <c r="A301" s="35">
        <v>42304</v>
      </c>
      <c r="B301" s="36">
        <f t="shared" si="12"/>
        <v>2</v>
      </c>
      <c r="C301" t="str">
        <f t="shared" si="13"/>
        <v>mardi</v>
      </c>
      <c r="D301" s="37" t="s">
        <v>80</v>
      </c>
      <c r="E301" t="str">
        <f t="shared" si="14"/>
        <v>mardiB</v>
      </c>
    </row>
    <row r="302" spans="1:5" x14ac:dyDescent="0.25">
      <c r="A302" s="35">
        <v>42305</v>
      </c>
      <c r="B302" s="36">
        <f t="shared" si="12"/>
        <v>3</v>
      </c>
      <c r="C302" t="str">
        <f t="shared" si="13"/>
        <v>mercredi</v>
      </c>
      <c r="D302" s="37" t="s">
        <v>80</v>
      </c>
      <c r="E302" t="str">
        <f t="shared" si="14"/>
        <v>mercrediB</v>
      </c>
    </row>
    <row r="303" spans="1:5" x14ac:dyDescent="0.25">
      <c r="A303" s="35">
        <v>42306</v>
      </c>
      <c r="B303" s="36">
        <f t="shared" si="12"/>
        <v>4</v>
      </c>
      <c r="C303" t="str">
        <f t="shared" si="13"/>
        <v>jeudi</v>
      </c>
      <c r="D303" s="37" t="s">
        <v>80</v>
      </c>
      <c r="E303" t="str">
        <f t="shared" si="14"/>
        <v>jeudiB</v>
      </c>
    </row>
    <row r="304" spans="1:5" x14ac:dyDescent="0.25">
      <c r="A304" s="35">
        <v>42307</v>
      </c>
      <c r="B304" s="36">
        <f t="shared" si="12"/>
        <v>5</v>
      </c>
      <c r="C304" t="str">
        <f t="shared" si="13"/>
        <v>vendredi</v>
      </c>
      <c r="D304" s="37" t="s">
        <v>80</v>
      </c>
      <c r="E304" t="str">
        <f t="shared" si="14"/>
        <v>vendrediB</v>
      </c>
    </row>
    <row r="305" spans="1:5" x14ac:dyDescent="0.25">
      <c r="A305" s="35">
        <v>42308</v>
      </c>
      <c r="B305" s="36">
        <f t="shared" si="12"/>
        <v>6</v>
      </c>
      <c r="C305" t="str">
        <f t="shared" si="13"/>
        <v>samedi</v>
      </c>
      <c r="D305" s="37" t="s">
        <v>80</v>
      </c>
      <c r="E305" t="str">
        <f t="shared" si="14"/>
        <v>samediB</v>
      </c>
    </row>
    <row r="306" spans="1:5" x14ac:dyDescent="0.25">
      <c r="A306" s="35">
        <v>42309</v>
      </c>
      <c r="B306" s="36">
        <f t="shared" si="12"/>
        <v>7</v>
      </c>
      <c r="C306" t="str">
        <f t="shared" si="13"/>
        <v>dimanche</v>
      </c>
      <c r="D306" s="37" t="s">
        <v>81</v>
      </c>
      <c r="E306" t="str">
        <f t="shared" si="14"/>
        <v>dimancheC</v>
      </c>
    </row>
    <row r="307" spans="1:5" x14ac:dyDescent="0.25">
      <c r="A307" s="35">
        <v>42310</v>
      </c>
      <c r="B307" s="36">
        <f t="shared" si="12"/>
        <v>1</v>
      </c>
      <c r="C307" t="str">
        <f t="shared" si="13"/>
        <v>lundi</v>
      </c>
      <c r="D307" s="37" t="s">
        <v>81</v>
      </c>
      <c r="E307" t="str">
        <f t="shared" si="14"/>
        <v>lundiC</v>
      </c>
    </row>
    <row r="308" spans="1:5" x14ac:dyDescent="0.25">
      <c r="A308" s="35">
        <v>42311</v>
      </c>
      <c r="B308" s="36">
        <f t="shared" si="12"/>
        <v>2</v>
      </c>
      <c r="C308" t="str">
        <f t="shared" si="13"/>
        <v>mardi</v>
      </c>
      <c r="D308" s="37" t="s">
        <v>81</v>
      </c>
      <c r="E308" t="str">
        <f t="shared" si="14"/>
        <v>mardiC</v>
      </c>
    </row>
    <row r="309" spans="1:5" x14ac:dyDescent="0.25">
      <c r="A309" s="35">
        <v>42312</v>
      </c>
      <c r="B309" s="36">
        <f t="shared" si="12"/>
        <v>3</v>
      </c>
      <c r="C309" t="str">
        <f t="shared" si="13"/>
        <v>mercredi</v>
      </c>
      <c r="D309" s="37" t="s">
        <v>81</v>
      </c>
      <c r="E309" t="str">
        <f t="shared" si="14"/>
        <v>mercrediC</v>
      </c>
    </row>
    <row r="310" spans="1:5" x14ac:dyDescent="0.25">
      <c r="A310" s="35">
        <v>42313</v>
      </c>
      <c r="B310" s="36">
        <f t="shared" si="12"/>
        <v>4</v>
      </c>
      <c r="C310" t="str">
        <f t="shared" si="13"/>
        <v>jeudi</v>
      </c>
      <c r="D310" s="37" t="s">
        <v>81</v>
      </c>
      <c r="E310" t="str">
        <f t="shared" si="14"/>
        <v>jeudiC</v>
      </c>
    </row>
    <row r="311" spans="1:5" x14ac:dyDescent="0.25">
      <c r="A311" s="35">
        <v>42314</v>
      </c>
      <c r="B311" s="36">
        <f t="shared" si="12"/>
        <v>5</v>
      </c>
      <c r="C311" t="str">
        <f t="shared" si="13"/>
        <v>vendredi</v>
      </c>
      <c r="D311" s="37" t="s">
        <v>81</v>
      </c>
      <c r="E311" t="str">
        <f t="shared" si="14"/>
        <v>vendrediC</v>
      </c>
    </row>
    <row r="312" spans="1:5" x14ac:dyDescent="0.25">
      <c r="A312" s="35">
        <v>42315</v>
      </c>
      <c r="B312" s="36">
        <f t="shared" si="12"/>
        <v>6</v>
      </c>
      <c r="C312" t="str">
        <f t="shared" si="13"/>
        <v>samedi</v>
      </c>
      <c r="D312" s="37" t="s">
        <v>81</v>
      </c>
      <c r="E312" t="str">
        <f t="shared" si="14"/>
        <v>samediC</v>
      </c>
    </row>
    <row r="313" spans="1:5" x14ac:dyDescent="0.25">
      <c r="A313" s="35">
        <v>42316</v>
      </c>
      <c r="B313" s="36">
        <f t="shared" si="12"/>
        <v>7</v>
      </c>
      <c r="C313" t="str">
        <f t="shared" si="13"/>
        <v>dimanche</v>
      </c>
      <c r="D313" s="37" t="s">
        <v>82</v>
      </c>
      <c r="E313" t="str">
        <f t="shared" si="14"/>
        <v>dimancheD</v>
      </c>
    </row>
    <row r="314" spans="1:5" x14ac:dyDescent="0.25">
      <c r="A314" s="35">
        <v>42317</v>
      </c>
      <c r="B314" s="36">
        <f t="shared" si="12"/>
        <v>1</v>
      </c>
      <c r="C314" t="str">
        <f t="shared" si="13"/>
        <v>lundi</v>
      </c>
      <c r="D314" s="37" t="s">
        <v>82</v>
      </c>
      <c r="E314" t="str">
        <f t="shared" si="14"/>
        <v>lundiD</v>
      </c>
    </row>
    <row r="315" spans="1:5" x14ac:dyDescent="0.25">
      <c r="A315" s="35">
        <v>42318</v>
      </c>
      <c r="B315" s="36">
        <f t="shared" si="12"/>
        <v>2</v>
      </c>
      <c r="C315" t="str">
        <f t="shared" si="13"/>
        <v>mardi</v>
      </c>
      <c r="D315" s="37" t="s">
        <v>82</v>
      </c>
      <c r="E315" t="str">
        <f t="shared" si="14"/>
        <v>mardiD</v>
      </c>
    </row>
    <row r="316" spans="1:5" x14ac:dyDescent="0.25">
      <c r="A316" s="35">
        <v>42319</v>
      </c>
      <c r="B316" s="36">
        <f t="shared" si="12"/>
        <v>3</v>
      </c>
      <c r="C316" t="str">
        <f t="shared" si="13"/>
        <v>mercredi</v>
      </c>
      <c r="D316" s="37" t="s">
        <v>82</v>
      </c>
      <c r="E316" t="str">
        <f t="shared" si="14"/>
        <v>mercrediD</v>
      </c>
    </row>
    <row r="317" spans="1:5" x14ac:dyDescent="0.25">
      <c r="A317" s="35">
        <v>42320</v>
      </c>
      <c r="B317" s="36">
        <f t="shared" si="12"/>
        <v>4</v>
      </c>
      <c r="C317" t="str">
        <f t="shared" si="13"/>
        <v>jeudi</v>
      </c>
      <c r="D317" s="37" t="s">
        <v>82</v>
      </c>
      <c r="E317" t="str">
        <f t="shared" si="14"/>
        <v>jeudiD</v>
      </c>
    </row>
    <row r="318" spans="1:5" x14ac:dyDescent="0.25">
      <c r="A318" s="35">
        <v>42321</v>
      </c>
      <c r="B318" s="36">
        <f t="shared" si="12"/>
        <v>5</v>
      </c>
      <c r="C318" t="str">
        <f t="shared" si="13"/>
        <v>vendredi</v>
      </c>
      <c r="D318" s="37" t="s">
        <v>82</v>
      </c>
      <c r="E318" t="str">
        <f t="shared" si="14"/>
        <v>vendrediD</v>
      </c>
    </row>
    <row r="319" spans="1:5" x14ac:dyDescent="0.25">
      <c r="A319" s="35">
        <v>42322</v>
      </c>
      <c r="B319" s="36">
        <f t="shared" si="12"/>
        <v>6</v>
      </c>
      <c r="C319" t="str">
        <f t="shared" si="13"/>
        <v>samedi</v>
      </c>
      <c r="D319" s="37" t="s">
        <v>82</v>
      </c>
      <c r="E319" t="str">
        <f t="shared" si="14"/>
        <v>samediD</v>
      </c>
    </row>
    <row r="320" spans="1:5" x14ac:dyDescent="0.25">
      <c r="A320" s="35">
        <v>42323</v>
      </c>
      <c r="B320" s="36">
        <f t="shared" si="12"/>
        <v>7</v>
      </c>
      <c r="C320" t="str">
        <f t="shared" si="13"/>
        <v>dimanche</v>
      </c>
      <c r="D320" s="37" t="s">
        <v>83</v>
      </c>
      <c r="E320" t="str">
        <f t="shared" si="14"/>
        <v>dimancheE</v>
      </c>
    </row>
    <row r="321" spans="1:5" x14ac:dyDescent="0.25">
      <c r="A321" s="35">
        <v>42324</v>
      </c>
      <c r="B321" s="36">
        <f t="shared" si="12"/>
        <v>1</v>
      </c>
      <c r="C321" t="str">
        <f t="shared" si="13"/>
        <v>lundi</v>
      </c>
      <c r="D321" s="37" t="s">
        <v>83</v>
      </c>
      <c r="E321" t="str">
        <f t="shared" si="14"/>
        <v>lundiE</v>
      </c>
    </row>
    <row r="322" spans="1:5" x14ac:dyDescent="0.25">
      <c r="A322" s="35">
        <v>42325</v>
      </c>
      <c r="B322" s="36">
        <f t="shared" si="12"/>
        <v>2</v>
      </c>
      <c r="C322" t="str">
        <f t="shared" si="13"/>
        <v>mardi</v>
      </c>
      <c r="D322" s="37" t="s">
        <v>83</v>
      </c>
      <c r="E322" t="str">
        <f t="shared" si="14"/>
        <v>mardiE</v>
      </c>
    </row>
    <row r="323" spans="1:5" x14ac:dyDescent="0.25">
      <c r="A323" s="35">
        <v>42326</v>
      </c>
      <c r="B323" s="36">
        <f t="shared" ref="B323:B366" si="15">WEEKDAY(A323,2)</f>
        <v>3</v>
      </c>
      <c r="C323" t="str">
        <f t="shared" ref="C323:C366" si="16">IF(B323=1,"lundi",IF(B323=2,"mardi",IF(B323=3,"mercredi",IF(B323=4,"jeudi",IF(B323=5,"vendredi",IF(B323=6,"samedi",IF(B323=7,"dimanche","")))))))</f>
        <v>mercredi</v>
      </c>
      <c r="D323" s="37" t="s">
        <v>83</v>
      </c>
      <c r="E323" t="str">
        <f t="shared" ref="E323:E366" si="17">CONCATENATE(C323,D323)</f>
        <v>mercrediE</v>
      </c>
    </row>
    <row r="324" spans="1:5" x14ac:dyDescent="0.25">
      <c r="A324" s="35">
        <v>42327</v>
      </c>
      <c r="B324" s="36">
        <f t="shared" si="15"/>
        <v>4</v>
      </c>
      <c r="C324" t="str">
        <f t="shared" si="16"/>
        <v>jeudi</v>
      </c>
      <c r="D324" s="37" t="s">
        <v>83</v>
      </c>
      <c r="E324" t="str">
        <f t="shared" si="17"/>
        <v>jeudiE</v>
      </c>
    </row>
    <row r="325" spans="1:5" x14ac:dyDescent="0.25">
      <c r="A325" s="35">
        <v>42328</v>
      </c>
      <c r="B325" s="36">
        <f t="shared" si="15"/>
        <v>5</v>
      </c>
      <c r="C325" t="str">
        <f t="shared" si="16"/>
        <v>vendredi</v>
      </c>
      <c r="D325" s="37" t="s">
        <v>83</v>
      </c>
      <c r="E325" t="str">
        <f t="shared" si="17"/>
        <v>vendrediE</v>
      </c>
    </row>
    <row r="326" spans="1:5" x14ac:dyDescent="0.25">
      <c r="A326" s="35">
        <v>42329</v>
      </c>
      <c r="B326" s="36">
        <f t="shared" si="15"/>
        <v>6</v>
      </c>
      <c r="C326" t="str">
        <f t="shared" si="16"/>
        <v>samedi</v>
      </c>
      <c r="D326" s="37" t="s">
        <v>83</v>
      </c>
      <c r="E326" t="str">
        <f t="shared" si="17"/>
        <v>samediE</v>
      </c>
    </row>
    <row r="327" spans="1:5" x14ac:dyDescent="0.25">
      <c r="A327" s="35">
        <v>42330</v>
      </c>
      <c r="B327" s="36">
        <f t="shared" si="15"/>
        <v>7</v>
      </c>
      <c r="C327" t="str">
        <f t="shared" si="16"/>
        <v>dimanche</v>
      </c>
      <c r="D327" s="37" t="s">
        <v>84</v>
      </c>
      <c r="E327" t="str">
        <f t="shared" si="17"/>
        <v>dimancheF</v>
      </c>
    </row>
    <row r="328" spans="1:5" x14ac:dyDescent="0.25">
      <c r="A328" s="35">
        <v>42331</v>
      </c>
      <c r="B328" s="36">
        <f t="shared" si="15"/>
        <v>1</v>
      </c>
      <c r="C328" t="str">
        <f t="shared" si="16"/>
        <v>lundi</v>
      </c>
      <c r="D328" s="37" t="s">
        <v>84</v>
      </c>
      <c r="E328" t="str">
        <f t="shared" si="17"/>
        <v>lundiF</v>
      </c>
    </row>
    <row r="329" spans="1:5" x14ac:dyDescent="0.25">
      <c r="A329" s="35">
        <v>42332</v>
      </c>
      <c r="B329" s="36">
        <f t="shared" si="15"/>
        <v>2</v>
      </c>
      <c r="C329" t="str">
        <f t="shared" si="16"/>
        <v>mardi</v>
      </c>
      <c r="D329" s="37" t="s">
        <v>84</v>
      </c>
      <c r="E329" t="str">
        <f t="shared" si="17"/>
        <v>mardiF</v>
      </c>
    </row>
    <row r="330" spans="1:5" x14ac:dyDescent="0.25">
      <c r="A330" s="35">
        <v>42333</v>
      </c>
      <c r="B330" s="36">
        <f t="shared" si="15"/>
        <v>3</v>
      </c>
      <c r="C330" t="str">
        <f t="shared" si="16"/>
        <v>mercredi</v>
      </c>
      <c r="D330" s="37" t="s">
        <v>84</v>
      </c>
      <c r="E330" t="str">
        <f t="shared" si="17"/>
        <v>mercrediF</v>
      </c>
    </row>
    <row r="331" spans="1:5" x14ac:dyDescent="0.25">
      <c r="A331" s="35">
        <v>42334</v>
      </c>
      <c r="B331" s="36">
        <f t="shared" si="15"/>
        <v>4</v>
      </c>
      <c r="C331" t="str">
        <f t="shared" si="16"/>
        <v>jeudi</v>
      </c>
      <c r="D331" s="37" t="s">
        <v>84</v>
      </c>
      <c r="E331" t="str">
        <f t="shared" si="17"/>
        <v>jeudiF</v>
      </c>
    </row>
    <row r="332" spans="1:5" x14ac:dyDescent="0.25">
      <c r="A332" s="35">
        <v>42335</v>
      </c>
      <c r="B332" s="36">
        <f t="shared" si="15"/>
        <v>5</v>
      </c>
      <c r="C332" t="str">
        <f t="shared" si="16"/>
        <v>vendredi</v>
      </c>
      <c r="D332" s="37" t="s">
        <v>84</v>
      </c>
      <c r="E332" t="str">
        <f t="shared" si="17"/>
        <v>vendrediF</v>
      </c>
    </row>
    <row r="333" spans="1:5" x14ac:dyDescent="0.25">
      <c r="A333" s="35">
        <v>42336</v>
      </c>
      <c r="B333" s="36">
        <f t="shared" si="15"/>
        <v>6</v>
      </c>
      <c r="C333" t="str">
        <f t="shared" si="16"/>
        <v>samedi</v>
      </c>
      <c r="D333" s="37" t="s">
        <v>84</v>
      </c>
      <c r="E333" t="str">
        <f t="shared" si="17"/>
        <v>samediF</v>
      </c>
    </row>
    <row r="334" spans="1:5" x14ac:dyDescent="0.25">
      <c r="A334" s="35">
        <v>42337</v>
      </c>
      <c r="B334" s="36">
        <f t="shared" si="15"/>
        <v>7</v>
      </c>
      <c r="C334" t="str">
        <f t="shared" si="16"/>
        <v>dimanche</v>
      </c>
      <c r="D334" s="37" t="s">
        <v>85</v>
      </c>
      <c r="E334" t="str">
        <f t="shared" si="17"/>
        <v>dimancheG</v>
      </c>
    </row>
    <row r="335" spans="1:5" x14ac:dyDescent="0.25">
      <c r="A335" s="35">
        <v>42338</v>
      </c>
      <c r="B335" s="36">
        <f t="shared" si="15"/>
        <v>1</v>
      </c>
      <c r="C335" t="str">
        <f t="shared" si="16"/>
        <v>lundi</v>
      </c>
      <c r="D335" s="37" t="s">
        <v>85</v>
      </c>
      <c r="E335" t="str">
        <f t="shared" si="17"/>
        <v>lundiG</v>
      </c>
    </row>
    <row r="336" spans="1:5" x14ac:dyDescent="0.25">
      <c r="A336" s="35">
        <v>42339</v>
      </c>
      <c r="B336" s="36">
        <f t="shared" si="15"/>
        <v>2</v>
      </c>
      <c r="C336" t="str">
        <f t="shared" si="16"/>
        <v>mardi</v>
      </c>
      <c r="D336" s="37" t="s">
        <v>85</v>
      </c>
      <c r="E336" t="str">
        <f t="shared" si="17"/>
        <v>mardiG</v>
      </c>
    </row>
    <row r="337" spans="1:5" x14ac:dyDescent="0.25">
      <c r="A337" s="35">
        <v>42340</v>
      </c>
      <c r="B337" s="36">
        <f t="shared" si="15"/>
        <v>3</v>
      </c>
      <c r="C337" t="str">
        <f t="shared" si="16"/>
        <v>mercredi</v>
      </c>
      <c r="D337" s="37" t="s">
        <v>85</v>
      </c>
      <c r="E337" t="str">
        <f t="shared" si="17"/>
        <v>mercrediG</v>
      </c>
    </row>
    <row r="338" spans="1:5" x14ac:dyDescent="0.25">
      <c r="A338" s="35">
        <v>42341</v>
      </c>
      <c r="B338" s="36">
        <f t="shared" si="15"/>
        <v>4</v>
      </c>
      <c r="C338" t="str">
        <f t="shared" si="16"/>
        <v>jeudi</v>
      </c>
      <c r="D338" s="37" t="s">
        <v>85</v>
      </c>
      <c r="E338" t="str">
        <f t="shared" si="17"/>
        <v>jeudiG</v>
      </c>
    </row>
    <row r="339" spans="1:5" x14ac:dyDescent="0.25">
      <c r="A339" s="35">
        <v>42342</v>
      </c>
      <c r="B339" s="36">
        <f t="shared" si="15"/>
        <v>5</v>
      </c>
      <c r="C339" t="str">
        <f t="shared" si="16"/>
        <v>vendredi</v>
      </c>
      <c r="D339" s="37" t="s">
        <v>85</v>
      </c>
      <c r="E339" t="str">
        <f t="shared" si="17"/>
        <v>vendrediG</v>
      </c>
    </row>
    <row r="340" spans="1:5" x14ac:dyDescent="0.25">
      <c r="A340" s="35">
        <v>42343</v>
      </c>
      <c r="B340" s="36">
        <f t="shared" si="15"/>
        <v>6</v>
      </c>
      <c r="C340" t="str">
        <f t="shared" si="16"/>
        <v>samedi</v>
      </c>
      <c r="D340" s="37" t="s">
        <v>85</v>
      </c>
      <c r="E340" t="str">
        <f t="shared" si="17"/>
        <v>samediG</v>
      </c>
    </row>
    <row r="341" spans="1:5" x14ac:dyDescent="0.25">
      <c r="A341" s="35">
        <v>42344</v>
      </c>
      <c r="B341" s="36">
        <f t="shared" si="15"/>
        <v>7</v>
      </c>
      <c r="C341" t="str">
        <f t="shared" si="16"/>
        <v>dimanche</v>
      </c>
      <c r="D341" s="37" t="s">
        <v>79</v>
      </c>
      <c r="E341" t="str">
        <f t="shared" si="17"/>
        <v>dimancheA</v>
      </c>
    </row>
    <row r="342" spans="1:5" x14ac:dyDescent="0.25">
      <c r="A342" s="35">
        <v>42345</v>
      </c>
      <c r="B342" s="36">
        <f t="shared" si="15"/>
        <v>1</v>
      </c>
      <c r="C342" t="str">
        <f t="shared" si="16"/>
        <v>lundi</v>
      </c>
      <c r="D342" s="37" t="s">
        <v>79</v>
      </c>
      <c r="E342" t="str">
        <f t="shared" si="17"/>
        <v>lundiA</v>
      </c>
    </row>
    <row r="343" spans="1:5" x14ac:dyDescent="0.25">
      <c r="A343" s="35">
        <v>42346</v>
      </c>
      <c r="B343" s="36">
        <f t="shared" si="15"/>
        <v>2</v>
      </c>
      <c r="C343" t="str">
        <f t="shared" si="16"/>
        <v>mardi</v>
      </c>
      <c r="D343" s="37" t="s">
        <v>79</v>
      </c>
      <c r="E343" t="str">
        <f t="shared" si="17"/>
        <v>mardiA</v>
      </c>
    </row>
    <row r="344" spans="1:5" x14ac:dyDescent="0.25">
      <c r="A344" s="35">
        <v>42347</v>
      </c>
      <c r="B344" s="36">
        <f t="shared" si="15"/>
        <v>3</v>
      </c>
      <c r="C344" t="str">
        <f t="shared" si="16"/>
        <v>mercredi</v>
      </c>
      <c r="D344" s="37" t="s">
        <v>79</v>
      </c>
      <c r="E344" t="str">
        <f t="shared" si="17"/>
        <v>mercrediA</v>
      </c>
    </row>
    <row r="345" spans="1:5" x14ac:dyDescent="0.25">
      <c r="A345" s="35">
        <v>42348</v>
      </c>
      <c r="B345" s="36">
        <f t="shared" si="15"/>
        <v>4</v>
      </c>
      <c r="C345" t="str">
        <f t="shared" si="16"/>
        <v>jeudi</v>
      </c>
      <c r="D345" s="37" t="s">
        <v>79</v>
      </c>
      <c r="E345" t="str">
        <f t="shared" si="17"/>
        <v>jeudiA</v>
      </c>
    </row>
    <row r="346" spans="1:5" x14ac:dyDescent="0.25">
      <c r="A346" s="35">
        <v>42349</v>
      </c>
      <c r="B346" s="36">
        <f t="shared" si="15"/>
        <v>5</v>
      </c>
      <c r="C346" t="str">
        <f t="shared" si="16"/>
        <v>vendredi</v>
      </c>
      <c r="D346" s="37" t="s">
        <v>79</v>
      </c>
      <c r="E346" t="str">
        <f t="shared" si="17"/>
        <v>vendrediA</v>
      </c>
    </row>
    <row r="347" spans="1:5" x14ac:dyDescent="0.25">
      <c r="A347" s="35">
        <v>42350</v>
      </c>
      <c r="B347" s="36">
        <f t="shared" si="15"/>
        <v>6</v>
      </c>
      <c r="C347" t="str">
        <f t="shared" si="16"/>
        <v>samedi</v>
      </c>
      <c r="D347" s="37" t="s">
        <v>79</v>
      </c>
      <c r="E347" t="str">
        <f t="shared" si="17"/>
        <v>samediA</v>
      </c>
    </row>
    <row r="348" spans="1:5" x14ac:dyDescent="0.25">
      <c r="A348" s="35">
        <v>42351</v>
      </c>
      <c r="B348" s="36">
        <f t="shared" si="15"/>
        <v>7</v>
      </c>
      <c r="C348" t="str">
        <f t="shared" si="16"/>
        <v>dimanche</v>
      </c>
      <c r="D348" s="37" t="s">
        <v>80</v>
      </c>
      <c r="E348" t="str">
        <f t="shared" si="17"/>
        <v>dimancheB</v>
      </c>
    </row>
    <row r="349" spans="1:5" x14ac:dyDescent="0.25">
      <c r="A349" s="35">
        <v>42352</v>
      </c>
      <c r="B349" s="36">
        <f t="shared" si="15"/>
        <v>1</v>
      </c>
      <c r="C349" t="str">
        <f t="shared" si="16"/>
        <v>lundi</v>
      </c>
      <c r="D349" s="37" t="s">
        <v>80</v>
      </c>
      <c r="E349" t="str">
        <f t="shared" si="17"/>
        <v>lundiB</v>
      </c>
    </row>
    <row r="350" spans="1:5" x14ac:dyDescent="0.25">
      <c r="A350" s="35">
        <v>42353</v>
      </c>
      <c r="B350" s="36">
        <f t="shared" si="15"/>
        <v>2</v>
      </c>
      <c r="C350" t="str">
        <f t="shared" si="16"/>
        <v>mardi</v>
      </c>
      <c r="D350" s="37" t="s">
        <v>80</v>
      </c>
      <c r="E350" t="str">
        <f t="shared" si="17"/>
        <v>mardiB</v>
      </c>
    </row>
    <row r="351" spans="1:5" x14ac:dyDescent="0.25">
      <c r="A351" s="35">
        <v>42354</v>
      </c>
      <c r="B351" s="36">
        <f t="shared" si="15"/>
        <v>3</v>
      </c>
      <c r="C351" t="str">
        <f t="shared" si="16"/>
        <v>mercredi</v>
      </c>
      <c r="D351" s="37" t="s">
        <v>80</v>
      </c>
      <c r="E351" t="str">
        <f t="shared" si="17"/>
        <v>mercrediB</v>
      </c>
    </row>
    <row r="352" spans="1:5" x14ac:dyDescent="0.25">
      <c r="A352" s="35">
        <v>42355</v>
      </c>
      <c r="B352" s="36">
        <f t="shared" si="15"/>
        <v>4</v>
      </c>
      <c r="C352" t="str">
        <f t="shared" si="16"/>
        <v>jeudi</v>
      </c>
      <c r="D352" s="37" t="s">
        <v>80</v>
      </c>
      <c r="E352" t="str">
        <f t="shared" si="17"/>
        <v>jeudiB</v>
      </c>
    </row>
    <row r="353" spans="1:5" x14ac:dyDescent="0.25">
      <c r="A353" s="35">
        <v>42356</v>
      </c>
      <c r="B353" s="36">
        <f t="shared" si="15"/>
        <v>5</v>
      </c>
      <c r="C353" t="str">
        <f t="shared" si="16"/>
        <v>vendredi</v>
      </c>
      <c r="D353" s="37" t="s">
        <v>80</v>
      </c>
      <c r="E353" t="str">
        <f t="shared" si="17"/>
        <v>vendrediB</v>
      </c>
    </row>
    <row r="354" spans="1:5" x14ac:dyDescent="0.25">
      <c r="A354" s="35">
        <v>42357</v>
      </c>
      <c r="B354" s="36">
        <f t="shared" si="15"/>
        <v>6</v>
      </c>
      <c r="C354" t="str">
        <f t="shared" si="16"/>
        <v>samedi</v>
      </c>
      <c r="D354" s="37" t="s">
        <v>80</v>
      </c>
      <c r="E354" t="str">
        <f t="shared" si="17"/>
        <v>samediB</v>
      </c>
    </row>
    <row r="355" spans="1:5" x14ac:dyDescent="0.25">
      <c r="A355" s="35">
        <v>42358</v>
      </c>
      <c r="B355" s="36">
        <f t="shared" si="15"/>
        <v>7</v>
      </c>
      <c r="C355" t="str">
        <f t="shared" si="16"/>
        <v>dimanche</v>
      </c>
      <c r="D355" s="37" t="s">
        <v>81</v>
      </c>
      <c r="E355" t="str">
        <f t="shared" si="17"/>
        <v>dimancheC</v>
      </c>
    </row>
    <row r="356" spans="1:5" x14ac:dyDescent="0.25">
      <c r="A356" s="35">
        <v>42359</v>
      </c>
      <c r="B356" s="36">
        <f t="shared" si="15"/>
        <v>1</v>
      </c>
      <c r="C356" t="str">
        <f t="shared" si="16"/>
        <v>lundi</v>
      </c>
      <c r="D356" s="37" t="s">
        <v>81</v>
      </c>
      <c r="E356" t="str">
        <f t="shared" si="17"/>
        <v>lundiC</v>
      </c>
    </row>
    <row r="357" spans="1:5" x14ac:dyDescent="0.25">
      <c r="A357" s="35">
        <v>42360</v>
      </c>
      <c r="B357" s="36">
        <f t="shared" si="15"/>
        <v>2</v>
      </c>
      <c r="C357" t="str">
        <f t="shared" si="16"/>
        <v>mardi</v>
      </c>
      <c r="D357" s="37" t="s">
        <v>81</v>
      </c>
      <c r="E357" t="str">
        <f t="shared" si="17"/>
        <v>mardiC</v>
      </c>
    </row>
    <row r="358" spans="1:5" x14ac:dyDescent="0.25">
      <c r="A358" s="35">
        <v>42361</v>
      </c>
      <c r="B358" s="36">
        <f t="shared" si="15"/>
        <v>3</v>
      </c>
      <c r="C358" t="str">
        <f t="shared" si="16"/>
        <v>mercredi</v>
      </c>
      <c r="D358" s="37" t="s">
        <v>81</v>
      </c>
      <c r="E358" t="str">
        <f t="shared" si="17"/>
        <v>mercrediC</v>
      </c>
    </row>
    <row r="359" spans="1:5" x14ac:dyDescent="0.25">
      <c r="A359" s="35">
        <v>42362</v>
      </c>
      <c r="B359" s="36">
        <f t="shared" si="15"/>
        <v>4</v>
      </c>
      <c r="C359" t="str">
        <f t="shared" si="16"/>
        <v>jeudi</v>
      </c>
      <c r="D359" s="37" t="s">
        <v>81</v>
      </c>
      <c r="E359" t="str">
        <f t="shared" si="17"/>
        <v>jeudiC</v>
      </c>
    </row>
    <row r="360" spans="1:5" x14ac:dyDescent="0.25">
      <c r="A360" s="35">
        <v>42363</v>
      </c>
      <c r="B360" s="36">
        <f t="shared" si="15"/>
        <v>5</v>
      </c>
      <c r="C360" t="str">
        <f t="shared" si="16"/>
        <v>vendredi</v>
      </c>
      <c r="D360" s="37" t="s">
        <v>81</v>
      </c>
      <c r="E360" t="str">
        <f t="shared" si="17"/>
        <v>vendrediC</v>
      </c>
    </row>
    <row r="361" spans="1:5" x14ac:dyDescent="0.25">
      <c r="A361" s="35">
        <v>42364</v>
      </c>
      <c r="B361" s="36">
        <f t="shared" si="15"/>
        <v>6</v>
      </c>
      <c r="C361" t="str">
        <f t="shared" si="16"/>
        <v>samedi</v>
      </c>
      <c r="D361" s="37" t="s">
        <v>81</v>
      </c>
      <c r="E361" t="str">
        <f t="shared" si="17"/>
        <v>samediC</v>
      </c>
    </row>
    <row r="362" spans="1:5" x14ac:dyDescent="0.25">
      <c r="A362" s="35">
        <v>42365</v>
      </c>
      <c r="B362" s="36">
        <f t="shared" si="15"/>
        <v>7</v>
      </c>
      <c r="C362" t="str">
        <f t="shared" si="16"/>
        <v>dimanche</v>
      </c>
      <c r="D362" s="37" t="s">
        <v>82</v>
      </c>
      <c r="E362" t="str">
        <f t="shared" si="17"/>
        <v>dimancheD</v>
      </c>
    </row>
    <row r="363" spans="1:5" x14ac:dyDescent="0.25">
      <c r="A363" s="35">
        <v>42366</v>
      </c>
      <c r="B363" s="36">
        <f t="shared" si="15"/>
        <v>1</v>
      </c>
      <c r="C363" t="str">
        <f t="shared" si="16"/>
        <v>lundi</v>
      </c>
      <c r="D363" s="37" t="s">
        <v>82</v>
      </c>
      <c r="E363" t="str">
        <f t="shared" si="17"/>
        <v>lundiD</v>
      </c>
    </row>
    <row r="364" spans="1:5" x14ac:dyDescent="0.25">
      <c r="A364" s="35">
        <v>42367</v>
      </c>
      <c r="B364" s="36">
        <f t="shared" si="15"/>
        <v>2</v>
      </c>
      <c r="C364" t="str">
        <f t="shared" si="16"/>
        <v>mardi</v>
      </c>
      <c r="D364" s="37" t="s">
        <v>82</v>
      </c>
      <c r="E364" t="str">
        <f t="shared" si="17"/>
        <v>mardiD</v>
      </c>
    </row>
    <row r="365" spans="1:5" x14ac:dyDescent="0.25">
      <c r="A365" s="35">
        <v>42368</v>
      </c>
      <c r="B365" s="36">
        <f t="shared" si="15"/>
        <v>3</v>
      </c>
      <c r="C365" t="str">
        <f t="shared" si="16"/>
        <v>mercredi</v>
      </c>
      <c r="D365" s="37" t="s">
        <v>82</v>
      </c>
      <c r="E365" t="str">
        <f t="shared" si="17"/>
        <v>mercrediD</v>
      </c>
    </row>
    <row r="366" spans="1:5" x14ac:dyDescent="0.25">
      <c r="A366" s="35">
        <v>42369</v>
      </c>
      <c r="B366" s="36">
        <f t="shared" si="15"/>
        <v>4</v>
      </c>
      <c r="C366" t="str">
        <f t="shared" si="16"/>
        <v>jeudi</v>
      </c>
      <c r="D366" s="37" t="s">
        <v>82</v>
      </c>
      <c r="E366" t="str">
        <f t="shared" si="17"/>
        <v>jeudiD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86"/>
  <sheetViews>
    <sheetView zoomScaleNormal="100" workbookViewId="0">
      <selection activeCell="B1" sqref="B1:C1"/>
    </sheetView>
  </sheetViews>
  <sheetFormatPr baseColWidth="10" defaultRowHeight="15" x14ac:dyDescent="0.25"/>
  <cols>
    <col min="1" max="1" width="18.85546875" customWidth="1"/>
    <col min="2" max="2" width="17.85546875" bestFit="1" customWidth="1"/>
    <col min="30" max="32" width="11.42578125" hidden="1" customWidth="1"/>
    <col min="33" max="16384" width="11.42578125" style="7"/>
  </cols>
  <sheetData>
    <row r="1" spans="1:32" customFormat="1" x14ac:dyDescent="0.25">
      <c r="A1" t="s">
        <v>4</v>
      </c>
      <c r="B1" s="129">
        <v>42036</v>
      </c>
      <c r="C1" s="130"/>
      <c r="D1">
        <v>2015</v>
      </c>
      <c r="F1" s="1"/>
    </row>
    <row r="2" spans="1:32" customFormat="1" x14ac:dyDescent="0.25">
      <c r="A2" t="s">
        <v>5</v>
      </c>
      <c r="B2" s="131" t="s">
        <v>6</v>
      </c>
      <c r="C2" s="131"/>
    </row>
    <row r="3" spans="1:32" customFormat="1" x14ac:dyDescent="0.25"/>
    <row r="4" spans="1:32" customFormat="1" x14ac:dyDescent="0.25"/>
    <row r="5" spans="1:32" ht="23.25" x14ac:dyDescent="0.35">
      <c r="A5" s="136" t="str">
        <f>CONCATENATE("Service"," ",B2," ",TEXT(B1,"mmmm"), " ",$D$1)</f>
        <v>Service DVO février 2015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</row>
    <row r="6" spans="1:32" s="8" customFormat="1" ht="15.75" x14ac:dyDescent="0.25">
      <c r="A6" s="135" t="s">
        <v>3</v>
      </c>
      <c r="B6" s="2">
        <f>$B$1</f>
        <v>42036</v>
      </c>
      <c r="C6" s="2">
        <f>B6+1</f>
        <v>42037</v>
      </c>
      <c r="D6" s="2">
        <f t="shared" ref="D6:AC6" si="0">C6+1</f>
        <v>42038</v>
      </c>
      <c r="E6" s="2">
        <f t="shared" si="0"/>
        <v>42039</v>
      </c>
      <c r="F6" s="2">
        <f t="shared" si="0"/>
        <v>42040</v>
      </c>
      <c r="G6" s="2">
        <f t="shared" si="0"/>
        <v>42041</v>
      </c>
      <c r="H6" s="2">
        <f t="shared" si="0"/>
        <v>42042</v>
      </c>
      <c r="I6" s="2">
        <f t="shared" si="0"/>
        <v>42043</v>
      </c>
      <c r="J6" s="2">
        <f t="shared" si="0"/>
        <v>42044</v>
      </c>
      <c r="K6" s="2">
        <f t="shared" si="0"/>
        <v>42045</v>
      </c>
      <c r="L6" s="2">
        <f t="shared" si="0"/>
        <v>42046</v>
      </c>
      <c r="M6" s="2">
        <f t="shared" si="0"/>
        <v>42047</v>
      </c>
      <c r="N6" s="2">
        <f t="shared" si="0"/>
        <v>42048</v>
      </c>
      <c r="O6" s="2">
        <f t="shared" si="0"/>
        <v>42049</v>
      </c>
      <c r="P6" s="2">
        <f t="shared" si="0"/>
        <v>42050</v>
      </c>
      <c r="Q6" s="2">
        <f t="shared" si="0"/>
        <v>42051</v>
      </c>
      <c r="R6" s="2">
        <f t="shared" si="0"/>
        <v>42052</v>
      </c>
      <c r="S6" s="2">
        <f t="shared" si="0"/>
        <v>42053</v>
      </c>
      <c r="T6" s="2">
        <f t="shared" si="0"/>
        <v>42054</v>
      </c>
      <c r="U6" s="2">
        <f t="shared" si="0"/>
        <v>42055</v>
      </c>
      <c r="V6" s="2">
        <f t="shared" si="0"/>
        <v>42056</v>
      </c>
      <c r="W6" s="2">
        <f t="shared" si="0"/>
        <v>42057</v>
      </c>
      <c r="X6" s="2">
        <f t="shared" si="0"/>
        <v>42058</v>
      </c>
      <c r="Y6" s="2">
        <f t="shared" si="0"/>
        <v>42059</v>
      </c>
      <c r="Z6" s="2">
        <f t="shared" si="0"/>
        <v>42060</v>
      </c>
      <c r="AA6" s="2">
        <f t="shared" si="0"/>
        <v>42061</v>
      </c>
      <c r="AB6" s="2">
        <f t="shared" si="0"/>
        <v>42062</v>
      </c>
      <c r="AC6" s="2">
        <f t="shared" si="0"/>
        <v>42063</v>
      </c>
      <c r="AD6" s="18" t="str">
        <f>IF(AC6&lt;&gt;"",IF(MONTH(AC6)=MONTH(AC6+1),AC6+1,""),"")</f>
        <v/>
      </c>
      <c r="AE6" s="18" t="str">
        <f>IF(AD6&lt;&gt;"",IF(MONTH(AD6)=MONTH(AD6+1),AD6+1,""),"")</f>
        <v/>
      </c>
      <c r="AF6" s="18" t="str">
        <f>IF(AE6&lt;&gt;"",IF(MONTH(AE6)=MONTH(AE6+1),AE6+1,""),"")</f>
        <v/>
      </c>
    </row>
    <row r="7" spans="1:32" s="9" customFormat="1" ht="15.75" x14ac:dyDescent="0.25">
      <c r="A7" s="135"/>
      <c r="B7" s="3">
        <f>B6</f>
        <v>42036</v>
      </c>
      <c r="C7" s="3">
        <f>B7+1</f>
        <v>42037</v>
      </c>
      <c r="D7" s="3">
        <f t="shared" ref="D7:AF7" si="1">C7+1</f>
        <v>42038</v>
      </c>
      <c r="E7" s="3">
        <f t="shared" si="1"/>
        <v>42039</v>
      </c>
      <c r="F7" s="3">
        <f t="shared" si="1"/>
        <v>42040</v>
      </c>
      <c r="G7" s="3">
        <f t="shared" si="1"/>
        <v>42041</v>
      </c>
      <c r="H7" s="3">
        <f t="shared" si="1"/>
        <v>42042</v>
      </c>
      <c r="I7" s="3">
        <f t="shared" si="1"/>
        <v>42043</v>
      </c>
      <c r="J7" s="3">
        <f t="shared" si="1"/>
        <v>42044</v>
      </c>
      <c r="K7" s="3">
        <f t="shared" si="1"/>
        <v>42045</v>
      </c>
      <c r="L7" s="3">
        <f t="shared" si="1"/>
        <v>42046</v>
      </c>
      <c r="M7" s="3">
        <f t="shared" si="1"/>
        <v>42047</v>
      </c>
      <c r="N7" s="3">
        <f t="shared" si="1"/>
        <v>42048</v>
      </c>
      <c r="O7" s="3">
        <f t="shared" si="1"/>
        <v>42049</v>
      </c>
      <c r="P7" s="3">
        <f t="shared" si="1"/>
        <v>42050</v>
      </c>
      <c r="Q7" s="3">
        <f t="shared" si="1"/>
        <v>42051</v>
      </c>
      <c r="R7" s="3">
        <f t="shared" si="1"/>
        <v>42052</v>
      </c>
      <c r="S7" s="3">
        <f t="shared" si="1"/>
        <v>42053</v>
      </c>
      <c r="T7" s="3">
        <f t="shared" si="1"/>
        <v>42054</v>
      </c>
      <c r="U7" s="3">
        <f t="shared" si="1"/>
        <v>42055</v>
      </c>
      <c r="V7" s="3">
        <f t="shared" si="1"/>
        <v>42056</v>
      </c>
      <c r="W7" s="3">
        <f t="shared" si="1"/>
        <v>42057</v>
      </c>
      <c r="X7" s="3">
        <f t="shared" si="1"/>
        <v>42058</v>
      </c>
      <c r="Y7" s="3">
        <f t="shared" si="1"/>
        <v>42059</v>
      </c>
      <c r="Z7" s="3">
        <f t="shared" si="1"/>
        <v>42060</v>
      </c>
      <c r="AA7" s="3">
        <f t="shared" si="1"/>
        <v>42061</v>
      </c>
      <c r="AB7" s="3">
        <f t="shared" si="1"/>
        <v>42062</v>
      </c>
      <c r="AC7" s="3">
        <f t="shared" si="1"/>
        <v>42063</v>
      </c>
      <c r="AD7" s="3">
        <f t="shared" si="1"/>
        <v>42064</v>
      </c>
      <c r="AE7" s="3">
        <f>AD7+1</f>
        <v>42065</v>
      </c>
      <c r="AF7" s="3">
        <f t="shared" si="1"/>
        <v>42066</v>
      </c>
    </row>
    <row r="8" spans="1:32" ht="21" x14ac:dyDescent="0.35">
      <c r="A8" s="118"/>
      <c r="B8" s="132" t="s">
        <v>15</v>
      </c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4"/>
    </row>
    <row r="9" spans="1:32" x14ac:dyDescent="0.25">
      <c r="A9" s="109" t="str">
        <f>IF($B$2=liste_Noms!$B$1,liste_Noms!B2,IF($B$2=liste_Noms!$C$1,liste_Noms!C2,IF($B$2=liste_Noms!$D$1,liste_Noms!D2,IF($B$2=liste_Noms!$E$1,liste_Noms!E2,IF($B$2=liste_Noms!$F$1,liste_Noms!F2,IF($B$2=liste_Noms!$G$1,liste_Noms!G2,IF($B$2=liste_Noms!$H$1,liste_Noms!H2,"service?")))))))</f>
        <v>LEREBOURG</v>
      </c>
      <c r="B9" s="47" t="str">
        <f ca="1">IF(INDIRECT("CYCLES!"&amp;ADDRESS(MATCH($A9,CYCLES!$A:$A,0),MATCH("semaine"&amp;INDEX(calendrier!$D:$D,MATCH(B$6,calendrier!$A:$A,0)),CYCLES!$1:$1,0)+WEEKDAY(B$6)-1))=0,"",INDIRECT("CYCLES!"&amp;ADDRESS(MATCH($A9,CYCLES!$A:$A,0),MATCH("semaine"&amp;INDEX(calendrier!$D:$D,MATCH(B$6,calendrier!$A:$A,0)),CYCLES!$1:$1,0)+WEEKDAY(B$6)-1)))</f>
        <v/>
      </c>
      <c r="C9" s="47" t="str">
        <f ca="1">IF(INDIRECT("CYCLES!"&amp;ADDRESS(MATCH($A9,CYCLES!$A:$A,0),MATCH("semaine"&amp;INDEX(calendrier!$D:$D,MATCH(C$6,calendrier!$A:$A,0)),CYCLES!$1:$1,0)+WEEKDAY(C$6)-1))=0,"",INDIRECT("CYCLES!"&amp;ADDRESS(MATCH($A9,CYCLES!$A:$A,0),MATCH("semaine"&amp;INDEX(calendrier!$D:$D,MATCH(C$6,calendrier!$A:$A,0)),CYCLES!$1:$1,0)+WEEKDAY(C$6)-1)))</f>
        <v/>
      </c>
      <c r="D9" s="47" t="str">
        <f ca="1">IF(INDIRECT("CYCLES!"&amp;ADDRESS(MATCH($A9,CYCLES!$A:$A,0),MATCH("semaine"&amp;INDEX(calendrier!$D:$D,MATCH(D$6,calendrier!$A:$A,0)),CYCLES!$1:$1,0)+WEEKDAY(D$6)-1))=0,"",INDIRECT("CYCLES!"&amp;ADDRESS(MATCH($A9,CYCLES!$A:$A,0),MATCH("semaine"&amp;INDEX(calendrier!$D:$D,MATCH(D$6,calendrier!$A:$A,0)),CYCLES!$1:$1,0)+WEEKDAY(D$6)-1)))</f>
        <v/>
      </c>
      <c r="E9" s="47" t="str">
        <f ca="1">IF(INDIRECT("CYCLES!"&amp;ADDRESS(MATCH($A9,CYCLES!$A:$A,0),MATCH("semaine"&amp;INDEX(calendrier!$D:$D,MATCH(E$6,calendrier!$A:$A,0)),CYCLES!$1:$1,0)+WEEKDAY(E$6)-1))=0,"",INDIRECT("CYCLES!"&amp;ADDRESS(MATCH($A9,CYCLES!$A:$A,0),MATCH("semaine"&amp;INDEX(calendrier!$D:$D,MATCH(E$6,calendrier!$A:$A,0)),CYCLES!$1:$1,0)+WEEKDAY(E$6)-1)))</f>
        <v/>
      </c>
      <c r="F9" s="47" t="str">
        <f ca="1">IF(INDIRECT("CYCLES!"&amp;ADDRESS(MATCH($A9,CYCLES!$A:$A,0),MATCH("semaine"&amp;INDEX(calendrier!$D:$D,MATCH(F$6,calendrier!$A:$A,0)),CYCLES!$1:$1,0)+WEEKDAY(F$6)-1))=0,"",INDIRECT("CYCLES!"&amp;ADDRESS(MATCH($A9,CYCLES!$A:$A,0),MATCH("semaine"&amp;INDEX(calendrier!$D:$D,MATCH(F$6,calendrier!$A:$A,0)),CYCLES!$1:$1,0)+WEEKDAY(F$6)-1)))</f>
        <v/>
      </c>
      <c r="G9" s="47" t="str">
        <f ca="1">IF(INDIRECT("CYCLES!"&amp;ADDRESS(MATCH($A9,CYCLES!$A:$A,0),MATCH("semaine"&amp;INDEX(calendrier!$D:$D,MATCH(G$6,calendrier!$A:$A,0)),CYCLES!$1:$1,0)+WEEKDAY(G$6)-1))=0,"",INDIRECT("CYCLES!"&amp;ADDRESS(MATCH($A9,CYCLES!$A:$A,0),MATCH("semaine"&amp;INDEX(calendrier!$D:$D,MATCH(G$6,calendrier!$A:$A,0)),CYCLES!$1:$1,0)+WEEKDAY(G$6)-1)))</f>
        <v/>
      </c>
      <c r="H9" s="47" t="str">
        <f ca="1">IF(INDIRECT("CYCLES!"&amp;ADDRESS(MATCH($A9,CYCLES!$A:$A,0),MATCH("semaine"&amp;INDEX(calendrier!$D:$D,MATCH(H$6,calendrier!$A:$A,0)),CYCLES!$1:$1,0)+WEEKDAY(H$6)-1))=0,"",INDIRECT("CYCLES!"&amp;ADDRESS(MATCH($A9,CYCLES!$A:$A,0),MATCH("semaine"&amp;INDEX(calendrier!$D:$D,MATCH(H$6,calendrier!$A:$A,0)),CYCLES!$1:$1,0)+WEEKDAY(H$6)-1)))</f>
        <v/>
      </c>
      <c r="I9" s="47" t="str">
        <f ca="1">IF(INDIRECT("CYCLES!"&amp;ADDRESS(MATCH($A9,CYCLES!$A:$A,0),MATCH("semaine"&amp;INDEX(calendrier!$D:$D,MATCH(I$6,calendrier!$A:$A,0)),CYCLES!$1:$1,0)+WEEKDAY(I$6)-1))=0,"",INDIRECT("CYCLES!"&amp;ADDRESS(MATCH($A9,CYCLES!$A:$A,0),MATCH("semaine"&amp;INDEX(calendrier!$D:$D,MATCH(I$6,calendrier!$A:$A,0)),CYCLES!$1:$1,0)+WEEKDAY(I$6)-1)))</f>
        <v/>
      </c>
      <c r="J9" s="47" t="str">
        <f ca="1">IF(INDIRECT("CYCLES!"&amp;ADDRESS(MATCH($A9,CYCLES!$A:$A,0),MATCH("semaine"&amp;INDEX(calendrier!$D:$D,MATCH(J$6,calendrier!$A:$A,0)),CYCLES!$1:$1,0)+WEEKDAY(J$6)-1))=0,"",INDIRECT("CYCLES!"&amp;ADDRESS(MATCH($A9,CYCLES!$A:$A,0),MATCH("semaine"&amp;INDEX(calendrier!$D:$D,MATCH(J$6,calendrier!$A:$A,0)),CYCLES!$1:$1,0)+WEEKDAY(J$6)-1)))</f>
        <v/>
      </c>
      <c r="K9" s="47" t="str">
        <f ca="1">IF(INDIRECT("CYCLES!"&amp;ADDRESS(MATCH($A9,CYCLES!$A:$A,0),MATCH("semaine"&amp;INDEX(calendrier!$D:$D,MATCH(K$6,calendrier!$A:$A,0)),CYCLES!$1:$1,0)+WEEKDAY(K$6)-1))=0,"",INDIRECT("CYCLES!"&amp;ADDRESS(MATCH($A9,CYCLES!$A:$A,0),MATCH("semaine"&amp;INDEX(calendrier!$D:$D,MATCH(K$6,calendrier!$A:$A,0)),CYCLES!$1:$1,0)+WEEKDAY(K$6)-1)))</f>
        <v/>
      </c>
      <c r="L9" s="47" t="str">
        <f ca="1">IF(INDIRECT("CYCLES!"&amp;ADDRESS(MATCH($A9,CYCLES!$A:$A,0),MATCH("semaine"&amp;INDEX(calendrier!$D:$D,MATCH(L$6,calendrier!$A:$A,0)),CYCLES!$1:$1,0)+WEEKDAY(L$6)-1))=0,"",INDIRECT("CYCLES!"&amp;ADDRESS(MATCH($A9,CYCLES!$A:$A,0),MATCH("semaine"&amp;INDEX(calendrier!$D:$D,MATCH(L$6,calendrier!$A:$A,0)),CYCLES!$1:$1,0)+WEEKDAY(L$6)-1)))</f>
        <v/>
      </c>
      <c r="M9" s="47" t="str">
        <f ca="1">IF(INDIRECT("CYCLES!"&amp;ADDRESS(MATCH($A9,CYCLES!$A:$A,0),MATCH("semaine"&amp;INDEX(calendrier!$D:$D,MATCH(M$6,calendrier!$A:$A,0)),CYCLES!$1:$1,0)+WEEKDAY(M$6)-1))=0,"",INDIRECT("CYCLES!"&amp;ADDRESS(MATCH($A9,CYCLES!$A:$A,0),MATCH("semaine"&amp;INDEX(calendrier!$D:$D,MATCH(M$6,calendrier!$A:$A,0)),CYCLES!$1:$1,0)+WEEKDAY(M$6)-1)))</f>
        <v/>
      </c>
      <c r="N9" s="47" t="str">
        <f ca="1">IF(INDIRECT("CYCLES!"&amp;ADDRESS(MATCH($A9,CYCLES!$A:$A,0),MATCH("semaine"&amp;INDEX(calendrier!$D:$D,MATCH(N$6,calendrier!$A:$A,0)),CYCLES!$1:$1,0)+WEEKDAY(N$6)-1))=0,"",INDIRECT("CYCLES!"&amp;ADDRESS(MATCH($A9,CYCLES!$A:$A,0),MATCH("semaine"&amp;INDEX(calendrier!$D:$D,MATCH(N$6,calendrier!$A:$A,0)),CYCLES!$1:$1,0)+WEEKDAY(N$6)-1)))</f>
        <v/>
      </c>
      <c r="O9" s="47" t="str">
        <f ca="1">IF(INDIRECT("CYCLES!"&amp;ADDRESS(MATCH($A9,CYCLES!$A:$A,0),MATCH("semaine"&amp;INDEX(calendrier!$D:$D,MATCH(O$6,calendrier!$A:$A,0)),CYCLES!$1:$1,0)+WEEKDAY(O$6)-1))=0,"",INDIRECT("CYCLES!"&amp;ADDRESS(MATCH($A9,CYCLES!$A:$A,0),MATCH("semaine"&amp;INDEX(calendrier!$D:$D,MATCH(O$6,calendrier!$A:$A,0)),CYCLES!$1:$1,0)+WEEKDAY(O$6)-1)))</f>
        <v/>
      </c>
      <c r="P9" s="47" t="str">
        <f ca="1">IF(INDIRECT("CYCLES!"&amp;ADDRESS(MATCH($A9,CYCLES!$A:$A,0),MATCH("semaine"&amp;INDEX(calendrier!$D:$D,MATCH(P$6,calendrier!$A:$A,0)),CYCLES!$1:$1,0)+WEEKDAY(P$6)-1))=0,"",INDIRECT("CYCLES!"&amp;ADDRESS(MATCH($A9,CYCLES!$A:$A,0),MATCH("semaine"&amp;INDEX(calendrier!$D:$D,MATCH(P$6,calendrier!$A:$A,0)),CYCLES!$1:$1,0)+WEEKDAY(P$6)-1)))</f>
        <v>sem5</v>
      </c>
      <c r="Q9" s="47" t="str">
        <f ca="1">IF(INDIRECT("CYCLES!"&amp;ADDRESS(MATCH($A9,CYCLES!$A:$A,0),MATCH("semaine"&amp;INDEX(calendrier!$D:$D,MATCH(Q$6,calendrier!$A:$A,0)),CYCLES!$1:$1,0)+WEEKDAY(Q$6)-1))=0,"",INDIRECT("CYCLES!"&amp;ADDRESS(MATCH($A9,CYCLES!$A:$A,0),MATCH("semaine"&amp;INDEX(calendrier!$D:$D,MATCH(Q$6,calendrier!$A:$A,0)),CYCLES!$1:$1,0)+WEEKDAY(Q$6)-1)))</f>
        <v>PEDIA</v>
      </c>
      <c r="R9" s="47" t="str">
        <f ca="1">IF(INDIRECT("CYCLES!"&amp;ADDRESS(MATCH($A9,CYCLES!$A:$A,0),MATCH("semaine"&amp;INDEX(calendrier!$D:$D,MATCH(R$6,calendrier!$A:$A,0)),CYCLES!$1:$1,0)+WEEKDAY(R$6)-1))=0,"",INDIRECT("CYCLES!"&amp;ADDRESS(MATCH($A9,CYCLES!$A:$A,0),MATCH("semaine"&amp;INDEX(calendrier!$D:$D,MATCH(R$6,calendrier!$A:$A,0)),CYCLES!$1:$1,0)+WEEKDAY(R$6)-1)))</f>
        <v/>
      </c>
      <c r="S9" s="47" t="str">
        <f ca="1">IF(INDIRECT("CYCLES!"&amp;ADDRESS(MATCH($A9,CYCLES!$A:$A,0),MATCH("semaine"&amp;INDEX(calendrier!$D:$D,MATCH(S$6,calendrier!$A:$A,0)),CYCLES!$1:$1,0)+WEEKDAY(S$6)-1))=0,"",INDIRECT("CYCLES!"&amp;ADDRESS(MATCH($A9,CYCLES!$A:$A,0),MATCH("semaine"&amp;INDEX(calendrier!$D:$D,MATCH(S$6,calendrier!$A:$A,0)),CYCLES!$1:$1,0)+WEEKDAY(S$6)-1)))</f>
        <v/>
      </c>
      <c r="T9" s="47" t="str">
        <f ca="1">IF(INDIRECT("CYCLES!"&amp;ADDRESS(MATCH($A9,CYCLES!$A:$A,0),MATCH("semaine"&amp;INDEX(calendrier!$D:$D,MATCH(T$6,calendrier!$A:$A,0)),CYCLES!$1:$1,0)+WEEKDAY(T$6)-1))=0,"",INDIRECT("CYCLES!"&amp;ADDRESS(MATCH($A9,CYCLES!$A:$A,0),MATCH("semaine"&amp;INDEX(calendrier!$D:$D,MATCH(T$6,calendrier!$A:$A,0)),CYCLES!$1:$1,0)+WEEKDAY(T$6)-1)))</f>
        <v/>
      </c>
      <c r="U9" s="47" t="str">
        <f ca="1">IF(INDIRECT("CYCLES!"&amp;ADDRESS(MATCH($A9,CYCLES!$A:$A,0),MATCH("semaine"&amp;INDEX(calendrier!$D:$D,MATCH(U$6,calendrier!$A:$A,0)),CYCLES!$1:$1,0)+WEEKDAY(U$6)-1))=0,"",INDIRECT("CYCLES!"&amp;ADDRESS(MATCH($A9,CYCLES!$A:$A,0),MATCH("semaine"&amp;INDEX(calendrier!$D:$D,MATCH(U$6,calendrier!$A:$A,0)),CYCLES!$1:$1,0)+WEEKDAY(U$6)-1)))</f>
        <v/>
      </c>
      <c r="V9" s="47" t="str">
        <f ca="1">IF(INDIRECT("CYCLES!"&amp;ADDRESS(MATCH($A9,CYCLES!$A:$A,0),MATCH("semaine"&amp;INDEX(calendrier!$D:$D,MATCH(V$6,calendrier!$A:$A,0)),CYCLES!$1:$1,0)+WEEKDAY(V$6)-1))=0,"",INDIRECT("CYCLES!"&amp;ADDRESS(MATCH($A9,CYCLES!$A:$A,0),MATCH("semaine"&amp;INDEX(calendrier!$D:$D,MATCH(V$6,calendrier!$A:$A,0)),CYCLES!$1:$1,0)+WEEKDAY(V$6)-1)))</f>
        <v/>
      </c>
      <c r="W9" s="47" t="str">
        <f ca="1">IF(INDIRECT("CYCLES!"&amp;ADDRESS(MATCH($A9,CYCLES!$A:$A,0),MATCH("semaine"&amp;INDEX(calendrier!$D:$D,MATCH(W$6,calendrier!$A:$A,0)),CYCLES!$1:$1,0)+WEEKDAY(W$6)-1))=0,"",INDIRECT("CYCLES!"&amp;ADDRESS(MATCH($A9,CYCLES!$A:$A,0),MATCH("semaine"&amp;INDEX(calendrier!$D:$D,MATCH(W$6,calendrier!$A:$A,0)),CYCLES!$1:$1,0)+WEEKDAY(W$6)-1)))</f>
        <v>sem1</v>
      </c>
      <c r="X9" s="47" t="str">
        <f ca="1">IF(INDIRECT("CYCLES!"&amp;ADDRESS(MATCH($A9,CYCLES!$A:$A,0),MATCH("semaine"&amp;INDEX(calendrier!$D:$D,MATCH(X$6,calendrier!$A:$A,0)),CYCLES!$1:$1,0)+WEEKDAY(X$6)-1))=0,"",INDIRECT("CYCLES!"&amp;ADDRESS(MATCH($A9,CYCLES!$A:$A,0),MATCH("semaine"&amp;INDEX(calendrier!$D:$D,MATCH(X$6,calendrier!$A:$A,0)),CYCLES!$1:$1,0)+WEEKDAY(X$6)-1)))</f>
        <v>7H-19H15</v>
      </c>
      <c r="Y9" s="47" t="str">
        <f ca="1">IF(INDIRECT("CYCLES!"&amp;ADDRESS(MATCH($A9,CYCLES!$A:$A,0),MATCH("semaine"&amp;INDEX(calendrier!$D:$D,MATCH(Y$6,calendrier!$A:$A,0)),CYCLES!$1:$1,0)+WEEKDAY(Y$6)-1))=0,"",INDIRECT("CYCLES!"&amp;ADDRESS(MATCH($A9,CYCLES!$A:$A,0),MATCH("semaine"&amp;INDEX(calendrier!$D:$D,MATCH(Y$6,calendrier!$A:$A,0)),CYCLES!$1:$1,0)+WEEKDAY(Y$6)-1)))</f>
        <v>7H-19H15</v>
      </c>
      <c r="Z9" s="47" t="str">
        <f ca="1">IF(INDIRECT("CYCLES!"&amp;ADDRESS(MATCH($A9,CYCLES!$A:$A,0),MATCH("semaine"&amp;INDEX(calendrier!$D:$D,MATCH(Z$6,calendrier!$A:$A,0)),CYCLES!$1:$1,0)+WEEKDAY(Z$6)-1))=0,"",INDIRECT("CYCLES!"&amp;ADDRESS(MATCH($A9,CYCLES!$A:$A,0),MATCH("semaine"&amp;INDEX(calendrier!$D:$D,MATCH(Z$6,calendrier!$A:$A,0)),CYCLES!$1:$1,0)+WEEKDAY(Z$6)-1)))</f>
        <v/>
      </c>
      <c r="AA9" s="47" t="str">
        <f ca="1">IF(INDIRECT("CYCLES!"&amp;ADDRESS(MATCH($A9,CYCLES!$A:$A,0),MATCH("semaine"&amp;INDEX(calendrier!$D:$D,MATCH(AA$6,calendrier!$A:$A,0)),CYCLES!$1:$1,0)+WEEKDAY(AA$6)-1))=0,"",INDIRECT("CYCLES!"&amp;ADDRESS(MATCH($A9,CYCLES!$A:$A,0),MATCH("semaine"&amp;INDEX(calendrier!$D:$D,MATCH(AA$6,calendrier!$A:$A,0)),CYCLES!$1:$1,0)+WEEKDAY(AA$6)-1)))</f>
        <v/>
      </c>
      <c r="AB9" s="47" t="str">
        <f ca="1">IF(INDIRECT("CYCLES!"&amp;ADDRESS(MATCH($A9,CYCLES!$A:$A,0),MATCH("semaine"&amp;INDEX(calendrier!$D:$D,MATCH(AB$6,calendrier!$A:$A,0)),CYCLES!$1:$1,0)+WEEKDAY(AB$6)-1))=0,"",INDIRECT("CYCLES!"&amp;ADDRESS(MATCH($A9,CYCLES!$A:$A,0),MATCH("semaine"&amp;INDEX(calendrier!$D:$D,MATCH(AB$6,calendrier!$A:$A,0)),CYCLES!$1:$1,0)+WEEKDAY(AB$6)-1)))</f>
        <v>7H-19H15</v>
      </c>
      <c r="AC9" s="47" t="str">
        <f ca="1">IF(INDIRECT("CYCLES!"&amp;ADDRESS(MATCH($A9,CYCLES!$A:$A,0),MATCH("semaine"&amp;INDEX(calendrier!$D:$D,MATCH(AC$6,calendrier!$A:$A,0)),CYCLES!$1:$1,0)+WEEKDAY(AC$6)-1))=0,"",INDIRECT("CYCLES!"&amp;ADDRESS(MATCH($A9,CYCLES!$A:$A,0),MATCH("semaine"&amp;INDEX(calendrier!$D:$D,MATCH(AC$6,calendrier!$A:$A,0)),CYCLES!$1:$1,0)+WEEKDAY(AC$6)-1)))</f>
        <v>7H-19H15</v>
      </c>
      <c r="AD9" s="47" t="e">
        <f ca="1">IF(INDIRECT("CYCLES!"&amp;ADDRESS(MATCH($A9,CYCLES!$A:$A,0),MATCH("semaine"&amp;INDEX(calendrier!$D:$D,MATCH(AD$6,calendrier!$A:$A,0)),CYCLES!$1:$1,0)+WEEKDAY(AD$6)-1))=0,"",INDIRECT("CYCLES!"&amp;ADDRESS(MATCH($A9,CYCLES!$A:$A,0),MATCH("semaine"&amp;INDEX(calendrier!$D:$D,MATCH(AD$6,calendrier!$A:$A,0)),CYCLES!$1:$1,0)+WEEKDAY(AD$6)-1)))</f>
        <v>#N/A</v>
      </c>
      <c r="AE9" s="47" t="e">
        <f ca="1">IF(INDIRECT("CYCLES!"&amp;ADDRESS(MATCH($A9,CYCLES!$A:$A,0),MATCH("semaine"&amp;INDEX(calendrier!$D:$D,MATCH(AE$6,calendrier!$A:$A,0)),CYCLES!$1:$1,0)+WEEKDAY(AE$6)-1))=0,"",INDIRECT("CYCLES!"&amp;ADDRESS(MATCH($A9,CYCLES!$A:$A,0),MATCH("semaine"&amp;INDEX(calendrier!$D:$D,MATCH(AE$6,calendrier!$A:$A,0)),CYCLES!$1:$1,0)+WEEKDAY(AE$6)-1)))</f>
        <v>#N/A</v>
      </c>
      <c r="AF9" s="47" t="e">
        <f ca="1">IF(INDIRECT("CYCLES!"&amp;ADDRESS(MATCH($A9,CYCLES!$A:$A,0),MATCH("semaine"&amp;INDEX(calendrier!$D:$D,MATCH(AF$6,calendrier!$A:$A,0)),CYCLES!$1:$1,0)+WEEKDAY(AF$6)-1))=0,"",INDIRECT("CYCLES!"&amp;ADDRESS(MATCH($A9,CYCLES!$A:$A,0),MATCH("semaine"&amp;INDEX(calendrier!$D:$D,MATCH(AF$6,calendrier!$A:$A,0)),CYCLES!$1:$1,0)+WEEKDAY(AF$6)-1)))</f>
        <v>#N/A</v>
      </c>
    </row>
    <row r="10" spans="1:32" x14ac:dyDescent="0.25">
      <c r="A10" s="110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</row>
    <row r="11" spans="1:32" s="27" customFormat="1" x14ac:dyDescent="0.25">
      <c r="A11" s="111"/>
      <c r="B11" s="107" t="s">
        <v>73</v>
      </c>
      <c r="C11" s="107"/>
      <c r="D11" s="107"/>
      <c r="E11" s="107"/>
      <c r="F11" s="107"/>
      <c r="G11" s="107"/>
      <c r="H11" s="107"/>
      <c r="I11" s="107" t="s">
        <v>73</v>
      </c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</row>
    <row r="12" spans="1:32" x14ac:dyDescent="0.25">
      <c r="A12" s="110" t="str">
        <f>IF($B$2=liste_Noms!$B$1,liste_Noms!B3,IF($B$2=liste_Noms!$C$1,liste_Noms!C3,IF($B$2=liste_Noms!$D$1,liste_Noms!D3,IF($B$2=liste_Noms!$E$1,liste_Noms!E3,IF($B$2=liste_Noms!$F$1,liste_Noms!F3,IF($B$2=liste_Noms!$G$1,liste_Noms!G3,IF($B$2=liste_Noms!$H$1,liste_Noms!H3,"service?")))))))</f>
        <v>BELKADI</v>
      </c>
      <c r="B12" s="47" t="str">
        <f ca="1">IF(INDIRECT("CYCLES!"&amp;ADDRESS(MATCH($A12,CYCLES!$A:$A,0),MATCH("semaine"&amp;INDEX(calendrier!$D:$D,MATCH(B$6,calendrier!$A:$A,0)),CYCLES!$1:$1,0)+WEEKDAY(B$6)-1))=0,"",INDIRECT("CYCLES!"&amp;ADDRESS(MATCH($A12,CYCLES!$A:$A,0),MATCH("semaine"&amp;INDEX(calendrier!$D:$D,MATCH(B$6,calendrier!$A:$A,0)),CYCLES!$1:$1,0)+WEEKDAY(B$6)-1)))</f>
        <v/>
      </c>
      <c r="C12" s="47" t="str">
        <f ca="1">IF(INDIRECT("CYCLES!"&amp;ADDRESS(MATCH($A12,CYCLES!$A:$A,0),MATCH("semaine"&amp;INDEX(calendrier!$D:$D,MATCH(C$6,calendrier!$A:$A,0)),CYCLES!$1:$1,0)+WEEKDAY(C$6)-1))=0,"",INDIRECT("CYCLES!"&amp;ADDRESS(MATCH($A12,CYCLES!$A:$A,0),MATCH("semaine"&amp;INDEX(calendrier!$D:$D,MATCH(C$6,calendrier!$A:$A,0)),CYCLES!$1:$1,0)+WEEKDAY(C$6)-1)))</f>
        <v/>
      </c>
      <c r="D12" s="47" t="str">
        <f ca="1">IF(INDIRECT("CYCLES!"&amp;ADDRESS(MATCH($A12,CYCLES!$A:$A,0),MATCH("semaine"&amp;INDEX(calendrier!$D:$D,MATCH(D$6,calendrier!$A:$A,0)),CYCLES!$1:$1,0)+WEEKDAY(D$6)-1))=0,"",INDIRECT("CYCLES!"&amp;ADDRESS(MATCH($A12,CYCLES!$A:$A,0),MATCH("semaine"&amp;INDEX(calendrier!$D:$D,MATCH(D$6,calendrier!$A:$A,0)),CYCLES!$1:$1,0)+WEEKDAY(D$6)-1)))</f>
        <v/>
      </c>
      <c r="E12" s="47" t="str">
        <f ca="1">IF(INDIRECT("CYCLES!"&amp;ADDRESS(MATCH($A12,CYCLES!$A:$A,0),MATCH("semaine"&amp;INDEX(calendrier!$D:$D,MATCH(E$6,calendrier!$A:$A,0)),CYCLES!$1:$1,0)+WEEKDAY(E$6)-1))=0,"",INDIRECT("CYCLES!"&amp;ADDRESS(MATCH($A12,CYCLES!$A:$A,0),MATCH("semaine"&amp;INDEX(calendrier!$D:$D,MATCH(E$6,calendrier!$A:$A,0)),CYCLES!$1:$1,0)+WEEKDAY(E$6)-1)))</f>
        <v/>
      </c>
      <c r="F12" s="47" t="str">
        <f ca="1">IF(INDIRECT("CYCLES!"&amp;ADDRESS(MATCH($A12,CYCLES!$A:$A,0),MATCH("semaine"&amp;INDEX(calendrier!$D:$D,MATCH(F$6,calendrier!$A:$A,0)),CYCLES!$1:$1,0)+WEEKDAY(F$6)-1))=0,"",INDIRECT("CYCLES!"&amp;ADDRESS(MATCH($A12,CYCLES!$A:$A,0),MATCH("semaine"&amp;INDEX(calendrier!$D:$D,MATCH(F$6,calendrier!$A:$A,0)),CYCLES!$1:$1,0)+WEEKDAY(F$6)-1)))</f>
        <v/>
      </c>
      <c r="G12" s="47" t="str">
        <f ca="1">IF(INDIRECT("CYCLES!"&amp;ADDRESS(MATCH($A12,CYCLES!$A:$A,0),MATCH("semaine"&amp;INDEX(calendrier!$D:$D,MATCH(G$6,calendrier!$A:$A,0)),CYCLES!$1:$1,0)+WEEKDAY(G$6)-1))=0,"",INDIRECT("CYCLES!"&amp;ADDRESS(MATCH($A12,CYCLES!$A:$A,0),MATCH("semaine"&amp;INDEX(calendrier!$D:$D,MATCH(G$6,calendrier!$A:$A,0)),CYCLES!$1:$1,0)+WEEKDAY(G$6)-1)))</f>
        <v/>
      </c>
      <c r="H12" s="47" t="str">
        <f ca="1">IF(INDIRECT("CYCLES!"&amp;ADDRESS(MATCH($A12,CYCLES!$A:$A,0),MATCH("semaine"&amp;INDEX(calendrier!$D:$D,MATCH(H$6,calendrier!$A:$A,0)),CYCLES!$1:$1,0)+WEEKDAY(H$6)-1))=0,"",INDIRECT("CYCLES!"&amp;ADDRESS(MATCH($A12,CYCLES!$A:$A,0),MATCH("semaine"&amp;INDEX(calendrier!$D:$D,MATCH(H$6,calendrier!$A:$A,0)),CYCLES!$1:$1,0)+WEEKDAY(H$6)-1)))</f>
        <v/>
      </c>
      <c r="I12" s="47" t="str">
        <f ca="1">IF(INDIRECT("CYCLES!"&amp;ADDRESS(MATCH($A12,CYCLES!$A:$A,0),MATCH("semaine"&amp;INDEX(calendrier!$D:$D,MATCH(I$6,calendrier!$A:$A,0)),CYCLES!$1:$1,0)+WEEKDAY(I$6)-1))=0,"",INDIRECT("CYCLES!"&amp;ADDRESS(MATCH($A12,CYCLES!$A:$A,0),MATCH("semaine"&amp;INDEX(calendrier!$D:$D,MATCH(I$6,calendrier!$A:$A,0)),CYCLES!$1:$1,0)+WEEKDAY(I$6)-1)))</f>
        <v/>
      </c>
      <c r="J12" s="47" t="str">
        <f ca="1">IF(INDIRECT("CYCLES!"&amp;ADDRESS(MATCH($A12,CYCLES!$A:$A,0),MATCH("semaine"&amp;INDEX(calendrier!$D:$D,MATCH(J$6,calendrier!$A:$A,0)),CYCLES!$1:$1,0)+WEEKDAY(J$6)-1))=0,"",INDIRECT("CYCLES!"&amp;ADDRESS(MATCH($A12,CYCLES!$A:$A,0),MATCH("semaine"&amp;INDEX(calendrier!$D:$D,MATCH(J$6,calendrier!$A:$A,0)),CYCLES!$1:$1,0)+WEEKDAY(J$6)-1)))</f>
        <v/>
      </c>
      <c r="K12" s="47" t="str">
        <f ca="1">IF(INDIRECT("CYCLES!"&amp;ADDRESS(MATCH($A12,CYCLES!$A:$A,0),MATCH("semaine"&amp;INDEX(calendrier!$D:$D,MATCH(K$6,calendrier!$A:$A,0)),CYCLES!$1:$1,0)+WEEKDAY(K$6)-1))=0,"",INDIRECT("CYCLES!"&amp;ADDRESS(MATCH($A12,CYCLES!$A:$A,0),MATCH("semaine"&amp;INDEX(calendrier!$D:$D,MATCH(K$6,calendrier!$A:$A,0)),CYCLES!$1:$1,0)+WEEKDAY(K$6)-1)))</f>
        <v/>
      </c>
      <c r="L12" s="47" t="str">
        <f ca="1">IF(INDIRECT("CYCLES!"&amp;ADDRESS(MATCH($A12,CYCLES!$A:$A,0),MATCH("semaine"&amp;INDEX(calendrier!$D:$D,MATCH(L$6,calendrier!$A:$A,0)),CYCLES!$1:$1,0)+WEEKDAY(L$6)-1))=0,"",INDIRECT("CYCLES!"&amp;ADDRESS(MATCH($A12,CYCLES!$A:$A,0),MATCH("semaine"&amp;INDEX(calendrier!$D:$D,MATCH(L$6,calendrier!$A:$A,0)),CYCLES!$1:$1,0)+WEEKDAY(L$6)-1)))</f>
        <v/>
      </c>
      <c r="M12" s="47" t="str">
        <f ca="1">IF(INDIRECT("CYCLES!"&amp;ADDRESS(MATCH($A12,CYCLES!$A:$A,0),MATCH("semaine"&amp;INDEX(calendrier!$D:$D,MATCH(M$6,calendrier!$A:$A,0)),CYCLES!$1:$1,0)+WEEKDAY(M$6)-1))=0,"",INDIRECT("CYCLES!"&amp;ADDRESS(MATCH($A12,CYCLES!$A:$A,0),MATCH("semaine"&amp;INDEX(calendrier!$D:$D,MATCH(M$6,calendrier!$A:$A,0)),CYCLES!$1:$1,0)+WEEKDAY(M$6)-1)))</f>
        <v/>
      </c>
      <c r="N12" s="47" t="str">
        <f ca="1">IF(INDIRECT("CYCLES!"&amp;ADDRESS(MATCH($A12,CYCLES!$A:$A,0),MATCH("semaine"&amp;INDEX(calendrier!$D:$D,MATCH(N$6,calendrier!$A:$A,0)),CYCLES!$1:$1,0)+WEEKDAY(N$6)-1))=0,"",INDIRECT("CYCLES!"&amp;ADDRESS(MATCH($A12,CYCLES!$A:$A,0),MATCH("semaine"&amp;INDEX(calendrier!$D:$D,MATCH(N$6,calendrier!$A:$A,0)),CYCLES!$1:$1,0)+WEEKDAY(N$6)-1)))</f>
        <v/>
      </c>
      <c r="O12" s="47" t="str">
        <f ca="1">IF(INDIRECT("CYCLES!"&amp;ADDRESS(MATCH($A12,CYCLES!$A:$A,0),MATCH("semaine"&amp;INDEX(calendrier!$D:$D,MATCH(O$6,calendrier!$A:$A,0)),CYCLES!$1:$1,0)+WEEKDAY(O$6)-1))=0,"",INDIRECT("CYCLES!"&amp;ADDRESS(MATCH($A12,CYCLES!$A:$A,0),MATCH("semaine"&amp;INDEX(calendrier!$D:$D,MATCH(O$6,calendrier!$A:$A,0)),CYCLES!$1:$1,0)+WEEKDAY(O$6)-1)))</f>
        <v/>
      </c>
      <c r="P12" s="47" t="str">
        <f ca="1">IF(INDIRECT("CYCLES!"&amp;ADDRESS(MATCH($A12,CYCLES!$A:$A,0),MATCH("semaine"&amp;INDEX(calendrier!$D:$D,MATCH(P$6,calendrier!$A:$A,0)),CYCLES!$1:$1,0)+WEEKDAY(P$6)-1))=0,"",INDIRECT("CYCLES!"&amp;ADDRESS(MATCH($A12,CYCLES!$A:$A,0),MATCH("semaine"&amp;INDEX(calendrier!$D:$D,MATCH(P$6,calendrier!$A:$A,0)),CYCLES!$1:$1,0)+WEEKDAY(P$6)-1)))</f>
        <v>sem1</v>
      </c>
      <c r="Q12" s="47" t="str">
        <f ca="1">IF(INDIRECT("CYCLES!"&amp;ADDRESS(MATCH($A12,CYCLES!$A:$A,0),MATCH("semaine"&amp;INDEX(calendrier!$D:$D,MATCH(Q$6,calendrier!$A:$A,0)),CYCLES!$1:$1,0)+WEEKDAY(Q$6)-1))=0,"",INDIRECT("CYCLES!"&amp;ADDRESS(MATCH($A12,CYCLES!$A:$A,0),MATCH("semaine"&amp;INDEX(calendrier!$D:$D,MATCH(Q$6,calendrier!$A:$A,0)),CYCLES!$1:$1,0)+WEEKDAY(Q$6)-1)))</f>
        <v>7H-19H15</v>
      </c>
      <c r="R12" s="47" t="str">
        <f ca="1">IF(INDIRECT("CYCLES!"&amp;ADDRESS(MATCH($A12,CYCLES!$A:$A,0),MATCH("semaine"&amp;INDEX(calendrier!$D:$D,MATCH(R$6,calendrier!$A:$A,0)),CYCLES!$1:$1,0)+WEEKDAY(R$6)-1))=0,"",INDIRECT("CYCLES!"&amp;ADDRESS(MATCH($A12,CYCLES!$A:$A,0),MATCH("semaine"&amp;INDEX(calendrier!$D:$D,MATCH(R$6,calendrier!$A:$A,0)),CYCLES!$1:$1,0)+WEEKDAY(R$6)-1)))</f>
        <v>7H-19H15</v>
      </c>
      <c r="S12" s="47" t="str">
        <f ca="1">IF(INDIRECT("CYCLES!"&amp;ADDRESS(MATCH($A12,CYCLES!$A:$A,0),MATCH("semaine"&amp;INDEX(calendrier!$D:$D,MATCH(S$6,calendrier!$A:$A,0)),CYCLES!$1:$1,0)+WEEKDAY(S$6)-1))=0,"",INDIRECT("CYCLES!"&amp;ADDRESS(MATCH($A12,CYCLES!$A:$A,0),MATCH("semaine"&amp;INDEX(calendrier!$D:$D,MATCH(S$6,calendrier!$A:$A,0)),CYCLES!$1:$1,0)+WEEKDAY(S$6)-1)))</f>
        <v/>
      </c>
      <c r="T12" s="47" t="str">
        <f ca="1">IF(INDIRECT("CYCLES!"&amp;ADDRESS(MATCH($A12,CYCLES!$A:$A,0),MATCH("semaine"&amp;INDEX(calendrier!$D:$D,MATCH(T$6,calendrier!$A:$A,0)),CYCLES!$1:$1,0)+WEEKDAY(T$6)-1))=0,"",INDIRECT("CYCLES!"&amp;ADDRESS(MATCH($A12,CYCLES!$A:$A,0),MATCH("semaine"&amp;INDEX(calendrier!$D:$D,MATCH(T$6,calendrier!$A:$A,0)),CYCLES!$1:$1,0)+WEEKDAY(T$6)-1)))</f>
        <v/>
      </c>
      <c r="U12" s="47" t="str">
        <f ca="1">IF(INDIRECT("CYCLES!"&amp;ADDRESS(MATCH($A12,CYCLES!$A:$A,0),MATCH("semaine"&amp;INDEX(calendrier!$D:$D,MATCH(U$6,calendrier!$A:$A,0)),CYCLES!$1:$1,0)+WEEKDAY(U$6)-1))=0,"",INDIRECT("CYCLES!"&amp;ADDRESS(MATCH($A12,CYCLES!$A:$A,0),MATCH("semaine"&amp;INDEX(calendrier!$D:$D,MATCH(U$6,calendrier!$A:$A,0)),CYCLES!$1:$1,0)+WEEKDAY(U$6)-1)))</f>
        <v>7H-19H15</v>
      </c>
      <c r="V12" s="47" t="str">
        <f ca="1">IF(INDIRECT("CYCLES!"&amp;ADDRESS(MATCH($A12,CYCLES!$A:$A,0),MATCH("semaine"&amp;INDEX(calendrier!$D:$D,MATCH(V$6,calendrier!$A:$A,0)),CYCLES!$1:$1,0)+WEEKDAY(V$6)-1))=0,"",INDIRECT("CYCLES!"&amp;ADDRESS(MATCH($A12,CYCLES!$A:$A,0),MATCH("semaine"&amp;INDEX(calendrier!$D:$D,MATCH(V$6,calendrier!$A:$A,0)),CYCLES!$1:$1,0)+WEEKDAY(V$6)-1)))</f>
        <v>7H-19H15</v>
      </c>
      <c r="W12" s="47" t="str">
        <f ca="1">IF(INDIRECT("CYCLES!"&amp;ADDRESS(MATCH($A12,CYCLES!$A:$A,0),MATCH("semaine"&amp;INDEX(calendrier!$D:$D,MATCH(W$6,calendrier!$A:$A,0)),CYCLES!$1:$1,0)+WEEKDAY(W$6)-1))=0,"",INDIRECT("CYCLES!"&amp;ADDRESS(MATCH($A12,CYCLES!$A:$A,0),MATCH("semaine"&amp;INDEX(calendrier!$D:$D,MATCH(W$6,calendrier!$A:$A,0)),CYCLES!$1:$1,0)+WEEKDAY(W$6)-1)))</f>
        <v>7H-19H15</v>
      </c>
      <c r="X12" s="47" t="str">
        <f ca="1">IF(INDIRECT("CYCLES!"&amp;ADDRESS(MATCH($A12,CYCLES!$A:$A,0),MATCH("semaine"&amp;INDEX(calendrier!$D:$D,MATCH(X$6,calendrier!$A:$A,0)),CYCLES!$1:$1,0)+WEEKDAY(X$6)-1))=0,"",INDIRECT("CYCLES!"&amp;ADDRESS(MATCH($A12,CYCLES!$A:$A,0),MATCH("semaine"&amp;INDEX(calendrier!$D:$D,MATCH(X$6,calendrier!$A:$A,0)),CYCLES!$1:$1,0)+WEEKDAY(X$6)-1)))</f>
        <v>sem2</v>
      </c>
      <c r="Y12" s="47" t="str">
        <f ca="1">IF(INDIRECT("CYCLES!"&amp;ADDRESS(MATCH($A12,CYCLES!$A:$A,0),MATCH("semaine"&amp;INDEX(calendrier!$D:$D,MATCH(Y$6,calendrier!$A:$A,0)),CYCLES!$1:$1,0)+WEEKDAY(Y$6)-1))=0,"",INDIRECT("CYCLES!"&amp;ADDRESS(MATCH($A12,CYCLES!$A:$A,0),MATCH("semaine"&amp;INDEX(calendrier!$D:$D,MATCH(Y$6,calendrier!$A:$A,0)),CYCLES!$1:$1,0)+WEEKDAY(Y$6)-1)))</f>
        <v/>
      </c>
      <c r="Z12" s="47" t="str">
        <f ca="1">IF(INDIRECT("CYCLES!"&amp;ADDRESS(MATCH($A12,CYCLES!$A:$A,0),MATCH("semaine"&amp;INDEX(calendrier!$D:$D,MATCH(Z$6,calendrier!$A:$A,0)),CYCLES!$1:$1,0)+WEEKDAY(Z$6)-1))=0,"",INDIRECT("CYCLES!"&amp;ADDRESS(MATCH($A12,CYCLES!$A:$A,0),MATCH("semaine"&amp;INDEX(calendrier!$D:$D,MATCH(Z$6,calendrier!$A:$A,0)),CYCLES!$1:$1,0)+WEEKDAY(Z$6)-1)))</f>
        <v>7H-19H15</v>
      </c>
      <c r="AA12" s="47" t="str">
        <f ca="1">IF(INDIRECT("CYCLES!"&amp;ADDRESS(MATCH($A12,CYCLES!$A:$A,0),MATCH("semaine"&amp;INDEX(calendrier!$D:$D,MATCH(AA$6,calendrier!$A:$A,0)),CYCLES!$1:$1,0)+WEEKDAY(AA$6)-1))=0,"",INDIRECT("CYCLES!"&amp;ADDRESS(MATCH($A12,CYCLES!$A:$A,0),MATCH("semaine"&amp;INDEX(calendrier!$D:$D,MATCH(AA$6,calendrier!$A:$A,0)),CYCLES!$1:$1,0)+WEEKDAY(AA$6)-1)))</f>
        <v>7H-19H15</v>
      </c>
      <c r="AB12" s="47" t="str">
        <f ca="1">IF(INDIRECT("CYCLES!"&amp;ADDRESS(MATCH($A12,CYCLES!$A:$A,0),MATCH("semaine"&amp;INDEX(calendrier!$D:$D,MATCH(AB$6,calendrier!$A:$A,0)),CYCLES!$1:$1,0)+WEEKDAY(AB$6)-1))=0,"",INDIRECT("CYCLES!"&amp;ADDRESS(MATCH($A12,CYCLES!$A:$A,0),MATCH("semaine"&amp;INDEX(calendrier!$D:$D,MATCH(AB$6,calendrier!$A:$A,0)),CYCLES!$1:$1,0)+WEEKDAY(AB$6)-1)))</f>
        <v/>
      </c>
      <c r="AC12" s="47" t="str">
        <f ca="1">IF(INDIRECT("CYCLES!"&amp;ADDRESS(MATCH($A12,CYCLES!$A:$A,0),MATCH("semaine"&amp;INDEX(calendrier!$D:$D,MATCH(AC$6,calendrier!$A:$A,0)),CYCLES!$1:$1,0)+WEEKDAY(AC$6)-1))=0,"",INDIRECT("CYCLES!"&amp;ADDRESS(MATCH($A12,CYCLES!$A:$A,0),MATCH("semaine"&amp;INDEX(calendrier!$D:$D,MATCH(AC$6,calendrier!$A:$A,0)),CYCLES!$1:$1,0)+WEEKDAY(AC$6)-1)))</f>
        <v/>
      </c>
      <c r="AD12" s="47" t="e">
        <f ca="1">IF(INDIRECT("CYCLES!"&amp;ADDRESS(MATCH($A12,CYCLES!$A:$A,0),MATCH("semaine"&amp;INDEX(calendrier!$D:$D,MATCH(AD$6,calendrier!$A:$A,0)),CYCLES!$1:$1,0)+WEEKDAY(AD$6)-1))=0,"",INDIRECT("CYCLES!"&amp;ADDRESS(MATCH($A12,CYCLES!$A:$A,0),MATCH("semaine"&amp;INDEX(calendrier!$D:$D,MATCH(AD$6,calendrier!$A:$A,0)),CYCLES!$1:$1,0)+WEEKDAY(AD$6)-1)))</f>
        <v>#N/A</v>
      </c>
      <c r="AE12" s="47" t="e">
        <f ca="1">IF(INDIRECT("CYCLES!"&amp;ADDRESS(MATCH($A12,CYCLES!$A:$A,0),MATCH("semaine"&amp;INDEX(calendrier!$D:$D,MATCH(AE$6,calendrier!$A:$A,0)),CYCLES!$1:$1,0)+WEEKDAY(AE$6)-1))=0,"",INDIRECT("CYCLES!"&amp;ADDRESS(MATCH($A12,CYCLES!$A:$A,0),MATCH("semaine"&amp;INDEX(calendrier!$D:$D,MATCH(AE$6,calendrier!$A:$A,0)),CYCLES!$1:$1,0)+WEEKDAY(AE$6)-1)))</f>
        <v>#N/A</v>
      </c>
      <c r="AF12" s="47" t="e">
        <f ca="1">IF(INDIRECT("CYCLES!"&amp;ADDRESS(MATCH($A12,CYCLES!$A:$A,0),MATCH("semaine"&amp;INDEX(calendrier!$D:$D,MATCH(AF$6,calendrier!$A:$A,0)),CYCLES!$1:$1,0)+WEEKDAY(AF$6)-1))=0,"",INDIRECT("CYCLES!"&amp;ADDRESS(MATCH($A12,CYCLES!$A:$A,0),MATCH("semaine"&amp;INDEX(calendrier!$D:$D,MATCH(AF$6,calendrier!$A:$A,0)),CYCLES!$1:$1,0)+WEEKDAY(AF$6)-1)))</f>
        <v>#N/A</v>
      </c>
    </row>
    <row r="13" spans="1:32" x14ac:dyDescent="0.25">
      <c r="A13" s="110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</row>
    <row r="14" spans="1:32" s="27" customFormat="1" x14ac:dyDescent="0.25">
      <c r="A14" s="111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</row>
    <row r="15" spans="1:32" hidden="1" x14ac:dyDescent="0.25">
      <c r="A15" s="110">
        <f>IF($B$2=liste_Noms!$B$1,liste_Noms!B4,IF($B$2=liste_Noms!$C$1,liste_Noms!C4,IF($B$2=liste_Noms!$D$1,liste_Noms!D4,IF($B$2=liste_Noms!$E$1,liste_Noms!E4,IF($B$2=liste_Noms!$F$1,liste_Noms!F4,IF($B$2=liste_Noms!$G$1,liste_Noms!G4,IF($B$2=liste_Noms!$H$1,liste_Noms!H4,"service?")))))))</f>
        <v>0</v>
      </c>
      <c r="B15" s="47" t="e">
        <f ca="1">IF(INDIRECT("CYCLES!"&amp;ADDRESS(MATCH($A15,CYCLES!$A:$A,0),MATCH("semaine"&amp;INDEX(calendrier!$D:$D,MATCH(B$6,calendrier!$A:$A,0)),CYCLES!$1:$1,0)+WEEKDAY(B$6)-1))=0,"",INDIRECT("CYCLES!"&amp;ADDRESS(MATCH($A15,CYCLES!$A:$A,0),MATCH("semaine"&amp;INDEX(calendrier!$D:$D,MATCH(B$6,calendrier!$A:$A,0)),CYCLES!$1:$1,0)+WEEKDAY(B$6)-1)))</f>
        <v>#N/A</v>
      </c>
      <c r="C15" s="47" t="e">
        <f ca="1">IF(INDIRECT("CYCLES!"&amp;ADDRESS(MATCH($A15,CYCLES!$A:$A,0),MATCH("semaine"&amp;INDEX(calendrier!$D:$D,MATCH(C$6,calendrier!$A:$A,0)),CYCLES!$1:$1,0)+WEEKDAY(C$6)-1))=0,"",INDIRECT("CYCLES!"&amp;ADDRESS(MATCH($A15,CYCLES!$A:$A,0),MATCH("semaine"&amp;INDEX(calendrier!$D:$D,MATCH(C$6,calendrier!$A:$A,0)),CYCLES!$1:$1,0)+WEEKDAY(C$6)-1)))</f>
        <v>#N/A</v>
      </c>
      <c r="D15" s="47" t="e">
        <f ca="1">IF(INDIRECT("CYCLES!"&amp;ADDRESS(MATCH($A15,CYCLES!$A:$A,0),MATCH("semaine"&amp;INDEX(calendrier!$D:$D,MATCH(D$6,calendrier!$A:$A,0)),CYCLES!$1:$1,0)+WEEKDAY(D$6)-1))=0,"",INDIRECT("CYCLES!"&amp;ADDRESS(MATCH($A15,CYCLES!$A:$A,0),MATCH("semaine"&amp;INDEX(calendrier!$D:$D,MATCH(D$6,calendrier!$A:$A,0)),CYCLES!$1:$1,0)+WEEKDAY(D$6)-1)))</f>
        <v>#N/A</v>
      </c>
      <c r="E15" s="47" t="e">
        <f ca="1">IF(INDIRECT("CYCLES!"&amp;ADDRESS(MATCH($A15,CYCLES!$A:$A,0),MATCH("semaine"&amp;INDEX(calendrier!$D:$D,MATCH(E$6,calendrier!$A:$A,0)),CYCLES!$1:$1,0)+WEEKDAY(E$6)-1))=0,"",INDIRECT("CYCLES!"&amp;ADDRESS(MATCH($A15,CYCLES!$A:$A,0),MATCH("semaine"&amp;INDEX(calendrier!$D:$D,MATCH(E$6,calendrier!$A:$A,0)),CYCLES!$1:$1,0)+WEEKDAY(E$6)-1)))</f>
        <v>#N/A</v>
      </c>
      <c r="F15" s="47" t="e">
        <f ca="1">IF(INDIRECT("CYCLES!"&amp;ADDRESS(MATCH($A15,CYCLES!$A:$A,0),MATCH("semaine"&amp;INDEX(calendrier!$D:$D,MATCH(F$6,calendrier!$A:$A,0)),CYCLES!$1:$1,0)+WEEKDAY(F$6)-1))=0,"",INDIRECT("CYCLES!"&amp;ADDRESS(MATCH($A15,CYCLES!$A:$A,0),MATCH("semaine"&amp;INDEX(calendrier!$D:$D,MATCH(F$6,calendrier!$A:$A,0)),CYCLES!$1:$1,0)+WEEKDAY(F$6)-1)))</f>
        <v>#N/A</v>
      </c>
      <c r="G15" s="47" t="e">
        <f ca="1">IF(INDIRECT("CYCLES!"&amp;ADDRESS(MATCH($A15,CYCLES!$A:$A,0),MATCH("semaine"&amp;INDEX(calendrier!$D:$D,MATCH(G$6,calendrier!$A:$A,0)),CYCLES!$1:$1,0)+WEEKDAY(G$6)-1))=0,"",INDIRECT("CYCLES!"&amp;ADDRESS(MATCH($A15,CYCLES!$A:$A,0),MATCH("semaine"&amp;INDEX(calendrier!$D:$D,MATCH(G$6,calendrier!$A:$A,0)),CYCLES!$1:$1,0)+WEEKDAY(G$6)-1)))</f>
        <v>#N/A</v>
      </c>
      <c r="H15" s="47" t="e">
        <f ca="1">IF(INDIRECT("CYCLES!"&amp;ADDRESS(MATCH($A15,CYCLES!$A:$A,0),MATCH("semaine"&amp;INDEX(calendrier!$D:$D,MATCH(H$6,calendrier!$A:$A,0)),CYCLES!$1:$1,0)+WEEKDAY(H$6)-1))=0,"",INDIRECT("CYCLES!"&amp;ADDRESS(MATCH($A15,CYCLES!$A:$A,0),MATCH("semaine"&amp;INDEX(calendrier!$D:$D,MATCH(H$6,calendrier!$A:$A,0)),CYCLES!$1:$1,0)+WEEKDAY(H$6)-1)))</f>
        <v>#N/A</v>
      </c>
      <c r="I15" s="47" t="e">
        <f ca="1">IF(INDIRECT("CYCLES!"&amp;ADDRESS(MATCH($A15,CYCLES!$A:$A,0),MATCH("semaine"&amp;INDEX(calendrier!$D:$D,MATCH(I$6,calendrier!$A:$A,0)),CYCLES!$1:$1,0)+WEEKDAY(I$6)-1))=0,"",INDIRECT("CYCLES!"&amp;ADDRESS(MATCH($A15,CYCLES!$A:$A,0),MATCH("semaine"&amp;INDEX(calendrier!$D:$D,MATCH(I$6,calendrier!$A:$A,0)),CYCLES!$1:$1,0)+WEEKDAY(I$6)-1)))</f>
        <v>#N/A</v>
      </c>
      <c r="J15" s="47" t="e">
        <f ca="1">IF(INDIRECT("CYCLES!"&amp;ADDRESS(MATCH($A15,CYCLES!$A:$A,0),MATCH("semaine"&amp;INDEX(calendrier!$D:$D,MATCH(J$6,calendrier!$A:$A,0)),CYCLES!$1:$1,0)+WEEKDAY(J$6)-1))=0,"",INDIRECT("CYCLES!"&amp;ADDRESS(MATCH($A15,CYCLES!$A:$A,0),MATCH("semaine"&amp;INDEX(calendrier!$D:$D,MATCH(J$6,calendrier!$A:$A,0)),CYCLES!$1:$1,0)+WEEKDAY(J$6)-1)))</f>
        <v>#N/A</v>
      </c>
      <c r="K15" s="47" t="e">
        <f ca="1">IF(INDIRECT("CYCLES!"&amp;ADDRESS(MATCH($A15,CYCLES!$A:$A,0),MATCH("semaine"&amp;INDEX(calendrier!$D:$D,MATCH(K$6,calendrier!$A:$A,0)),CYCLES!$1:$1,0)+WEEKDAY(K$6)-1))=0,"",INDIRECT("CYCLES!"&amp;ADDRESS(MATCH($A15,CYCLES!$A:$A,0),MATCH("semaine"&amp;INDEX(calendrier!$D:$D,MATCH(K$6,calendrier!$A:$A,0)),CYCLES!$1:$1,0)+WEEKDAY(K$6)-1)))</f>
        <v>#N/A</v>
      </c>
      <c r="L15" s="47" t="e">
        <f ca="1">IF(INDIRECT("CYCLES!"&amp;ADDRESS(MATCH($A15,CYCLES!$A:$A,0),MATCH("semaine"&amp;INDEX(calendrier!$D:$D,MATCH(L$6,calendrier!$A:$A,0)),CYCLES!$1:$1,0)+WEEKDAY(L$6)-1))=0,"",INDIRECT("CYCLES!"&amp;ADDRESS(MATCH($A15,CYCLES!$A:$A,0),MATCH("semaine"&amp;INDEX(calendrier!$D:$D,MATCH(L$6,calendrier!$A:$A,0)),CYCLES!$1:$1,0)+WEEKDAY(L$6)-1)))</f>
        <v>#N/A</v>
      </c>
      <c r="M15" s="47" t="e">
        <f ca="1">IF(INDIRECT("CYCLES!"&amp;ADDRESS(MATCH($A15,CYCLES!$A:$A,0),MATCH("semaine"&amp;INDEX(calendrier!$D:$D,MATCH(M$6,calendrier!$A:$A,0)),CYCLES!$1:$1,0)+WEEKDAY(M$6)-1))=0,"",INDIRECT("CYCLES!"&amp;ADDRESS(MATCH($A15,CYCLES!$A:$A,0),MATCH("semaine"&amp;INDEX(calendrier!$D:$D,MATCH(M$6,calendrier!$A:$A,0)),CYCLES!$1:$1,0)+WEEKDAY(M$6)-1)))</f>
        <v>#N/A</v>
      </c>
      <c r="N15" s="47" t="e">
        <f ca="1">IF(INDIRECT("CYCLES!"&amp;ADDRESS(MATCH($A15,CYCLES!$A:$A,0),MATCH("semaine"&amp;INDEX(calendrier!$D:$D,MATCH(N$6,calendrier!$A:$A,0)),CYCLES!$1:$1,0)+WEEKDAY(N$6)-1))=0,"",INDIRECT("CYCLES!"&amp;ADDRESS(MATCH($A15,CYCLES!$A:$A,0),MATCH("semaine"&amp;INDEX(calendrier!$D:$D,MATCH(N$6,calendrier!$A:$A,0)),CYCLES!$1:$1,0)+WEEKDAY(N$6)-1)))</f>
        <v>#N/A</v>
      </c>
      <c r="O15" s="47" t="e">
        <f ca="1">IF(INDIRECT("CYCLES!"&amp;ADDRESS(MATCH($A15,CYCLES!$A:$A,0),MATCH("semaine"&amp;INDEX(calendrier!$D:$D,MATCH(O$6,calendrier!$A:$A,0)),CYCLES!$1:$1,0)+WEEKDAY(O$6)-1))=0,"",INDIRECT("CYCLES!"&amp;ADDRESS(MATCH($A15,CYCLES!$A:$A,0),MATCH("semaine"&amp;INDEX(calendrier!$D:$D,MATCH(O$6,calendrier!$A:$A,0)),CYCLES!$1:$1,0)+WEEKDAY(O$6)-1)))</f>
        <v>#N/A</v>
      </c>
      <c r="P15" s="47" t="e">
        <f ca="1">IF(INDIRECT("CYCLES!"&amp;ADDRESS(MATCH($A15,CYCLES!$A:$A,0),MATCH("semaine"&amp;INDEX(calendrier!$D:$D,MATCH(P$6,calendrier!$A:$A,0)),CYCLES!$1:$1,0)+WEEKDAY(P$6)-1))=0,"",INDIRECT("CYCLES!"&amp;ADDRESS(MATCH($A15,CYCLES!$A:$A,0),MATCH("semaine"&amp;INDEX(calendrier!$D:$D,MATCH(P$6,calendrier!$A:$A,0)),CYCLES!$1:$1,0)+WEEKDAY(P$6)-1)))</f>
        <v>#N/A</v>
      </c>
      <c r="Q15" s="47" t="e">
        <f ca="1">IF(INDIRECT("CYCLES!"&amp;ADDRESS(MATCH($A15,CYCLES!$A:$A,0),MATCH("semaine"&amp;INDEX(calendrier!$D:$D,MATCH(Q$6,calendrier!$A:$A,0)),CYCLES!$1:$1,0)+WEEKDAY(Q$6)-1))=0,"",INDIRECT("CYCLES!"&amp;ADDRESS(MATCH($A15,CYCLES!$A:$A,0),MATCH("semaine"&amp;INDEX(calendrier!$D:$D,MATCH(Q$6,calendrier!$A:$A,0)),CYCLES!$1:$1,0)+WEEKDAY(Q$6)-1)))</f>
        <v>#N/A</v>
      </c>
      <c r="R15" s="47" t="e">
        <f ca="1">IF(INDIRECT("CYCLES!"&amp;ADDRESS(MATCH($A15,CYCLES!$A:$A,0),MATCH("semaine"&amp;INDEX(calendrier!$D:$D,MATCH(R$6,calendrier!$A:$A,0)),CYCLES!$1:$1,0)+WEEKDAY(R$6)-1))=0,"",INDIRECT("CYCLES!"&amp;ADDRESS(MATCH($A15,CYCLES!$A:$A,0),MATCH("semaine"&amp;INDEX(calendrier!$D:$D,MATCH(R$6,calendrier!$A:$A,0)),CYCLES!$1:$1,0)+WEEKDAY(R$6)-1)))</f>
        <v>#N/A</v>
      </c>
      <c r="S15" s="47" t="e">
        <f ca="1">IF(INDIRECT("CYCLES!"&amp;ADDRESS(MATCH($A15,CYCLES!$A:$A,0),MATCH("semaine"&amp;INDEX(calendrier!$D:$D,MATCH(S$6,calendrier!$A:$A,0)),CYCLES!$1:$1,0)+WEEKDAY(S$6)-1))=0,"",INDIRECT("CYCLES!"&amp;ADDRESS(MATCH($A15,CYCLES!$A:$A,0),MATCH("semaine"&amp;INDEX(calendrier!$D:$D,MATCH(S$6,calendrier!$A:$A,0)),CYCLES!$1:$1,0)+WEEKDAY(S$6)-1)))</f>
        <v>#N/A</v>
      </c>
      <c r="T15" s="47" t="e">
        <f ca="1">IF(INDIRECT("CYCLES!"&amp;ADDRESS(MATCH($A15,CYCLES!$A:$A,0),MATCH("semaine"&amp;INDEX(calendrier!$D:$D,MATCH(T$6,calendrier!$A:$A,0)),CYCLES!$1:$1,0)+WEEKDAY(T$6)-1))=0,"",INDIRECT("CYCLES!"&amp;ADDRESS(MATCH($A15,CYCLES!$A:$A,0),MATCH("semaine"&amp;INDEX(calendrier!$D:$D,MATCH(T$6,calendrier!$A:$A,0)),CYCLES!$1:$1,0)+WEEKDAY(T$6)-1)))</f>
        <v>#N/A</v>
      </c>
      <c r="U15" s="47" t="e">
        <f ca="1">IF(INDIRECT("CYCLES!"&amp;ADDRESS(MATCH($A15,CYCLES!$A:$A,0),MATCH("semaine"&amp;INDEX(calendrier!$D:$D,MATCH(U$6,calendrier!$A:$A,0)),CYCLES!$1:$1,0)+WEEKDAY(U$6)-1))=0,"",INDIRECT("CYCLES!"&amp;ADDRESS(MATCH($A15,CYCLES!$A:$A,0),MATCH("semaine"&amp;INDEX(calendrier!$D:$D,MATCH(U$6,calendrier!$A:$A,0)),CYCLES!$1:$1,0)+WEEKDAY(U$6)-1)))</f>
        <v>#N/A</v>
      </c>
      <c r="V15" s="47" t="e">
        <f ca="1">IF(INDIRECT("CYCLES!"&amp;ADDRESS(MATCH($A15,CYCLES!$A:$A,0),MATCH("semaine"&amp;INDEX(calendrier!$D:$D,MATCH(V$6,calendrier!$A:$A,0)),CYCLES!$1:$1,0)+WEEKDAY(V$6)-1))=0,"",INDIRECT("CYCLES!"&amp;ADDRESS(MATCH($A15,CYCLES!$A:$A,0),MATCH("semaine"&amp;INDEX(calendrier!$D:$D,MATCH(V$6,calendrier!$A:$A,0)),CYCLES!$1:$1,0)+WEEKDAY(V$6)-1)))</f>
        <v>#N/A</v>
      </c>
      <c r="W15" s="47" t="e">
        <f ca="1">IF(INDIRECT("CYCLES!"&amp;ADDRESS(MATCH($A15,CYCLES!$A:$A,0),MATCH("semaine"&amp;INDEX(calendrier!$D:$D,MATCH(W$6,calendrier!$A:$A,0)),CYCLES!$1:$1,0)+WEEKDAY(W$6)-1))=0,"",INDIRECT("CYCLES!"&amp;ADDRESS(MATCH($A15,CYCLES!$A:$A,0),MATCH("semaine"&amp;INDEX(calendrier!$D:$D,MATCH(W$6,calendrier!$A:$A,0)),CYCLES!$1:$1,0)+WEEKDAY(W$6)-1)))</f>
        <v>#N/A</v>
      </c>
      <c r="X15" s="47" t="e">
        <f ca="1">IF(INDIRECT("CYCLES!"&amp;ADDRESS(MATCH($A15,CYCLES!$A:$A,0),MATCH("semaine"&amp;INDEX(calendrier!$D:$D,MATCH(X$6,calendrier!$A:$A,0)),CYCLES!$1:$1,0)+WEEKDAY(X$6)-1))=0,"",INDIRECT("CYCLES!"&amp;ADDRESS(MATCH($A15,CYCLES!$A:$A,0),MATCH("semaine"&amp;INDEX(calendrier!$D:$D,MATCH(X$6,calendrier!$A:$A,0)),CYCLES!$1:$1,0)+WEEKDAY(X$6)-1)))</f>
        <v>#N/A</v>
      </c>
      <c r="Y15" s="47" t="e">
        <f ca="1">IF(INDIRECT("CYCLES!"&amp;ADDRESS(MATCH($A15,CYCLES!$A:$A,0),MATCH("semaine"&amp;INDEX(calendrier!$D:$D,MATCH(Y$6,calendrier!$A:$A,0)),CYCLES!$1:$1,0)+WEEKDAY(Y$6)-1))=0,"",INDIRECT("CYCLES!"&amp;ADDRESS(MATCH($A15,CYCLES!$A:$A,0),MATCH("semaine"&amp;INDEX(calendrier!$D:$D,MATCH(Y$6,calendrier!$A:$A,0)),CYCLES!$1:$1,0)+WEEKDAY(Y$6)-1)))</f>
        <v>#N/A</v>
      </c>
      <c r="Z15" s="47" t="e">
        <f ca="1">IF(INDIRECT("CYCLES!"&amp;ADDRESS(MATCH($A15,CYCLES!$A:$A,0),MATCH("semaine"&amp;INDEX(calendrier!$D:$D,MATCH(Z$6,calendrier!$A:$A,0)),CYCLES!$1:$1,0)+WEEKDAY(Z$6)-1))=0,"",INDIRECT("CYCLES!"&amp;ADDRESS(MATCH($A15,CYCLES!$A:$A,0),MATCH("semaine"&amp;INDEX(calendrier!$D:$D,MATCH(Z$6,calendrier!$A:$A,0)),CYCLES!$1:$1,0)+WEEKDAY(Z$6)-1)))</f>
        <v>#N/A</v>
      </c>
      <c r="AA15" s="47" t="e">
        <f ca="1">IF(INDIRECT("CYCLES!"&amp;ADDRESS(MATCH($A15,CYCLES!$A:$A,0),MATCH("semaine"&amp;INDEX(calendrier!$D:$D,MATCH(AA$6,calendrier!$A:$A,0)),CYCLES!$1:$1,0)+WEEKDAY(AA$6)-1))=0,"",INDIRECT("CYCLES!"&amp;ADDRESS(MATCH($A15,CYCLES!$A:$A,0),MATCH("semaine"&amp;INDEX(calendrier!$D:$D,MATCH(AA$6,calendrier!$A:$A,0)),CYCLES!$1:$1,0)+WEEKDAY(AA$6)-1)))</f>
        <v>#N/A</v>
      </c>
      <c r="AB15" s="47" t="e">
        <f ca="1">IF(INDIRECT("CYCLES!"&amp;ADDRESS(MATCH($A15,CYCLES!$A:$A,0),MATCH("semaine"&amp;INDEX(calendrier!$D:$D,MATCH(AB$6,calendrier!$A:$A,0)),CYCLES!$1:$1,0)+WEEKDAY(AB$6)-1))=0,"",INDIRECT("CYCLES!"&amp;ADDRESS(MATCH($A15,CYCLES!$A:$A,0),MATCH("semaine"&amp;INDEX(calendrier!$D:$D,MATCH(AB$6,calendrier!$A:$A,0)),CYCLES!$1:$1,0)+WEEKDAY(AB$6)-1)))</f>
        <v>#N/A</v>
      </c>
      <c r="AC15" s="47" t="e">
        <f ca="1">IF(INDIRECT("CYCLES!"&amp;ADDRESS(MATCH($A15,CYCLES!$A:$A,0),MATCH("semaine"&amp;INDEX(calendrier!$D:$D,MATCH(AC$6,calendrier!$A:$A,0)),CYCLES!$1:$1,0)+WEEKDAY(AC$6)-1))=0,"",INDIRECT("CYCLES!"&amp;ADDRESS(MATCH($A15,CYCLES!$A:$A,0),MATCH("semaine"&amp;INDEX(calendrier!$D:$D,MATCH(AC$6,calendrier!$A:$A,0)),CYCLES!$1:$1,0)+WEEKDAY(AC$6)-1)))</f>
        <v>#N/A</v>
      </c>
      <c r="AD15" s="47" t="e">
        <f ca="1">IF(INDIRECT("CYCLES!"&amp;ADDRESS(MATCH($A15,CYCLES!$A:$A,0),MATCH("semaine"&amp;INDEX(calendrier!$D:$D,MATCH(AD$6,calendrier!$A:$A,0)),CYCLES!$1:$1,0)+WEEKDAY(AD$6)-1))=0,"",INDIRECT("CYCLES!"&amp;ADDRESS(MATCH($A15,CYCLES!$A:$A,0),MATCH("semaine"&amp;INDEX(calendrier!$D:$D,MATCH(AD$6,calendrier!$A:$A,0)),CYCLES!$1:$1,0)+WEEKDAY(AD$6)-1)))</f>
        <v>#N/A</v>
      </c>
      <c r="AE15" s="47" t="e">
        <f ca="1">IF(INDIRECT("CYCLES!"&amp;ADDRESS(MATCH($A15,CYCLES!$A:$A,0),MATCH("semaine"&amp;INDEX(calendrier!$D:$D,MATCH(AE$6,calendrier!$A:$A,0)),CYCLES!$1:$1,0)+WEEKDAY(AE$6)-1))=0,"",INDIRECT("CYCLES!"&amp;ADDRESS(MATCH($A15,CYCLES!$A:$A,0),MATCH("semaine"&amp;INDEX(calendrier!$D:$D,MATCH(AE$6,calendrier!$A:$A,0)),CYCLES!$1:$1,0)+WEEKDAY(AE$6)-1)))</f>
        <v>#N/A</v>
      </c>
      <c r="AF15" s="47" t="e">
        <f ca="1">IF(INDIRECT("CYCLES!"&amp;ADDRESS(MATCH($A15,CYCLES!$A:$A,0),MATCH("semaine"&amp;INDEX(calendrier!$D:$D,MATCH(AF$6,calendrier!$A:$A,0)),CYCLES!$1:$1,0)+WEEKDAY(AF$6)-1))=0,"",INDIRECT("CYCLES!"&amp;ADDRESS(MATCH($A15,CYCLES!$A:$A,0),MATCH("semaine"&amp;INDEX(calendrier!$D:$D,MATCH(AF$6,calendrier!$A:$A,0)),CYCLES!$1:$1,0)+WEEKDAY(AF$6)-1)))</f>
        <v>#N/A</v>
      </c>
    </row>
    <row r="16" spans="1:32" hidden="1" x14ac:dyDescent="0.25">
      <c r="A16" s="110" t="str">
        <f>IF(A15=0,"0","")</f>
        <v>0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</row>
    <row r="17" spans="1:32" s="27" customFormat="1" hidden="1" x14ac:dyDescent="0.25">
      <c r="A17" s="112" t="str">
        <f>IF(A15=0,"0","")</f>
        <v>0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</row>
    <row r="18" spans="1:32" hidden="1" x14ac:dyDescent="0.25">
      <c r="A18" s="110">
        <f>IF($B$2=liste_Noms!$B$1,liste_Noms!B5,IF($B$2=liste_Noms!$C$1,liste_Noms!C5,IF($B$2=liste_Noms!$D$1,liste_Noms!D5,IF($B$2=liste_Noms!$E$1,liste_Noms!E5,IF($B$2=liste_Noms!$F$1,liste_Noms!F5,IF($B$2=liste_Noms!$G$1,liste_Noms!G5,IF($B$2=liste_Noms!$H$1,liste_Noms!H5,"service?")))))))</f>
        <v>0</v>
      </c>
      <c r="B18" s="47" t="e">
        <f ca="1">IF(INDIRECT("CYCLES!"&amp;ADDRESS(MATCH($A18,CYCLES!$A:$A,0),MATCH("semaine"&amp;INDEX(calendrier!$D:$D,MATCH(B$6,calendrier!$A:$A,0)),CYCLES!$1:$1,0)+WEEKDAY(B$6)-1))=0,"",INDIRECT("CYCLES!"&amp;ADDRESS(MATCH($A18,CYCLES!$A:$A,0),MATCH("semaine"&amp;INDEX(calendrier!$D:$D,MATCH(B$6,calendrier!$A:$A,0)),CYCLES!$1:$1,0)+WEEKDAY(B$6)-1)))</f>
        <v>#N/A</v>
      </c>
      <c r="C18" s="47" t="e">
        <f ca="1">IF(INDIRECT("CYCLES!"&amp;ADDRESS(MATCH($A18,CYCLES!$A:$A,0),MATCH("semaine"&amp;INDEX(calendrier!$D:$D,MATCH(C$6,calendrier!$A:$A,0)),CYCLES!$1:$1,0)+WEEKDAY(C$6)-1))=0,"",INDIRECT("CYCLES!"&amp;ADDRESS(MATCH($A18,CYCLES!$A:$A,0),MATCH("semaine"&amp;INDEX(calendrier!$D:$D,MATCH(C$6,calendrier!$A:$A,0)),CYCLES!$1:$1,0)+WEEKDAY(C$6)-1)))</f>
        <v>#N/A</v>
      </c>
      <c r="D18" s="47" t="e">
        <f ca="1">IF(INDIRECT("CYCLES!"&amp;ADDRESS(MATCH($A18,CYCLES!$A:$A,0),MATCH("semaine"&amp;INDEX(calendrier!$D:$D,MATCH(D$6,calendrier!$A:$A,0)),CYCLES!$1:$1,0)+WEEKDAY(D$6)-1))=0,"",INDIRECT("CYCLES!"&amp;ADDRESS(MATCH($A18,CYCLES!$A:$A,0),MATCH("semaine"&amp;INDEX(calendrier!$D:$D,MATCH(D$6,calendrier!$A:$A,0)),CYCLES!$1:$1,0)+WEEKDAY(D$6)-1)))</f>
        <v>#N/A</v>
      </c>
      <c r="E18" s="47" t="e">
        <f ca="1">IF(INDIRECT("CYCLES!"&amp;ADDRESS(MATCH($A18,CYCLES!$A:$A,0),MATCH("semaine"&amp;INDEX(calendrier!$D:$D,MATCH(E$6,calendrier!$A:$A,0)),CYCLES!$1:$1,0)+WEEKDAY(E$6)-1))=0,"",INDIRECT("CYCLES!"&amp;ADDRESS(MATCH($A18,CYCLES!$A:$A,0),MATCH("semaine"&amp;INDEX(calendrier!$D:$D,MATCH(E$6,calendrier!$A:$A,0)),CYCLES!$1:$1,0)+WEEKDAY(E$6)-1)))</f>
        <v>#N/A</v>
      </c>
      <c r="F18" s="47" t="e">
        <f ca="1">IF(INDIRECT("CYCLES!"&amp;ADDRESS(MATCH($A18,CYCLES!$A:$A,0),MATCH("semaine"&amp;INDEX(calendrier!$D:$D,MATCH(F$6,calendrier!$A:$A,0)),CYCLES!$1:$1,0)+WEEKDAY(F$6)-1))=0,"",INDIRECT("CYCLES!"&amp;ADDRESS(MATCH($A18,CYCLES!$A:$A,0),MATCH("semaine"&amp;INDEX(calendrier!$D:$D,MATCH(F$6,calendrier!$A:$A,0)),CYCLES!$1:$1,0)+WEEKDAY(F$6)-1)))</f>
        <v>#N/A</v>
      </c>
      <c r="G18" s="47" t="e">
        <f ca="1">IF(INDIRECT("CYCLES!"&amp;ADDRESS(MATCH($A18,CYCLES!$A:$A,0),MATCH("semaine"&amp;INDEX(calendrier!$D:$D,MATCH(G$6,calendrier!$A:$A,0)),CYCLES!$1:$1,0)+WEEKDAY(G$6)-1))=0,"",INDIRECT("CYCLES!"&amp;ADDRESS(MATCH($A18,CYCLES!$A:$A,0),MATCH("semaine"&amp;INDEX(calendrier!$D:$D,MATCH(G$6,calendrier!$A:$A,0)),CYCLES!$1:$1,0)+WEEKDAY(G$6)-1)))</f>
        <v>#N/A</v>
      </c>
      <c r="H18" s="47" t="e">
        <f ca="1">IF(INDIRECT("CYCLES!"&amp;ADDRESS(MATCH($A18,CYCLES!$A:$A,0),MATCH("semaine"&amp;INDEX(calendrier!$D:$D,MATCH(H$6,calendrier!$A:$A,0)),CYCLES!$1:$1,0)+WEEKDAY(H$6)-1))=0,"",INDIRECT("CYCLES!"&amp;ADDRESS(MATCH($A18,CYCLES!$A:$A,0),MATCH("semaine"&amp;INDEX(calendrier!$D:$D,MATCH(H$6,calendrier!$A:$A,0)),CYCLES!$1:$1,0)+WEEKDAY(H$6)-1)))</f>
        <v>#N/A</v>
      </c>
      <c r="I18" s="47" t="e">
        <f ca="1">IF(INDIRECT("CYCLES!"&amp;ADDRESS(MATCH($A18,CYCLES!$A:$A,0),MATCH("semaine"&amp;INDEX(calendrier!$D:$D,MATCH(I$6,calendrier!$A:$A,0)),CYCLES!$1:$1,0)+WEEKDAY(I$6)-1))=0,"",INDIRECT("CYCLES!"&amp;ADDRESS(MATCH($A18,CYCLES!$A:$A,0),MATCH("semaine"&amp;INDEX(calendrier!$D:$D,MATCH(I$6,calendrier!$A:$A,0)),CYCLES!$1:$1,0)+WEEKDAY(I$6)-1)))</f>
        <v>#N/A</v>
      </c>
      <c r="J18" s="47" t="e">
        <f ca="1">IF(INDIRECT("CYCLES!"&amp;ADDRESS(MATCH($A18,CYCLES!$A:$A,0),MATCH("semaine"&amp;INDEX(calendrier!$D:$D,MATCH(J$6,calendrier!$A:$A,0)),CYCLES!$1:$1,0)+WEEKDAY(J$6)-1))=0,"",INDIRECT("CYCLES!"&amp;ADDRESS(MATCH($A18,CYCLES!$A:$A,0),MATCH("semaine"&amp;INDEX(calendrier!$D:$D,MATCH(J$6,calendrier!$A:$A,0)),CYCLES!$1:$1,0)+WEEKDAY(J$6)-1)))</f>
        <v>#N/A</v>
      </c>
      <c r="K18" s="47" t="e">
        <f ca="1">IF(INDIRECT("CYCLES!"&amp;ADDRESS(MATCH($A18,CYCLES!$A:$A,0),MATCH("semaine"&amp;INDEX(calendrier!$D:$D,MATCH(K$6,calendrier!$A:$A,0)),CYCLES!$1:$1,0)+WEEKDAY(K$6)-1))=0,"",INDIRECT("CYCLES!"&amp;ADDRESS(MATCH($A18,CYCLES!$A:$A,0),MATCH("semaine"&amp;INDEX(calendrier!$D:$D,MATCH(K$6,calendrier!$A:$A,0)),CYCLES!$1:$1,0)+WEEKDAY(K$6)-1)))</f>
        <v>#N/A</v>
      </c>
      <c r="L18" s="47" t="e">
        <f ca="1">IF(INDIRECT("CYCLES!"&amp;ADDRESS(MATCH($A18,CYCLES!$A:$A,0),MATCH("semaine"&amp;INDEX(calendrier!$D:$D,MATCH(L$6,calendrier!$A:$A,0)),CYCLES!$1:$1,0)+WEEKDAY(L$6)-1))=0,"",INDIRECT("CYCLES!"&amp;ADDRESS(MATCH($A18,CYCLES!$A:$A,0),MATCH("semaine"&amp;INDEX(calendrier!$D:$D,MATCH(L$6,calendrier!$A:$A,0)),CYCLES!$1:$1,0)+WEEKDAY(L$6)-1)))</f>
        <v>#N/A</v>
      </c>
      <c r="M18" s="47" t="e">
        <f ca="1">IF(INDIRECT("CYCLES!"&amp;ADDRESS(MATCH($A18,CYCLES!$A:$A,0),MATCH("semaine"&amp;INDEX(calendrier!$D:$D,MATCH(M$6,calendrier!$A:$A,0)),CYCLES!$1:$1,0)+WEEKDAY(M$6)-1))=0,"",INDIRECT("CYCLES!"&amp;ADDRESS(MATCH($A18,CYCLES!$A:$A,0),MATCH("semaine"&amp;INDEX(calendrier!$D:$D,MATCH(M$6,calendrier!$A:$A,0)),CYCLES!$1:$1,0)+WEEKDAY(M$6)-1)))</f>
        <v>#N/A</v>
      </c>
      <c r="N18" s="47" t="e">
        <f ca="1">IF(INDIRECT("CYCLES!"&amp;ADDRESS(MATCH($A18,CYCLES!$A:$A,0),MATCH("semaine"&amp;INDEX(calendrier!$D:$D,MATCH(N$6,calendrier!$A:$A,0)),CYCLES!$1:$1,0)+WEEKDAY(N$6)-1))=0,"",INDIRECT("CYCLES!"&amp;ADDRESS(MATCH($A18,CYCLES!$A:$A,0),MATCH("semaine"&amp;INDEX(calendrier!$D:$D,MATCH(N$6,calendrier!$A:$A,0)),CYCLES!$1:$1,0)+WEEKDAY(N$6)-1)))</f>
        <v>#N/A</v>
      </c>
      <c r="O18" s="47" t="e">
        <f ca="1">IF(INDIRECT("CYCLES!"&amp;ADDRESS(MATCH($A18,CYCLES!$A:$A,0),MATCH("semaine"&amp;INDEX(calendrier!$D:$D,MATCH(O$6,calendrier!$A:$A,0)),CYCLES!$1:$1,0)+WEEKDAY(O$6)-1))=0,"",INDIRECT("CYCLES!"&amp;ADDRESS(MATCH($A18,CYCLES!$A:$A,0),MATCH("semaine"&amp;INDEX(calendrier!$D:$D,MATCH(O$6,calendrier!$A:$A,0)),CYCLES!$1:$1,0)+WEEKDAY(O$6)-1)))</f>
        <v>#N/A</v>
      </c>
      <c r="P18" s="47" t="e">
        <f ca="1">IF(INDIRECT("CYCLES!"&amp;ADDRESS(MATCH($A18,CYCLES!$A:$A,0),MATCH("semaine"&amp;INDEX(calendrier!$D:$D,MATCH(P$6,calendrier!$A:$A,0)),CYCLES!$1:$1,0)+WEEKDAY(P$6)-1))=0,"",INDIRECT("CYCLES!"&amp;ADDRESS(MATCH($A18,CYCLES!$A:$A,0),MATCH("semaine"&amp;INDEX(calendrier!$D:$D,MATCH(P$6,calendrier!$A:$A,0)),CYCLES!$1:$1,0)+WEEKDAY(P$6)-1)))</f>
        <v>#N/A</v>
      </c>
      <c r="Q18" s="47" t="e">
        <f ca="1">IF(INDIRECT("CYCLES!"&amp;ADDRESS(MATCH($A18,CYCLES!$A:$A,0),MATCH("semaine"&amp;INDEX(calendrier!$D:$D,MATCH(Q$6,calendrier!$A:$A,0)),CYCLES!$1:$1,0)+WEEKDAY(Q$6)-1))=0,"",INDIRECT("CYCLES!"&amp;ADDRESS(MATCH($A18,CYCLES!$A:$A,0),MATCH("semaine"&amp;INDEX(calendrier!$D:$D,MATCH(Q$6,calendrier!$A:$A,0)),CYCLES!$1:$1,0)+WEEKDAY(Q$6)-1)))</f>
        <v>#N/A</v>
      </c>
      <c r="R18" s="47" t="e">
        <f ca="1">IF(INDIRECT("CYCLES!"&amp;ADDRESS(MATCH($A18,CYCLES!$A:$A,0),MATCH("semaine"&amp;INDEX(calendrier!$D:$D,MATCH(R$6,calendrier!$A:$A,0)),CYCLES!$1:$1,0)+WEEKDAY(R$6)-1))=0,"",INDIRECT("CYCLES!"&amp;ADDRESS(MATCH($A18,CYCLES!$A:$A,0),MATCH("semaine"&amp;INDEX(calendrier!$D:$D,MATCH(R$6,calendrier!$A:$A,0)),CYCLES!$1:$1,0)+WEEKDAY(R$6)-1)))</f>
        <v>#N/A</v>
      </c>
      <c r="S18" s="47" t="e">
        <f ca="1">IF(INDIRECT("CYCLES!"&amp;ADDRESS(MATCH($A18,CYCLES!$A:$A,0),MATCH("semaine"&amp;INDEX(calendrier!$D:$D,MATCH(S$6,calendrier!$A:$A,0)),CYCLES!$1:$1,0)+WEEKDAY(S$6)-1))=0,"",INDIRECT("CYCLES!"&amp;ADDRESS(MATCH($A18,CYCLES!$A:$A,0),MATCH("semaine"&amp;INDEX(calendrier!$D:$D,MATCH(S$6,calendrier!$A:$A,0)),CYCLES!$1:$1,0)+WEEKDAY(S$6)-1)))</f>
        <v>#N/A</v>
      </c>
      <c r="T18" s="47" t="e">
        <f ca="1">IF(INDIRECT("CYCLES!"&amp;ADDRESS(MATCH($A18,CYCLES!$A:$A,0),MATCH("semaine"&amp;INDEX(calendrier!$D:$D,MATCH(T$6,calendrier!$A:$A,0)),CYCLES!$1:$1,0)+WEEKDAY(T$6)-1))=0,"",INDIRECT("CYCLES!"&amp;ADDRESS(MATCH($A18,CYCLES!$A:$A,0),MATCH("semaine"&amp;INDEX(calendrier!$D:$D,MATCH(T$6,calendrier!$A:$A,0)),CYCLES!$1:$1,0)+WEEKDAY(T$6)-1)))</f>
        <v>#N/A</v>
      </c>
      <c r="U18" s="47" t="e">
        <f ca="1">IF(INDIRECT("CYCLES!"&amp;ADDRESS(MATCH($A18,CYCLES!$A:$A,0),MATCH("semaine"&amp;INDEX(calendrier!$D:$D,MATCH(U$6,calendrier!$A:$A,0)),CYCLES!$1:$1,0)+WEEKDAY(U$6)-1))=0,"",INDIRECT("CYCLES!"&amp;ADDRESS(MATCH($A18,CYCLES!$A:$A,0),MATCH("semaine"&amp;INDEX(calendrier!$D:$D,MATCH(U$6,calendrier!$A:$A,0)),CYCLES!$1:$1,0)+WEEKDAY(U$6)-1)))</f>
        <v>#N/A</v>
      </c>
      <c r="V18" s="47" t="e">
        <f ca="1">IF(INDIRECT("CYCLES!"&amp;ADDRESS(MATCH($A18,CYCLES!$A:$A,0),MATCH("semaine"&amp;INDEX(calendrier!$D:$D,MATCH(V$6,calendrier!$A:$A,0)),CYCLES!$1:$1,0)+WEEKDAY(V$6)-1))=0,"",INDIRECT("CYCLES!"&amp;ADDRESS(MATCH($A18,CYCLES!$A:$A,0),MATCH("semaine"&amp;INDEX(calendrier!$D:$D,MATCH(V$6,calendrier!$A:$A,0)),CYCLES!$1:$1,0)+WEEKDAY(V$6)-1)))</f>
        <v>#N/A</v>
      </c>
      <c r="W18" s="47" t="e">
        <f ca="1">IF(INDIRECT("CYCLES!"&amp;ADDRESS(MATCH($A18,CYCLES!$A:$A,0),MATCH("semaine"&amp;INDEX(calendrier!$D:$D,MATCH(W$6,calendrier!$A:$A,0)),CYCLES!$1:$1,0)+WEEKDAY(W$6)-1))=0,"",INDIRECT("CYCLES!"&amp;ADDRESS(MATCH($A18,CYCLES!$A:$A,0),MATCH("semaine"&amp;INDEX(calendrier!$D:$D,MATCH(W$6,calendrier!$A:$A,0)),CYCLES!$1:$1,0)+WEEKDAY(W$6)-1)))</f>
        <v>#N/A</v>
      </c>
      <c r="X18" s="47" t="e">
        <f ca="1">IF(INDIRECT("CYCLES!"&amp;ADDRESS(MATCH($A18,CYCLES!$A:$A,0),MATCH("semaine"&amp;INDEX(calendrier!$D:$D,MATCH(X$6,calendrier!$A:$A,0)),CYCLES!$1:$1,0)+WEEKDAY(X$6)-1))=0,"",INDIRECT("CYCLES!"&amp;ADDRESS(MATCH($A18,CYCLES!$A:$A,0),MATCH("semaine"&amp;INDEX(calendrier!$D:$D,MATCH(X$6,calendrier!$A:$A,0)),CYCLES!$1:$1,0)+WEEKDAY(X$6)-1)))</f>
        <v>#N/A</v>
      </c>
      <c r="Y18" s="47" t="e">
        <f ca="1">IF(INDIRECT("CYCLES!"&amp;ADDRESS(MATCH($A18,CYCLES!$A:$A,0),MATCH("semaine"&amp;INDEX(calendrier!$D:$D,MATCH(Y$6,calendrier!$A:$A,0)),CYCLES!$1:$1,0)+WEEKDAY(Y$6)-1))=0,"",INDIRECT("CYCLES!"&amp;ADDRESS(MATCH($A18,CYCLES!$A:$A,0),MATCH("semaine"&amp;INDEX(calendrier!$D:$D,MATCH(Y$6,calendrier!$A:$A,0)),CYCLES!$1:$1,0)+WEEKDAY(Y$6)-1)))</f>
        <v>#N/A</v>
      </c>
      <c r="Z18" s="47" t="e">
        <f ca="1">IF(INDIRECT("CYCLES!"&amp;ADDRESS(MATCH($A18,CYCLES!$A:$A,0),MATCH("semaine"&amp;INDEX(calendrier!$D:$D,MATCH(Z$6,calendrier!$A:$A,0)),CYCLES!$1:$1,0)+WEEKDAY(Z$6)-1))=0,"",INDIRECT("CYCLES!"&amp;ADDRESS(MATCH($A18,CYCLES!$A:$A,0),MATCH("semaine"&amp;INDEX(calendrier!$D:$D,MATCH(Z$6,calendrier!$A:$A,0)),CYCLES!$1:$1,0)+WEEKDAY(Z$6)-1)))</f>
        <v>#N/A</v>
      </c>
      <c r="AA18" s="47" t="e">
        <f ca="1">IF(INDIRECT("CYCLES!"&amp;ADDRESS(MATCH($A18,CYCLES!$A:$A,0),MATCH("semaine"&amp;INDEX(calendrier!$D:$D,MATCH(AA$6,calendrier!$A:$A,0)),CYCLES!$1:$1,0)+WEEKDAY(AA$6)-1))=0,"",INDIRECT("CYCLES!"&amp;ADDRESS(MATCH($A18,CYCLES!$A:$A,0),MATCH("semaine"&amp;INDEX(calendrier!$D:$D,MATCH(AA$6,calendrier!$A:$A,0)),CYCLES!$1:$1,0)+WEEKDAY(AA$6)-1)))</f>
        <v>#N/A</v>
      </c>
      <c r="AB18" s="47" t="e">
        <f ca="1">IF(INDIRECT("CYCLES!"&amp;ADDRESS(MATCH($A18,CYCLES!$A:$A,0),MATCH("semaine"&amp;INDEX(calendrier!$D:$D,MATCH(AB$6,calendrier!$A:$A,0)),CYCLES!$1:$1,0)+WEEKDAY(AB$6)-1))=0,"",INDIRECT("CYCLES!"&amp;ADDRESS(MATCH($A18,CYCLES!$A:$A,0),MATCH("semaine"&amp;INDEX(calendrier!$D:$D,MATCH(AB$6,calendrier!$A:$A,0)),CYCLES!$1:$1,0)+WEEKDAY(AB$6)-1)))</f>
        <v>#N/A</v>
      </c>
      <c r="AC18" s="47" t="e">
        <f ca="1">IF(INDIRECT("CYCLES!"&amp;ADDRESS(MATCH($A18,CYCLES!$A:$A,0),MATCH("semaine"&amp;INDEX(calendrier!$D:$D,MATCH(AC$6,calendrier!$A:$A,0)),CYCLES!$1:$1,0)+WEEKDAY(AC$6)-1))=0,"",INDIRECT("CYCLES!"&amp;ADDRESS(MATCH($A18,CYCLES!$A:$A,0),MATCH("semaine"&amp;INDEX(calendrier!$D:$D,MATCH(AC$6,calendrier!$A:$A,0)),CYCLES!$1:$1,0)+WEEKDAY(AC$6)-1)))</f>
        <v>#N/A</v>
      </c>
      <c r="AD18" s="47" t="e">
        <f ca="1">IF(INDIRECT("CYCLES!"&amp;ADDRESS(MATCH($A18,CYCLES!$A:$A,0),MATCH("semaine"&amp;INDEX(calendrier!$D:$D,MATCH(AD$6,calendrier!$A:$A,0)),CYCLES!$1:$1,0)+WEEKDAY(AD$6)-1))=0,"",INDIRECT("CYCLES!"&amp;ADDRESS(MATCH($A18,CYCLES!$A:$A,0),MATCH("semaine"&amp;INDEX(calendrier!$D:$D,MATCH(AD$6,calendrier!$A:$A,0)),CYCLES!$1:$1,0)+WEEKDAY(AD$6)-1)))</f>
        <v>#N/A</v>
      </c>
      <c r="AE18" s="47" t="e">
        <f ca="1">IF(INDIRECT("CYCLES!"&amp;ADDRESS(MATCH($A18,CYCLES!$A:$A,0),MATCH("semaine"&amp;INDEX(calendrier!$D:$D,MATCH(AE$6,calendrier!$A:$A,0)),CYCLES!$1:$1,0)+WEEKDAY(AE$6)-1))=0,"",INDIRECT("CYCLES!"&amp;ADDRESS(MATCH($A18,CYCLES!$A:$A,0),MATCH("semaine"&amp;INDEX(calendrier!$D:$D,MATCH(AE$6,calendrier!$A:$A,0)),CYCLES!$1:$1,0)+WEEKDAY(AE$6)-1)))</f>
        <v>#N/A</v>
      </c>
      <c r="AF18" s="47" t="e">
        <f ca="1">IF(INDIRECT("CYCLES!"&amp;ADDRESS(MATCH($A18,CYCLES!$A:$A,0),MATCH("semaine"&amp;INDEX(calendrier!$D:$D,MATCH(AF$6,calendrier!$A:$A,0)),CYCLES!$1:$1,0)+WEEKDAY(AF$6)-1))=0,"",INDIRECT("CYCLES!"&amp;ADDRESS(MATCH($A18,CYCLES!$A:$A,0),MATCH("semaine"&amp;INDEX(calendrier!$D:$D,MATCH(AF$6,calendrier!$A:$A,0)),CYCLES!$1:$1,0)+WEEKDAY(AF$6)-1)))</f>
        <v>#N/A</v>
      </c>
    </row>
    <row r="19" spans="1:32" hidden="1" x14ac:dyDescent="0.25">
      <c r="A19" s="110" t="str">
        <f>IF(A18=0,"0","")</f>
        <v>0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</row>
    <row r="20" spans="1:32" s="27" customFormat="1" hidden="1" x14ac:dyDescent="0.25">
      <c r="A20" s="112" t="str">
        <f>IF(A18=0,"0","")</f>
        <v>0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</row>
    <row r="21" spans="1:32" x14ac:dyDescent="0.25">
      <c r="A21" s="110" t="s">
        <v>7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</row>
    <row r="22" spans="1:32" x14ac:dyDescent="0.25">
      <c r="A22" s="113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</row>
    <row r="23" spans="1:32" x14ac:dyDescent="0.25">
      <c r="A23" s="110" t="s">
        <v>16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</row>
    <row r="24" spans="1:32" x14ac:dyDescent="0.25">
      <c r="A24" s="105"/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</row>
    <row r="25" spans="1:32" s="27" customFormat="1" x14ac:dyDescent="0.25">
      <c r="A25" s="108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</row>
    <row r="26" spans="1:32" ht="21" x14ac:dyDescent="0.25">
      <c r="A26" s="119"/>
      <c r="B26" s="125" t="str">
        <f>IF(TRAME!$B$2=liste_Noms!$H$1,"0","ASD JOUR")</f>
        <v>ASD JOUR</v>
      </c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7"/>
    </row>
    <row r="27" spans="1:32" x14ac:dyDescent="0.25">
      <c r="A27" s="109" t="str">
        <f>IF($B$2=liste_Noms!$B$1,liste_Noms!B8,IF($B$2=liste_Noms!$C$1,liste_Noms!C8,IF($B$2=liste_Noms!$D$1,liste_Noms!D8,IF($B$2=liste_Noms!$E$1,liste_Noms!E8,IF($B$2=liste_Noms!$F$1,liste_Noms!F8,IF($B$2=liste_Noms!$G$1,liste_Noms!G8,IF($B$2=liste_Noms!$H$1,liste_Noms!H8,"service?")))))))</f>
        <v>CAVENA</v>
      </c>
      <c r="B27" s="47" t="str">
        <f ca="1">IF(INDIRECT("CYCLES!"&amp;ADDRESS(MATCH($A27,CYCLES!$A:$A,0),MATCH("semaine"&amp;INDEX(calendrier!$D:$D,MATCH(B$6,calendrier!$A:$A,0)),CYCLES!$1:$1,0)+WEEKDAY(B$6)-1))=0,"",INDIRECT("CYCLES!"&amp;ADDRESS(MATCH($A27,CYCLES!$A:$A,0),MATCH("semaine"&amp;INDEX(calendrier!$D:$D,MATCH(B$6,calendrier!$A:$A,0)),CYCLES!$1:$1,0)+WEEKDAY(B$6)-1)))</f>
        <v/>
      </c>
      <c r="C27" s="47" t="str">
        <f ca="1">IF(INDIRECT("CYCLES!"&amp;ADDRESS(MATCH($A27,CYCLES!$A:$A,0),MATCH("semaine"&amp;INDEX(calendrier!$D:$D,MATCH(C$6,calendrier!$A:$A,0)),CYCLES!$1:$1,0)+WEEKDAY(C$6)-1))=0,"",INDIRECT("CYCLES!"&amp;ADDRESS(MATCH($A27,CYCLES!$A:$A,0),MATCH("semaine"&amp;INDEX(calendrier!$D:$D,MATCH(C$6,calendrier!$A:$A,0)),CYCLES!$1:$1,0)+WEEKDAY(C$6)-1)))</f>
        <v/>
      </c>
      <c r="D27" s="47" t="str">
        <f ca="1">IF(INDIRECT("CYCLES!"&amp;ADDRESS(MATCH($A27,CYCLES!$A:$A,0),MATCH("semaine"&amp;INDEX(calendrier!$D:$D,MATCH(D$6,calendrier!$A:$A,0)),CYCLES!$1:$1,0)+WEEKDAY(D$6)-1))=0,"",INDIRECT("CYCLES!"&amp;ADDRESS(MATCH($A27,CYCLES!$A:$A,0),MATCH("semaine"&amp;INDEX(calendrier!$D:$D,MATCH(D$6,calendrier!$A:$A,0)),CYCLES!$1:$1,0)+WEEKDAY(D$6)-1)))</f>
        <v/>
      </c>
      <c r="E27" s="47" t="str">
        <f ca="1">IF(INDIRECT("CYCLES!"&amp;ADDRESS(MATCH($A27,CYCLES!$A:$A,0),MATCH("semaine"&amp;INDEX(calendrier!$D:$D,MATCH(E$6,calendrier!$A:$A,0)),CYCLES!$1:$1,0)+WEEKDAY(E$6)-1))=0,"",INDIRECT("CYCLES!"&amp;ADDRESS(MATCH($A27,CYCLES!$A:$A,0),MATCH("semaine"&amp;INDEX(calendrier!$D:$D,MATCH(E$6,calendrier!$A:$A,0)),CYCLES!$1:$1,0)+WEEKDAY(E$6)-1)))</f>
        <v/>
      </c>
      <c r="F27" s="47" t="str">
        <f ca="1">IF(INDIRECT("CYCLES!"&amp;ADDRESS(MATCH($A27,CYCLES!$A:$A,0),MATCH("semaine"&amp;INDEX(calendrier!$D:$D,MATCH(F$6,calendrier!$A:$A,0)),CYCLES!$1:$1,0)+WEEKDAY(F$6)-1))=0,"",INDIRECT("CYCLES!"&amp;ADDRESS(MATCH($A27,CYCLES!$A:$A,0),MATCH("semaine"&amp;INDEX(calendrier!$D:$D,MATCH(F$6,calendrier!$A:$A,0)),CYCLES!$1:$1,0)+WEEKDAY(F$6)-1)))</f>
        <v/>
      </c>
      <c r="G27" s="47" t="str">
        <f ca="1">IF(INDIRECT("CYCLES!"&amp;ADDRESS(MATCH($A27,CYCLES!$A:$A,0),MATCH("semaine"&amp;INDEX(calendrier!$D:$D,MATCH(G$6,calendrier!$A:$A,0)),CYCLES!$1:$1,0)+WEEKDAY(G$6)-1))=0,"",INDIRECT("CYCLES!"&amp;ADDRESS(MATCH($A27,CYCLES!$A:$A,0),MATCH("semaine"&amp;INDEX(calendrier!$D:$D,MATCH(G$6,calendrier!$A:$A,0)),CYCLES!$1:$1,0)+WEEKDAY(G$6)-1)))</f>
        <v/>
      </c>
      <c r="H27" s="47" t="str">
        <f ca="1">IF(INDIRECT("CYCLES!"&amp;ADDRESS(MATCH($A27,CYCLES!$A:$A,0),MATCH("semaine"&amp;INDEX(calendrier!$D:$D,MATCH(H$6,calendrier!$A:$A,0)),CYCLES!$1:$1,0)+WEEKDAY(H$6)-1))=0,"",INDIRECT("CYCLES!"&amp;ADDRESS(MATCH($A27,CYCLES!$A:$A,0),MATCH("semaine"&amp;INDEX(calendrier!$D:$D,MATCH(H$6,calendrier!$A:$A,0)),CYCLES!$1:$1,0)+WEEKDAY(H$6)-1)))</f>
        <v/>
      </c>
      <c r="I27" s="47" t="str">
        <f ca="1">IF(INDIRECT("CYCLES!"&amp;ADDRESS(MATCH($A27,CYCLES!$A:$A,0),MATCH("semaine"&amp;INDEX(calendrier!$D:$D,MATCH(I$6,calendrier!$A:$A,0)),CYCLES!$1:$1,0)+WEEKDAY(I$6)-1))=0,"",INDIRECT("CYCLES!"&amp;ADDRESS(MATCH($A27,CYCLES!$A:$A,0),MATCH("semaine"&amp;INDEX(calendrier!$D:$D,MATCH(I$6,calendrier!$A:$A,0)),CYCLES!$1:$1,0)+WEEKDAY(I$6)-1)))</f>
        <v/>
      </c>
      <c r="J27" s="47" t="str">
        <f ca="1">IF(INDIRECT("CYCLES!"&amp;ADDRESS(MATCH($A27,CYCLES!$A:$A,0),MATCH("semaine"&amp;INDEX(calendrier!$D:$D,MATCH(J$6,calendrier!$A:$A,0)),CYCLES!$1:$1,0)+WEEKDAY(J$6)-1))=0,"",INDIRECT("CYCLES!"&amp;ADDRESS(MATCH($A27,CYCLES!$A:$A,0),MATCH("semaine"&amp;INDEX(calendrier!$D:$D,MATCH(J$6,calendrier!$A:$A,0)),CYCLES!$1:$1,0)+WEEKDAY(J$6)-1)))</f>
        <v/>
      </c>
      <c r="K27" s="47" t="str">
        <f ca="1">IF(INDIRECT("CYCLES!"&amp;ADDRESS(MATCH($A27,CYCLES!$A:$A,0),MATCH("semaine"&amp;INDEX(calendrier!$D:$D,MATCH(K$6,calendrier!$A:$A,0)),CYCLES!$1:$1,0)+WEEKDAY(K$6)-1))=0,"",INDIRECT("CYCLES!"&amp;ADDRESS(MATCH($A27,CYCLES!$A:$A,0),MATCH("semaine"&amp;INDEX(calendrier!$D:$D,MATCH(K$6,calendrier!$A:$A,0)),CYCLES!$1:$1,0)+WEEKDAY(K$6)-1)))</f>
        <v/>
      </c>
      <c r="L27" s="47" t="str">
        <f ca="1">IF(INDIRECT("CYCLES!"&amp;ADDRESS(MATCH($A27,CYCLES!$A:$A,0),MATCH("semaine"&amp;INDEX(calendrier!$D:$D,MATCH(L$6,calendrier!$A:$A,0)),CYCLES!$1:$1,0)+WEEKDAY(L$6)-1))=0,"",INDIRECT("CYCLES!"&amp;ADDRESS(MATCH($A27,CYCLES!$A:$A,0),MATCH("semaine"&amp;INDEX(calendrier!$D:$D,MATCH(L$6,calendrier!$A:$A,0)),CYCLES!$1:$1,0)+WEEKDAY(L$6)-1)))</f>
        <v/>
      </c>
      <c r="M27" s="47" t="str">
        <f ca="1">IF(INDIRECT("CYCLES!"&amp;ADDRESS(MATCH($A27,CYCLES!$A:$A,0),MATCH("semaine"&amp;INDEX(calendrier!$D:$D,MATCH(M$6,calendrier!$A:$A,0)),CYCLES!$1:$1,0)+WEEKDAY(M$6)-1))=0,"",INDIRECT("CYCLES!"&amp;ADDRESS(MATCH($A27,CYCLES!$A:$A,0),MATCH("semaine"&amp;INDEX(calendrier!$D:$D,MATCH(M$6,calendrier!$A:$A,0)),CYCLES!$1:$1,0)+WEEKDAY(M$6)-1)))</f>
        <v/>
      </c>
      <c r="N27" s="47" t="str">
        <f ca="1">IF(INDIRECT("CYCLES!"&amp;ADDRESS(MATCH($A27,CYCLES!$A:$A,0),MATCH("semaine"&amp;INDEX(calendrier!$D:$D,MATCH(N$6,calendrier!$A:$A,0)),CYCLES!$1:$1,0)+WEEKDAY(N$6)-1))=0,"",INDIRECT("CYCLES!"&amp;ADDRESS(MATCH($A27,CYCLES!$A:$A,0),MATCH("semaine"&amp;INDEX(calendrier!$D:$D,MATCH(N$6,calendrier!$A:$A,0)),CYCLES!$1:$1,0)+WEEKDAY(N$6)-1)))</f>
        <v/>
      </c>
      <c r="O27" s="47" t="str">
        <f ca="1">IF(INDIRECT("CYCLES!"&amp;ADDRESS(MATCH($A27,CYCLES!$A:$A,0),MATCH("semaine"&amp;INDEX(calendrier!$D:$D,MATCH(O$6,calendrier!$A:$A,0)),CYCLES!$1:$1,0)+WEEKDAY(O$6)-1))=0,"",INDIRECT("CYCLES!"&amp;ADDRESS(MATCH($A27,CYCLES!$A:$A,0),MATCH("semaine"&amp;INDEX(calendrier!$D:$D,MATCH(O$6,calendrier!$A:$A,0)),CYCLES!$1:$1,0)+WEEKDAY(O$6)-1)))</f>
        <v/>
      </c>
      <c r="P27" s="47" t="str">
        <f ca="1">IF(INDIRECT("CYCLES!"&amp;ADDRESS(MATCH($A27,CYCLES!$A:$A,0),MATCH("semaine"&amp;INDEX(calendrier!$D:$D,MATCH(P$6,calendrier!$A:$A,0)),CYCLES!$1:$1,0)+WEEKDAY(P$6)-1))=0,"",INDIRECT("CYCLES!"&amp;ADDRESS(MATCH($A27,CYCLES!$A:$A,0),MATCH("semaine"&amp;INDEX(calendrier!$D:$D,MATCH(P$6,calendrier!$A:$A,0)),CYCLES!$1:$1,0)+WEEKDAY(P$6)-1)))</f>
        <v>7H-19H15</v>
      </c>
      <c r="Q27" s="47" t="str">
        <f ca="1">IF(INDIRECT("CYCLES!"&amp;ADDRESS(MATCH($A27,CYCLES!$A:$A,0),MATCH("semaine"&amp;INDEX(calendrier!$D:$D,MATCH(Q$6,calendrier!$A:$A,0)),CYCLES!$1:$1,0)+WEEKDAY(Q$6)-1))=0,"",INDIRECT("CYCLES!"&amp;ADDRESS(MATCH($A27,CYCLES!$A:$A,0),MATCH("semaine"&amp;INDEX(calendrier!$D:$D,MATCH(Q$6,calendrier!$A:$A,0)),CYCLES!$1:$1,0)+WEEKDAY(Q$6)-1)))</f>
        <v>sem2</v>
      </c>
      <c r="R27" s="47" t="str">
        <f ca="1">IF(INDIRECT("CYCLES!"&amp;ADDRESS(MATCH($A27,CYCLES!$A:$A,0),MATCH("semaine"&amp;INDEX(calendrier!$D:$D,MATCH(R$6,calendrier!$A:$A,0)),CYCLES!$1:$1,0)+WEEKDAY(R$6)-1))=0,"",INDIRECT("CYCLES!"&amp;ADDRESS(MATCH($A27,CYCLES!$A:$A,0),MATCH("semaine"&amp;INDEX(calendrier!$D:$D,MATCH(R$6,calendrier!$A:$A,0)),CYCLES!$1:$1,0)+WEEKDAY(R$6)-1)))</f>
        <v/>
      </c>
      <c r="S27" s="47" t="str">
        <f ca="1">IF(INDIRECT("CYCLES!"&amp;ADDRESS(MATCH($A27,CYCLES!$A:$A,0),MATCH("semaine"&amp;INDEX(calendrier!$D:$D,MATCH(S$6,calendrier!$A:$A,0)),CYCLES!$1:$1,0)+WEEKDAY(S$6)-1))=0,"",INDIRECT("CYCLES!"&amp;ADDRESS(MATCH($A27,CYCLES!$A:$A,0),MATCH("semaine"&amp;INDEX(calendrier!$D:$D,MATCH(S$6,calendrier!$A:$A,0)),CYCLES!$1:$1,0)+WEEKDAY(S$6)-1)))</f>
        <v>7H-19H15</v>
      </c>
      <c r="T27" s="47" t="str">
        <f ca="1">IF(INDIRECT("CYCLES!"&amp;ADDRESS(MATCH($A27,CYCLES!$A:$A,0),MATCH("semaine"&amp;INDEX(calendrier!$D:$D,MATCH(T$6,calendrier!$A:$A,0)),CYCLES!$1:$1,0)+WEEKDAY(T$6)-1))=0,"",INDIRECT("CYCLES!"&amp;ADDRESS(MATCH($A27,CYCLES!$A:$A,0),MATCH("semaine"&amp;INDEX(calendrier!$D:$D,MATCH(T$6,calendrier!$A:$A,0)),CYCLES!$1:$1,0)+WEEKDAY(T$6)-1)))</f>
        <v>7H-19H15</v>
      </c>
      <c r="U27" s="47" t="str">
        <f ca="1">IF(INDIRECT("CYCLES!"&amp;ADDRESS(MATCH($A27,CYCLES!$A:$A,0),MATCH("semaine"&amp;INDEX(calendrier!$D:$D,MATCH(U$6,calendrier!$A:$A,0)),CYCLES!$1:$1,0)+WEEKDAY(U$6)-1))=0,"",INDIRECT("CYCLES!"&amp;ADDRESS(MATCH($A27,CYCLES!$A:$A,0),MATCH("semaine"&amp;INDEX(calendrier!$D:$D,MATCH(U$6,calendrier!$A:$A,0)),CYCLES!$1:$1,0)+WEEKDAY(U$6)-1)))</f>
        <v/>
      </c>
      <c r="V27" s="47" t="str">
        <f ca="1">IF(INDIRECT("CYCLES!"&amp;ADDRESS(MATCH($A27,CYCLES!$A:$A,0),MATCH("semaine"&amp;INDEX(calendrier!$D:$D,MATCH(V$6,calendrier!$A:$A,0)),CYCLES!$1:$1,0)+WEEKDAY(V$6)-1))=0,"",INDIRECT("CYCLES!"&amp;ADDRESS(MATCH($A27,CYCLES!$A:$A,0),MATCH("semaine"&amp;INDEX(calendrier!$D:$D,MATCH(V$6,calendrier!$A:$A,0)),CYCLES!$1:$1,0)+WEEKDAY(V$6)-1)))</f>
        <v/>
      </c>
      <c r="W27" s="47" t="str">
        <f ca="1">IF(INDIRECT("CYCLES!"&amp;ADDRESS(MATCH($A27,CYCLES!$A:$A,0),MATCH("semaine"&amp;INDEX(calendrier!$D:$D,MATCH(W$6,calendrier!$A:$A,0)),CYCLES!$1:$1,0)+WEEKDAY(W$6)-1))=0,"",INDIRECT("CYCLES!"&amp;ADDRESS(MATCH($A27,CYCLES!$A:$A,0),MATCH("semaine"&amp;INDEX(calendrier!$D:$D,MATCH(W$6,calendrier!$A:$A,0)),CYCLES!$1:$1,0)+WEEKDAY(W$6)-1)))</f>
        <v>sem3</v>
      </c>
      <c r="X27" s="47" t="str">
        <f ca="1">IF(INDIRECT("CYCLES!"&amp;ADDRESS(MATCH($A27,CYCLES!$A:$A,0),MATCH("semaine"&amp;INDEX(calendrier!$D:$D,MATCH(X$6,calendrier!$A:$A,0)),CYCLES!$1:$1,0)+WEEKDAY(X$6)-1))=0,"",INDIRECT("CYCLES!"&amp;ADDRESS(MATCH($A27,CYCLES!$A:$A,0),MATCH("semaine"&amp;INDEX(calendrier!$D:$D,MATCH(X$6,calendrier!$A:$A,0)),CYCLES!$1:$1,0)+WEEKDAY(X$6)-1)))</f>
        <v>7H-19H15</v>
      </c>
      <c r="Y27" s="47" t="str">
        <f ca="1">IF(INDIRECT("CYCLES!"&amp;ADDRESS(MATCH($A27,CYCLES!$A:$A,0),MATCH("semaine"&amp;INDEX(calendrier!$D:$D,MATCH(Y$6,calendrier!$A:$A,0)),CYCLES!$1:$1,0)+WEEKDAY(Y$6)-1))=0,"",INDIRECT("CYCLES!"&amp;ADDRESS(MATCH($A27,CYCLES!$A:$A,0),MATCH("semaine"&amp;INDEX(calendrier!$D:$D,MATCH(Y$6,calendrier!$A:$A,0)),CYCLES!$1:$1,0)+WEEKDAY(Y$6)-1)))</f>
        <v>7H-19H15</v>
      </c>
      <c r="Z27" s="47" t="str">
        <f ca="1">IF(INDIRECT("CYCLES!"&amp;ADDRESS(MATCH($A27,CYCLES!$A:$A,0),MATCH("semaine"&amp;INDEX(calendrier!$D:$D,MATCH(Z$6,calendrier!$A:$A,0)),CYCLES!$1:$1,0)+WEEKDAY(Z$6)-1))=0,"",INDIRECT("CYCLES!"&amp;ADDRESS(MATCH($A27,CYCLES!$A:$A,0),MATCH("semaine"&amp;INDEX(calendrier!$D:$D,MATCH(Z$6,calendrier!$A:$A,0)),CYCLES!$1:$1,0)+WEEKDAY(Z$6)-1)))</f>
        <v/>
      </c>
      <c r="AA27" s="47" t="str">
        <f ca="1">IF(INDIRECT("CYCLES!"&amp;ADDRESS(MATCH($A27,CYCLES!$A:$A,0),MATCH("semaine"&amp;INDEX(calendrier!$D:$D,MATCH(AA$6,calendrier!$A:$A,0)),CYCLES!$1:$1,0)+WEEKDAY(AA$6)-1))=0,"",INDIRECT("CYCLES!"&amp;ADDRESS(MATCH($A27,CYCLES!$A:$A,0),MATCH("semaine"&amp;INDEX(calendrier!$D:$D,MATCH(AA$6,calendrier!$A:$A,0)),CYCLES!$1:$1,0)+WEEKDAY(AA$6)-1)))</f>
        <v/>
      </c>
      <c r="AB27" s="47" t="str">
        <f ca="1">IF(INDIRECT("CYCLES!"&amp;ADDRESS(MATCH($A27,CYCLES!$A:$A,0),MATCH("semaine"&amp;INDEX(calendrier!$D:$D,MATCH(AB$6,calendrier!$A:$A,0)),CYCLES!$1:$1,0)+WEEKDAY(AB$6)-1))=0,"",INDIRECT("CYCLES!"&amp;ADDRESS(MATCH($A27,CYCLES!$A:$A,0),MATCH("semaine"&amp;INDEX(calendrier!$D:$D,MATCH(AB$6,calendrier!$A:$A,0)),CYCLES!$1:$1,0)+WEEKDAY(AB$6)-1)))</f>
        <v>7H-19H15</v>
      </c>
      <c r="AC27" s="47" t="str">
        <f ca="1">IF(INDIRECT("CYCLES!"&amp;ADDRESS(MATCH($A27,CYCLES!$A:$A,0),MATCH("semaine"&amp;INDEX(calendrier!$D:$D,MATCH(AC$6,calendrier!$A:$A,0)),CYCLES!$1:$1,0)+WEEKDAY(AC$6)-1))=0,"",INDIRECT("CYCLES!"&amp;ADDRESS(MATCH($A27,CYCLES!$A:$A,0),MATCH("semaine"&amp;INDEX(calendrier!$D:$D,MATCH(AC$6,calendrier!$A:$A,0)),CYCLES!$1:$1,0)+WEEKDAY(AC$6)-1)))</f>
        <v>7H-19H15</v>
      </c>
      <c r="AD27" s="47" t="e">
        <f ca="1">IF(INDIRECT("CYCLES!"&amp;ADDRESS(MATCH($A27,CYCLES!$A:$A,0),MATCH("semaine"&amp;INDEX(calendrier!$D:$D,MATCH(AD$6,calendrier!$A:$A,0)),CYCLES!$1:$1,0)+WEEKDAY(AD$6)-1))=0,"",INDIRECT("CYCLES!"&amp;ADDRESS(MATCH($A27,CYCLES!$A:$A,0),MATCH("semaine"&amp;INDEX(calendrier!$D:$D,MATCH(AD$6,calendrier!$A:$A,0)),CYCLES!$1:$1,0)+WEEKDAY(AD$6)-1)))</f>
        <v>#N/A</v>
      </c>
      <c r="AE27" s="47" t="e">
        <f ca="1">IF(INDIRECT("CYCLES!"&amp;ADDRESS(MATCH($A27,CYCLES!$A:$A,0),MATCH("semaine"&amp;INDEX(calendrier!$D:$D,MATCH(AE$6,calendrier!$A:$A,0)),CYCLES!$1:$1,0)+WEEKDAY(AE$6)-1))=0,"",INDIRECT("CYCLES!"&amp;ADDRESS(MATCH($A27,CYCLES!$A:$A,0),MATCH("semaine"&amp;INDEX(calendrier!$D:$D,MATCH(AE$6,calendrier!$A:$A,0)),CYCLES!$1:$1,0)+WEEKDAY(AE$6)-1)))</f>
        <v>#N/A</v>
      </c>
      <c r="AF27" s="47" t="e">
        <f ca="1">IF(INDIRECT("CYCLES!"&amp;ADDRESS(MATCH($A27,CYCLES!$A:$A,0),MATCH("semaine"&amp;INDEX(calendrier!$D:$D,MATCH(AF$6,calendrier!$A:$A,0)),CYCLES!$1:$1,0)+WEEKDAY(AF$6)-1))=0,"",INDIRECT("CYCLES!"&amp;ADDRESS(MATCH($A27,CYCLES!$A:$A,0),MATCH("semaine"&amp;INDEX(calendrier!$D:$D,MATCH(AF$6,calendrier!$A:$A,0)),CYCLES!$1:$1,0)+WEEKDAY(AF$6)-1)))</f>
        <v>#N/A</v>
      </c>
    </row>
    <row r="28" spans="1:32" x14ac:dyDescent="0.25">
      <c r="A28" s="110" t="str">
        <f>IF(A27=0,"0","")</f>
        <v/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</row>
    <row r="29" spans="1:32" s="27" customFormat="1" x14ac:dyDescent="0.25">
      <c r="A29" s="112" t="str">
        <f>IF(A27=0,"0","")</f>
        <v/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</row>
    <row r="30" spans="1:32" x14ac:dyDescent="0.25">
      <c r="A30" s="110" t="str">
        <f>IF($B$2=liste_Noms!$B$1,liste_Noms!B9,IF($B$2=liste_Noms!$C$1,liste_Noms!C9,IF($B$2=liste_Noms!$D$1,liste_Noms!D9,IF($B$2=liste_Noms!$E$1,liste_Noms!E9,IF($B$2=liste_Noms!$F$1,liste_Noms!F9,IF($B$2=liste_Noms!$G$1,liste_Noms!G9,IF($B$2=liste_Noms!$H$1,liste_Noms!H9,"service?")))))))</f>
        <v>GIRAUDEAU</v>
      </c>
      <c r="B30" s="47" t="str">
        <f ca="1">IF(INDIRECT("CYCLES!"&amp;ADDRESS(MATCH($A30,CYCLES!$A:$A,0),MATCH("semaine"&amp;INDEX(calendrier!$D:$D,MATCH(B$6,calendrier!$A:$A,0)),CYCLES!$1:$1,0)+WEEKDAY(B$6)-1))=0,"",INDIRECT("CYCLES!"&amp;ADDRESS(MATCH($A30,CYCLES!$A:$A,0),MATCH("semaine"&amp;INDEX(calendrier!$D:$D,MATCH(B$6,calendrier!$A:$A,0)),CYCLES!$1:$1,0)+WEEKDAY(B$6)-1)))</f>
        <v/>
      </c>
      <c r="C30" s="47" t="str">
        <f ca="1">IF(INDIRECT("CYCLES!"&amp;ADDRESS(MATCH($A30,CYCLES!$A:$A,0),MATCH("semaine"&amp;INDEX(calendrier!$D:$D,MATCH(C$6,calendrier!$A:$A,0)),CYCLES!$1:$1,0)+WEEKDAY(C$6)-1))=0,"",INDIRECT("CYCLES!"&amp;ADDRESS(MATCH($A30,CYCLES!$A:$A,0),MATCH("semaine"&amp;INDEX(calendrier!$D:$D,MATCH(C$6,calendrier!$A:$A,0)),CYCLES!$1:$1,0)+WEEKDAY(C$6)-1)))</f>
        <v/>
      </c>
      <c r="D30" s="47" t="str">
        <f ca="1">IF(INDIRECT("CYCLES!"&amp;ADDRESS(MATCH($A30,CYCLES!$A:$A,0),MATCH("semaine"&amp;INDEX(calendrier!$D:$D,MATCH(D$6,calendrier!$A:$A,0)),CYCLES!$1:$1,0)+WEEKDAY(D$6)-1))=0,"",INDIRECT("CYCLES!"&amp;ADDRESS(MATCH($A30,CYCLES!$A:$A,0),MATCH("semaine"&amp;INDEX(calendrier!$D:$D,MATCH(D$6,calendrier!$A:$A,0)),CYCLES!$1:$1,0)+WEEKDAY(D$6)-1)))</f>
        <v/>
      </c>
      <c r="E30" s="47" t="str">
        <f ca="1">IF(INDIRECT("CYCLES!"&amp;ADDRESS(MATCH($A30,CYCLES!$A:$A,0),MATCH("semaine"&amp;INDEX(calendrier!$D:$D,MATCH(E$6,calendrier!$A:$A,0)),CYCLES!$1:$1,0)+WEEKDAY(E$6)-1))=0,"",INDIRECT("CYCLES!"&amp;ADDRESS(MATCH($A30,CYCLES!$A:$A,0),MATCH("semaine"&amp;INDEX(calendrier!$D:$D,MATCH(E$6,calendrier!$A:$A,0)),CYCLES!$1:$1,0)+WEEKDAY(E$6)-1)))</f>
        <v/>
      </c>
      <c r="F30" s="47" t="str">
        <f ca="1">IF(INDIRECT("CYCLES!"&amp;ADDRESS(MATCH($A30,CYCLES!$A:$A,0),MATCH("semaine"&amp;INDEX(calendrier!$D:$D,MATCH(F$6,calendrier!$A:$A,0)),CYCLES!$1:$1,0)+WEEKDAY(F$6)-1))=0,"",INDIRECT("CYCLES!"&amp;ADDRESS(MATCH($A30,CYCLES!$A:$A,0),MATCH("semaine"&amp;INDEX(calendrier!$D:$D,MATCH(F$6,calendrier!$A:$A,0)),CYCLES!$1:$1,0)+WEEKDAY(F$6)-1)))</f>
        <v/>
      </c>
      <c r="G30" s="47" t="str">
        <f ca="1">IF(INDIRECT("CYCLES!"&amp;ADDRESS(MATCH($A30,CYCLES!$A:$A,0),MATCH("semaine"&amp;INDEX(calendrier!$D:$D,MATCH(G$6,calendrier!$A:$A,0)),CYCLES!$1:$1,0)+WEEKDAY(G$6)-1))=0,"",INDIRECT("CYCLES!"&amp;ADDRESS(MATCH($A30,CYCLES!$A:$A,0),MATCH("semaine"&amp;INDEX(calendrier!$D:$D,MATCH(G$6,calendrier!$A:$A,0)),CYCLES!$1:$1,0)+WEEKDAY(G$6)-1)))</f>
        <v/>
      </c>
      <c r="H30" s="47" t="str">
        <f ca="1">IF(INDIRECT("CYCLES!"&amp;ADDRESS(MATCH($A30,CYCLES!$A:$A,0),MATCH("semaine"&amp;INDEX(calendrier!$D:$D,MATCH(H$6,calendrier!$A:$A,0)),CYCLES!$1:$1,0)+WEEKDAY(H$6)-1))=0,"",INDIRECT("CYCLES!"&amp;ADDRESS(MATCH($A30,CYCLES!$A:$A,0),MATCH("semaine"&amp;INDEX(calendrier!$D:$D,MATCH(H$6,calendrier!$A:$A,0)),CYCLES!$1:$1,0)+WEEKDAY(H$6)-1)))</f>
        <v/>
      </c>
      <c r="I30" s="47" t="str">
        <f ca="1">IF(INDIRECT("CYCLES!"&amp;ADDRESS(MATCH($A30,CYCLES!$A:$A,0),MATCH("semaine"&amp;INDEX(calendrier!$D:$D,MATCH(I$6,calendrier!$A:$A,0)),CYCLES!$1:$1,0)+WEEKDAY(I$6)-1))=0,"",INDIRECT("CYCLES!"&amp;ADDRESS(MATCH($A30,CYCLES!$A:$A,0),MATCH("semaine"&amp;INDEX(calendrier!$D:$D,MATCH(I$6,calendrier!$A:$A,0)),CYCLES!$1:$1,0)+WEEKDAY(I$6)-1)))</f>
        <v/>
      </c>
      <c r="J30" s="47" t="str">
        <f ca="1">IF(INDIRECT("CYCLES!"&amp;ADDRESS(MATCH($A30,CYCLES!$A:$A,0),MATCH("semaine"&amp;INDEX(calendrier!$D:$D,MATCH(J$6,calendrier!$A:$A,0)),CYCLES!$1:$1,0)+WEEKDAY(J$6)-1))=0,"",INDIRECT("CYCLES!"&amp;ADDRESS(MATCH($A30,CYCLES!$A:$A,0),MATCH("semaine"&amp;INDEX(calendrier!$D:$D,MATCH(J$6,calendrier!$A:$A,0)),CYCLES!$1:$1,0)+WEEKDAY(J$6)-1)))</f>
        <v/>
      </c>
      <c r="K30" s="47" t="str">
        <f ca="1">IF(INDIRECT("CYCLES!"&amp;ADDRESS(MATCH($A30,CYCLES!$A:$A,0),MATCH("semaine"&amp;INDEX(calendrier!$D:$D,MATCH(K$6,calendrier!$A:$A,0)),CYCLES!$1:$1,0)+WEEKDAY(K$6)-1))=0,"",INDIRECT("CYCLES!"&amp;ADDRESS(MATCH($A30,CYCLES!$A:$A,0),MATCH("semaine"&amp;INDEX(calendrier!$D:$D,MATCH(K$6,calendrier!$A:$A,0)),CYCLES!$1:$1,0)+WEEKDAY(K$6)-1)))</f>
        <v/>
      </c>
      <c r="L30" s="47" t="str">
        <f ca="1">IF(INDIRECT("CYCLES!"&amp;ADDRESS(MATCH($A30,CYCLES!$A:$A,0),MATCH("semaine"&amp;INDEX(calendrier!$D:$D,MATCH(L$6,calendrier!$A:$A,0)),CYCLES!$1:$1,0)+WEEKDAY(L$6)-1))=0,"",INDIRECT("CYCLES!"&amp;ADDRESS(MATCH($A30,CYCLES!$A:$A,0),MATCH("semaine"&amp;INDEX(calendrier!$D:$D,MATCH(L$6,calendrier!$A:$A,0)),CYCLES!$1:$1,0)+WEEKDAY(L$6)-1)))</f>
        <v/>
      </c>
      <c r="M30" s="47" t="str">
        <f ca="1">IF(INDIRECT("CYCLES!"&amp;ADDRESS(MATCH($A30,CYCLES!$A:$A,0),MATCH("semaine"&amp;INDEX(calendrier!$D:$D,MATCH(M$6,calendrier!$A:$A,0)),CYCLES!$1:$1,0)+WEEKDAY(M$6)-1))=0,"",INDIRECT("CYCLES!"&amp;ADDRESS(MATCH($A30,CYCLES!$A:$A,0),MATCH("semaine"&amp;INDEX(calendrier!$D:$D,MATCH(M$6,calendrier!$A:$A,0)),CYCLES!$1:$1,0)+WEEKDAY(M$6)-1)))</f>
        <v/>
      </c>
      <c r="N30" s="47" t="str">
        <f ca="1">IF(INDIRECT("CYCLES!"&amp;ADDRESS(MATCH($A30,CYCLES!$A:$A,0),MATCH("semaine"&amp;INDEX(calendrier!$D:$D,MATCH(N$6,calendrier!$A:$A,0)),CYCLES!$1:$1,0)+WEEKDAY(N$6)-1))=0,"",INDIRECT("CYCLES!"&amp;ADDRESS(MATCH($A30,CYCLES!$A:$A,0),MATCH("semaine"&amp;INDEX(calendrier!$D:$D,MATCH(N$6,calendrier!$A:$A,0)),CYCLES!$1:$1,0)+WEEKDAY(N$6)-1)))</f>
        <v/>
      </c>
      <c r="O30" s="47" t="str">
        <f ca="1">IF(INDIRECT("CYCLES!"&amp;ADDRESS(MATCH($A30,CYCLES!$A:$A,0),MATCH("semaine"&amp;INDEX(calendrier!$D:$D,MATCH(O$6,calendrier!$A:$A,0)),CYCLES!$1:$1,0)+WEEKDAY(O$6)-1))=0,"",INDIRECT("CYCLES!"&amp;ADDRESS(MATCH($A30,CYCLES!$A:$A,0),MATCH("semaine"&amp;INDEX(calendrier!$D:$D,MATCH(O$6,calendrier!$A:$A,0)),CYCLES!$1:$1,0)+WEEKDAY(O$6)-1)))</f>
        <v/>
      </c>
      <c r="P30" s="47" t="str">
        <f ca="1">IF(INDIRECT("CYCLES!"&amp;ADDRESS(MATCH($A30,CYCLES!$A:$A,0),MATCH("semaine"&amp;INDEX(calendrier!$D:$D,MATCH(P$6,calendrier!$A:$A,0)),CYCLES!$1:$1,0)+WEEKDAY(P$6)-1))=0,"",INDIRECT("CYCLES!"&amp;ADDRESS(MATCH($A30,CYCLES!$A:$A,0),MATCH("semaine"&amp;INDEX(calendrier!$D:$D,MATCH(P$6,calendrier!$A:$A,0)),CYCLES!$1:$1,0)+WEEKDAY(P$6)-1)))</f>
        <v>sem3</v>
      </c>
      <c r="Q30" s="47" t="str">
        <f ca="1">IF(INDIRECT("CYCLES!"&amp;ADDRESS(MATCH($A30,CYCLES!$A:$A,0),MATCH("semaine"&amp;INDEX(calendrier!$D:$D,MATCH(Q$6,calendrier!$A:$A,0)),CYCLES!$1:$1,0)+WEEKDAY(Q$6)-1))=0,"",INDIRECT("CYCLES!"&amp;ADDRESS(MATCH($A30,CYCLES!$A:$A,0),MATCH("semaine"&amp;INDEX(calendrier!$D:$D,MATCH(Q$6,calendrier!$A:$A,0)),CYCLES!$1:$1,0)+WEEKDAY(Q$6)-1)))</f>
        <v>7H-19H15</v>
      </c>
      <c r="R30" s="47" t="str">
        <f ca="1">IF(INDIRECT("CYCLES!"&amp;ADDRESS(MATCH($A30,CYCLES!$A:$A,0),MATCH("semaine"&amp;INDEX(calendrier!$D:$D,MATCH(R$6,calendrier!$A:$A,0)),CYCLES!$1:$1,0)+WEEKDAY(R$6)-1))=0,"",INDIRECT("CYCLES!"&amp;ADDRESS(MATCH($A30,CYCLES!$A:$A,0),MATCH("semaine"&amp;INDEX(calendrier!$D:$D,MATCH(R$6,calendrier!$A:$A,0)),CYCLES!$1:$1,0)+WEEKDAY(R$6)-1)))</f>
        <v>7H-19H15</v>
      </c>
      <c r="S30" s="47" t="str">
        <f ca="1">IF(INDIRECT("CYCLES!"&amp;ADDRESS(MATCH($A30,CYCLES!$A:$A,0),MATCH("semaine"&amp;INDEX(calendrier!$D:$D,MATCH(S$6,calendrier!$A:$A,0)),CYCLES!$1:$1,0)+WEEKDAY(S$6)-1))=0,"",INDIRECT("CYCLES!"&amp;ADDRESS(MATCH($A30,CYCLES!$A:$A,0),MATCH("semaine"&amp;INDEX(calendrier!$D:$D,MATCH(S$6,calendrier!$A:$A,0)),CYCLES!$1:$1,0)+WEEKDAY(S$6)-1)))</f>
        <v/>
      </c>
      <c r="T30" s="47" t="str">
        <f ca="1">IF(INDIRECT("CYCLES!"&amp;ADDRESS(MATCH($A30,CYCLES!$A:$A,0),MATCH("semaine"&amp;INDEX(calendrier!$D:$D,MATCH(T$6,calendrier!$A:$A,0)),CYCLES!$1:$1,0)+WEEKDAY(T$6)-1))=0,"",INDIRECT("CYCLES!"&amp;ADDRESS(MATCH($A30,CYCLES!$A:$A,0),MATCH("semaine"&amp;INDEX(calendrier!$D:$D,MATCH(T$6,calendrier!$A:$A,0)),CYCLES!$1:$1,0)+WEEKDAY(T$6)-1)))</f>
        <v/>
      </c>
      <c r="U30" s="47" t="str">
        <f ca="1">IF(INDIRECT("CYCLES!"&amp;ADDRESS(MATCH($A30,CYCLES!$A:$A,0),MATCH("semaine"&amp;INDEX(calendrier!$D:$D,MATCH(U$6,calendrier!$A:$A,0)),CYCLES!$1:$1,0)+WEEKDAY(U$6)-1))=0,"",INDIRECT("CYCLES!"&amp;ADDRESS(MATCH($A30,CYCLES!$A:$A,0),MATCH("semaine"&amp;INDEX(calendrier!$D:$D,MATCH(U$6,calendrier!$A:$A,0)),CYCLES!$1:$1,0)+WEEKDAY(U$6)-1)))</f>
        <v>7H-19H15</v>
      </c>
      <c r="V30" s="47" t="str">
        <f ca="1">IF(INDIRECT("CYCLES!"&amp;ADDRESS(MATCH($A30,CYCLES!$A:$A,0),MATCH("semaine"&amp;INDEX(calendrier!$D:$D,MATCH(V$6,calendrier!$A:$A,0)),CYCLES!$1:$1,0)+WEEKDAY(V$6)-1))=0,"",INDIRECT("CYCLES!"&amp;ADDRESS(MATCH($A30,CYCLES!$A:$A,0),MATCH("semaine"&amp;INDEX(calendrier!$D:$D,MATCH(V$6,calendrier!$A:$A,0)),CYCLES!$1:$1,0)+WEEKDAY(V$6)-1)))</f>
        <v>7H-19H15</v>
      </c>
      <c r="W30" s="47" t="str">
        <f ca="1">IF(INDIRECT("CYCLES!"&amp;ADDRESS(MATCH($A30,CYCLES!$A:$A,0),MATCH("semaine"&amp;INDEX(calendrier!$D:$D,MATCH(W$6,calendrier!$A:$A,0)),CYCLES!$1:$1,0)+WEEKDAY(W$6)-1))=0,"",INDIRECT("CYCLES!"&amp;ADDRESS(MATCH($A30,CYCLES!$A:$A,0),MATCH("semaine"&amp;INDEX(calendrier!$D:$D,MATCH(W$6,calendrier!$A:$A,0)),CYCLES!$1:$1,0)+WEEKDAY(W$6)-1)))</f>
        <v>7H-19H15</v>
      </c>
      <c r="X30" s="47" t="str">
        <f ca="1">IF(INDIRECT("CYCLES!"&amp;ADDRESS(MATCH($A30,CYCLES!$A:$A,0),MATCH("semaine"&amp;INDEX(calendrier!$D:$D,MATCH(X$6,calendrier!$A:$A,0)),CYCLES!$1:$1,0)+WEEKDAY(X$6)-1))=0,"",INDIRECT("CYCLES!"&amp;ADDRESS(MATCH($A30,CYCLES!$A:$A,0),MATCH("semaine"&amp;INDEX(calendrier!$D:$D,MATCH(X$6,calendrier!$A:$A,0)),CYCLES!$1:$1,0)+WEEKDAY(X$6)-1)))</f>
        <v>sem4</v>
      </c>
      <c r="Y30" s="47" t="str">
        <f ca="1">IF(INDIRECT("CYCLES!"&amp;ADDRESS(MATCH($A30,CYCLES!$A:$A,0),MATCH("semaine"&amp;INDEX(calendrier!$D:$D,MATCH(Y$6,calendrier!$A:$A,0)),CYCLES!$1:$1,0)+WEEKDAY(Y$6)-1))=0,"",INDIRECT("CYCLES!"&amp;ADDRESS(MATCH($A30,CYCLES!$A:$A,0),MATCH("semaine"&amp;INDEX(calendrier!$D:$D,MATCH(Y$6,calendrier!$A:$A,0)),CYCLES!$1:$1,0)+WEEKDAY(Y$6)-1)))</f>
        <v/>
      </c>
      <c r="Z30" s="47" t="str">
        <f ca="1">IF(INDIRECT("CYCLES!"&amp;ADDRESS(MATCH($A30,CYCLES!$A:$A,0),MATCH("semaine"&amp;INDEX(calendrier!$D:$D,MATCH(Z$6,calendrier!$A:$A,0)),CYCLES!$1:$1,0)+WEEKDAY(Z$6)-1))=0,"",INDIRECT("CYCLES!"&amp;ADDRESS(MATCH($A30,CYCLES!$A:$A,0),MATCH("semaine"&amp;INDEX(calendrier!$D:$D,MATCH(Z$6,calendrier!$A:$A,0)),CYCLES!$1:$1,0)+WEEKDAY(Z$6)-1)))</f>
        <v>7H-19H15</v>
      </c>
      <c r="AA30" s="47" t="str">
        <f ca="1">IF(INDIRECT("CYCLES!"&amp;ADDRESS(MATCH($A30,CYCLES!$A:$A,0),MATCH("semaine"&amp;INDEX(calendrier!$D:$D,MATCH(AA$6,calendrier!$A:$A,0)),CYCLES!$1:$1,0)+WEEKDAY(AA$6)-1))=0,"",INDIRECT("CYCLES!"&amp;ADDRESS(MATCH($A30,CYCLES!$A:$A,0),MATCH("semaine"&amp;INDEX(calendrier!$D:$D,MATCH(AA$6,calendrier!$A:$A,0)),CYCLES!$1:$1,0)+WEEKDAY(AA$6)-1)))</f>
        <v>7H-19H15</v>
      </c>
      <c r="AB30" s="47" t="str">
        <f ca="1">IF(INDIRECT("CYCLES!"&amp;ADDRESS(MATCH($A30,CYCLES!$A:$A,0),MATCH("semaine"&amp;INDEX(calendrier!$D:$D,MATCH(AB$6,calendrier!$A:$A,0)),CYCLES!$1:$1,0)+WEEKDAY(AB$6)-1))=0,"",INDIRECT("CYCLES!"&amp;ADDRESS(MATCH($A30,CYCLES!$A:$A,0),MATCH("semaine"&amp;INDEX(calendrier!$D:$D,MATCH(AB$6,calendrier!$A:$A,0)),CYCLES!$1:$1,0)+WEEKDAY(AB$6)-1)))</f>
        <v/>
      </c>
      <c r="AC30" s="47" t="str">
        <f ca="1">IF(INDIRECT("CYCLES!"&amp;ADDRESS(MATCH($A30,CYCLES!$A:$A,0),MATCH("semaine"&amp;INDEX(calendrier!$D:$D,MATCH(AC$6,calendrier!$A:$A,0)),CYCLES!$1:$1,0)+WEEKDAY(AC$6)-1))=0,"",INDIRECT("CYCLES!"&amp;ADDRESS(MATCH($A30,CYCLES!$A:$A,0),MATCH("semaine"&amp;INDEX(calendrier!$D:$D,MATCH(AC$6,calendrier!$A:$A,0)),CYCLES!$1:$1,0)+WEEKDAY(AC$6)-1)))</f>
        <v/>
      </c>
      <c r="AD30" s="47" t="e">
        <f ca="1">IF(INDIRECT("CYCLES!"&amp;ADDRESS(MATCH($A30,CYCLES!$A:$A,0),MATCH("semaine"&amp;INDEX(calendrier!$D:$D,MATCH(AD$6,calendrier!$A:$A,0)),CYCLES!$1:$1,0)+WEEKDAY(AD$6)-1))=0,"",INDIRECT("CYCLES!"&amp;ADDRESS(MATCH($A30,CYCLES!$A:$A,0),MATCH("semaine"&amp;INDEX(calendrier!$D:$D,MATCH(AD$6,calendrier!$A:$A,0)),CYCLES!$1:$1,0)+WEEKDAY(AD$6)-1)))</f>
        <v>#N/A</v>
      </c>
      <c r="AE30" s="47" t="e">
        <f ca="1">IF(INDIRECT("CYCLES!"&amp;ADDRESS(MATCH($A30,CYCLES!$A:$A,0),MATCH("semaine"&amp;INDEX(calendrier!$D:$D,MATCH(AE$6,calendrier!$A:$A,0)),CYCLES!$1:$1,0)+WEEKDAY(AE$6)-1))=0,"",INDIRECT("CYCLES!"&amp;ADDRESS(MATCH($A30,CYCLES!$A:$A,0),MATCH("semaine"&amp;INDEX(calendrier!$D:$D,MATCH(AE$6,calendrier!$A:$A,0)),CYCLES!$1:$1,0)+WEEKDAY(AE$6)-1)))</f>
        <v>#N/A</v>
      </c>
      <c r="AF30" s="47" t="e">
        <f ca="1">IF(INDIRECT("CYCLES!"&amp;ADDRESS(MATCH($A30,CYCLES!$A:$A,0),MATCH("semaine"&amp;INDEX(calendrier!$D:$D,MATCH(AF$6,calendrier!$A:$A,0)),CYCLES!$1:$1,0)+WEEKDAY(AF$6)-1))=0,"",INDIRECT("CYCLES!"&amp;ADDRESS(MATCH($A30,CYCLES!$A:$A,0),MATCH("semaine"&amp;INDEX(calendrier!$D:$D,MATCH(AF$6,calendrier!$A:$A,0)),CYCLES!$1:$1,0)+WEEKDAY(AF$6)-1)))</f>
        <v>#N/A</v>
      </c>
    </row>
    <row r="31" spans="1:32" x14ac:dyDescent="0.25">
      <c r="A31" s="110" t="str">
        <f>IF(A30=0,"0","")</f>
        <v/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</row>
    <row r="32" spans="1:32" s="27" customFormat="1" ht="16.5" customHeight="1" x14ac:dyDescent="0.25">
      <c r="A32" s="112" t="str">
        <f>IF(A30=0,"0","")</f>
        <v/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</row>
    <row r="33" spans="1:32" hidden="1" x14ac:dyDescent="0.25">
      <c r="A33" s="110">
        <f>IF($B$2=liste_Noms!$B$1,liste_Noms!B11,IF($B$2=liste_Noms!$C$1,liste_Noms!C11,IF($B$2=liste_Noms!$D$1,liste_Noms!D11,IF($B$2=liste_Noms!$E$1,liste_Noms!E11,IF($B$2=liste_Noms!$F$1,liste_Noms!F11,IF($B$2=liste_Noms!$G$1,liste_Noms!G11,IF($B$2=liste_Noms!$H$1,liste_Noms!H11,"service?")))))))</f>
        <v>0</v>
      </c>
      <c r="B33" s="47" t="e">
        <f ca="1">IF(INDIRECT("CYCLES!"&amp;ADDRESS(MATCH($A33,CYCLES!$A:$A,0),MATCH("semaine"&amp;INDEX(calendrier!$D:$D,MATCH(B$6,calendrier!$A:$A,0)),CYCLES!$1:$1,0)+WEEKDAY(B$6)-1))=0,"",INDIRECT("CYCLES!"&amp;ADDRESS(MATCH($A33,CYCLES!$A:$A,0),MATCH("semaine"&amp;INDEX(calendrier!$D:$D,MATCH(B$6,calendrier!$A:$A,0)),CYCLES!$1:$1,0)+WEEKDAY(B$6)-1)))</f>
        <v>#N/A</v>
      </c>
      <c r="C33" s="47" t="e">
        <f ca="1">IF(INDIRECT("CYCLES!"&amp;ADDRESS(MATCH($A33,CYCLES!$A:$A,0),MATCH("semaine"&amp;INDEX(calendrier!$D:$D,MATCH(C$6,calendrier!$A:$A,0)),CYCLES!$1:$1,0)+WEEKDAY(C$6)-1))=0,"",INDIRECT("CYCLES!"&amp;ADDRESS(MATCH($A33,CYCLES!$A:$A,0),MATCH("semaine"&amp;INDEX(calendrier!$D:$D,MATCH(C$6,calendrier!$A:$A,0)),CYCLES!$1:$1,0)+WEEKDAY(C$6)-1)))</f>
        <v>#N/A</v>
      </c>
      <c r="D33" s="47" t="e">
        <f ca="1">IF(INDIRECT("CYCLES!"&amp;ADDRESS(MATCH($A33,CYCLES!$A:$A,0),MATCH("semaine"&amp;INDEX(calendrier!$D:$D,MATCH(D$6,calendrier!$A:$A,0)),CYCLES!$1:$1,0)+WEEKDAY(D$6)-1))=0,"",INDIRECT("CYCLES!"&amp;ADDRESS(MATCH($A33,CYCLES!$A:$A,0),MATCH("semaine"&amp;INDEX(calendrier!$D:$D,MATCH(D$6,calendrier!$A:$A,0)),CYCLES!$1:$1,0)+WEEKDAY(D$6)-1)))</f>
        <v>#N/A</v>
      </c>
      <c r="E33" s="47" t="e">
        <f ca="1">IF(INDIRECT("CYCLES!"&amp;ADDRESS(MATCH($A33,CYCLES!$A:$A,0),MATCH("semaine"&amp;INDEX(calendrier!$D:$D,MATCH(E$6,calendrier!$A:$A,0)),CYCLES!$1:$1,0)+WEEKDAY(E$6)-1))=0,"",INDIRECT("CYCLES!"&amp;ADDRESS(MATCH($A33,CYCLES!$A:$A,0),MATCH("semaine"&amp;INDEX(calendrier!$D:$D,MATCH(E$6,calendrier!$A:$A,0)),CYCLES!$1:$1,0)+WEEKDAY(E$6)-1)))</f>
        <v>#N/A</v>
      </c>
      <c r="F33" s="47" t="e">
        <f ca="1">IF(INDIRECT("CYCLES!"&amp;ADDRESS(MATCH($A33,CYCLES!$A:$A,0),MATCH("semaine"&amp;INDEX(calendrier!$D:$D,MATCH(F$6,calendrier!$A:$A,0)),CYCLES!$1:$1,0)+WEEKDAY(F$6)-1))=0,"",INDIRECT("CYCLES!"&amp;ADDRESS(MATCH($A33,CYCLES!$A:$A,0),MATCH("semaine"&amp;INDEX(calendrier!$D:$D,MATCH(F$6,calendrier!$A:$A,0)),CYCLES!$1:$1,0)+WEEKDAY(F$6)-1)))</f>
        <v>#N/A</v>
      </c>
      <c r="G33" s="47" t="e">
        <f ca="1">IF(INDIRECT("CYCLES!"&amp;ADDRESS(MATCH($A33,CYCLES!$A:$A,0),MATCH("semaine"&amp;INDEX(calendrier!$D:$D,MATCH(G$6,calendrier!$A:$A,0)),CYCLES!$1:$1,0)+WEEKDAY(G$6)-1))=0,"",INDIRECT("CYCLES!"&amp;ADDRESS(MATCH($A33,CYCLES!$A:$A,0),MATCH("semaine"&amp;INDEX(calendrier!$D:$D,MATCH(G$6,calendrier!$A:$A,0)),CYCLES!$1:$1,0)+WEEKDAY(G$6)-1)))</f>
        <v>#N/A</v>
      </c>
      <c r="H33" s="47" t="e">
        <f ca="1">IF(INDIRECT("CYCLES!"&amp;ADDRESS(MATCH($A33,CYCLES!$A:$A,0),MATCH("semaine"&amp;INDEX(calendrier!$D:$D,MATCH(H$6,calendrier!$A:$A,0)),CYCLES!$1:$1,0)+WEEKDAY(H$6)-1))=0,"",INDIRECT("CYCLES!"&amp;ADDRESS(MATCH($A33,CYCLES!$A:$A,0),MATCH("semaine"&amp;INDEX(calendrier!$D:$D,MATCH(H$6,calendrier!$A:$A,0)),CYCLES!$1:$1,0)+WEEKDAY(H$6)-1)))</f>
        <v>#N/A</v>
      </c>
      <c r="I33" s="47" t="e">
        <f ca="1">IF(INDIRECT("CYCLES!"&amp;ADDRESS(MATCH($A33,CYCLES!$A:$A,0),MATCH("semaine"&amp;INDEX(calendrier!$D:$D,MATCH(I$6,calendrier!$A:$A,0)),CYCLES!$1:$1,0)+WEEKDAY(I$6)-1))=0,"",INDIRECT("CYCLES!"&amp;ADDRESS(MATCH($A33,CYCLES!$A:$A,0),MATCH("semaine"&amp;INDEX(calendrier!$D:$D,MATCH(I$6,calendrier!$A:$A,0)),CYCLES!$1:$1,0)+WEEKDAY(I$6)-1)))</f>
        <v>#N/A</v>
      </c>
      <c r="J33" s="47" t="e">
        <f ca="1">IF(INDIRECT("CYCLES!"&amp;ADDRESS(MATCH($A33,CYCLES!$A:$A,0),MATCH("semaine"&amp;INDEX(calendrier!$D:$D,MATCH(J$6,calendrier!$A:$A,0)),CYCLES!$1:$1,0)+WEEKDAY(J$6)-1))=0,"",INDIRECT("CYCLES!"&amp;ADDRESS(MATCH($A33,CYCLES!$A:$A,0),MATCH("semaine"&amp;INDEX(calendrier!$D:$D,MATCH(J$6,calendrier!$A:$A,0)),CYCLES!$1:$1,0)+WEEKDAY(J$6)-1)))</f>
        <v>#N/A</v>
      </c>
      <c r="K33" s="47" t="e">
        <f ca="1">IF(INDIRECT("CYCLES!"&amp;ADDRESS(MATCH($A33,CYCLES!$A:$A,0),MATCH("semaine"&amp;INDEX(calendrier!$D:$D,MATCH(K$6,calendrier!$A:$A,0)),CYCLES!$1:$1,0)+WEEKDAY(K$6)-1))=0,"",INDIRECT("CYCLES!"&amp;ADDRESS(MATCH($A33,CYCLES!$A:$A,0),MATCH("semaine"&amp;INDEX(calendrier!$D:$D,MATCH(K$6,calendrier!$A:$A,0)),CYCLES!$1:$1,0)+WEEKDAY(K$6)-1)))</f>
        <v>#N/A</v>
      </c>
      <c r="L33" s="47" t="e">
        <f ca="1">IF(INDIRECT("CYCLES!"&amp;ADDRESS(MATCH($A33,CYCLES!$A:$A,0),MATCH("semaine"&amp;INDEX(calendrier!$D:$D,MATCH(L$6,calendrier!$A:$A,0)),CYCLES!$1:$1,0)+WEEKDAY(L$6)-1))=0,"",INDIRECT("CYCLES!"&amp;ADDRESS(MATCH($A33,CYCLES!$A:$A,0),MATCH("semaine"&amp;INDEX(calendrier!$D:$D,MATCH(L$6,calendrier!$A:$A,0)),CYCLES!$1:$1,0)+WEEKDAY(L$6)-1)))</f>
        <v>#N/A</v>
      </c>
      <c r="M33" s="47" t="e">
        <f ca="1">IF(INDIRECT("CYCLES!"&amp;ADDRESS(MATCH($A33,CYCLES!$A:$A,0),MATCH("semaine"&amp;INDEX(calendrier!$D:$D,MATCH(M$6,calendrier!$A:$A,0)),CYCLES!$1:$1,0)+WEEKDAY(M$6)-1))=0,"",INDIRECT("CYCLES!"&amp;ADDRESS(MATCH($A33,CYCLES!$A:$A,0),MATCH("semaine"&amp;INDEX(calendrier!$D:$D,MATCH(M$6,calendrier!$A:$A,0)),CYCLES!$1:$1,0)+WEEKDAY(M$6)-1)))</f>
        <v>#N/A</v>
      </c>
      <c r="N33" s="47" t="e">
        <f ca="1">IF(INDIRECT("CYCLES!"&amp;ADDRESS(MATCH($A33,CYCLES!$A:$A,0),MATCH("semaine"&amp;INDEX(calendrier!$D:$D,MATCH(N$6,calendrier!$A:$A,0)),CYCLES!$1:$1,0)+WEEKDAY(N$6)-1))=0,"",INDIRECT("CYCLES!"&amp;ADDRESS(MATCH($A33,CYCLES!$A:$A,0),MATCH("semaine"&amp;INDEX(calendrier!$D:$D,MATCH(N$6,calendrier!$A:$A,0)),CYCLES!$1:$1,0)+WEEKDAY(N$6)-1)))</f>
        <v>#N/A</v>
      </c>
      <c r="O33" s="47" t="e">
        <f ca="1">IF(INDIRECT("CYCLES!"&amp;ADDRESS(MATCH($A33,CYCLES!$A:$A,0),MATCH("semaine"&amp;INDEX(calendrier!$D:$D,MATCH(O$6,calendrier!$A:$A,0)),CYCLES!$1:$1,0)+WEEKDAY(O$6)-1))=0,"",INDIRECT("CYCLES!"&amp;ADDRESS(MATCH($A33,CYCLES!$A:$A,0),MATCH("semaine"&amp;INDEX(calendrier!$D:$D,MATCH(O$6,calendrier!$A:$A,0)),CYCLES!$1:$1,0)+WEEKDAY(O$6)-1)))</f>
        <v>#N/A</v>
      </c>
      <c r="P33" s="47" t="e">
        <f ca="1">IF(INDIRECT("CYCLES!"&amp;ADDRESS(MATCH($A33,CYCLES!$A:$A,0),MATCH("semaine"&amp;INDEX(calendrier!$D:$D,MATCH(P$6,calendrier!$A:$A,0)),CYCLES!$1:$1,0)+WEEKDAY(P$6)-1))=0,"",INDIRECT("CYCLES!"&amp;ADDRESS(MATCH($A33,CYCLES!$A:$A,0),MATCH("semaine"&amp;INDEX(calendrier!$D:$D,MATCH(P$6,calendrier!$A:$A,0)),CYCLES!$1:$1,0)+WEEKDAY(P$6)-1)))</f>
        <v>#N/A</v>
      </c>
      <c r="Q33" s="47" t="e">
        <f ca="1">IF(INDIRECT("CYCLES!"&amp;ADDRESS(MATCH($A33,CYCLES!$A:$A,0),MATCH("semaine"&amp;INDEX(calendrier!$D:$D,MATCH(Q$6,calendrier!$A:$A,0)),CYCLES!$1:$1,0)+WEEKDAY(Q$6)-1))=0,"",INDIRECT("CYCLES!"&amp;ADDRESS(MATCH($A33,CYCLES!$A:$A,0),MATCH("semaine"&amp;INDEX(calendrier!$D:$D,MATCH(Q$6,calendrier!$A:$A,0)),CYCLES!$1:$1,0)+WEEKDAY(Q$6)-1)))</f>
        <v>#N/A</v>
      </c>
      <c r="R33" s="47" t="e">
        <f ca="1">IF(INDIRECT("CYCLES!"&amp;ADDRESS(MATCH($A33,CYCLES!$A:$A,0),MATCH("semaine"&amp;INDEX(calendrier!$D:$D,MATCH(R$6,calendrier!$A:$A,0)),CYCLES!$1:$1,0)+WEEKDAY(R$6)-1))=0,"",INDIRECT("CYCLES!"&amp;ADDRESS(MATCH($A33,CYCLES!$A:$A,0),MATCH("semaine"&amp;INDEX(calendrier!$D:$D,MATCH(R$6,calendrier!$A:$A,0)),CYCLES!$1:$1,0)+WEEKDAY(R$6)-1)))</f>
        <v>#N/A</v>
      </c>
      <c r="S33" s="47" t="e">
        <f ca="1">IF(INDIRECT("CYCLES!"&amp;ADDRESS(MATCH($A33,CYCLES!$A:$A,0),MATCH("semaine"&amp;INDEX(calendrier!$D:$D,MATCH(S$6,calendrier!$A:$A,0)),CYCLES!$1:$1,0)+WEEKDAY(S$6)-1))=0,"",INDIRECT("CYCLES!"&amp;ADDRESS(MATCH($A33,CYCLES!$A:$A,0),MATCH("semaine"&amp;INDEX(calendrier!$D:$D,MATCH(S$6,calendrier!$A:$A,0)),CYCLES!$1:$1,0)+WEEKDAY(S$6)-1)))</f>
        <v>#N/A</v>
      </c>
      <c r="T33" s="47" t="e">
        <f ca="1">IF(INDIRECT("CYCLES!"&amp;ADDRESS(MATCH($A33,CYCLES!$A:$A,0),MATCH("semaine"&amp;INDEX(calendrier!$D:$D,MATCH(T$6,calendrier!$A:$A,0)),CYCLES!$1:$1,0)+WEEKDAY(T$6)-1))=0,"",INDIRECT("CYCLES!"&amp;ADDRESS(MATCH($A33,CYCLES!$A:$A,0),MATCH("semaine"&amp;INDEX(calendrier!$D:$D,MATCH(T$6,calendrier!$A:$A,0)),CYCLES!$1:$1,0)+WEEKDAY(T$6)-1)))</f>
        <v>#N/A</v>
      </c>
      <c r="U33" s="47" t="e">
        <f ca="1">IF(INDIRECT("CYCLES!"&amp;ADDRESS(MATCH($A33,CYCLES!$A:$A,0),MATCH("semaine"&amp;INDEX(calendrier!$D:$D,MATCH(U$6,calendrier!$A:$A,0)),CYCLES!$1:$1,0)+WEEKDAY(U$6)-1))=0,"",INDIRECT("CYCLES!"&amp;ADDRESS(MATCH($A33,CYCLES!$A:$A,0),MATCH("semaine"&amp;INDEX(calendrier!$D:$D,MATCH(U$6,calendrier!$A:$A,0)),CYCLES!$1:$1,0)+WEEKDAY(U$6)-1)))</f>
        <v>#N/A</v>
      </c>
      <c r="V33" s="47" t="e">
        <f ca="1">IF(INDIRECT("CYCLES!"&amp;ADDRESS(MATCH($A33,CYCLES!$A:$A,0),MATCH("semaine"&amp;INDEX(calendrier!$D:$D,MATCH(V$6,calendrier!$A:$A,0)),CYCLES!$1:$1,0)+WEEKDAY(V$6)-1))=0,"",INDIRECT("CYCLES!"&amp;ADDRESS(MATCH($A33,CYCLES!$A:$A,0),MATCH("semaine"&amp;INDEX(calendrier!$D:$D,MATCH(V$6,calendrier!$A:$A,0)),CYCLES!$1:$1,0)+WEEKDAY(V$6)-1)))</f>
        <v>#N/A</v>
      </c>
      <c r="W33" s="47" t="e">
        <f ca="1">IF(INDIRECT("CYCLES!"&amp;ADDRESS(MATCH($A33,CYCLES!$A:$A,0),MATCH("semaine"&amp;INDEX(calendrier!$D:$D,MATCH(W$6,calendrier!$A:$A,0)),CYCLES!$1:$1,0)+WEEKDAY(W$6)-1))=0,"",INDIRECT("CYCLES!"&amp;ADDRESS(MATCH($A33,CYCLES!$A:$A,0),MATCH("semaine"&amp;INDEX(calendrier!$D:$D,MATCH(W$6,calendrier!$A:$A,0)),CYCLES!$1:$1,0)+WEEKDAY(W$6)-1)))</f>
        <v>#N/A</v>
      </c>
      <c r="X33" s="47" t="e">
        <f ca="1">IF(INDIRECT("CYCLES!"&amp;ADDRESS(MATCH($A33,CYCLES!$A:$A,0),MATCH("semaine"&amp;INDEX(calendrier!$D:$D,MATCH(X$6,calendrier!$A:$A,0)),CYCLES!$1:$1,0)+WEEKDAY(X$6)-1))=0,"",INDIRECT("CYCLES!"&amp;ADDRESS(MATCH($A33,CYCLES!$A:$A,0),MATCH("semaine"&amp;INDEX(calendrier!$D:$D,MATCH(X$6,calendrier!$A:$A,0)),CYCLES!$1:$1,0)+WEEKDAY(X$6)-1)))</f>
        <v>#N/A</v>
      </c>
      <c r="Y33" s="47" t="e">
        <f ca="1">IF(INDIRECT("CYCLES!"&amp;ADDRESS(MATCH($A33,CYCLES!$A:$A,0),MATCH("semaine"&amp;INDEX(calendrier!$D:$D,MATCH(Y$6,calendrier!$A:$A,0)),CYCLES!$1:$1,0)+WEEKDAY(Y$6)-1))=0,"",INDIRECT("CYCLES!"&amp;ADDRESS(MATCH($A33,CYCLES!$A:$A,0),MATCH("semaine"&amp;INDEX(calendrier!$D:$D,MATCH(Y$6,calendrier!$A:$A,0)),CYCLES!$1:$1,0)+WEEKDAY(Y$6)-1)))</f>
        <v>#N/A</v>
      </c>
      <c r="Z33" s="47" t="e">
        <f ca="1">IF(INDIRECT("CYCLES!"&amp;ADDRESS(MATCH($A33,CYCLES!$A:$A,0),MATCH("semaine"&amp;INDEX(calendrier!$D:$D,MATCH(Z$6,calendrier!$A:$A,0)),CYCLES!$1:$1,0)+WEEKDAY(Z$6)-1))=0,"",INDIRECT("CYCLES!"&amp;ADDRESS(MATCH($A33,CYCLES!$A:$A,0),MATCH("semaine"&amp;INDEX(calendrier!$D:$D,MATCH(Z$6,calendrier!$A:$A,0)),CYCLES!$1:$1,0)+WEEKDAY(Z$6)-1)))</f>
        <v>#N/A</v>
      </c>
      <c r="AA33" s="47" t="e">
        <f ca="1">IF(INDIRECT("CYCLES!"&amp;ADDRESS(MATCH($A33,CYCLES!$A:$A,0),MATCH("semaine"&amp;INDEX(calendrier!$D:$D,MATCH(AA$6,calendrier!$A:$A,0)),CYCLES!$1:$1,0)+WEEKDAY(AA$6)-1))=0,"",INDIRECT("CYCLES!"&amp;ADDRESS(MATCH($A33,CYCLES!$A:$A,0),MATCH("semaine"&amp;INDEX(calendrier!$D:$D,MATCH(AA$6,calendrier!$A:$A,0)),CYCLES!$1:$1,0)+WEEKDAY(AA$6)-1)))</f>
        <v>#N/A</v>
      </c>
      <c r="AB33" s="47" t="e">
        <f ca="1">IF(INDIRECT("CYCLES!"&amp;ADDRESS(MATCH($A33,CYCLES!$A:$A,0),MATCH("semaine"&amp;INDEX(calendrier!$D:$D,MATCH(AB$6,calendrier!$A:$A,0)),CYCLES!$1:$1,0)+WEEKDAY(AB$6)-1))=0,"",INDIRECT("CYCLES!"&amp;ADDRESS(MATCH($A33,CYCLES!$A:$A,0),MATCH("semaine"&amp;INDEX(calendrier!$D:$D,MATCH(AB$6,calendrier!$A:$A,0)),CYCLES!$1:$1,0)+WEEKDAY(AB$6)-1)))</f>
        <v>#N/A</v>
      </c>
      <c r="AC33" s="47" t="e">
        <f ca="1">IF(INDIRECT("CYCLES!"&amp;ADDRESS(MATCH($A33,CYCLES!$A:$A,0),MATCH("semaine"&amp;INDEX(calendrier!$D:$D,MATCH(AC$6,calendrier!$A:$A,0)),CYCLES!$1:$1,0)+WEEKDAY(AC$6)-1))=0,"",INDIRECT("CYCLES!"&amp;ADDRESS(MATCH($A33,CYCLES!$A:$A,0),MATCH("semaine"&amp;INDEX(calendrier!$D:$D,MATCH(AC$6,calendrier!$A:$A,0)),CYCLES!$1:$1,0)+WEEKDAY(AC$6)-1)))</f>
        <v>#N/A</v>
      </c>
      <c r="AD33" s="47" t="e">
        <f ca="1">IF(INDIRECT("CYCLES!"&amp;ADDRESS(MATCH($A33,CYCLES!$A:$A,0),MATCH("semaine"&amp;INDEX(calendrier!$D:$D,MATCH(AD$6,calendrier!$A:$A,0)),CYCLES!$1:$1,0)+WEEKDAY(AD$6)-1))=0,"",INDIRECT("CYCLES!"&amp;ADDRESS(MATCH($A33,CYCLES!$A:$A,0),MATCH("semaine"&amp;INDEX(calendrier!$D:$D,MATCH(AD$6,calendrier!$A:$A,0)),CYCLES!$1:$1,0)+WEEKDAY(AD$6)-1)))</f>
        <v>#N/A</v>
      </c>
      <c r="AE33" s="47" t="e">
        <f ca="1">IF(INDIRECT("CYCLES!"&amp;ADDRESS(MATCH($A33,CYCLES!$A:$A,0),MATCH("semaine"&amp;INDEX(calendrier!$D:$D,MATCH(AE$6,calendrier!$A:$A,0)),CYCLES!$1:$1,0)+WEEKDAY(AE$6)-1))=0,"",INDIRECT("CYCLES!"&amp;ADDRESS(MATCH($A33,CYCLES!$A:$A,0),MATCH("semaine"&amp;INDEX(calendrier!$D:$D,MATCH(AE$6,calendrier!$A:$A,0)),CYCLES!$1:$1,0)+WEEKDAY(AE$6)-1)))</f>
        <v>#N/A</v>
      </c>
      <c r="AF33" s="47" t="e">
        <f ca="1">IF(INDIRECT("CYCLES!"&amp;ADDRESS(MATCH($A33,CYCLES!$A:$A,0),MATCH("semaine"&amp;INDEX(calendrier!$D:$D,MATCH(AF$6,calendrier!$A:$A,0)),CYCLES!$1:$1,0)+WEEKDAY(AF$6)-1))=0,"",INDIRECT("CYCLES!"&amp;ADDRESS(MATCH($A33,CYCLES!$A:$A,0),MATCH("semaine"&amp;INDEX(calendrier!$D:$D,MATCH(AF$6,calendrier!$A:$A,0)),CYCLES!$1:$1,0)+WEEKDAY(AF$6)-1)))</f>
        <v>#N/A</v>
      </c>
    </row>
    <row r="34" spans="1:32" hidden="1" x14ac:dyDescent="0.25">
      <c r="A34" s="110" t="str">
        <f>IF(A33=0,"0","")</f>
        <v>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</row>
    <row r="35" spans="1:32" s="27" customFormat="1" hidden="1" x14ac:dyDescent="0.25">
      <c r="A35" s="112" t="str">
        <f>IF(A33=0,"0","")</f>
        <v>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</row>
    <row r="36" spans="1:32" hidden="1" x14ac:dyDescent="0.25">
      <c r="A36" s="110">
        <f>IF($B$2=liste_Noms!$B$1,liste_Noms!B12,IF($B$2=liste_Noms!$C$1,liste_Noms!C12,IF($B$2=liste_Noms!$D$1,liste_Noms!D12,IF($B$2=liste_Noms!$E$1,liste_Noms!E12,IF($B$2=liste_Noms!$F$1,liste_Noms!F12,IF($B$2=liste_Noms!$G$1,liste_Noms!G12,IF($B$2=liste_Noms!$H$1,liste_Noms!H12,"service?")))))))</f>
        <v>0</v>
      </c>
      <c r="B36" s="47" t="e">
        <f ca="1">IF(INDIRECT("CYCLES!"&amp;ADDRESS(MATCH($A36,CYCLES!$A:$A,0),MATCH("semaine"&amp;INDEX(calendrier!$D:$D,MATCH(B$6,calendrier!$A:$A,0)),CYCLES!$1:$1,0)+WEEKDAY(B$6)-1))=0,"",INDIRECT("CYCLES!"&amp;ADDRESS(MATCH($A36,CYCLES!$A:$A,0),MATCH("semaine"&amp;INDEX(calendrier!$D:$D,MATCH(B$6,calendrier!$A:$A,0)),CYCLES!$1:$1,0)+WEEKDAY(B$6)-1)))</f>
        <v>#N/A</v>
      </c>
      <c r="C36" s="47" t="e">
        <f ca="1">IF(INDIRECT("CYCLES!"&amp;ADDRESS(MATCH($A36,CYCLES!$A:$A,0),MATCH("semaine"&amp;INDEX(calendrier!$D:$D,MATCH(C$6,calendrier!$A:$A,0)),CYCLES!$1:$1,0)+WEEKDAY(C$6)-1))=0,"",INDIRECT("CYCLES!"&amp;ADDRESS(MATCH($A36,CYCLES!$A:$A,0),MATCH("semaine"&amp;INDEX(calendrier!$D:$D,MATCH(C$6,calendrier!$A:$A,0)),CYCLES!$1:$1,0)+WEEKDAY(C$6)-1)))</f>
        <v>#N/A</v>
      </c>
      <c r="D36" s="47" t="e">
        <f ca="1">IF(INDIRECT("CYCLES!"&amp;ADDRESS(MATCH($A36,CYCLES!$A:$A,0),MATCH("semaine"&amp;INDEX(calendrier!$D:$D,MATCH(D$6,calendrier!$A:$A,0)),CYCLES!$1:$1,0)+WEEKDAY(D$6)-1))=0,"",INDIRECT("CYCLES!"&amp;ADDRESS(MATCH($A36,CYCLES!$A:$A,0),MATCH("semaine"&amp;INDEX(calendrier!$D:$D,MATCH(D$6,calendrier!$A:$A,0)),CYCLES!$1:$1,0)+WEEKDAY(D$6)-1)))</f>
        <v>#N/A</v>
      </c>
      <c r="E36" s="47" t="e">
        <f ca="1">IF(INDIRECT("CYCLES!"&amp;ADDRESS(MATCH($A36,CYCLES!$A:$A,0),MATCH("semaine"&amp;INDEX(calendrier!$D:$D,MATCH(E$6,calendrier!$A:$A,0)),CYCLES!$1:$1,0)+WEEKDAY(E$6)-1))=0,"",INDIRECT("CYCLES!"&amp;ADDRESS(MATCH($A36,CYCLES!$A:$A,0),MATCH("semaine"&amp;INDEX(calendrier!$D:$D,MATCH(E$6,calendrier!$A:$A,0)),CYCLES!$1:$1,0)+WEEKDAY(E$6)-1)))</f>
        <v>#N/A</v>
      </c>
      <c r="F36" s="47" t="e">
        <f ca="1">IF(INDIRECT("CYCLES!"&amp;ADDRESS(MATCH($A36,CYCLES!$A:$A,0),MATCH("semaine"&amp;INDEX(calendrier!$D:$D,MATCH(F$6,calendrier!$A:$A,0)),CYCLES!$1:$1,0)+WEEKDAY(F$6)-1))=0,"",INDIRECT("CYCLES!"&amp;ADDRESS(MATCH($A36,CYCLES!$A:$A,0),MATCH("semaine"&amp;INDEX(calendrier!$D:$D,MATCH(F$6,calendrier!$A:$A,0)),CYCLES!$1:$1,0)+WEEKDAY(F$6)-1)))</f>
        <v>#N/A</v>
      </c>
      <c r="G36" s="47" t="e">
        <f ca="1">IF(INDIRECT("CYCLES!"&amp;ADDRESS(MATCH($A36,CYCLES!$A:$A,0),MATCH("semaine"&amp;INDEX(calendrier!$D:$D,MATCH(G$6,calendrier!$A:$A,0)),CYCLES!$1:$1,0)+WEEKDAY(G$6)-1))=0,"",INDIRECT("CYCLES!"&amp;ADDRESS(MATCH($A36,CYCLES!$A:$A,0),MATCH("semaine"&amp;INDEX(calendrier!$D:$D,MATCH(G$6,calendrier!$A:$A,0)),CYCLES!$1:$1,0)+WEEKDAY(G$6)-1)))</f>
        <v>#N/A</v>
      </c>
      <c r="H36" s="47" t="e">
        <f ca="1">IF(INDIRECT("CYCLES!"&amp;ADDRESS(MATCH($A36,CYCLES!$A:$A,0),MATCH("semaine"&amp;INDEX(calendrier!$D:$D,MATCH(H$6,calendrier!$A:$A,0)),CYCLES!$1:$1,0)+WEEKDAY(H$6)-1))=0,"",INDIRECT("CYCLES!"&amp;ADDRESS(MATCH($A36,CYCLES!$A:$A,0),MATCH("semaine"&amp;INDEX(calendrier!$D:$D,MATCH(H$6,calendrier!$A:$A,0)),CYCLES!$1:$1,0)+WEEKDAY(H$6)-1)))</f>
        <v>#N/A</v>
      </c>
      <c r="I36" s="47" t="e">
        <f ca="1">IF(INDIRECT("CYCLES!"&amp;ADDRESS(MATCH($A36,CYCLES!$A:$A,0),MATCH("semaine"&amp;INDEX(calendrier!$D:$D,MATCH(I$6,calendrier!$A:$A,0)),CYCLES!$1:$1,0)+WEEKDAY(I$6)-1))=0,"",INDIRECT("CYCLES!"&amp;ADDRESS(MATCH($A36,CYCLES!$A:$A,0),MATCH("semaine"&amp;INDEX(calendrier!$D:$D,MATCH(I$6,calendrier!$A:$A,0)),CYCLES!$1:$1,0)+WEEKDAY(I$6)-1)))</f>
        <v>#N/A</v>
      </c>
      <c r="J36" s="47" t="e">
        <f ca="1">IF(INDIRECT("CYCLES!"&amp;ADDRESS(MATCH($A36,CYCLES!$A:$A,0),MATCH("semaine"&amp;INDEX(calendrier!$D:$D,MATCH(J$6,calendrier!$A:$A,0)),CYCLES!$1:$1,0)+WEEKDAY(J$6)-1))=0,"",INDIRECT("CYCLES!"&amp;ADDRESS(MATCH($A36,CYCLES!$A:$A,0),MATCH("semaine"&amp;INDEX(calendrier!$D:$D,MATCH(J$6,calendrier!$A:$A,0)),CYCLES!$1:$1,0)+WEEKDAY(J$6)-1)))</f>
        <v>#N/A</v>
      </c>
      <c r="K36" s="47" t="e">
        <f ca="1">IF(INDIRECT("CYCLES!"&amp;ADDRESS(MATCH($A36,CYCLES!$A:$A,0),MATCH("semaine"&amp;INDEX(calendrier!$D:$D,MATCH(K$6,calendrier!$A:$A,0)),CYCLES!$1:$1,0)+WEEKDAY(K$6)-1))=0,"",INDIRECT("CYCLES!"&amp;ADDRESS(MATCH($A36,CYCLES!$A:$A,0),MATCH("semaine"&amp;INDEX(calendrier!$D:$D,MATCH(K$6,calendrier!$A:$A,0)),CYCLES!$1:$1,0)+WEEKDAY(K$6)-1)))</f>
        <v>#N/A</v>
      </c>
      <c r="L36" s="47" t="e">
        <f ca="1">IF(INDIRECT("CYCLES!"&amp;ADDRESS(MATCH($A36,CYCLES!$A:$A,0),MATCH("semaine"&amp;INDEX(calendrier!$D:$D,MATCH(L$6,calendrier!$A:$A,0)),CYCLES!$1:$1,0)+WEEKDAY(L$6)-1))=0,"",INDIRECT("CYCLES!"&amp;ADDRESS(MATCH($A36,CYCLES!$A:$A,0),MATCH("semaine"&amp;INDEX(calendrier!$D:$D,MATCH(L$6,calendrier!$A:$A,0)),CYCLES!$1:$1,0)+WEEKDAY(L$6)-1)))</f>
        <v>#N/A</v>
      </c>
      <c r="M36" s="47" t="e">
        <f ca="1">IF(INDIRECT("CYCLES!"&amp;ADDRESS(MATCH($A36,CYCLES!$A:$A,0),MATCH("semaine"&amp;INDEX(calendrier!$D:$D,MATCH(M$6,calendrier!$A:$A,0)),CYCLES!$1:$1,0)+WEEKDAY(M$6)-1))=0,"",INDIRECT("CYCLES!"&amp;ADDRESS(MATCH($A36,CYCLES!$A:$A,0),MATCH("semaine"&amp;INDEX(calendrier!$D:$D,MATCH(M$6,calendrier!$A:$A,0)),CYCLES!$1:$1,0)+WEEKDAY(M$6)-1)))</f>
        <v>#N/A</v>
      </c>
      <c r="N36" s="47" t="e">
        <f ca="1">IF(INDIRECT("CYCLES!"&amp;ADDRESS(MATCH($A36,CYCLES!$A:$A,0),MATCH("semaine"&amp;INDEX(calendrier!$D:$D,MATCH(N$6,calendrier!$A:$A,0)),CYCLES!$1:$1,0)+WEEKDAY(N$6)-1))=0,"",INDIRECT("CYCLES!"&amp;ADDRESS(MATCH($A36,CYCLES!$A:$A,0),MATCH("semaine"&amp;INDEX(calendrier!$D:$D,MATCH(N$6,calendrier!$A:$A,0)),CYCLES!$1:$1,0)+WEEKDAY(N$6)-1)))</f>
        <v>#N/A</v>
      </c>
      <c r="O36" s="47" t="e">
        <f ca="1">IF(INDIRECT("CYCLES!"&amp;ADDRESS(MATCH($A36,CYCLES!$A:$A,0),MATCH("semaine"&amp;INDEX(calendrier!$D:$D,MATCH(O$6,calendrier!$A:$A,0)),CYCLES!$1:$1,0)+WEEKDAY(O$6)-1))=0,"",INDIRECT("CYCLES!"&amp;ADDRESS(MATCH($A36,CYCLES!$A:$A,0),MATCH("semaine"&amp;INDEX(calendrier!$D:$D,MATCH(O$6,calendrier!$A:$A,0)),CYCLES!$1:$1,0)+WEEKDAY(O$6)-1)))</f>
        <v>#N/A</v>
      </c>
      <c r="P36" s="47" t="e">
        <f ca="1">IF(INDIRECT("CYCLES!"&amp;ADDRESS(MATCH($A36,CYCLES!$A:$A,0),MATCH("semaine"&amp;INDEX(calendrier!$D:$D,MATCH(P$6,calendrier!$A:$A,0)),CYCLES!$1:$1,0)+WEEKDAY(P$6)-1))=0,"",INDIRECT("CYCLES!"&amp;ADDRESS(MATCH($A36,CYCLES!$A:$A,0),MATCH("semaine"&amp;INDEX(calendrier!$D:$D,MATCH(P$6,calendrier!$A:$A,0)),CYCLES!$1:$1,0)+WEEKDAY(P$6)-1)))</f>
        <v>#N/A</v>
      </c>
      <c r="Q36" s="47" t="e">
        <f ca="1">IF(INDIRECT("CYCLES!"&amp;ADDRESS(MATCH($A36,CYCLES!$A:$A,0),MATCH("semaine"&amp;INDEX(calendrier!$D:$D,MATCH(Q$6,calendrier!$A:$A,0)),CYCLES!$1:$1,0)+WEEKDAY(Q$6)-1))=0,"",INDIRECT("CYCLES!"&amp;ADDRESS(MATCH($A36,CYCLES!$A:$A,0),MATCH("semaine"&amp;INDEX(calendrier!$D:$D,MATCH(Q$6,calendrier!$A:$A,0)),CYCLES!$1:$1,0)+WEEKDAY(Q$6)-1)))</f>
        <v>#N/A</v>
      </c>
      <c r="R36" s="47" t="e">
        <f ca="1">IF(INDIRECT("CYCLES!"&amp;ADDRESS(MATCH($A36,CYCLES!$A:$A,0),MATCH("semaine"&amp;INDEX(calendrier!$D:$D,MATCH(R$6,calendrier!$A:$A,0)),CYCLES!$1:$1,0)+WEEKDAY(R$6)-1))=0,"",INDIRECT("CYCLES!"&amp;ADDRESS(MATCH($A36,CYCLES!$A:$A,0),MATCH("semaine"&amp;INDEX(calendrier!$D:$D,MATCH(R$6,calendrier!$A:$A,0)),CYCLES!$1:$1,0)+WEEKDAY(R$6)-1)))</f>
        <v>#N/A</v>
      </c>
      <c r="S36" s="47" t="e">
        <f ca="1">IF(INDIRECT("CYCLES!"&amp;ADDRESS(MATCH($A36,CYCLES!$A:$A,0),MATCH("semaine"&amp;INDEX(calendrier!$D:$D,MATCH(S$6,calendrier!$A:$A,0)),CYCLES!$1:$1,0)+WEEKDAY(S$6)-1))=0,"",INDIRECT("CYCLES!"&amp;ADDRESS(MATCH($A36,CYCLES!$A:$A,0),MATCH("semaine"&amp;INDEX(calendrier!$D:$D,MATCH(S$6,calendrier!$A:$A,0)),CYCLES!$1:$1,0)+WEEKDAY(S$6)-1)))</f>
        <v>#N/A</v>
      </c>
      <c r="T36" s="47" t="e">
        <f ca="1">IF(INDIRECT("CYCLES!"&amp;ADDRESS(MATCH($A36,CYCLES!$A:$A,0),MATCH("semaine"&amp;INDEX(calendrier!$D:$D,MATCH(T$6,calendrier!$A:$A,0)),CYCLES!$1:$1,0)+WEEKDAY(T$6)-1))=0,"",INDIRECT("CYCLES!"&amp;ADDRESS(MATCH($A36,CYCLES!$A:$A,0),MATCH("semaine"&amp;INDEX(calendrier!$D:$D,MATCH(T$6,calendrier!$A:$A,0)),CYCLES!$1:$1,0)+WEEKDAY(T$6)-1)))</f>
        <v>#N/A</v>
      </c>
      <c r="U36" s="47" t="e">
        <f ca="1">IF(INDIRECT("CYCLES!"&amp;ADDRESS(MATCH($A36,CYCLES!$A:$A,0),MATCH("semaine"&amp;INDEX(calendrier!$D:$D,MATCH(U$6,calendrier!$A:$A,0)),CYCLES!$1:$1,0)+WEEKDAY(U$6)-1))=0,"",INDIRECT("CYCLES!"&amp;ADDRESS(MATCH($A36,CYCLES!$A:$A,0),MATCH("semaine"&amp;INDEX(calendrier!$D:$D,MATCH(U$6,calendrier!$A:$A,0)),CYCLES!$1:$1,0)+WEEKDAY(U$6)-1)))</f>
        <v>#N/A</v>
      </c>
      <c r="V36" s="47" t="e">
        <f ca="1">IF(INDIRECT("CYCLES!"&amp;ADDRESS(MATCH($A36,CYCLES!$A:$A,0),MATCH("semaine"&amp;INDEX(calendrier!$D:$D,MATCH(V$6,calendrier!$A:$A,0)),CYCLES!$1:$1,0)+WEEKDAY(V$6)-1))=0,"",INDIRECT("CYCLES!"&amp;ADDRESS(MATCH($A36,CYCLES!$A:$A,0),MATCH("semaine"&amp;INDEX(calendrier!$D:$D,MATCH(V$6,calendrier!$A:$A,0)),CYCLES!$1:$1,0)+WEEKDAY(V$6)-1)))</f>
        <v>#N/A</v>
      </c>
      <c r="W36" s="47" t="e">
        <f ca="1">IF(INDIRECT("CYCLES!"&amp;ADDRESS(MATCH($A36,CYCLES!$A:$A,0),MATCH("semaine"&amp;INDEX(calendrier!$D:$D,MATCH(W$6,calendrier!$A:$A,0)),CYCLES!$1:$1,0)+WEEKDAY(W$6)-1))=0,"",INDIRECT("CYCLES!"&amp;ADDRESS(MATCH($A36,CYCLES!$A:$A,0),MATCH("semaine"&amp;INDEX(calendrier!$D:$D,MATCH(W$6,calendrier!$A:$A,0)),CYCLES!$1:$1,0)+WEEKDAY(W$6)-1)))</f>
        <v>#N/A</v>
      </c>
      <c r="X36" s="47" t="e">
        <f ca="1">IF(INDIRECT("CYCLES!"&amp;ADDRESS(MATCH($A36,CYCLES!$A:$A,0),MATCH("semaine"&amp;INDEX(calendrier!$D:$D,MATCH(X$6,calendrier!$A:$A,0)),CYCLES!$1:$1,0)+WEEKDAY(X$6)-1))=0,"",INDIRECT("CYCLES!"&amp;ADDRESS(MATCH($A36,CYCLES!$A:$A,0),MATCH("semaine"&amp;INDEX(calendrier!$D:$D,MATCH(X$6,calendrier!$A:$A,0)),CYCLES!$1:$1,0)+WEEKDAY(X$6)-1)))</f>
        <v>#N/A</v>
      </c>
      <c r="Y36" s="47" t="e">
        <f ca="1">IF(INDIRECT("CYCLES!"&amp;ADDRESS(MATCH($A36,CYCLES!$A:$A,0),MATCH("semaine"&amp;INDEX(calendrier!$D:$D,MATCH(Y$6,calendrier!$A:$A,0)),CYCLES!$1:$1,0)+WEEKDAY(Y$6)-1))=0,"",INDIRECT("CYCLES!"&amp;ADDRESS(MATCH($A36,CYCLES!$A:$A,0),MATCH("semaine"&amp;INDEX(calendrier!$D:$D,MATCH(Y$6,calendrier!$A:$A,0)),CYCLES!$1:$1,0)+WEEKDAY(Y$6)-1)))</f>
        <v>#N/A</v>
      </c>
      <c r="Z36" s="47" t="e">
        <f ca="1">IF(INDIRECT("CYCLES!"&amp;ADDRESS(MATCH($A36,CYCLES!$A:$A,0),MATCH("semaine"&amp;INDEX(calendrier!$D:$D,MATCH(Z$6,calendrier!$A:$A,0)),CYCLES!$1:$1,0)+WEEKDAY(Z$6)-1))=0,"",INDIRECT("CYCLES!"&amp;ADDRESS(MATCH($A36,CYCLES!$A:$A,0),MATCH("semaine"&amp;INDEX(calendrier!$D:$D,MATCH(Z$6,calendrier!$A:$A,0)),CYCLES!$1:$1,0)+WEEKDAY(Z$6)-1)))</f>
        <v>#N/A</v>
      </c>
      <c r="AA36" s="47" t="e">
        <f ca="1">IF(INDIRECT("CYCLES!"&amp;ADDRESS(MATCH($A36,CYCLES!$A:$A,0),MATCH("semaine"&amp;INDEX(calendrier!$D:$D,MATCH(AA$6,calendrier!$A:$A,0)),CYCLES!$1:$1,0)+WEEKDAY(AA$6)-1))=0,"",INDIRECT("CYCLES!"&amp;ADDRESS(MATCH($A36,CYCLES!$A:$A,0),MATCH("semaine"&amp;INDEX(calendrier!$D:$D,MATCH(AA$6,calendrier!$A:$A,0)),CYCLES!$1:$1,0)+WEEKDAY(AA$6)-1)))</f>
        <v>#N/A</v>
      </c>
      <c r="AB36" s="47" t="e">
        <f ca="1">IF(INDIRECT("CYCLES!"&amp;ADDRESS(MATCH($A36,CYCLES!$A:$A,0),MATCH("semaine"&amp;INDEX(calendrier!$D:$D,MATCH(AB$6,calendrier!$A:$A,0)),CYCLES!$1:$1,0)+WEEKDAY(AB$6)-1))=0,"",INDIRECT("CYCLES!"&amp;ADDRESS(MATCH($A36,CYCLES!$A:$A,0),MATCH("semaine"&amp;INDEX(calendrier!$D:$D,MATCH(AB$6,calendrier!$A:$A,0)),CYCLES!$1:$1,0)+WEEKDAY(AB$6)-1)))</f>
        <v>#N/A</v>
      </c>
      <c r="AC36" s="47" t="e">
        <f ca="1">IF(INDIRECT("CYCLES!"&amp;ADDRESS(MATCH($A36,CYCLES!$A:$A,0),MATCH("semaine"&amp;INDEX(calendrier!$D:$D,MATCH(AC$6,calendrier!$A:$A,0)),CYCLES!$1:$1,0)+WEEKDAY(AC$6)-1))=0,"",INDIRECT("CYCLES!"&amp;ADDRESS(MATCH($A36,CYCLES!$A:$A,0),MATCH("semaine"&amp;INDEX(calendrier!$D:$D,MATCH(AC$6,calendrier!$A:$A,0)),CYCLES!$1:$1,0)+WEEKDAY(AC$6)-1)))</f>
        <v>#N/A</v>
      </c>
      <c r="AD36" s="47" t="e">
        <f ca="1">IF(INDIRECT("CYCLES!"&amp;ADDRESS(MATCH($A36,CYCLES!$A:$A,0),MATCH("semaine"&amp;INDEX(calendrier!$D:$D,MATCH(AD$6,calendrier!$A:$A,0)),CYCLES!$1:$1,0)+WEEKDAY(AD$6)-1))=0,"",INDIRECT("CYCLES!"&amp;ADDRESS(MATCH($A36,CYCLES!$A:$A,0),MATCH("semaine"&amp;INDEX(calendrier!$D:$D,MATCH(AD$6,calendrier!$A:$A,0)),CYCLES!$1:$1,0)+WEEKDAY(AD$6)-1)))</f>
        <v>#N/A</v>
      </c>
      <c r="AE36" s="47" t="e">
        <f ca="1">IF(INDIRECT("CYCLES!"&amp;ADDRESS(MATCH($A36,CYCLES!$A:$A,0),MATCH("semaine"&amp;INDEX(calendrier!$D:$D,MATCH(AE$6,calendrier!$A:$A,0)),CYCLES!$1:$1,0)+WEEKDAY(AE$6)-1))=0,"",INDIRECT("CYCLES!"&amp;ADDRESS(MATCH($A36,CYCLES!$A:$A,0),MATCH("semaine"&amp;INDEX(calendrier!$D:$D,MATCH(AE$6,calendrier!$A:$A,0)),CYCLES!$1:$1,0)+WEEKDAY(AE$6)-1)))</f>
        <v>#N/A</v>
      </c>
      <c r="AF36" s="47" t="e">
        <f ca="1">IF(INDIRECT("CYCLES!"&amp;ADDRESS(MATCH($A36,CYCLES!$A:$A,0),MATCH("semaine"&amp;INDEX(calendrier!$D:$D,MATCH(AF$6,calendrier!$A:$A,0)),CYCLES!$1:$1,0)+WEEKDAY(AF$6)-1))=0,"",INDIRECT("CYCLES!"&amp;ADDRESS(MATCH($A36,CYCLES!$A:$A,0),MATCH("semaine"&amp;INDEX(calendrier!$D:$D,MATCH(AF$6,calendrier!$A:$A,0)),CYCLES!$1:$1,0)+WEEKDAY(AF$6)-1)))</f>
        <v>#N/A</v>
      </c>
    </row>
    <row r="37" spans="1:32" hidden="1" x14ac:dyDescent="0.25">
      <c r="A37" s="110" t="str">
        <f>IF(A36=0,"0","")</f>
        <v>0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</row>
    <row r="38" spans="1:32" s="27" customFormat="1" hidden="1" x14ac:dyDescent="0.25">
      <c r="A38" s="112" t="str">
        <f>IF(A36=0,"0","")</f>
        <v>0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</row>
    <row r="39" spans="1:32" hidden="1" x14ac:dyDescent="0.25">
      <c r="A39" s="110">
        <f>IF($B$2=liste_Noms!$B$1,liste_Noms!B10,IF($B$2=liste_Noms!$C$1,liste_Noms!C10,IF($B$2=liste_Noms!$D$1,liste_Noms!D10,IF($B$2=liste_Noms!$E$1,liste_Noms!E10,IF($B$2=liste_Noms!$F$1,liste_Noms!F10,IF($B$2=liste_Noms!$G$1,liste_Noms!G10,IF($B$2=liste_Noms!$H$1,liste_Noms!H10,"service?")))))))</f>
        <v>0</v>
      </c>
      <c r="B39" s="47" t="e">
        <f ca="1">IF(INDIRECT("CYCLES!"&amp;ADDRESS(MATCH($A39,CYCLES!$A:$A,0),MATCH("semaine"&amp;INDEX(calendrier!$D:$D,MATCH(B$6,calendrier!$A:$A,0)),CYCLES!$1:$1,0)+WEEKDAY(B$6)-1))=0,"",INDIRECT("CYCLES!"&amp;ADDRESS(MATCH($A39,CYCLES!$A:$A,0),MATCH("semaine"&amp;INDEX(calendrier!$D:$D,MATCH(B$6,calendrier!$A:$A,0)),CYCLES!$1:$1,0)+WEEKDAY(B$6)-1)))</f>
        <v>#N/A</v>
      </c>
      <c r="C39" s="47" t="e">
        <f ca="1">IF(INDIRECT("CYCLES!"&amp;ADDRESS(MATCH($A39,CYCLES!$A:$A,0),MATCH("semaine"&amp;INDEX(calendrier!$D:$D,MATCH(C$6,calendrier!$A:$A,0)),CYCLES!$1:$1,0)+WEEKDAY(C$6)-1))=0,"",INDIRECT("CYCLES!"&amp;ADDRESS(MATCH($A39,CYCLES!$A:$A,0),MATCH("semaine"&amp;INDEX(calendrier!$D:$D,MATCH(C$6,calendrier!$A:$A,0)),CYCLES!$1:$1,0)+WEEKDAY(C$6)-1)))</f>
        <v>#N/A</v>
      </c>
      <c r="D39" s="47" t="e">
        <f ca="1">IF(INDIRECT("CYCLES!"&amp;ADDRESS(MATCH($A39,CYCLES!$A:$A,0),MATCH("semaine"&amp;INDEX(calendrier!$D:$D,MATCH(D$6,calendrier!$A:$A,0)),CYCLES!$1:$1,0)+WEEKDAY(D$6)-1))=0,"",INDIRECT("CYCLES!"&amp;ADDRESS(MATCH($A39,CYCLES!$A:$A,0),MATCH("semaine"&amp;INDEX(calendrier!$D:$D,MATCH(D$6,calendrier!$A:$A,0)),CYCLES!$1:$1,0)+WEEKDAY(D$6)-1)))</f>
        <v>#N/A</v>
      </c>
      <c r="E39" s="47" t="e">
        <f ca="1">IF(INDIRECT("CYCLES!"&amp;ADDRESS(MATCH($A39,CYCLES!$A:$A,0),MATCH("semaine"&amp;INDEX(calendrier!$D:$D,MATCH(E$6,calendrier!$A:$A,0)),CYCLES!$1:$1,0)+WEEKDAY(E$6)-1))=0,"",INDIRECT("CYCLES!"&amp;ADDRESS(MATCH($A39,CYCLES!$A:$A,0),MATCH("semaine"&amp;INDEX(calendrier!$D:$D,MATCH(E$6,calendrier!$A:$A,0)),CYCLES!$1:$1,0)+WEEKDAY(E$6)-1)))</f>
        <v>#N/A</v>
      </c>
      <c r="F39" s="47" t="e">
        <f ca="1">IF(INDIRECT("CYCLES!"&amp;ADDRESS(MATCH($A39,CYCLES!$A:$A,0),MATCH("semaine"&amp;INDEX(calendrier!$D:$D,MATCH(F$6,calendrier!$A:$A,0)),CYCLES!$1:$1,0)+WEEKDAY(F$6)-1))=0,"",INDIRECT("CYCLES!"&amp;ADDRESS(MATCH($A39,CYCLES!$A:$A,0),MATCH("semaine"&amp;INDEX(calendrier!$D:$D,MATCH(F$6,calendrier!$A:$A,0)),CYCLES!$1:$1,0)+WEEKDAY(F$6)-1)))</f>
        <v>#N/A</v>
      </c>
      <c r="G39" s="47" t="e">
        <f ca="1">IF(INDIRECT("CYCLES!"&amp;ADDRESS(MATCH($A39,CYCLES!$A:$A,0),MATCH("semaine"&amp;INDEX(calendrier!$D:$D,MATCH(G$6,calendrier!$A:$A,0)),CYCLES!$1:$1,0)+WEEKDAY(G$6)-1))=0,"",INDIRECT("CYCLES!"&amp;ADDRESS(MATCH($A39,CYCLES!$A:$A,0),MATCH("semaine"&amp;INDEX(calendrier!$D:$D,MATCH(G$6,calendrier!$A:$A,0)),CYCLES!$1:$1,0)+WEEKDAY(G$6)-1)))</f>
        <v>#N/A</v>
      </c>
      <c r="H39" s="47" t="e">
        <f ca="1">IF(INDIRECT("CYCLES!"&amp;ADDRESS(MATCH($A39,CYCLES!$A:$A,0),MATCH("semaine"&amp;INDEX(calendrier!$D:$D,MATCH(H$6,calendrier!$A:$A,0)),CYCLES!$1:$1,0)+WEEKDAY(H$6)-1))=0,"",INDIRECT("CYCLES!"&amp;ADDRESS(MATCH($A39,CYCLES!$A:$A,0),MATCH("semaine"&amp;INDEX(calendrier!$D:$D,MATCH(H$6,calendrier!$A:$A,0)),CYCLES!$1:$1,0)+WEEKDAY(H$6)-1)))</f>
        <v>#N/A</v>
      </c>
      <c r="I39" s="47" t="e">
        <f ca="1">IF(INDIRECT("CYCLES!"&amp;ADDRESS(MATCH($A39,CYCLES!$A:$A,0),MATCH("semaine"&amp;INDEX(calendrier!$D:$D,MATCH(I$6,calendrier!$A:$A,0)),CYCLES!$1:$1,0)+WEEKDAY(I$6)-1))=0,"",INDIRECT("CYCLES!"&amp;ADDRESS(MATCH($A39,CYCLES!$A:$A,0),MATCH("semaine"&amp;INDEX(calendrier!$D:$D,MATCH(I$6,calendrier!$A:$A,0)),CYCLES!$1:$1,0)+WEEKDAY(I$6)-1)))</f>
        <v>#N/A</v>
      </c>
      <c r="J39" s="47" t="e">
        <f ca="1">IF(INDIRECT("CYCLES!"&amp;ADDRESS(MATCH($A39,CYCLES!$A:$A,0),MATCH("semaine"&amp;INDEX(calendrier!$D:$D,MATCH(J$6,calendrier!$A:$A,0)),CYCLES!$1:$1,0)+WEEKDAY(J$6)-1))=0,"",INDIRECT("CYCLES!"&amp;ADDRESS(MATCH($A39,CYCLES!$A:$A,0),MATCH("semaine"&amp;INDEX(calendrier!$D:$D,MATCH(J$6,calendrier!$A:$A,0)),CYCLES!$1:$1,0)+WEEKDAY(J$6)-1)))</f>
        <v>#N/A</v>
      </c>
      <c r="K39" s="47" t="e">
        <f ca="1">IF(INDIRECT("CYCLES!"&amp;ADDRESS(MATCH($A39,CYCLES!$A:$A,0),MATCH("semaine"&amp;INDEX(calendrier!$D:$D,MATCH(K$6,calendrier!$A:$A,0)),CYCLES!$1:$1,0)+WEEKDAY(K$6)-1))=0,"",INDIRECT("CYCLES!"&amp;ADDRESS(MATCH($A39,CYCLES!$A:$A,0),MATCH("semaine"&amp;INDEX(calendrier!$D:$D,MATCH(K$6,calendrier!$A:$A,0)),CYCLES!$1:$1,0)+WEEKDAY(K$6)-1)))</f>
        <v>#N/A</v>
      </c>
      <c r="L39" s="47" t="e">
        <f ca="1">IF(INDIRECT("CYCLES!"&amp;ADDRESS(MATCH($A39,CYCLES!$A:$A,0),MATCH("semaine"&amp;INDEX(calendrier!$D:$D,MATCH(L$6,calendrier!$A:$A,0)),CYCLES!$1:$1,0)+WEEKDAY(L$6)-1))=0,"",INDIRECT("CYCLES!"&amp;ADDRESS(MATCH($A39,CYCLES!$A:$A,0),MATCH("semaine"&amp;INDEX(calendrier!$D:$D,MATCH(L$6,calendrier!$A:$A,0)),CYCLES!$1:$1,0)+WEEKDAY(L$6)-1)))</f>
        <v>#N/A</v>
      </c>
      <c r="M39" s="47" t="e">
        <f ca="1">IF(INDIRECT("CYCLES!"&amp;ADDRESS(MATCH($A39,CYCLES!$A:$A,0),MATCH("semaine"&amp;INDEX(calendrier!$D:$D,MATCH(M$6,calendrier!$A:$A,0)),CYCLES!$1:$1,0)+WEEKDAY(M$6)-1))=0,"",INDIRECT("CYCLES!"&amp;ADDRESS(MATCH($A39,CYCLES!$A:$A,0),MATCH("semaine"&amp;INDEX(calendrier!$D:$D,MATCH(M$6,calendrier!$A:$A,0)),CYCLES!$1:$1,0)+WEEKDAY(M$6)-1)))</f>
        <v>#N/A</v>
      </c>
      <c r="N39" s="47" t="e">
        <f ca="1">IF(INDIRECT("CYCLES!"&amp;ADDRESS(MATCH($A39,CYCLES!$A:$A,0),MATCH("semaine"&amp;INDEX(calendrier!$D:$D,MATCH(N$6,calendrier!$A:$A,0)),CYCLES!$1:$1,0)+WEEKDAY(N$6)-1))=0,"",INDIRECT("CYCLES!"&amp;ADDRESS(MATCH($A39,CYCLES!$A:$A,0),MATCH("semaine"&amp;INDEX(calendrier!$D:$D,MATCH(N$6,calendrier!$A:$A,0)),CYCLES!$1:$1,0)+WEEKDAY(N$6)-1)))</f>
        <v>#N/A</v>
      </c>
      <c r="O39" s="47" t="e">
        <f ca="1">IF(INDIRECT("CYCLES!"&amp;ADDRESS(MATCH($A39,CYCLES!$A:$A,0),MATCH("semaine"&amp;INDEX(calendrier!$D:$D,MATCH(O$6,calendrier!$A:$A,0)),CYCLES!$1:$1,0)+WEEKDAY(O$6)-1))=0,"",INDIRECT("CYCLES!"&amp;ADDRESS(MATCH($A39,CYCLES!$A:$A,0),MATCH("semaine"&amp;INDEX(calendrier!$D:$D,MATCH(O$6,calendrier!$A:$A,0)),CYCLES!$1:$1,0)+WEEKDAY(O$6)-1)))</f>
        <v>#N/A</v>
      </c>
      <c r="P39" s="47" t="e">
        <f ca="1">IF(INDIRECT("CYCLES!"&amp;ADDRESS(MATCH($A39,CYCLES!$A:$A,0),MATCH("semaine"&amp;INDEX(calendrier!$D:$D,MATCH(P$6,calendrier!$A:$A,0)),CYCLES!$1:$1,0)+WEEKDAY(P$6)-1))=0,"",INDIRECT("CYCLES!"&amp;ADDRESS(MATCH($A39,CYCLES!$A:$A,0),MATCH("semaine"&amp;INDEX(calendrier!$D:$D,MATCH(P$6,calendrier!$A:$A,0)),CYCLES!$1:$1,0)+WEEKDAY(P$6)-1)))</f>
        <v>#N/A</v>
      </c>
      <c r="Q39" s="47" t="e">
        <f ca="1">IF(INDIRECT("CYCLES!"&amp;ADDRESS(MATCH($A39,CYCLES!$A:$A,0),MATCH("semaine"&amp;INDEX(calendrier!$D:$D,MATCH(Q$6,calendrier!$A:$A,0)),CYCLES!$1:$1,0)+WEEKDAY(Q$6)-1))=0,"",INDIRECT("CYCLES!"&amp;ADDRESS(MATCH($A39,CYCLES!$A:$A,0),MATCH("semaine"&amp;INDEX(calendrier!$D:$D,MATCH(Q$6,calendrier!$A:$A,0)),CYCLES!$1:$1,0)+WEEKDAY(Q$6)-1)))</f>
        <v>#N/A</v>
      </c>
      <c r="R39" s="47" t="e">
        <f ca="1">IF(INDIRECT("CYCLES!"&amp;ADDRESS(MATCH($A39,CYCLES!$A:$A,0),MATCH("semaine"&amp;INDEX(calendrier!$D:$D,MATCH(R$6,calendrier!$A:$A,0)),CYCLES!$1:$1,0)+WEEKDAY(R$6)-1))=0,"",INDIRECT("CYCLES!"&amp;ADDRESS(MATCH($A39,CYCLES!$A:$A,0),MATCH("semaine"&amp;INDEX(calendrier!$D:$D,MATCH(R$6,calendrier!$A:$A,0)),CYCLES!$1:$1,0)+WEEKDAY(R$6)-1)))</f>
        <v>#N/A</v>
      </c>
      <c r="S39" s="47" t="e">
        <f ca="1">IF(INDIRECT("CYCLES!"&amp;ADDRESS(MATCH($A39,CYCLES!$A:$A,0),MATCH("semaine"&amp;INDEX(calendrier!$D:$D,MATCH(S$6,calendrier!$A:$A,0)),CYCLES!$1:$1,0)+WEEKDAY(S$6)-1))=0,"",INDIRECT("CYCLES!"&amp;ADDRESS(MATCH($A39,CYCLES!$A:$A,0),MATCH("semaine"&amp;INDEX(calendrier!$D:$D,MATCH(S$6,calendrier!$A:$A,0)),CYCLES!$1:$1,0)+WEEKDAY(S$6)-1)))</f>
        <v>#N/A</v>
      </c>
      <c r="T39" s="47" t="e">
        <f ca="1">IF(INDIRECT("CYCLES!"&amp;ADDRESS(MATCH($A39,CYCLES!$A:$A,0),MATCH("semaine"&amp;INDEX(calendrier!$D:$D,MATCH(T$6,calendrier!$A:$A,0)),CYCLES!$1:$1,0)+WEEKDAY(T$6)-1))=0,"",INDIRECT("CYCLES!"&amp;ADDRESS(MATCH($A39,CYCLES!$A:$A,0),MATCH("semaine"&amp;INDEX(calendrier!$D:$D,MATCH(T$6,calendrier!$A:$A,0)),CYCLES!$1:$1,0)+WEEKDAY(T$6)-1)))</f>
        <v>#N/A</v>
      </c>
      <c r="U39" s="47" t="e">
        <f ca="1">IF(INDIRECT("CYCLES!"&amp;ADDRESS(MATCH($A39,CYCLES!$A:$A,0),MATCH("semaine"&amp;INDEX(calendrier!$D:$D,MATCH(U$6,calendrier!$A:$A,0)),CYCLES!$1:$1,0)+WEEKDAY(U$6)-1))=0,"",INDIRECT("CYCLES!"&amp;ADDRESS(MATCH($A39,CYCLES!$A:$A,0),MATCH("semaine"&amp;INDEX(calendrier!$D:$D,MATCH(U$6,calendrier!$A:$A,0)),CYCLES!$1:$1,0)+WEEKDAY(U$6)-1)))</f>
        <v>#N/A</v>
      </c>
      <c r="V39" s="47" t="e">
        <f ca="1">IF(INDIRECT("CYCLES!"&amp;ADDRESS(MATCH($A39,CYCLES!$A:$A,0),MATCH("semaine"&amp;INDEX(calendrier!$D:$D,MATCH(V$6,calendrier!$A:$A,0)),CYCLES!$1:$1,0)+WEEKDAY(V$6)-1))=0,"",INDIRECT("CYCLES!"&amp;ADDRESS(MATCH($A39,CYCLES!$A:$A,0),MATCH("semaine"&amp;INDEX(calendrier!$D:$D,MATCH(V$6,calendrier!$A:$A,0)),CYCLES!$1:$1,0)+WEEKDAY(V$6)-1)))</f>
        <v>#N/A</v>
      </c>
      <c r="W39" s="47" t="e">
        <f ca="1">IF(INDIRECT("CYCLES!"&amp;ADDRESS(MATCH($A39,CYCLES!$A:$A,0),MATCH("semaine"&amp;INDEX(calendrier!$D:$D,MATCH(W$6,calendrier!$A:$A,0)),CYCLES!$1:$1,0)+WEEKDAY(W$6)-1))=0,"",INDIRECT("CYCLES!"&amp;ADDRESS(MATCH($A39,CYCLES!$A:$A,0),MATCH("semaine"&amp;INDEX(calendrier!$D:$D,MATCH(W$6,calendrier!$A:$A,0)),CYCLES!$1:$1,0)+WEEKDAY(W$6)-1)))</f>
        <v>#N/A</v>
      </c>
      <c r="X39" s="47" t="e">
        <f ca="1">IF(INDIRECT("CYCLES!"&amp;ADDRESS(MATCH($A39,CYCLES!$A:$A,0),MATCH("semaine"&amp;INDEX(calendrier!$D:$D,MATCH(X$6,calendrier!$A:$A,0)),CYCLES!$1:$1,0)+WEEKDAY(X$6)-1))=0,"",INDIRECT("CYCLES!"&amp;ADDRESS(MATCH($A39,CYCLES!$A:$A,0),MATCH("semaine"&amp;INDEX(calendrier!$D:$D,MATCH(X$6,calendrier!$A:$A,0)),CYCLES!$1:$1,0)+WEEKDAY(X$6)-1)))</f>
        <v>#N/A</v>
      </c>
      <c r="Y39" s="47" t="e">
        <f ca="1">IF(INDIRECT("CYCLES!"&amp;ADDRESS(MATCH($A39,CYCLES!$A:$A,0),MATCH("semaine"&amp;INDEX(calendrier!$D:$D,MATCH(Y$6,calendrier!$A:$A,0)),CYCLES!$1:$1,0)+WEEKDAY(Y$6)-1))=0,"",INDIRECT("CYCLES!"&amp;ADDRESS(MATCH($A39,CYCLES!$A:$A,0),MATCH("semaine"&amp;INDEX(calendrier!$D:$D,MATCH(Y$6,calendrier!$A:$A,0)),CYCLES!$1:$1,0)+WEEKDAY(Y$6)-1)))</f>
        <v>#N/A</v>
      </c>
      <c r="Z39" s="47" t="e">
        <f ca="1">IF(INDIRECT("CYCLES!"&amp;ADDRESS(MATCH($A39,CYCLES!$A:$A,0),MATCH("semaine"&amp;INDEX(calendrier!$D:$D,MATCH(Z$6,calendrier!$A:$A,0)),CYCLES!$1:$1,0)+WEEKDAY(Z$6)-1))=0,"",INDIRECT("CYCLES!"&amp;ADDRESS(MATCH($A39,CYCLES!$A:$A,0),MATCH("semaine"&amp;INDEX(calendrier!$D:$D,MATCH(Z$6,calendrier!$A:$A,0)),CYCLES!$1:$1,0)+WEEKDAY(Z$6)-1)))</f>
        <v>#N/A</v>
      </c>
      <c r="AA39" s="47" t="e">
        <f ca="1">IF(INDIRECT("CYCLES!"&amp;ADDRESS(MATCH($A39,CYCLES!$A:$A,0),MATCH("semaine"&amp;INDEX(calendrier!$D:$D,MATCH(AA$6,calendrier!$A:$A,0)),CYCLES!$1:$1,0)+WEEKDAY(AA$6)-1))=0,"",INDIRECT("CYCLES!"&amp;ADDRESS(MATCH($A39,CYCLES!$A:$A,0),MATCH("semaine"&amp;INDEX(calendrier!$D:$D,MATCH(AA$6,calendrier!$A:$A,0)),CYCLES!$1:$1,0)+WEEKDAY(AA$6)-1)))</f>
        <v>#N/A</v>
      </c>
      <c r="AB39" s="47" t="e">
        <f ca="1">IF(INDIRECT("CYCLES!"&amp;ADDRESS(MATCH($A39,CYCLES!$A:$A,0),MATCH("semaine"&amp;INDEX(calendrier!$D:$D,MATCH(AB$6,calendrier!$A:$A,0)),CYCLES!$1:$1,0)+WEEKDAY(AB$6)-1))=0,"",INDIRECT("CYCLES!"&amp;ADDRESS(MATCH($A39,CYCLES!$A:$A,0),MATCH("semaine"&amp;INDEX(calendrier!$D:$D,MATCH(AB$6,calendrier!$A:$A,0)),CYCLES!$1:$1,0)+WEEKDAY(AB$6)-1)))</f>
        <v>#N/A</v>
      </c>
      <c r="AC39" s="47" t="e">
        <f ca="1">IF(INDIRECT("CYCLES!"&amp;ADDRESS(MATCH($A39,CYCLES!$A:$A,0),MATCH("semaine"&amp;INDEX(calendrier!$D:$D,MATCH(AC$6,calendrier!$A:$A,0)),CYCLES!$1:$1,0)+WEEKDAY(AC$6)-1))=0,"",INDIRECT("CYCLES!"&amp;ADDRESS(MATCH($A39,CYCLES!$A:$A,0),MATCH("semaine"&amp;INDEX(calendrier!$D:$D,MATCH(AC$6,calendrier!$A:$A,0)),CYCLES!$1:$1,0)+WEEKDAY(AC$6)-1)))</f>
        <v>#N/A</v>
      </c>
      <c r="AD39" s="47" t="e">
        <f ca="1">IF(INDIRECT("CYCLES!"&amp;ADDRESS(MATCH($A39,CYCLES!$A:$A,0),MATCH("semaine"&amp;INDEX(calendrier!$D:$D,MATCH(AD$6,calendrier!$A:$A,0)),CYCLES!$1:$1,0)+WEEKDAY(AD$6)-1))=0,"",INDIRECT("CYCLES!"&amp;ADDRESS(MATCH($A39,CYCLES!$A:$A,0),MATCH("semaine"&amp;INDEX(calendrier!$D:$D,MATCH(AD$6,calendrier!$A:$A,0)),CYCLES!$1:$1,0)+WEEKDAY(AD$6)-1)))</f>
        <v>#N/A</v>
      </c>
      <c r="AE39" s="47" t="e">
        <f ca="1">IF(INDIRECT("CYCLES!"&amp;ADDRESS(MATCH($A39,CYCLES!$A:$A,0),MATCH("semaine"&amp;INDEX(calendrier!$D:$D,MATCH(AE$6,calendrier!$A:$A,0)),CYCLES!$1:$1,0)+WEEKDAY(AE$6)-1))=0,"",INDIRECT("CYCLES!"&amp;ADDRESS(MATCH($A39,CYCLES!$A:$A,0),MATCH("semaine"&amp;INDEX(calendrier!$D:$D,MATCH(AE$6,calendrier!$A:$A,0)),CYCLES!$1:$1,0)+WEEKDAY(AE$6)-1)))</f>
        <v>#N/A</v>
      </c>
      <c r="AF39" s="47" t="e">
        <f ca="1">IF(INDIRECT("CYCLES!"&amp;ADDRESS(MATCH($A39,CYCLES!$A:$A,0),MATCH("semaine"&amp;INDEX(calendrier!$D:$D,MATCH(AF$6,calendrier!$A:$A,0)),CYCLES!$1:$1,0)+WEEKDAY(AF$6)-1))=0,"",INDIRECT("CYCLES!"&amp;ADDRESS(MATCH($A39,CYCLES!$A:$A,0),MATCH("semaine"&amp;INDEX(calendrier!$D:$D,MATCH(AF$6,calendrier!$A:$A,0)),CYCLES!$1:$1,0)+WEEKDAY(AF$6)-1)))</f>
        <v>#N/A</v>
      </c>
    </row>
    <row r="40" spans="1:32" hidden="1" x14ac:dyDescent="0.25">
      <c r="A40" s="110" t="str">
        <f>IF(A39=0,"0","")</f>
        <v>0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</row>
    <row r="41" spans="1:32" s="27" customFormat="1" hidden="1" x14ac:dyDescent="0.25">
      <c r="A41" s="112" t="str">
        <f>IF(A39=0,"0","")</f>
        <v>0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</row>
    <row r="42" spans="1:32" x14ac:dyDescent="0.25">
      <c r="A42" s="110" t="str">
        <f>IF($B$2=liste_Noms!$B$1,liste_Noms!B16,IF($B$2=liste_Noms!$C$1,liste_Noms!C16,IF($B$2=liste_Noms!$D$1,liste_Noms!D16,IF($B$2=liste_Noms!$E$1,liste_Noms!E16,IF($B$2=liste_Noms!$F$1,liste_Noms!F16,IF($B$2=liste_Noms!$G$1,liste_Noms!G16,IF($B$2=liste_Noms!$H$1,liste_Noms!H16,"service?")))))))</f>
        <v>PASCAL</v>
      </c>
      <c r="B42" s="47" t="str">
        <f ca="1">IF(INDIRECT("CYCLES!"&amp;ADDRESS(MATCH($A42,CYCLES!$A:$A,0),MATCH("semaine"&amp;INDEX(calendrier!$D:$D,MATCH(B$6,calendrier!$A:$A,0)),CYCLES!$1:$1,0)+WEEKDAY(B$6)-1))=0,"",INDIRECT("CYCLES!"&amp;ADDRESS(MATCH($A42,CYCLES!$A:$A,0),MATCH("semaine"&amp;INDEX(calendrier!$D:$D,MATCH(B$6,calendrier!$A:$A,0)),CYCLES!$1:$1,0)+WEEKDAY(B$6)-1)))</f>
        <v>ORTHO</v>
      </c>
      <c r="C42" s="47" t="str">
        <f ca="1">IF(INDIRECT("CYCLES!"&amp;ADDRESS(MATCH($A42,CYCLES!$A:$A,0),MATCH("semaine"&amp;INDEX(calendrier!$D:$D,MATCH(C$6,calendrier!$A:$A,0)),CYCLES!$1:$1,0)+WEEKDAY(C$6)-1))=0,"",INDIRECT("CYCLES!"&amp;ADDRESS(MATCH($A42,CYCLES!$A:$A,0),MATCH("semaine"&amp;INDEX(calendrier!$D:$D,MATCH(C$6,calendrier!$A:$A,0)),CYCLES!$1:$1,0)+WEEKDAY(C$6)-1)))</f>
        <v>ORTHO</v>
      </c>
      <c r="D42" s="47" t="str">
        <f ca="1">IF(INDIRECT("CYCLES!"&amp;ADDRESS(MATCH($A42,CYCLES!$A:$A,0),MATCH("semaine"&amp;INDEX(calendrier!$D:$D,MATCH(D$6,calendrier!$A:$A,0)),CYCLES!$1:$1,0)+WEEKDAY(D$6)-1))=0,"",INDIRECT("CYCLES!"&amp;ADDRESS(MATCH($A42,CYCLES!$A:$A,0),MATCH("semaine"&amp;INDEX(calendrier!$D:$D,MATCH(D$6,calendrier!$A:$A,0)),CYCLES!$1:$1,0)+WEEKDAY(D$6)-1)))</f>
        <v/>
      </c>
      <c r="E42" s="47" t="str">
        <f ca="1">IF(INDIRECT("CYCLES!"&amp;ADDRESS(MATCH($A42,CYCLES!$A:$A,0),MATCH("semaine"&amp;INDEX(calendrier!$D:$D,MATCH(E$6,calendrier!$A:$A,0)),CYCLES!$1:$1,0)+WEEKDAY(E$6)-1))=0,"",INDIRECT("CYCLES!"&amp;ADDRESS(MATCH($A42,CYCLES!$A:$A,0),MATCH("semaine"&amp;INDEX(calendrier!$D:$D,MATCH(E$6,calendrier!$A:$A,0)),CYCLES!$1:$1,0)+WEEKDAY(E$6)-1)))</f>
        <v>sem4</v>
      </c>
      <c r="F42" s="47" t="str">
        <f ca="1">IF(INDIRECT("CYCLES!"&amp;ADDRESS(MATCH($A42,CYCLES!$A:$A,0),MATCH("semaine"&amp;INDEX(calendrier!$D:$D,MATCH(F$6,calendrier!$A:$A,0)),CYCLES!$1:$1,0)+WEEKDAY(F$6)-1))=0,"",INDIRECT("CYCLES!"&amp;ADDRESS(MATCH($A42,CYCLES!$A:$A,0),MATCH("semaine"&amp;INDEX(calendrier!$D:$D,MATCH(F$6,calendrier!$A:$A,0)),CYCLES!$1:$1,0)+WEEKDAY(F$6)-1)))</f>
        <v>ORTHO</v>
      </c>
      <c r="G42" s="47" t="str">
        <f ca="1">IF(INDIRECT("CYCLES!"&amp;ADDRESS(MATCH($A42,CYCLES!$A:$A,0),MATCH("semaine"&amp;INDEX(calendrier!$D:$D,MATCH(G$6,calendrier!$A:$A,0)),CYCLES!$1:$1,0)+WEEKDAY(G$6)-1))=0,"",INDIRECT("CYCLES!"&amp;ADDRESS(MATCH($A42,CYCLES!$A:$A,0),MATCH("semaine"&amp;INDEX(calendrier!$D:$D,MATCH(G$6,calendrier!$A:$A,0)),CYCLES!$1:$1,0)+WEEKDAY(G$6)-1)))</f>
        <v>ORTHO</v>
      </c>
      <c r="H42" s="47" t="str">
        <f ca="1">IF(INDIRECT("CYCLES!"&amp;ADDRESS(MATCH($A42,CYCLES!$A:$A,0),MATCH("semaine"&amp;INDEX(calendrier!$D:$D,MATCH(H$6,calendrier!$A:$A,0)),CYCLES!$1:$1,0)+WEEKDAY(H$6)-1))=0,"",INDIRECT("CYCLES!"&amp;ADDRESS(MATCH($A42,CYCLES!$A:$A,0),MATCH("semaine"&amp;INDEX(calendrier!$D:$D,MATCH(H$6,calendrier!$A:$A,0)),CYCLES!$1:$1,0)+WEEKDAY(H$6)-1)))</f>
        <v/>
      </c>
      <c r="I42" s="47" t="str">
        <f ca="1">IF(INDIRECT("CYCLES!"&amp;ADDRESS(MATCH($A42,CYCLES!$A:$A,0),MATCH("semaine"&amp;INDEX(calendrier!$D:$D,MATCH(I$6,calendrier!$A:$A,0)),CYCLES!$1:$1,0)+WEEKDAY(I$6)-1))=0,"",INDIRECT("CYCLES!"&amp;ADDRESS(MATCH($A42,CYCLES!$A:$A,0),MATCH("semaine"&amp;INDEX(calendrier!$D:$D,MATCH(I$6,calendrier!$A:$A,0)),CYCLES!$1:$1,0)+WEEKDAY(I$6)-1)))</f>
        <v/>
      </c>
      <c r="J42" s="47" t="str">
        <f ca="1">IF(INDIRECT("CYCLES!"&amp;ADDRESS(MATCH($A42,CYCLES!$A:$A,0),MATCH("semaine"&amp;INDEX(calendrier!$D:$D,MATCH(J$6,calendrier!$A:$A,0)),CYCLES!$1:$1,0)+WEEKDAY(J$6)-1))=0,"",INDIRECT("CYCLES!"&amp;ADDRESS(MATCH($A42,CYCLES!$A:$A,0),MATCH("semaine"&amp;INDEX(calendrier!$D:$D,MATCH(J$6,calendrier!$A:$A,0)),CYCLES!$1:$1,0)+WEEKDAY(J$6)-1)))</f>
        <v>SSR</v>
      </c>
      <c r="K42" s="47" t="str">
        <f ca="1">IF(INDIRECT("CYCLES!"&amp;ADDRESS(MATCH($A42,CYCLES!$A:$A,0),MATCH("semaine"&amp;INDEX(calendrier!$D:$D,MATCH(K$6,calendrier!$A:$A,0)),CYCLES!$1:$1,0)+WEEKDAY(K$6)-1))=0,"",INDIRECT("CYCLES!"&amp;ADDRESS(MATCH($A42,CYCLES!$A:$A,0),MATCH("semaine"&amp;INDEX(calendrier!$D:$D,MATCH(K$6,calendrier!$A:$A,0)),CYCLES!$1:$1,0)+WEEKDAY(K$6)-1)))</f>
        <v/>
      </c>
      <c r="L42" s="47" t="str">
        <f ca="1">IF(INDIRECT("CYCLES!"&amp;ADDRESS(MATCH($A42,CYCLES!$A:$A,0),MATCH("semaine"&amp;INDEX(calendrier!$D:$D,MATCH(L$6,calendrier!$A:$A,0)),CYCLES!$1:$1,0)+WEEKDAY(L$6)-1))=0,"",INDIRECT("CYCLES!"&amp;ADDRESS(MATCH($A42,CYCLES!$A:$A,0),MATCH("semaine"&amp;INDEX(calendrier!$D:$D,MATCH(L$6,calendrier!$A:$A,0)),CYCLES!$1:$1,0)+WEEKDAY(L$6)-1)))</f>
        <v/>
      </c>
      <c r="M42" s="47" t="str">
        <f ca="1">IF(INDIRECT("CYCLES!"&amp;ADDRESS(MATCH($A42,CYCLES!$A:$A,0),MATCH("semaine"&amp;INDEX(calendrier!$D:$D,MATCH(M$6,calendrier!$A:$A,0)),CYCLES!$1:$1,0)+WEEKDAY(M$6)-1))=0,"",INDIRECT("CYCLES!"&amp;ADDRESS(MATCH($A42,CYCLES!$A:$A,0),MATCH("semaine"&amp;INDEX(calendrier!$D:$D,MATCH(M$6,calendrier!$A:$A,0)),CYCLES!$1:$1,0)+WEEKDAY(M$6)-1)))</f>
        <v/>
      </c>
      <c r="N42" s="47" t="str">
        <f ca="1">IF(INDIRECT("CYCLES!"&amp;ADDRESS(MATCH($A42,CYCLES!$A:$A,0),MATCH("semaine"&amp;INDEX(calendrier!$D:$D,MATCH(N$6,calendrier!$A:$A,0)),CYCLES!$1:$1,0)+WEEKDAY(N$6)-1))=0,"",INDIRECT("CYCLES!"&amp;ADDRESS(MATCH($A42,CYCLES!$A:$A,0),MATCH("semaine"&amp;INDEX(calendrier!$D:$D,MATCH(N$6,calendrier!$A:$A,0)),CYCLES!$1:$1,0)+WEEKDAY(N$6)-1)))</f>
        <v/>
      </c>
      <c r="O42" s="47" t="str">
        <f ca="1">IF(INDIRECT("CYCLES!"&amp;ADDRESS(MATCH($A42,CYCLES!$A:$A,0),MATCH("semaine"&amp;INDEX(calendrier!$D:$D,MATCH(O$6,calendrier!$A:$A,0)),CYCLES!$1:$1,0)+WEEKDAY(O$6)-1))=0,"",INDIRECT("CYCLES!"&amp;ADDRESS(MATCH($A42,CYCLES!$A:$A,0),MATCH("semaine"&amp;INDEX(calendrier!$D:$D,MATCH(O$6,calendrier!$A:$A,0)),CYCLES!$1:$1,0)+WEEKDAY(O$6)-1)))</f>
        <v/>
      </c>
      <c r="P42" s="47" t="str">
        <f ca="1">IF(INDIRECT("CYCLES!"&amp;ADDRESS(MATCH($A42,CYCLES!$A:$A,0),MATCH("semaine"&amp;INDEX(calendrier!$D:$D,MATCH(P$6,calendrier!$A:$A,0)),CYCLES!$1:$1,0)+WEEKDAY(P$6)-1))=0,"",INDIRECT("CYCLES!"&amp;ADDRESS(MATCH($A42,CYCLES!$A:$A,0),MATCH("semaine"&amp;INDEX(calendrier!$D:$D,MATCH(P$6,calendrier!$A:$A,0)),CYCLES!$1:$1,0)+WEEKDAY(P$6)-1)))</f>
        <v>ORTHO</v>
      </c>
      <c r="Q42" s="47" t="str">
        <f ca="1">IF(INDIRECT("CYCLES!"&amp;ADDRESS(MATCH($A42,CYCLES!$A:$A,0),MATCH("semaine"&amp;INDEX(calendrier!$D:$D,MATCH(Q$6,calendrier!$A:$A,0)),CYCLES!$1:$1,0)+WEEKDAY(Q$6)-1))=0,"",INDIRECT("CYCLES!"&amp;ADDRESS(MATCH($A42,CYCLES!$A:$A,0),MATCH("semaine"&amp;INDEX(calendrier!$D:$D,MATCH(Q$6,calendrier!$A:$A,0)),CYCLES!$1:$1,0)+WEEKDAY(Q$6)-1)))</f>
        <v>ORTHO</v>
      </c>
      <c r="R42" s="47" t="str">
        <f ca="1">IF(INDIRECT("CYCLES!"&amp;ADDRESS(MATCH($A42,CYCLES!$A:$A,0),MATCH("semaine"&amp;INDEX(calendrier!$D:$D,MATCH(R$6,calendrier!$A:$A,0)),CYCLES!$1:$1,0)+WEEKDAY(R$6)-1))=0,"",INDIRECT("CYCLES!"&amp;ADDRESS(MATCH($A42,CYCLES!$A:$A,0),MATCH("semaine"&amp;INDEX(calendrier!$D:$D,MATCH(R$6,calendrier!$A:$A,0)),CYCLES!$1:$1,0)+WEEKDAY(R$6)-1)))</f>
        <v/>
      </c>
      <c r="S42" s="47" t="str">
        <f ca="1">IF(INDIRECT("CYCLES!"&amp;ADDRESS(MATCH($A42,CYCLES!$A:$A,0),MATCH("semaine"&amp;INDEX(calendrier!$D:$D,MATCH(S$6,calendrier!$A:$A,0)),CYCLES!$1:$1,0)+WEEKDAY(S$6)-1))=0,"",INDIRECT("CYCLES!"&amp;ADDRESS(MATCH($A42,CYCLES!$A:$A,0),MATCH("semaine"&amp;INDEX(calendrier!$D:$D,MATCH(S$6,calendrier!$A:$A,0)),CYCLES!$1:$1,0)+WEEKDAY(S$6)-1)))</f>
        <v>sem4</v>
      </c>
      <c r="T42" s="47" t="str">
        <f ca="1">IF(INDIRECT("CYCLES!"&amp;ADDRESS(MATCH($A42,CYCLES!$A:$A,0),MATCH("semaine"&amp;INDEX(calendrier!$D:$D,MATCH(T$6,calendrier!$A:$A,0)),CYCLES!$1:$1,0)+WEEKDAY(T$6)-1))=0,"",INDIRECT("CYCLES!"&amp;ADDRESS(MATCH($A42,CYCLES!$A:$A,0),MATCH("semaine"&amp;INDEX(calendrier!$D:$D,MATCH(T$6,calendrier!$A:$A,0)),CYCLES!$1:$1,0)+WEEKDAY(T$6)-1)))</f>
        <v>ORTHO</v>
      </c>
      <c r="U42" s="47" t="str">
        <f ca="1">IF(INDIRECT("CYCLES!"&amp;ADDRESS(MATCH($A42,CYCLES!$A:$A,0),MATCH("semaine"&amp;INDEX(calendrier!$D:$D,MATCH(U$6,calendrier!$A:$A,0)),CYCLES!$1:$1,0)+WEEKDAY(U$6)-1))=0,"",INDIRECT("CYCLES!"&amp;ADDRESS(MATCH($A42,CYCLES!$A:$A,0),MATCH("semaine"&amp;INDEX(calendrier!$D:$D,MATCH(U$6,calendrier!$A:$A,0)),CYCLES!$1:$1,0)+WEEKDAY(U$6)-1)))</f>
        <v>ORTHO</v>
      </c>
      <c r="V42" s="47" t="str">
        <f ca="1">IF(INDIRECT("CYCLES!"&amp;ADDRESS(MATCH($A42,CYCLES!$A:$A,0),MATCH("semaine"&amp;INDEX(calendrier!$D:$D,MATCH(V$6,calendrier!$A:$A,0)),CYCLES!$1:$1,0)+WEEKDAY(V$6)-1))=0,"",INDIRECT("CYCLES!"&amp;ADDRESS(MATCH($A42,CYCLES!$A:$A,0),MATCH("semaine"&amp;INDEX(calendrier!$D:$D,MATCH(V$6,calendrier!$A:$A,0)),CYCLES!$1:$1,0)+WEEKDAY(V$6)-1)))</f>
        <v/>
      </c>
      <c r="W42" s="47" t="str">
        <f ca="1">IF(INDIRECT("CYCLES!"&amp;ADDRESS(MATCH($A42,CYCLES!$A:$A,0),MATCH("semaine"&amp;INDEX(calendrier!$D:$D,MATCH(W$6,calendrier!$A:$A,0)),CYCLES!$1:$1,0)+WEEKDAY(W$6)-1))=0,"",INDIRECT("CYCLES!"&amp;ADDRESS(MATCH($A42,CYCLES!$A:$A,0),MATCH("semaine"&amp;INDEX(calendrier!$D:$D,MATCH(W$6,calendrier!$A:$A,0)),CYCLES!$1:$1,0)+WEEKDAY(W$6)-1)))</f>
        <v/>
      </c>
      <c r="X42" s="47" t="str">
        <f ca="1">IF(INDIRECT("CYCLES!"&amp;ADDRESS(MATCH($A42,CYCLES!$A:$A,0),MATCH("semaine"&amp;INDEX(calendrier!$D:$D,MATCH(X$6,calendrier!$A:$A,0)),CYCLES!$1:$1,0)+WEEKDAY(X$6)-1))=0,"",INDIRECT("CYCLES!"&amp;ADDRESS(MATCH($A42,CYCLES!$A:$A,0),MATCH("semaine"&amp;INDEX(calendrier!$D:$D,MATCH(X$6,calendrier!$A:$A,0)),CYCLES!$1:$1,0)+WEEKDAY(X$6)-1)))</f>
        <v>SSR</v>
      </c>
      <c r="Y42" s="47" t="str">
        <f ca="1">IF(INDIRECT("CYCLES!"&amp;ADDRESS(MATCH($A42,CYCLES!$A:$A,0),MATCH("semaine"&amp;INDEX(calendrier!$D:$D,MATCH(Y$6,calendrier!$A:$A,0)),CYCLES!$1:$1,0)+WEEKDAY(Y$6)-1))=0,"",INDIRECT("CYCLES!"&amp;ADDRESS(MATCH($A42,CYCLES!$A:$A,0),MATCH("semaine"&amp;INDEX(calendrier!$D:$D,MATCH(Y$6,calendrier!$A:$A,0)),CYCLES!$1:$1,0)+WEEKDAY(Y$6)-1)))</f>
        <v/>
      </c>
      <c r="Z42" s="47" t="str">
        <f ca="1">IF(INDIRECT("CYCLES!"&amp;ADDRESS(MATCH($A42,CYCLES!$A:$A,0),MATCH("semaine"&amp;INDEX(calendrier!$D:$D,MATCH(Z$6,calendrier!$A:$A,0)),CYCLES!$1:$1,0)+WEEKDAY(Z$6)-1))=0,"",INDIRECT("CYCLES!"&amp;ADDRESS(MATCH($A42,CYCLES!$A:$A,0),MATCH("semaine"&amp;INDEX(calendrier!$D:$D,MATCH(Z$6,calendrier!$A:$A,0)),CYCLES!$1:$1,0)+WEEKDAY(Z$6)-1)))</f>
        <v>sem5</v>
      </c>
      <c r="AA42" s="47" t="str">
        <f ca="1">IF(INDIRECT("CYCLES!"&amp;ADDRESS(MATCH($A42,CYCLES!$A:$A,0),MATCH("semaine"&amp;INDEX(calendrier!$D:$D,MATCH(AA$6,calendrier!$A:$A,0)),CYCLES!$1:$1,0)+WEEKDAY(AA$6)-1))=0,"",INDIRECT("CYCLES!"&amp;ADDRESS(MATCH($A42,CYCLES!$A:$A,0),MATCH("semaine"&amp;INDEX(calendrier!$D:$D,MATCH(AA$6,calendrier!$A:$A,0)),CYCLES!$1:$1,0)+WEEKDAY(AA$6)-1)))</f>
        <v/>
      </c>
      <c r="AB42" s="47" t="str">
        <f ca="1">IF(INDIRECT("CYCLES!"&amp;ADDRESS(MATCH($A42,CYCLES!$A:$A,0),MATCH("semaine"&amp;INDEX(calendrier!$D:$D,MATCH(AB$6,calendrier!$A:$A,0)),CYCLES!$1:$1,0)+WEEKDAY(AB$6)-1))=0,"",INDIRECT("CYCLES!"&amp;ADDRESS(MATCH($A42,CYCLES!$A:$A,0),MATCH("semaine"&amp;INDEX(calendrier!$D:$D,MATCH(AB$6,calendrier!$A:$A,0)),CYCLES!$1:$1,0)+WEEKDAY(AB$6)-1)))</f>
        <v/>
      </c>
      <c r="AC42" s="47" t="str">
        <f ca="1">IF(INDIRECT("CYCLES!"&amp;ADDRESS(MATCH($A42,CYCLES!$A:$A,0),MATCH("semaine"&amp;INDEX(calendrier!$D:$D,MATCH(AC$6,calendrier!$A:$A,0)),CYCLES!$1:$1,0)+WEEKDAY(AC$6)-1))=0,"",INDIRECT("CYCLES!"&amp;ADDRESS(MATCH($A42,CYCLES!$A:$A,0),MATCH("semaine"&amp;INDEX(calendrier!$D:$D,MATCH(AC$6,calendrier!$A:$A,0)),CYCLES!$1:$1,0)+WEEKDAY(AC$6)-1)))</f>
        <v/>
      </c>
      <c r="AD42" s="47" t="e">
        <f ca="1">IF(INDIRECT("CYCLES!"&amp;ADDRESS(MATCH($A42,CYCLES!$A:$A,0),MATCH("semaine"&amp;INDEX(calendrier!$D:$D,MATCH(AD$6,calendrier!$A:$A,0)),CYCLES!$1:$1,0)+WEEKDAY(AD$6)-1))=0,"",INDIRECT("CYCLES!"&amp;ADDRESS(MATCH($A42,CYCLES!$A:$A,0),MATCH("semaine"&amp;INDEX(calendrier!$D:$D,MATCH(AD$6,calendrier!$A:$A,0)),CYCLES!$1:$1,0)+WEEKDAY(AD$6)-1)))</f>
        <v>#N/A</v>
      </c>
      <c r="AE42" s="47" t="e">
        <f ca="1">IF(INDIRECT("CYCLES!"&amp;ADDRESS(MATCH($A42,CYCLES!$A:$A,0),MATCH("semaine"&amp;INDEX(calendrier!$D:$D,MATCH(AE$6,calendrier!$A:$A,0)),CYCLES!$1:$1,0)+WEEKDAY(AE$6)-1))=0,"",INDIRECT("CYCLES!"&amp;ADDRESS(MATCH($A42,CYCLES!$A:$A,0),MATCH("semaine"&amp;INDEX(calendrier!$D:$D,MATCH(AE$6,calendrier!$A:$A,0)),CYCLES!$1:$1,0)+WEEKDAY(AE$6)-1)))</f>
        <v>#N/A</v>
      </c>
      <c r="AF42" s="47" t="e">
        <f ca="1">IF(INDIRECT("CYCLES!"&amp;ADDRESS(MATCH($A42,CYCLES!$A:$A,0),MATCH("semaine"&amp;INDEX(calendrier!$D:$D,MATCH(AF$6,calendrier!$A:$A,0)),CYCLES!$1:$1,0)+WEEKDAY(AF$6)-1))=0,"",INDIRECT("CYCLES!"&amp;ADDRESS(MATCH($A42,CYCLES!$A:$A,0),MATCH("semaine"&amp;INDEX(calendrier!$D:$D,MATCH(AF$6,calendrier!$A:$A,0)),CYCLES!$1:$1,0)+WEEKDAY(AF$6)-1)))</f>
        <v>#N/A</v>
      </c>
    </row>
    <row r="43" spans="1:32" x14ac:dyDescent="0.25">
      <c r="A43" s="110" t="str">
        <f>IF(A42=0,"0","")</f>
        <v/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</row>
    <row r="44" spans="1:32" s="27" customFormat="1" x14ac:dyDescent="0.25">
      <c r="A44" s="117" t="str">
        <f>IF(A42=0,"0","")</f>
        <v/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</row>
    <row r="45" spans="1:32" x14ac:dyDescent="0.25">
      <c r="A45" s="110" t="str">
        <f>(IF(A27=0,"0","REMPLACANT"))</f>
        <v>REMPLACANT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</row>
    <row r="46" spans="1:32" x14ac:dyDescent="0.25">
      <c r="A46" s="113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</row>
    <row r="47" spans="1:32" x14ac:dyDescent="0.25">
      <c r="A47" s="5" t="str">
        <f>(IF(A27=0,"0","RENFORT"))</f>
        <v>RENFORT</v>
      </c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</row>
    <row r="48" spans="1:32" x14ac:dyDescent="0.25">
      <c r="A48" s="5" t="str">
        <f>IF(A27=0,"0","")</f>
        <v/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</row>
    <row r="49" spans="1:32" x14ac:dyDescent="0.25">
      <c r="A49" s="6" t="str">
        <f>IF(A27=0,"0","")</f>
        <v/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</row>
    <row r="50" spans="1:32" ht="21" x14ac:dyDescent="0.35">
      <c r="A50" s="29"/>
      <c r="B50" s="132" t="str">
        <f>IF(OR($B$2=liste_Noms!$E$1, $B$2=liste_Noms!$H$1),"0","IDE NUIT")</f>
        <v>IDE NUIT</v>
      </c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4"/>
    </row>
    <row r="51" spans="1:32" x14ac:dyDescent="0.25">
      <c r="A51" s="4" t="str">
        <f>IF($B$2=liste_Noms!$B$1,liste_Noms!B6,IF($B$2=liste_Noms!$C$1,liste_Noms!C6,IF($B$2=liste_Noms!$D$1,liste_Noms!D6,IF($B$2=liste_Noms!$E$1,liste_Noms!E6,IF($B$2=liste_Noms!$F$1,liste_Noms!F6,IF($B$2=liste_Noms!$G$1,liste_Noms!G6,IF($B$2=liste_Noms!$H$1,liste_Noms!H6,"service?")))))))</f>
        <v>RENAUDET</v>
      </c>
      <c r="B51" s="47" t="str">
        <f ca="1">IF(INDIRECT("CYCLES!"&amp;ADDRESS(MATCH($A51,CYCLES!$A:$A,0),MATCH("semaine"&amp;INDEX(calendrier!$D:$D,MATCH(B$6,calendrier!$A:$A,0)),CYCLES!$1:$1,0)+WEEKDAY(B$6)-1))=0,"",INDIRECT("CYCLES!"&amp;ADDRESS(MATCH($A51,CYCLES!$A:$A,0),MATCH("semaine"&amp;INDEX(calendrier!$D:$D,MATCH(B$6,calendrier!$A:$A,0)),CYCLES!$1:$1,0)+WEEKDAY(B$6)-1)))</f>
        <v/>
      </c>
      <c r="C51" s="47" t="str">
        <f ca="1">IF(INDIRECT("CYCLES!"&amp;ADDRESS(MATCH($A51,CYCLES!$A:$A,0),MATCH("semaine"&amp;INDEX(calendrier!$D:$D,MATCH(C$6,calendrier!$A:$A,0)),CYCLES!$1:$1,0)+WEEKDAY(C$6)-1))=0,"",INDIRECT("CYCLES!"&amp;ADDRESS(MATCH($A51,CYCLES!$A:$A,0),MATCH("semaine"&amp;INDEX(calendrier!$D:$D,MATCH(C$6,calendrier!$A:$A,0)),CYCLES!$1:$1,0)+WEEKDAY(C$6)-1)))</f>
        <v>19H-7H15</v>
      </c>
      <c r="D51" s="47" t="str">
        <f ca="1">IF(INDIRECT("CYCLES!"&amp;ADDRESS(MATCH($A51,CYCLES!$A:$A,0),MATCH("semaine"&amp;INDEX(calendrier!$D:$D,MATCH(D$6,calendrier!$A:$A,0)),CYCLES!$1:$1,0)+WEEKDAY(D$6)-1))=0,"",INDIRECT("CYCLES!"&amp;ADDRESS(MATCH($A51,CYCLES!$A:$A,0),MATCH("semaine"&amp;INDEX(calendrier!$D:$D,MATCH(D$6,calendrier!$A:$A,0)),CYCLES!$1:$1,0)+WEEKDAY(D$6)-1)))</f>
        <v>19H-7H15</v>
      </c>
      <c r="E51" s="47" t="str">
        <f ca="1">IF(INDIRECT("CYCLES!"&amp;ADDRESS(MATCH($A51,CYCLES!$A:$A,0),MATCH("semaine"&amp;INDEX(calendrier!$D:$D,MATCH(E$6,calendrier!$A:$A,0)),CYCLES!$1:$1,0)+WEEKDAY(E$6)-1))=0,"",INDIRECT("CYCLES!"&amp;ADDRESS(MATCH($A51,CYCLES!$A:$A,0),MATCH("semaine"&amp;INDEX(calendrier!$D:$D,MATCH(E$6,calendrier!$A:$A,0)),CYCLES!$1:$1,0)+WEEKDAY(E$6)-1)))</f>
        <v>sem5</v>
      </c>
      <c r="F51" s="47" t="str">
        <f ca="1">IF(INDIRECT("CYCLES!"&amp;ADDRESS(MATCH($A51,CYCLES!$A:$A,0),MATCH("semaine"&amp;INDEX(calendrier!$D:$D,MATCH(F$6,calendrier!$A:$A,0)),CYCLES!$1:$1,0)+WEEKDAY(F$6)-1))=0,"",INDIRECT("CYCLES!"&amp;ADDRESS(MATCH($A51,CYCLES!$A:$A,0),MATCH("semaine"&amp;INDEX(calendrier!$D:$D,MATCH(F$6,calendrier!$A:$A,0)),CYCLES!$1:$1,0)+WEEKDAY(F$6)-1)))</f>
        <v/>
      </c>
      <c r="G51" s="47" t="str">
        <f ca="1">IF(INDIRECT("CYCLES!"&amp;ADDRESS(MATCH($A51,CYCLES!$A:$A,0),MATCH("semaine"&amp;INDEX(calendrier!$D:$D,MATCH(G$6,calendrier!$A:$A,0)),CYCLES!$1:$1,0)+WEEKDAY(G$6)-1))=0,"",INDIRECT("CYCLES!"&amp;ADDRESS(MATCH($A51,CYCLES!$A:$A,0),MATCH("semaine"&amp;INDEX(calendrier!$D:$D,MATCH(G$6,calendrier!$A:$A,0)),CYCLES!$1:$1,0)+WEEKDAY(G$6)-1)))</f>
        <v>19H-7H15</v>
      </c>
      <c r="H51" s="47" t="str">
        <f ca="1">IF(INDIRECT("CYCLES!"&amp;ADDRESS(MATCH($A51,CYCLES!$A:$A,0),MATCH("semaine"&amp;INDEX(calendrier!$D:$D,MATCH(H$6,calendrier!$A:$A,0)),CYCLES!$1:$1,0)+WEEKDAY(H$6)-1))=0,"",INDIRECT("CYCLES!"&amp;ADDRESS(MATCH($A51,CYCLES!$A:$A,0),MATCH("semaine"&amp;INDEX(calendrier!$D:$D,MATCH(H$6,calendrier!$A:$A,0)),CYCLES!$1:$1,0)+WEEKDAY(H$6)-1)))</f>
        <v>19H-7H15</v>
      </c>
      <c r="I51" s="47" t="str">
        <f ca="1">IF(INDIRECT("CYCLES!"&amp;ADDRESS(MATCH($A51,CYCLES!$A:$A,0),MATCH("semaine"&amp;INDEX(calendrier!$D:$D,MATCH(I$6,calendrier!$A:$A,0)),CYCLES!$1:$1,0)+WEEKDAY(I$6)-1))=0,"",INDIRECT("CYCLES!"&amp;ADDRESS(MATCH($A51,CYCLES!$A:$A,0),MATCH("semaine"&amp;INDEX(calendrier!$D:$D,MATCH(I$6,calendrier!$A:$A,0)),CYCLES!$1:$1,0)+WEEKDAY(I$6)-1)))</f>
        <v>19H-7H15</v>
      </c>
      <c r="J51" s="47" t="str">
        <f ca="1">IF(INDIRECT("CYCLES!"&amp;ADDRESS(MATCH($A51,CYCLES!$A:$A,0),MATCH("semaine"&amp;INDEX(calendrier!$D:$D,MATCH(J$6,calendrier!$A:$A,0)),CYCLES!$1:$1,0)+WEEKDAY(J$6)-1))=0,"",INDIRECT("CYCLES!"&amp;ADDRESS(MATCH($A51,CYCLES!$A:$A,0),MATCH("semaine"&amp;INDEX(calendrier!$D:$D,MATCH(J$6,calendrier!$A:$A,0)),CYCLES!$1:$1,0)+WEEKDAY(J$6)-1)))</f>
        <v/>
      </c>
      <c r="K51" s="47" t="str">
        <f ca="1">IF(INDIRECT("CYCLES!"&amp;ADDRESS(MATCH($A51,CYCLES!$A:$A,0),MATCH("semaine"&amp;INDEX(calendrier!$D:$D,MATCH(K$6,calendrier!$A:$A,0)),CYCLES!$1:$1,0)+WEEKDAY(K$6)-1))=0,"",INDIRECT("CYCLES!"&amp;ADDRESS(MATCH($A51,CYCLES!$A:$A,0),MATCH("semaine"&amp;INDEX(calendrier!$D:$D,MATCH(K$6,calendrier!$A:$A,0)),CYCLES!$1:$1,0)+WEEKDAY(K$6)-1)))</f>
        <v>sem6</v>
      </c>
      <c r="L51" s="47" t="str">
        <f ca="1">IF(INDIRECT("CYCLES!"&amp;ADDRESS(MATCH($A51,CYCLES!$A:$A,0),MATCH("semaine"&amp;INDEX(calendrier!$D:$D,MATCH(L$6,calendrier!$A:$A,0)),CYCLES!$1:$1,0)+WEEKDAY(L$6)-1))=0,"",INDIRECT("CYCLES!"&amp;ADDRESS(MATCH($A51,CYCLES!$A:$A,0),MATCH("semaine"&amp;INDEX(calendrier!$D:$D,MATCH(L$6,calendrier!$A:$A,0)),CYCLES!$1:$1,0)+WEEKDAY(L$6)-1)))</f>
        <v>19H-7H15</v>
      </c>
      <c r="M51" s="47" t="str">
        <f ca="1">IF(INDIRECT("CYCLES!"&amp;ADDRESS(MATCH($A51,CYCLES!$A:$A,0),MATCH("semaine"&amp;INDEX(calendrier!$D:$D,MATCH(M$6,calendrier!$A:$A,0)),CYCLES!$1:$1,0)+WEEKDAY(M$6)-1))=0,"",INDIRECT("CYCLES!"&amp;ADDRESS(MATCH($A51,CYCLES!$A:$A,0),MATCH("semaine"&amp;INDEX(calendrier!$D:$D,MATCH(M$6,calendrier!$A:$A,0)),CYCLES!$1:$1,0)+WEEKDAY(M$6)-1)))</f>
        <v>19H-7H15</v>
      </c>
      <c r="N51" s="47" t="str">
        <f ca="1">IF(INDIRECT("CYCLES!"&amp;ADDRESS(MATCH($A51,CYCLES!$A:$A,0),MATCH("semaine"&amp;INDEX(calendrier!$D:$D,MATCH(N$6,calendrier!$A:$A,0)),CYCLES!$1:$1,0)+WEEKDAY(N$6)-1))=0,"",INDIRECT("CYCLES!"&amp;ADDRESS(MATCH($A51,CYCLES!$A:$A,0),MATCH("semaine"&amp;INDEX(calendrier!$D:$D,MATCH(N$6,calendrier!$A:$A,0)),CYCLES!$1:$1,0)+WEEKDAY(N$6)-1)))</f>
        <v/>
      </c>
      <c r="O51" s="47" t="str">
        <f ca="1">IF(INDIRECT("CYCLES!"&amp;ADDRESS(MATCH($A51,CYCLES!$A:$A,0),MATCH("semaine"&amp;INDEX(calendrier!$D:$D,MATCH(O$6,calendrier!$A:$A,0)),CYCLES!$1:$1,0)+WEEKDAY(O$6)-1))=0,"",INDIRECT("CYCLES!"&amp;ADDRESS(MATCH($A51,CYCLES!$A:$A,0),MATCH("semaine"&amp;INDEX(calendrier!$D:$D,MATCH(O$6,calendrier!$A:$A,0)),CYCLES!$1:$1,0)+WEEKDAY(O$6)-1)))</f>
        <v/>
      </c>
      <c r="P51" s="47" t="str">
        <f ca="1">IF(INDIRECT("CYCLES!"&amp;ADDRESS(MATCH($A51,CYCLES!$A:$A,0),MATCH("semaine"&amp;INDEX(calendrier!$D:$D,MATCH(P$6,calendrier!$A:$A,0)),CYCLES!$1:$1,0)+WEEKDAY(P$6)-1))=0,"",INDIRECT("CYCLES!"&amp;ADDRESS(MATCH($A51,CYCLES!$A:$A,0),MATCH("semaine"&amp;INDEX(calendrier!$D:$D,MATCH(P$6,calendrier!$A:$A,0)),CYCLES!$1:$1,0)+WEEKDAY(P$6)-1)))</f>
        <v/>
      </c>
      <c r="Q51" s="47" t="str">
        <f ca="1">IF(INDIRECT("CYCLES!"&amp;ADDRESS(MATCH($A51,CYCLES!$A:$A,0),MATCH("semaine"&amp;INDEX(calendrier!$D:$D,MATCH(Q$6,calendrier!$A:$A,0)),CYCLES!$1:$1,0)+WEEKDAY(Q$6)-1))=0,"",INDIRECT("CYCLES!"&amp;ADDRESS(MATCH($A51,CYCLES!$A:$A,0),MATCH("semaine"&amp;INDEX(calendrier!$D:$D,MATCH(Q$6,calendrier!$A:$A,0)),CYCLES!$1:$1,0)+WEEKDAY(Q$6)-1)))</f>
        <v/>
      </c>
      <c r="R51" s="47" t="str">
        <f ca="1">IF(INDIRECT("CYCLES!"&amp;ADDRESS(MATCH($A51,CYCLES!$A:$A,0),MATCH("semaine"&amp;INDEX(calendrier!$D:$D,MATCH(R$6,calendrier!$A:$A,0)),CYCLES!$1:$1,0)+WEEKDAY(R$6)-1))=0,"",INDIRECT("CYCLES!"&amp;ADDRESS(MATCH($A51,CYCLES!$A:$A,0),MATCH("semaine"&amp;INDEX(calendrier!$D:$D,MATCH(R$6,calendrier!$A:$A,0)),CYCLES!$1:$1,0)+WEEKDAY(R$6)-1)))</f>
        <v/>
      </c>
      <c r="S51" s="47" t="str">
        <f ca="1">IF(INDIRECT("CYCLES!"&amp;ADDRESS(MATCH($A51,CYCLES!$A:$A,0),MATCH("semaine"&amp;INDEX(calendrier!$D:$D,MATCH(S$6,calendrier!$A:$A,0)),CYCLES!$1:$1,0)+WEEKDAY(S$6)-1))=0,"",INDIRECT("CYCLES!"&amp;ADDRESS(MATCH($A51,CYCLES!$A:$A,0),MATCH("semaine"&amp;INDEX(calendrier!$D:$D,MATCH(S$6,calendrier!$A:$A,0)),CYCLES!$1:$1,0)+WEEKDAY(S$6)-1)))</f>
        <v>sem7</v>
      </c>
      <c r="T51" s="47" t="str">
        <f ca="1">IF(INDIRECT("CYCLES!"&amp;ADDRESS(MATCH($A51,CYCLES!$A:$A,0),MATCH("semaine"&amp;INDEX(calendrier!$D:$D,MATCH(T$6,calendrier!$A:$A,0)),CYCLES!$1:$1,0)+WEEKDAY(T$6)-1))=0,"",INDIRECT("CYCLES!"&amp;ADDRESS(MATCH($A51,CYCLES!$A:$A,0),MATCH("semaine"&amp;INDEX(calendrier!$D:$D,MATCH(T$6,calendrier!$A:$A,0)),CYCLES!$1:$1,0)+WEEKDAY(T$6)-1)))</f>
        <v/>
      </c>
      <c r="U51" s="47" t="str">
        <f ca="1">IF(INDIRECT("CYCLES!"&amp;ADDRESS(MATCH($A51,CYCLES!$A:$A,0),MATCH("semaine"&amp;INDEX(calendrier!$D:$D,MATCH(U$6,calendrier!$A:$A,0)),CYCLES!$1:$1,0)+WEEKDAY(U$6)-1))=0,"",INDIRECT("CYCLES!"&amp;ADDRESS(MATCH($A51,CYCLES!$A:$A,0),MATCH("semaine"&amp;INDEX(calendrier!$D:$D,MATCH(U$6,calendrier!$A:$A,0)),CYCLES!$1:$1,0)+WEEKDAY(U$6)-1)))</f>
        <v/>
      </c>
      <c r="V51" s="47" t="str">
        <f ca="1">IF(INDIRECT("CYCLES!"&amp;ADDRESS(MATCH($A51,CYCLES!$A:$A,0),MATCH("semaine"&amp;INDEX(calendrier!$D:$D,MATCH(V$6,calendrier!$A:$A,0)),CYCLES!$1:$1,0)+WEEKDAY(V$6)-1))=0,"",INDIRECT("CYCLES!"&amp;ADDRESS(MATCH($A51,CYCLES!$A:$A,0),MATCH("semaine"&amp;INDEX(calendrier!$D:$D,MATCH(V$6,calendrier!$A:$A,0)),CYCLES!$1:$1,0)+WEEKDAY(V$6)-1)))</f>
        <v/>
      </c>
      <c r="W51" s="47" t="str">
        <f ca="1">IF(INDIRECT("CYCLES!"&amp;ADDRESS(MATCH($A51,CYCLES!$A:$A,0),MATCH("semaine"&amp;INDEX(calendrier!$D:$D,MATCH(W$6,calendrier!$A:$A,0)),CYCLES!$1:$1,0)+WEEKDAY(W$6)-1))=0,"",INDIRECT("CYCLES!"&amp;ADDRESS(MATCH($A51,CYCLES!$A:$A,0),MATCH("semaine"&amp;INDEX(calendrier!$D:$D,MATCH(W$6,calendrier!$A:$A,0)),CYCLES!$1:$1,0)+WEEKDAY(W$6)-1)))</f>
        <v/>
      </c>
      <c r="X51" s="47" t="str">
        <f ca="1">IF(INDIRECT("CYCLES!"&amp;ADDRESS(MATCH($A51,CYCLES!$A:$A,0),MATCH("semaine"&amp;INDEX(calendrier!$D:$D,MATCH(X$6,calendrier!$A:$A,0)),CYCLES!$1:$1,0)+WEEKDAY(X$6)-1))=0,"",INDIRECT("CYCLES!"&amp;ADDRESS(MATCH($A51,CYCLES!$A:$A,0),MATCH("semaine"&amp;INDEX(calendrier!$D:$D,MATCH(X$6,calendrier!$A:$A,0)),CYCLES!$1:$1,0)+WEEKDAY(X$6)-1)))</f>
        <v>19H-7H15</v>
      </c>
      <c r="Y51" s="47" t="str">
        <f ca="1">IF(INDIRECT("CYCLES!"&amp;ADDRESS(MATCH($A51,CYCLES!$A:$A,0),MATCH("semaine"&amp;INDEX(calendrier!$D:$D,MATCH(Y$6,calendrier!$A:$A,0)),CYCLES!$1:$1,0)+WEEKDAY(Y$6)-1))=0,"",INDIRECT("CYCLES!"&amp;ADDRESS(MATCH($A51,CYCLES!$A:$A,0),MATCH("semaine"&amp;INDEX(calendrier!$D:$D,MATCH(Y$6,calendrier!$A:$A,0)),CYCLES!$1:$1,0)+WEEKDAY(Y$6)-1)))</f>
        <v>19H-7H15</v>
      </c>
      <c r="Z51" s="47" t="str">
        <f ca="1">IF(INDIRECT("CYCLES!"&amp;ADDRESS(MATCH($A51,CYCLES!$A:$A,0),MATCH("semaine"&amp;INDEX(calendrier!$D:$D,MATCH(Z$6,calendrier!$A:$A,0)),CYCLES!$1:$1,0)+WEEKDAY(Z$6)-1))=0,"",INDIRECT("CYCLES!"&amp;ADDRESS(MATCH($A51,CYCLES!$A:$A,0),MATCH("semaine"&amp;INDEX(calendrier!$D:$D,MATCH(Z$6,calendrier!$A:$A,0)),CYCLES!$1:$1,0)+WEEKDAY(Z$6)-1)))</f>
        <v>sem1</v>
      </c>
      <c r="AA51" s="47" t="str">
        <f ca="1">IF(INDIRECT("CYCLES!"&amp;ADDRESS(MATCH($A51,CYCLES!$A:$A,0),MATCH("semaine"&amp;INDEX(calendrier!$D:$D,MATCH(AA$6,calendrier!$A:$A,0)),CYCLES!$1:$1,0)+WEEKDAY(AA$6)-1))=0,"",INDIRECT("CYCLES!"&amp;ADDRESS(MATCH($A51,CYCLES!$A:$A,0),MATCH("semaine"&amp;INDEX(calendrier!$D:$D,MATCH(AA$6,calendrier!$A:$A,0)),CYCLES!$1:$1,0)+WEEKDAY(AA$6)-1)))</f>
        <v/>
      </c>
      <c r="AB51" s="47" t="str">
        <f ca="1">IF(INDIRECT("CYCLES!"&amp;ADDRESS(MATCH($A51,CYCLES!$A:$A,0),MATCH("semaine"&amp;INDEX(calendrier!$D:$D,MATCH(AB$6,calendrier!$A:$A,0)),CYCLES!$1:$1,0)+WEEKDAY(AB$6)-1))=0,"",INDIRECT("CYCLES!"&amp;ADDRESS(MATCH($A51,CYCLES!$A:$A,0),MATCH("semaine"&amp;INDEX(calendrier!$D:$D,MATCH(AB$6,calendrier!$A:$A,0)),CYCLES!$1:$1,0)+WEEKDAY(AB$6)-1)))</f>
        <v>19H-7H15</v>
      </c>
      <c r="AC51" s="47" t="str">
        <f ca="1">IF(INDIRECT("CYCLES!"&amp;ADDRESS(MATCH($A51,CYCLES!$A:$A,0),MATCH("semaine"&amp;INDEX(calendrier!$D:$D,MATCH(AC$6,calendrier!$A:$A,0)),CYCLES!$1:$1,0)+WEEKDAY(AC$6)-1))=0,"",INDIRECT("CYCLES!"&amp;ADDRESS(MATCH($A51,CYCLES!$A:$A,0),MATCH("semaine"&amp;INDEX(calendrier!$D:$D,MATCH(AC$6,calendrier!$A:$A,0)),CYCLES!$1:$1,0)+WEEKDAY(AC$6)-1)))</f>
        <v>19H-7H15</v>
      </c>
      <c r="AD51" s="47" t="e">
        <f ca="1">IF(INDIRECT("CYCLES!"&amp;ADDRESS(MATCH($A51,CYCLES!$A:$A,0),MATCH("semaine"&amp;INDEX(calendrier!$D:$D,MATCH(AD$6,calendrier!$A:$A,0)),CYCLES!$1:$1,0)+WEEKDAY(AD$6)-1))=0,"",INDIRECT("CYCLES!"&amp;ADDRESS(MATCH($A51,CYCLES!$A:$A,0),MATCH("semaine"&amp;INDEX(calendrier!$D:$D,MATCH(AD$6,calendrier!$A:$A,0)),CYCLES!$1:$1,0)+WEEKDAY(AD$6)-1)))</f>
        <v>#N/A</v>
      </c>
      <c r="AE51" s="47" t="e">
        <f ca="1">IF(INDIRECT("CYCLES!"&amp;ADDRESS(MATCH($A51,CYCLES!$A:$A,0),MATCH("semaine"&amp;INDEX(calendrier!$D:$D,MATCH(AE$6,calendrier!$A:$A,0)),CYCLES!$1:$1,0)+WEEKDAY(AE$6)-1))=0,"",INDIRECT("CYCLES!"&amp;ADDRESS(MATCH($A51,CYCLES!$A:$A,0),MATCH("semaine"&amp;INDEX(calendrier!$D:$D,MATCH(AE$6,calendrier!$A:$A,0)),CYCLES!$1:$1,0)+WEEKDAY(AE$6)-1)))</f>
        <v>#N/A</v>
      </c>
      <c r="AF51" s="47" t="e">
        <f ca="1">IF(INDIRECT("CYCLES!"&amp;ADDRESS(MATCH($A51,CYCLES!$A:$A,0),MATCH("semaine"&amp;INDEX(calendrier!$D:$D,MATCH(AF$6,calendrier!$A:$A,0)),CYCLES!$1:$1,0)+WEEKDAY(AF$6)-1))=0,"",INDIRECT("CYCLES!"&amp;ADDRESS(MATCH($A51,CYCLES!$A:$A,0),MATCH("semaine"&amp;INDEX(calendrier!$D:$D,MATCH(AF$6,calendrier!$A:$A,0)),CYCLES!$1:$1,0)+WEEKDAY(AF$6)-1)))</f>
        <v>#N/A</v>
      </c>
    </row>
    <row r="52" spans="1:32" x14ac:dyDescent="0.25">
      <c r="A52" s="5" t="str">
        <f>IF(A51=0,"0","")</f>
        <v/>
      </c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</row>
    <row r="53" spans="1:32" s="27" customFormat="1" x14ac:dyDescent="0.25">
      <c r="A53" s="28" t="str">
        <f>IF(A51=0,"0","")</f>
        <v/>
      </c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</row>
    <row r="54" spans="1:32" x14ac:dyDescent="0.25">
      <c r="A54" s="5" t="str">
        <f>IF($B$2=liste_Noms!$B$1,liste_Noms!B7,IF($B$2=liste_Noms!$C$1,liste_Noms!C7,IF($B$2=liste_Noms!$D$1,liste_Noms!D7,IF($B$2=liste_Noms!$E$1,liste_Noms!E7,IF($B$2=liste_Noms!$F$1,liste_Noms!F7,IF($B$2=liste_Noms!$G$1,liste_Noms!G7,IF($B$2=liste_Noms!$H$1,liste_Noms!H7,"service?")))))))</f>
        <v>IMBERT</v>
      </c>
      <c r="B54" s="47" t="str">
        <f ca="1">IF(INDIRECT("CYCLES!"&amp;ADDRESS(MATCH($A54,CYCLES!$A:$A,0),MATCH("semaine"&amp;INDEX(calendrier!$D:$D,MATCH(B$6,calendrier!$A:$A,0)),CYCLES!$1:$1,0)+WEEKDAY(B$6)-1))=0,"",INDIRECT("CYCLES!"&amp;ADDRESS(MATCH($A54,CYCLES!$A:$A,0),MATCH("semaine"&amp;INDEX(calendrier!$D:$D,MATCH(B$6,calendrier!$A:$A,0)),CYCLES!$1:$1,0)+WEEKDAY(B$6)-1)))</f>
        <v>19H-7H15</v>
      </c>
      <c r="C54" s="47" t="str">
        <f ca="1">IF(INDIRECT("CYCLES!"&amp;ADDRESS(MATCH($A54,CYCLES!$A:$A,0),MATCH("semaine"&amp;INDEX(calendrier!$D:$D,MATCH(C$6,calendrier!$A:$A,0)),CYCLES!$1:$1,0)+WEEKDAY(C$6)-1))=0,"",INDIRECT("CYCLES!"&amp;ADDRESS(MATCH($A54,CYCLES!$A:$A,0),MATCH("semaine"&amp;INDEX(calendrier!$D:$D,MATCH(C$6,calendrier!$A:$A,0)),CYCLES!$1:$1,0)+WEEKDAY(C$6)-1)))</f>
        <v/>
      </c>
      <c r="D54" s="47" t="str">
        <f ca="1">IF(INDIRECT("CYCLES!"&amp;ADDRESS(MATCH($A54,CYCLES!$A:$A,0),MATCH("semaine"&amp;INDEX(calendrier!$D:$D,MATCH(D$6,calendrier!$A:$A,0)),CYCLES!$1:$1,0)+WEEKDAY(D$6)-1))=0,"",INDIRECT("CYCLES!"&amp;ADDRESS(MATCH($A54,CYCLES!$A:$A,0),MATCH("semaine"&amp;INDEX(calendrier!$D:$D,MATCH(D$6,calendrier!$A:$A,0)),CYCLES!$1:$1,0)+WEEKDAY(D$6)-1)))</f>
        <v>sem6</v>
      </c>
      <c r="E54" s="47" t="str">
        <f ca="1">IF(INDIRECT("CYCLES!"&amp;ADDRESS(MATCH($A54,CYCLES!$A:$A,0),MATCH("semaine"&amp;INDEX(calendrier!$D:$D,MATCH(E$6,calendrier!$A:$A,0)),CYCLES!$1:$1,0)+WEEKDAY(E$6)-1))=0,"",INDIRECT("CYCLES!"&amp;ADDRESS(MATCH($A54,CYCLES!$A:$A,0),MATCH("semaine"&amp;INDEX(calendrier!$D:$D,MATCH(E$6,calendrier!$A:$A,0)),CYCLES!$1:$1,0)+WEEKDAY(E$6)-1)))</f>
        <v>19H-7H15</v>
      </c>
      <c r="F54" s="47" t="str">
        <f ca="1">IF(INDIRECT("CYCLES!"&amp;ADDRESS(MATCH($A54,CYCLES!$A:$A,0),MATCH("semaine"&amp;INDEX(calendrier!$D:$D,MATCH(F$6,calendrier!$A:$A,0)),CYCLES!$1:$1,0)+WEEKDAY(F$6)-1))=0,"",INDIRECT("CYCLES!"&amp;ADDRESS(MATCH($A54,CYCLES!$A:$A,0),MATCH("semaine"&amp;INDEX(calendrier!$D:$D,MATCH(F$6,calendrier!$A:$A,0)),CYCLES!$1:$1,0)+WEEKDAY(F$6)-1)))</f>
        <v>19H-7H15</v>
      </c>
      <c r="G54" s="47" t="str">
        <f ca="1">IF(INDIRECT("CYCLES!"&amp;ADDRESS(MATCH($A54,CYCLES!$A:$A,0),MATCH("semaine"&amp;INDEX(calendrier!$D:$D,MATCH(G$6,calendrier!$A:$A,0)),CYCLES!$1:$1,0)+WEEKDAY(G$6)-1))=0,"",INDIRECT("CYCLES!"&amp;ADDRESS(MATCH($A54,CYCLES!$A:$A,0),MATCH("semaine"&amp;INDEX(calendrier!$D:$D,MATCH(G$6,calendrier!$A:$A,0)),CYCLES!$1:$1,0)+WEEKDAY(G$6)-1)))</f>
        <v/>
      </c>
      <c r="H54" s="47" t="str">
        <f ca="1">IF(INDIRECT("CYCLES!"&amp;ADDRESS(MATCH($A54,CYCLES!$A:$A,0),MATCH("semaine"&amp;INDEX(calendrier!$D:$D,MATCH(H$6,calendrier!$A:$A,0)),CYCLES!$1:$1,0)+WEEKDAY(H$6)-1))=0,"",INDIRECT("CYCLES!"&amp;ADDRESS(MATCH($A54,CYCLES!$A:$A,0),MATCH("semaine"&amp;INDEX(calendrier!$D:$D,MATCH(H$6,calendrier!$A:$A,0)),CYCLES!$1:$1,0)+WEEKDAY(H$6)-1)))</f>
        <v/>
      </c>
      <c r="I54" s="47" t="str">
        <f ca="1">IF(INDIRECT("CYCLES!"&amp;ADDRESS(MATCH($A54,CYCLES!$A:$A,0),MATCH("semaine"&amp;INDEX(calendrier!$D:$D,MATCH(I$6,calendrier!$A:$A,0)),CYCLES!$1:$1,0)+WEEKDAY(I$6)-1))=0,"",INDIRECT("CYCLES!"&amp;ADDRESS(MATCH($A54,CYCLES!$A:$A,0),MATCH("semaine"&amp;INDEX(calendrier!$D:$D,MATCH(I$6,calendrier!$A:$A,0)),CYCLES!$1:$1,0)+WEEKDAY(I$6)-1)))</f>
        <v/>
      </c>
      <c r="J54" s="47" t="str">
        <f ca="1">IF(INDIRECT("CYCLES!"&amp;ADDRESS(MATCH($A54,CYCLES!$A:$A,0),MATCH("semaine"&amp;INDEX(calendrier!$D:$D,MATCH(J$6,calendrier!$A:$A,0)),CYCLES!$1:$1,0)+WEEKDAY(J$6)-1))=0,"",INDIRECT("CYCLES!"&amp;ADDRESS(MATCH($A54,CYCLES!$A:$A,0),MATCH("semaine"&amp;INDEX(calendrier!$D:$D,MATCH(J$6,calendrier!$A:$A,0)),CYCLES!$1:$1,0)+WEEKDAY(J$6)-1)))</f>
        <v/>
      </c>
      <c r="K54" s="47" t="str">
        <f ca="1">IF(INDIRECT("CYCLES!"&amp;ADDRESS(MATCH($A54,CYCLES!$A:$A,0),MATCH("semaine"&amp;INDEX(calendrier!$D:$D,MATCH(K$6,calendrier!$A:$A,0)),CYCLES!$1:$1,0)+WEEKDAY(K$6)-1))=0,"",INDIRECT("CYCLES!"&amp;ADDRESS(MATCH($A54,CYCLES!$A:$A,0),MATCH("semaine"&amp;INDEX(calendrier!$D:$D,MATCH(K$6,calendrier!$A:$A,0)),CYCLES!$1:$1,0)+WEEKDAY(K$6)-1)))</f>
        <v/>
      </c>
      <c r="L54" s="47" t="str">
        <f ca="1">IF(INDIRECT("CYCLES!"&amp;ADDRESS(MATCH($A54,CYCLES!$A:$A,0),MATCH("semaine"&amp;INDEX(calendrier!$D:$D,MATCH(L$6,calendrier!$A:$A,0)),CYCLES!$1:$1,0)+WEEKDAY(L$6)-1))=0,"",INDIRECT("CYCLES!"&amp;ADDRESS(MATCH($A54,CYCLES!$A:$A,0),MATCH("semaine"&amp;INDEX(calendrier!$D:$D,MATCH(L$6,calendrier!$A:$A,0)),CYCLES!$1:$1,0)+WEEKDAY(L$6)-1)))</f>
        <v>sem7</v>
      </c>
      <c r="M54" s="47" t="str">
        <f ca="1">IF(INDIRECT("CYCLES!"&amp;ADDRESS(MATCH($A54,CYCLES!$A:$A,0),MATCH("semaine"&amp;INDEX(calendrier!$D:$D,MATCH(M$6,calendrier!$A:$A,0)),CYCLES!$1:$1,0)+WEEKDAY(M$6)-1))=0,"",INDIRECT("CYCLES!"&amp;ADDRESS(MATCH($A54,CYCLES!$A:$A,0),MATCH("semaine"&amp;INDEX(calendrier!$D:$D,MATCH(M$6,calendrier!$A:$A,0)),CYCLES!$1:$1,0)+WEEKDAY(M$6)-1)))</f>
        <v/>
      </c>
      <c r="N54" s="47" t="str">
        <f ca="1">IF(INDIRECT("CYCLES!"&amp;ADDRESS(MATCH($A54,CYCLES!$A:$A,0),MATCH("semaine"&amp;INDEX(calendrier!$D:$D,MATCH(N$6,calendrier!$A:$A,0)),CYCLES!$1:$1,0)+WEEKDAY(N$6)-1))=0,"",INDIRECT("CYCLES!"&amp;ADDRESS(MATCH($A54,CYCLES!$A:$A,0),MATCH("semaine"&amp;INDEX(calendrier!$D:$D,MATCH(N$6,calendrier!$A:$A,0)),CYCLES!$1:$1,0)+WEEKDAY(N$6)-1)))</f>
        <v/>
      </c>
      <c r="O54" s="47" t="str">
        <f ca="1">IF(INDIRECT("CYCLES!"&amp;ADDRESS(MATCH($A54,CYCLES!$A:$A,0),MATCH("semaine"&amp;INDEX(calendrier!$D:$D,MATCH(O$6,calendrier!$A:$A,0)),CYCLES!$1:$1,0)+WEEKDAY(O$6)-1))=0,"",INDIRECT("CYCLES!"&amp;ADDRESS(MATCH($A54,CYCLES!$A:$A,0),MATCH("semaine"&amp;INDEX(calendrier!$D:$D,MATCH(O$6,calendrier!$A:$A,0)),CYCLES!$1:$1,0)+WEEKDAY(O$6)-1)))</f>
        <v/>
      </c>
      <c r="P54" s="47" t="str">
        <f ca="1">IF(INDIRECT("CYCLES!"&amp;ADDRESS(MATCH($A54,CYCLES!$A:$A,0),MATCH("semaine"&amp;INDEX(calendrier!$D:$D,MATCH(P$6,calendrier!$A:$A,0)),CYCLES!$1:$1,0)+WEEKDAY(P$6)-1))=0,"",INDIRECT("CYCLES!"&amp;ADDRESS(MATCH($A54,CYCLES!$A:$A,0),MATCH("semaine"&amp;INDEX(calendrier!$D:$D,MATCH(P$6,calendrier!$A:$A,0)),CYCLES!$1:$1,0)+WEEKDAY(P$6)-1)))</f>
        <v/>
      </c>
      <c r="Q54" s="47" t="str">
        <f ca="1">IF(INDIRECT("CYCLES!"&amp;ADDRESS(MATCH($A54,CYCLES!$A:$A,0),MATCH("semaine"&amp;INDEX(calendrier!$D:$D,MATCH(Q$6,calendrier!$A:$A,0)),CYCLES!$1:$1,0)+WEEKDAY(Q$6)-1))=0,"",INDIRECT("CYCLES!"&amp;ADDRESS(MATCH($A54,CYCLES!$A:$A,0),MATCH("semaine"&amp;INDEX(calendrier!$D:$D,MATCH(Q$6,calendrier!$A:$A,0)),CYCLES!$1:$1,0)+WEEKDAY(Q$6)-1)))</f>
        <v>19H-7H15</v>
      </c>
      <c r="R54" s="47" t="str">
        <f ca="1">IF(INDIRECT("CYCLES!"&amp;ADDRESS(MATCH($A54,CYCLES!$A:$A,0),MATCH("semaine"&amp;INDEX(calendrier!$D:$D,MATCH(R$6,calendrier!$A:$A,0)),CYCLES!$1:$1,0)+WEEKDAY(R$6)-1))=0,"",INDIRECT("CYCLES!"&amp;ADDRESS(MATCH($A54,CYCLES!$A:$A,0),MATCH("semaine"&amp;INDEX(calendrier!$D:$D,MATCH(R$6,calendrier!$A:$A,0)),CYCLES!$1:$1,0)+WEEKDAY(R$6)-1)))</f>
        <v>19H-7H15</v>
      </c>
      <c r="S54" s="47" t="str">
        <f ca="1">IF(INDIRECT("CYCLES!"&amp;ADDRESS(MATCH($A54,CYCLES!$A:$A,0),MATCH("semaine"&amp;INDEX(calendrier!$D:$D,MATCH(S$6,calendrier!$A:$A,0)),CYCLES!$1:$1,0)+WEEKDAY(S$6)-1))=0,"",INDIRECT("CYCLES!"&amp;ADDRESS(MATCH($A54,CYCLES!$A:$A,0),MATCH("semaine"&amp;INDEX(calendrier!$D:$D,MATCH(S$6,calendrier!$A:$A,0)),CYCLES!$1:$1,0)+WEEKDAY(S$6)-1)))</f>
        <v>sem1</v>
      </c>
      <c r="T54" s="47" t="str">
        <f ca="1">IF(INDIRECT("CYCLES!"&amp;ADDRESS(MATCH($A54,CYCLES!$A:$A,0),MATCH("semaine"&amp;INDEX(calendrier!$D:$D,MATCH(T$6,calendrier!$A:$A,0)),CYCLES!$1:$1,0)+WEEKDAY(T$6)-1))=0,"",INDIRECT("CYCLES!"&amp;ADDRESS(MATCH($A54,CYCLES!$A:$A,0),MATCH("semaine"&amp;INDEX(calendrier!$D:$D,MATCH(T$6,calendrier!$A:$A,0)),CYCLES!$1:$1,0)+WEEKDAY(T$6)-1)))</f>
        <v/>
      </c>
      <c r="U54" s="47" t="str">
        <f ca="1">IF(INDIRECT("CYCLES!"&amp;ADDRESS(MATCH($A54,CYCLES!$A:$A,0),MATCH("semaine"&amp;INDEX(calendrier!$D:$D,MATCH(U$6,calendrier!$A:$A,0)),CYCLES!$1:$1,0)+WEEKDAY(U$6)-1))=0,"",INDIRECT("CYCLES!"&amp;ADDRESS(MATCH($A54,CYCLES!$A:$A,0),MATCH("semaine"&amp;INDEX(calendrier!$D:$D,MATCH(U$6,calendrier!$A:$A,0)),CYCLES!$1:$1,0)+WEEKDAY(U$6)-1)))</f>
        <v>19H-7H15</v>
      </c>
      <c r="V54" s="47" t="str">
        <f ca="1">IF(INDIRECT("CYCLES!"&amp;ADDRESS(MATCH($A54,CYCLES!$A:$A,0),MATCH("semaine"&amp;INDEX(calendrier!$D:$D,MATCH(V$6,calendrier!$A:$A,0)),CYCLES!$1:$1,0)+WEEKDAY(V$6)-1))=0,"",INDIRECT("CYCLES!"&amp;ADDRESS(MATCH($A54,CYCLES!$A:$A,0),MATCH("semaine"&amp;INDEX(calendrier!$D:$D,MATCH(V$6,calendrier!$A:$A,0)),CYCLES!$1:$1,0)+WEEKDAY(V$6)-1)))</f>
        <v>19H-7H15</v>
      </c>
      <c r="W54" s="47" t="str">
        <f ca="1">IF(INDIRECT("CYCLES!"&amp;ADDRESS(MATCH($A54,CYCLES!$A:$A,0),MATCH("semaine"&amp;INDEX(calendrier!$D:$D,MATCH(W$6,calendrier!$A:$A,0)),CYCLES!$1:$1,0)+WEEKDAY(W$6)-1))=0,"",INDIRECT("CYCLES!"&amp;ADDRESS(MATCH($A54,CYCLES!$A:$A,0),MATCH("semaine"&amp;INDEX(calendrier!$D:$D,MATCH(W$6,calendrier!$A:$A,0)),CYCLES!$1:$1,0)+WEEKDAY(W$6)-1)))</f>
        <v>19H-7H15</v>
      </c>
      <c r="X54" s="47" t="str">
        <f ca="1">IF(INDIRECT("CYCLES!"&amp;ADDRESS(MATCH($A54,CYCLES!$A:$A,0),MATCH("semaine"&amp;INDEX(calendrier!$D:$D,MATCH(X$6,calendrier!$A:$A,0)),CYCLES!$1:$1,0)+WEEKDAY(X$6)-1))=0,"",INDIRECT("CYCLES!"&amp;ADDRESS(MATCH($A54,CYCLES!$A:$A,0),MATCH("semaine"&amp;INDEX(calendrier!$D:$D,MATCH(X$6,calendrier!$A:$A,0)),CYCLES!$1:$1,0)+WEEKDAY(X$6)-1)))</f>
        <v/>
      </c>
      <c r="Y54" s="47" t="str">
        <f ca="1">IF(INDIRECT("CYCLES!"&amp;ADDRESS(MATCH($A54,CYCLES!$A:$A,0),MATCH("semaine"&amp;INDEX(calendrier!$D:$D,MATCH(Y$6,calendrier!$A:$A,0)),CYCLES!$1:$1,0)+WEEKDAY(Y$6)-1))=0,"",INDIRECT("CYCLES!"&amp;ADDRESS(MATCH($A54,CYCLES!$A:$A,0),MATCH("semaine"&amp;INDEX(calendrier!$D:$D,MATCH(Y$6,calendrier!$A:$A,0)),CYCLES!$1:$1,0)+WEEKDAY(Y$6)-1)))</f>
        <v>sem2</v>
      </c>
      <c r="Z54" s="47" t="str">
        <f ca="1">IF(INDIRECT("CYCLES!"&amp;ADDRESS(MATCH($A54,CYCLES!$A:$A,0),MATCH("semaine"&amp;INDEX(calendrier!$D:$D,MATCH(Z$6,calendrier!$A:$A,0)),CYCLES!$1:$1,0)+WEEKDAY(Z$6)-1))=0,"",INDIRECT("CYCLES!"&amp;ADDRESS(MATCH($A54,CYCLES!$A:$A,0),MATCH("semaine"&amp;INDEX(calendrier!$D:$D,MATCH(Z$6,calendrier!$A:$A,0)),CYCLES!$1:$1,0)+WEEKDAY(Z$6)-1)))</f>
        <v>19H-7H15</v>
      </c>
      <c r="AA54" s="47" t="str">
        <f ca="1">IF(INDIRECT("CYCLES!"&amp;ADDRESS(MATCH($A54,CYCLES!$A:$A,0),MATCH("semaine"&amp;INDEX(calendrier!$D:$D,MATCH(AA$6,calendrier!$A:$A,0)),CYCLES!$1:$1,0)+WEEKDAY(AA$6)-1))=0,"",INDIRECT("CYCLES!"&amp;ADDRESS(MATCH($A54,CYCLES!$A:$A,0),MATCH("semaine"&amp;INDEX(calendrier!$D:$D,MATCH(AA$6,calendrier!$A:$A,0)),CYCLES!$1:$1,0)+WEEKDAY(AA$6)-1)))</f>
        <v>19H-7H15</v>
      </c>
      <c r="AB54" s="47" t="str">
        <f ca="1">IF(INDIRECT("CYCLES!"&amp;ADDRESS(MATCH($A54,CYCLES!$A:$A,0),MATCH("semaine"&amp;INDEX(calendrier!$D:$D,MATCH(AB$6,calendrier!$A:$A,0)),CYCLES!$1:$1,0)+WEEKDAY(AB$6)-1))=0,"",INDIRECT("CYCLES!"&amp;ADDRESS(MATCH($A54,CYCLES!$A:$A,0),MATCH("semaine"&amp;INDEX(calendrier!$D:$D,MATCH(AB$6,calendrier!$A:$A,0)),CYCLES!$1:$1,0)+WEEKDAY(AB$6)-1)))</f>
        <v/>
      </c>
      <c r="AC54" s="47" t="str">
        <f ca="1">IF(INDIRECT("CYCLES!"&amp;ADDRESS(MATCH($A54,CYCLES!$A:$A,0),MATCH("semaine"&amp;INDEX(calendrier!$D:$D,MATCH(AC$6,calendrier!$A:$A,0)),CYCLES!$1:$1,0)+WEEKDAY(AC$6)-1))=0,"",INDIRECT("CYCLES!"&amp;ADDRESS(MATCH($A54,CYCLES!$A:$A,0),MATCH("semaine"&amp;INDEX(calendrier!$D:$D,MATCH(AC$6,calendrier!$A:$A,0)),CYCLES!$1:$1,0)+WEEKDAY(AC$6)-1)))</f>
        <v/>
      </c>
      <c r="AD54" s="47" t="e">
        <f ca="1">IF(INDIRECT("CYCLES!"&amp;ADDRESS(MATCH($A54,CYCLES!$A:$A,0),MATCH("semaine"&amp;INDEX(calendrier!$D:$D,MATCH(AD$6,calendrier!$A:$A,0)),CYCLES!$1:$1,0)+WEEKDAY(AD$6)-1))=0,"",INDIRECT("CYCLES!"&amp;ADDRESS(MATCH($A54,CYCLES!$A:$A,0),MATCH("semaine"&amp;INDEX(calendrier!$D:$D,MATCH(AD$6,calendrier!$A:$A,0)),CYCLES!$1:$1,0)+WEEKDAY(AD$6)-1)))</f>
        <v>#N/A</v>
      </c>
      <c r="AE54" s="47" t="e">
        <f ca="1">IF(INDIRECT("CYCLES!"&amp;ADDRESS(MATCH($A54,CYCLES!$A:$A,0),MATCH("semaine"&amp;INDEX(calendrier!$D:$D,MATCH(AE$6,calendrier!$A:$A,0)),CYCLES!$1:$1,0)+WEEKDAY(AE$6)-1))=0,"",INDIRECT("CYCLES!"&amp;ADDRESS(MATCH($A54,CYCLES!$A:$A,0),MATCH("semaine"&amp;INDEX(calendrier!$D:$D,MATCH(AE$6,calendrier!$A:$A,0)),CYCLES!$1:$1,0)+WEEKDAY(AE$6)-1)))</f>
        <v>#N/A</v>
      </c>
      <c r="AF54" s="47" t="e">
        <f ca="1">IF(INDIRECT("CYCLES!"&amp;ADDRESS(MATCH($A54,CYCLES!$A:$A,0),MATCH("semaine"&amp;INDEX(calendrier!$D:$D,MATCH(AF$6,calendrier!$A:$A,0)),CYCLES!$1:$1,0)+WEEKDAY(AF$6)-1))=0,"",INDIRECT("CYCLES!"&amp;ADDRESS(MATCH($A54,CYCLES!$A:$A,0),MATCH("semaine"&amp;INDEX(calendrier!$D:$D,MATCH(AF$6,calendrier!$A:$A,0)),CYCLES!$1:$1,0)+WEEKDAY(AF$6)-1)))</f>
        <v>#N/A</v>
      </c>
    </row>
    <row r="55" spans="1:32" x14ac:dyDescent="0.25">
      <c r="A55" s="5" t="str">
        <f>IF(A54=0,"0","")</f>
        <v/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</row>
    <row r="56" spans="1:32" s="27" customFormat="1" x14ac:dyDescent="0.25">
      <c r="A56" s="28" t="str">
        <f>IF(A54=0,"0","")</f>
        <v/>
      </c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</row>
    <row r="57" spans="1:32" x14ac:dyDescent="0.25">
      <c r="A57" s="5" t="str">
        <f>IF($B$2=liste_Noms!$B$1,liste_Noms!B17,IF($B$2=liste_Noms!$C$1,liste_Noms!C17,IF($B$2=liste_Noms!$D$1,liste_Noms!D17,IF($B$2=liste_Noms!$E$1,liste_Noms!E17,IF($B$2=liste_Noms!$F$1,liste_Noms!F17,IF($B$2=liste_Noms!$G$1,liste_Noms!G17,IF($B$2=liste_Noms!$H$1,liste_Noms!H17,"service?")))))))</f>
        <v>FREYCHET</v>
      </c>
      <c r="B57" s="47" t="str">
        <f ca="1">IF(INDIRECT("CYCLES!"&amp;ADDRESS(MATCH($A57,CYCLES!$A:$A,0),MATCH("semaine"&amp;INDEX(calendrier!$D:$D,MATCH(B$6,calendrier!$A:$A,0)),CYCLES!$1:$1,0)+WEEKDAY(B$6)-1))=0,"",INDIRECT("CYCLES!"&amp;ADDRESS(MATCH($A57,CYCLES!$A:$A,0),MATCH("semaine"&amp;INDEX(calendrier!$D:$D,MATCH(B$6,calendrier!$A:$A,0)),CYCLES!$1:$1,0)+WEEKDAY(B$6)-1)))</f>
        <v>ORTHO</v>
      </c>
      <c r="C57" s="47" t="str">
        <f ca="1">IF(INDIRECT("CYCLES!"&amp;ADDRESS(MATCH($A57,CYCLES!$A:$A,0),MATCH("semaine"&amp;INDEX(calendrier!$D:$D,MATCH(C$6,calendrier!$A:$A,0)),CYCLES!$1:$1,0)+WEEKDAY(C$6)-1))=0,"",INDIRECT("CYCLES!"&amp;ADDRESS(MATCH($A57,CYCLES!$A:$A,0),MATCH("semaine"&amp;INDEX(calendrier!$D:$D,MATCH(C$6,calendrier!$A:$A,0)),CYCLES!$1:$1,0)+WEEKDAY(C$6)-1)))</f>
        <v/>
      </c>
      <c r="D57" s="47" t="str">
        <f ca="1">IF(INDIRECT("CYCLES!"&amp;ADDRESS(MATCH($A57,CYCLES!$A:$A,0),MATCH("semaine"&amp;INDEX(calendrier!$D:$D,MATCH(D$6,calendrier!$A:$A,0)),CYCLES!$1:$1,0)+WEEKDAY(D$6)-1))=0,"",INDIRECT("CYCLES!"&amp;ADDRESS(MATCH($A57,CYCLES!$A:$A,0),MATCH("semaine"&amp;INDEX(calendrier!$D:$D,MATCH(D$6,calendrier!$A:$A,0)),CYCLES!$1:$1,0)+WEEKDAY(D$6)-1)))</f>
        <v>sem2</v>
      </c>
      <c r="E57" s="47" t="str">
        <f ca="1">IF(INDIRECT("CYCLES!"&amp;ADDRESS(MATCH($A57,CYCLES!$A:$A,0),MATCH("semaine"&amp;INDEX(calendrier!$D:$D,MATCH(E$6,calendrier!$A:$A,0)),CYCLES!$1:$1,0)+WEEKDAY(E$6)-1))=0,"",INDIRECT("CYCLES!"&amp;ADDRESS(MATCH($A57,CYCLES!$A:$A,0),MATCH("semaine"&amp;INDEX(calendrier!$D:$D,MATCH(E$6,calendrier!$A:$A,0)),CYCLES!$1:$1,0)+WEEKDAY(E$6)-1)))</f>
        <v>ORTHO</v>
      </c>
      <c r="F57" s="47" t="str">
        <f ca="1">IF(INDIRECT("CYCLES!"&amp;ADDRESS(MATCH($A57,CYCLES!$A:$A,0),MATCH("semaine"&amp;INDEX(calendrier!$D:$D,MATCH(F$6,calendrier!$A:$A,0)),CYCLES!$1:$1,0)+WEEKDAY(F$6)-1))=0,"",INDIRECT("CYCLES!"&amp;ADDRESS(MATCH($A57,CYCLES!$A:$A,0),MATCH("semaine"&amp;INDEX(calendrier!$D:$D,MATCH(F$6,calendrier!$A:$A,0)),CYCLES!$1:$1,0)+WEEKDAY(F$6)-1)))</f>
        <v>ORTHO</v>
      </c>
      <c r="G57" s="47" t="str">
        <f ca="1">IF(INDIRECT("CYCLES!"&amp;ADDRESS(MATCH($A57,CYCLES!$A:$A,0),MATCH("semaine"&amp;INDEX(calendrier!$D:$D,MATCH(G$6,calendrier!$A:$A,0)),CYCLES!$1:$1,0)+WEEKDAY(G$6)-1))=0,"",INDIRECT("CYCLES!"&amp;ADDRESS(MATCH($A57,CYCLES!$A:$A,0),MATCH("semaine"&amp;INDEX(calendrier!$D:$D,MATCH(G$6,calendrier!$A:$A,0)),CYCLES!$1:$1,0)+WEEKDAY(G$6)-1)))</f>
        <v/>
      </c>
      <c r="H57" s="47" t="str">
        <f ca="1">IF(INDIRECT("CYCLES!"&amp;ADDRESS(MATCH($A57,CYCLES!$A:$A,0),MATCH("semaine"&amp;INDEX(calendrier!$D:$D,MATCH(H$6,calendrier!$A:$A,0)),CYCLES!$1:$1,0)+WEEKDAY(H$6)-1))=0,"",INDIRECT("CYCLES!"&amp;ADDRESS(MATCH($A57,CYCLES!$A:$A,0),MATCH("semaine"&amp;INDEX(calendrier!$D:$D,MATCH(H$6,calendrier!$A:$A,0)),CYCLES!$1:$1,0)+WEEKDAY(H$6)-1)))</f>
        <v/>
      </c>
      <c r="I57" s="47" t="str">
        <f ca="1">IF(INDIRECT("CYCLES!"&amp;ADDRESS(MATCH($A57,CYCLES!$A:$A,0),MATCH("semaine"&amp;INDEX(calendrier!$D:$D,MATCH(I$6,calendrier!$A:$A,0)),CYCLES!$1:$1,0)+WEEKDAY(I$6)-1))=0,"",INDIRECT("CYCLES!"&amp;ADDRESS(MATCH($A57,CYCLES!$A:$A,0),MATCH("semaine"&amp;INDEX(calendrier!$D:$D,MATCH(I$6,calendrier!$A:$A,0)),CYCLES!$1:$1,0)+WEEKDAY(I$6)-1)))</f>
        <v/>
      </c>
      <c r="J57" s="47" t="str">
        <f ca="1">IF(INDIRECT("CYCLES!"&amp;ADDRESS(MATCH($A57,CYCLES!$A:$A,0),MATCH("semaine"&amp;INDEX(calendrier!$D:$D,MATCH(J$6,calendrier!$A:$A,0)),CYCLES!$1:$1,0)+WEEKDAY(J$6)-1))=0,"",INDIRECT("CYCLES!"&amp;ADDRESS(MATCH($A57,CYCLES!$A:$A,0),MATCH("semaine"&amp;INDEX(calendrier!$D:$D,MATCH(J$6,calendrier!$A:$A,0)),CYCLES!$1:$1,0)+WEEKDAY(J$6)-1)))</f>
        <v>DVO</v>
      </c>
      <c r="K57" s="47" t="str">
        <f ca="1">IF(INDIRECT("CYCLES!"&amp;ADDRESS(MATCH($A57,CYCLES!$A:$A,0),MATCH("semaine"&amp;INDEX(calendrier!$D:$D,MATCH(K$6,calendrier!$A:$A,0)),CYCLES!$1:$1,0)+WEEKDAY(K$6)-1))=0,"",INDIRECT("CYCLES!"&amp;ADDRESS(MATCH($A57,CYCLES!$A:$A,0),MATCH("semaine"&amp;INDEX(calendrier!$D:$D,MATCH(K$6,calendrier!$A:$A,0)),CYCLES!$1:$1,0)+WEEKDAY(K$6)-1)))</f>
        <v>DVO</v>
      </c>
      <c r="L57" s="47" t="str">
        <f ca="1">IF(INDIRECT("CYCLES!"&amp;ADDRESS(MATCH($A57,CYCLES!$A:$A,0),MATCH("semaine"&amp;INDEX(calendrier!$D:$D,MATCH(L$6,calendrier!$A:$A,0)),CYCLES!$1:$1,0)+WEEKDAY(L$6)-1))=0,"",INDIRECT("CYCLES!"&amp;ADDRESS(MATCH($A57,CYCLES!$A:$A,0),MATCH("semaine"&amp;INDEX(calendrier!$D:$D,MATCH(L$6,calendrier!$A:$A,0)),CYCLES!$1:$1,0)+WEEKDAY(L$6)-1)))</f>
        <v>sem3</v>
      </c>
      <c r="M57" s="47" t="str">
        <f ca="1">IF(INDIRECT("CYCLES!"&amp;ADDRESS(MATCH($A57,CYCLES!$A:$A,0),MATCH("semaine"&amp;INDEX(calendrier!$D:$D,MATCH(M$6,calendrier!$A:$A,0)),CYCLES!$1:$1,0)+WEEKDAY(M$6)-1))=0,"",INDIRECT("CYCLES!"&amp;ADDRESS(MATCH($A57,CYCLES!$A:$A,0),MATCH("semaine"&amp;INDEX(calendrier!$D:$D,MATCH(M$6,calendrier!$A:$A,0)),CYCLES!$1:$1,0)+WEEKDAY(M$6)-1)))</f>
        <v/>
      </c>
      <c r="N57" s="47" t="str">
        <f ca="1">IF(INDIRECT("CYCLES!"&amp;ADDRESS(MATCH($A57,CYCLES!$A:$A,0),MATCH("semaine"&amp;INDEX(calendrier!$D:$D,MATCH(N$6,calendrier!$A:$A,0)),CYCLES!$1:$1,0)+WEEKDAY(N$6)-1))=0,"",INDIRECT("CYCLES!"&amp;ADDRESS(MATCH($A57,CYCLES!$A:$A,0),MATCH("semaine"&amp;INDEX(calendrier!$D:$D,MATCH(N$6,calendrier!$A:$A,0)),CYCLES!$1:$1,0)+WEEKDAY(N$6)-1)))</f>
        <v>DVO</v>
      </c>
      <c r="O57" s="47" t="str">
        <f ca="1">IF(INDIRECT("CYCLES!"&amp;ADDRESS(MATCH($A57,CYCLES!$A:$A,0),MATCH("semaine"&amp;INDEX(calendrier!$D:$D,MATCH(O$6,calendrier!$A:$A,0)),CYCLES!$1:$1,0)+WEEKDAY(O$6)-1))=0,"",INDIRECT("CYCLES!"&amp;ADDRESS(MATCH($A57,CYCLES!$A:$A,0),MATCH("semaine"&amp;INDEX(calendrier!$D:$D,MATCH(O$6,calendrier!$A:$A,0)),CYCLES!$1:$1,0)+WEEKDAY(O$6)-1)))</f>
        <v>DVO</v>
      </c>
      <c r="P57" s="47" t="str">
        <f ca="1">IF(INDIRECT("CYCLES!"&amp;ADDRESS(MATCH($A57,CYCLES!$A:$A,0),MATCH("semaine"&amp;INDEX(calendrier!$D:$D,MATCH(P$6,calendrier!$A:$A,0)),CYCLES!$1:$1,0)+WEEKDAY(P$6)-1))=0,"",INDIRECT("CYCLES!"&amp;ADDRESS(MATCH($A57,CYCLES!$A:$A,0),MATCH("semaine"&amp;INDEX(calendrier!$D:$D,MATCH(P$6,calendrier!$A:$A,0)),CYCLES!$1:$1,0)+WEEKDAY(P$6)-1)))</f>
        <v>DVO</v>
      </c>
      <c r="Q57" s="47" t="str">
        <f ca="1">IF(INDIRECT("CYCLES!"&amp;ADDRESS(MATCH($A57,CYCLES!$A:$A,0),MATCH("semaine"&amp;INDEX(calendrier!$D:$D,MATCH(Q$6,calendrier!$A:$A,0)),CYCLES!$1:$1,0)+WEEKDAY(Q$6)-1))=0,"",INDIRECT("CYCLES!"&amp;ADDRESS(MATCH($A57,CYCLES!$A:$A,0),MATCH("semaine"&amp;INDEX(calendrier!$D:$D,MATCH(Q$6,calendrier!$A:$A,0)),CYCLES!$1:$1,0)+WEEKDAY(Q$6)-1)))</f>
        <v/>
      </c>
      <c r="R57" s="47" t="str">
        <f ca="1">IF(INDIRECT("CYCLES!"&amp;ADDRESS(MATCH($A57,CYCLES!$A:$A,0),MATCH("semaine"&amp;INDEX(calendrier!$D:$D,MATCH(R$6,calendrier!$A:$A,0)),CYCLES!$1:$1,0)+WEEKDAY(R$6)-1))=0,"",INDIRECT("CYCLES!"&amp;ADDRESS(MATCH($A57,CYCLES!$A:$A,0),MATCH("semaine"&amp;INDEX(calendrier!$D:$D,MATCH(R$6,calendrier!$A:$A,0)),CYCLES!$1:$1,0)+WEEKDAY(R$6)-1)))</f>
        <v>sem4</v>
      </c>
      <c r="S57" s="47" t="str">
        <f ca="1">IF(INDIRECT("CYCLES!"&amp;ADDRESS(MATCH($A57,CYCLES!$A:$A,0),MATCH("semaine"&amp;INDEX(calendrier!$D:$D,MATCH(S$6,calendrier!$A:$A,0)),CYCLES!$1:$1,0)+WEEKDAY(S$6)-1))=0,"",INDIRECT("CYCLES!"&amp;ADDRESS(MATCH($A57,CYCLES!$A:$A,0),MATCH("semaine"&amp;INDEX(calendrier!$D:$D,MATCH(S$6,calendrier!$A:$A,0)),CYCLES!$1:$1,0)+WEEKDAY(S$6)-1)))</f>
        <v>DVO</v>
      </c>
      <c r="T57" s="47" t="str">
        <f ca="1">IF(INDIRECT("CYCLES!"&amp;ADDRESS(MATCH($A57,CYCLES!$A:$A,0),MATCH("semaine"&amp;INDEX(calendrier!$D:$D,MATCH(T$6,calendrier!$A:$A,0)),CYCLES!$1:$1,0)+WEEKDAY(T$6)-1))=0,"",INDIRECT("CYCLES!"&amp;ADDRESS(MATCH($A57,CYCLES!$A:$A,0),MATCH("semaine"&amp;INDEX(calendrier!$D:$D,MATCH(T$6,calendrier!$A:$A,0)),CYCLES!$1:$1,0)+WEEKDAY(T$6)-1)))</f>
        <v>DVO</v>
      </c>
      <c r="U57" s="47" t="str">
        <f ca="1">IF(INDIRECT("CYCLES!"&amp;ADDRESS(MATCH($A57,CYCLES!$A:$A,0),MATCH("semaine"&amp;INDEX(calendrier!$D:$D,MATCH(U$6,calendrier!$A:$A,0)),CYCLES!$1:$1,0)+WEEKDAY(U$6)-1))=0,"",INDIRECT("CYCLES!"&amp;ADDRESS(MATCH($A57,CYCLES!$A:$A,0),MATCH("semaine"&amp;INDEX(calendrier!$D:$D,MATCH(U$6,calendrier!$A:$A,0)),CYCLES!$1:$1,0)+WEEKDAY(U$6)-1)))</f>
        <v/>
      </c>
      <c r="V57" s="47" t="str">
        <f ca="1">IF(INDIRECT("CYCLES!"&amp;ADDRESS(MATCH($A57,CYCLES!$A:$A,0),MATCH("semaine"&amp;INDEX(calendrier!$D:$D,MATCH(V$6,calendrier!$A:$A,0)),CYCLES!$1:$1,0)+WEEKDAY(V$6)-1))=0,"",INDIRECT("CYCLES!"&amp;ADDRESS(MATCH($A57,CYCLES!$A:$A,0),MATCH("semaine"&amp;INDEX(calendrier!$D:$D,MATCH(V$6,calendrier!$A:$A,0)),CYCLES!$1:$1,0)+WEEKDAY(V$6)-1)))</f>
        <v/>
      </c>
      <c r="W57" s="47" t="str">
        <f ca="1">IF(INDIRECT("CYCLES!"&amp;ADDRESS(MATCH($A57,CYCLES!$A:$A,0),MATCH("semaine"&amp;INDEX(calendrier!$D:$D,MATCH(W$6,calendrier!$A:$A,0)),CYCLES!$1:$1,0)+WEEKDAY(W$6)-1))=0,"",INDIRECT("CYCLES!"&amp;ADDRESS(MATCH($A57,CYCLES!$A:$A,0),MATCH("semaine"&amp;INDEX(calendrier!$D:$D,MATCH(W$6,calendrier!$A:$A,0)),CYCLES!$1:$1,0)+WEEKDAY(W$6)-1)))</f>
        <v/>
      </c>
      <c r="X57" s="47" t="str">
        <f ca="1">IF(INDIRECT("CYCLES!"&amp;ADDRESS(MATCH($A57,CYCLES!$A:$A,0),MATCH("semaine"&amp;INDEX(calendrier!$D:$D,MATCH(X$6,calendrier!$A:$A,0)),CYCLES!$1:$1,0)+WEEKDAY(X$6)-1))=0,"",INDIRECT("CYCLES!"&amp;ADDRESS(MATCH($A57,CYCLES!$A:$A,0),MATCH("semaine"&amp;INDEX(calendrier!$D:$D,MATCH(X$6,calendrier!$A:$A,0)),CYCLES!$1:$1,0)+WEEKDAY(X$6)-1)))</f>
        <v>SSR</v>
      </c>
      <c r="Y57" s="47" t="str">
        <f ca="1">IF(INDIRECT("CYCLES!"&amp;ADDRESS(MATCH($A57,CYCLES!$A:$A,0),MATCH("semaine"&amp;INDEX(calendrier!$D:$D,MATCH(Y$6,calendrier!$A:$A,0)),CYCLES!$1:$1,0)+WEEKDAY(Y$6)-1))=0,"",INDIRECT("CYCLES!"&amp;ADDRESS(MATCH($A57,CYCLES!$A:$A,0),MATCH("semaine"&amp;INDEX(calendrier!$D:$D,MATCH(Y$6,calendrier!$A:$A,0)),CYCLES!$1:$1,0)+WEEKDAY(Y$6)-1)))</f>
        <v>SSR</v>
      </c>
      <c r="Z57" s="47" t="str">
        <f ca="1">IF(INDIRECT("CYCLES!"&amp;ADDRESS(MATCH($A57,CYCLES!$A:$A,0),MATCH("semaine"&amp;INDEX(calendrier!$D:$D,MATCH(Z$6,calendrier!$A:$A,0)),CYCLES!$1:$1,0)+WEEKDAY(Z$6)-1))=0,"",INDIRECT("CYCLES!"&amp;ADDRESS(MATCH($A57,CYCLES!$A:$A,0),MATCH("semaine"&amp;INDEX(calendrier!$D:$D,MATCH(Z$6,calendrier!$A:$A,0)),CYCLES!$1:$1,0)+WEEKDAY(Z$6)-1)))</f>
        <v>sem5</v>
      </c>
      <c r="AA57" s="47" t="str">
        <f ca="1">IF(INDIRECT("CYCLES!"&amp;ADDRESS(MATCH($A57,CYCLES!$A:$A,0),MATCH("semaine"&amp;INDEX(calendrier!$D:$D,MATCH(AA$6,calendrier!$A:$A,0)),CYCLES!$1:$1,0)+WEEKDAY(AA$6)-1))=0,"",INDIRECT("CYCLES!"&amp;ADDRESS(MATCH($A57,CYCLES!$A:$A,0),MATCH("semaine"&amp;INDEX(calendrier!$D:$D,MATCH(AA$6,calendrier!$A:$A,0)),CYCLES!$1:$1,0)+WEEKDAY(AA$6)-1)))</f>
        <v/>
      </c>
      <c r="AB57" s="47" t="str">
        <f ca="1">IF(INDIRECT("CYCLES!"&amp;ADDRESS(MATCH($A57,CYCLES!$A:$A,0),MATCH("semaine"&amp;INDEX(calendrier!$D:$D,MATCH(AB$6,calendrier!$A:$A,0)),CYCLES!$1:$1,0)+WEEKDAY(AB$6)-1))=0,"",INDIRECT("CYCLES!"&amp;ADDRESS(MATCH($A57,CYCLES!$A:$A,0),MATCH("semaine"&amp;INDEX(calendrier!$D:$D,MATCH(AB$6,calendrier!$A:$A,0)),CYCLES!$1:$1,0)+WEEKDAY(AB$6)-1)))</f>
        <v>SSR</v>
      </c>
      <c r="AC57" s="47" t="str">
        <f ca="1">IF(INDIRECT("CYCLES!"&amp;ADDRESS(MATCH($A57,CYCLES!$A:$A,0),MATCH("semaine"&amp;INDEX(calendrier!$D:$D,MATCH(AC$6,calendrier!$A:$A,0)),CYCLES!$1:$1,0)+WEEKDAY(AC$6)-1))=0,"",INDIRECT("CYCLES!"&amp;ADDRESS(MATCH($A57,CYCLES!$A:$A,0),MATCH("semaine"&amp;INDEX(calendrier!$D:$D,MATCH(AC$6,calendrier!$A:$A,0)),CYCLES!$1:$1,0)+WEEKDAY(AC$6)-1)))</f>
        <v>SSR</v>
      </c>
      <c r="AD57" s="47" t="e">
        <f ca="1">IF(INDIRECT("CYCLES!"&amp;ADDRESS(MATCH($A57,CYCLES!$A:$A,0),MATCH("semaine"&amp;INDEX(calendrier!$D:$D,MATCH(AD$6,calendrier!$A:$A,0)),CYCLES!$1:$1,0)+WEEKDAY(AD$6)-1))=0,"",INDIRECT("CYCLES!"&amp;ADDRESS(MATCH($A57,CYCLES!$A:$A,0),MATCH("semaine"&amp;INDEX(calendrier!$D:$D,MATCH(AD$6,calendrier!$A:$A,0)),CYCLES!$1:$1,0)+WEEKDAY(AD$6)-1)))</f>
        <v>#N/A</v>
      </c>
      <c r="AE57" s="47" t="e">
        <f ca="1">IF(INDIRECT("CYCLES!"&amp;ADDRESS(MATCH($A57,CYCLES!$A:$A,0),MATCH("semaine"&amp;INDEX(calendrier!$D:$D,MATCH(AE$6,calendrier!$A:$A,0)),CYCLES!$1:$1,0)+WEEKDAY(AE$6)-1))=0,"",INDIRECT("CYCLES!"&amp;ADDRESS(MATCH($A57,CYCLES!$A:$A,0),MATCH("semaine"&amp;INDEX(calendrier!$D:$D,MATCH(AE$6,calendrier!$A:$A,0)),CYCLES!$1:$1,0)+WEEKDAY(AE$6)-1)))</f>
        <v>#N/A</v>
      </c>
      <c r="AF57" s="47" t="e">
        <f ca="1">IF(INDIRECT("CYCLES!"&amp;ADDRESS(MATCH($A57,CYCLES!$A:$A,0),MATCH("semaine"&amp;INDEX(calendrier!$D:$D,MATCH(AF$6,calendrier!$A:$A,0)),CYCLES!$1:$1,0)+WEEKDAY(AF$6)-1))=0,"",INDIRECT("CYCLES!"&amp;ADDRESS(MATCH($A57,CYCLES!$A:$A,0),MATCH("semaine"&amp;INDEX(calendrier!$D:$D,MATCH(AF$6,calendrier!$A:$A,0)),CYCLES!$1:$1,0)+WEEKDAY(AF$6)-1)))</f>
        <v>#N/A</v>
      </c>
    </row>
    <row r="58" spans="1:32" x14ac:dyDescent="0.25">
      <c r="A58" s="5" t="str">
        <f>IF(A57=0,"0","")</f>
        <v/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</row>
    <row r="59" spans="1:32" s="27" customFormat="1" x14ac:dyDescent="0.25">
      <c r="A59" s="28" t="str">
        <f>IF(A57=0,"0","")</f>
        <v/>
      </c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</row>
    <row r="60" spans="1:32" x14ac:dyDescent="0.25">
      <c r="A60" s="5" t="str">
        <f>(IF(A51=0,"0","REMPLACANT"))</f>
        <v>REMPLACANT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</row>
    <row r="61" spans="1:32" x14ac:dyDescent="0.25">
      <c r="A61" s="6" t="str">
        <f>IF(A51=0,"0","")</f>
        <v/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</row>
    <row r="62" spans="1:32" hidden="1" x14ac:dyDescent="0.25">
      <c r="A62" s="5" t="str">
        <f>(IF(A50=0,"0","RENFORT"))</f>
        <v>0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</row>
    <row r="63" spans="1:32" hidden="1" x14ac:dyDescent="0.25">
      <c r="A63" s="5" t="str">
        <f>IF(A62="0","0","")</f>
        <v>0</v>
      </c>
      <c r="B63" s="106"/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</row>
    <row r="64" spans="1:32" s="27" customFormat="1" hidden="1" x14ac:dyDescent="0.25">
      <c r="A64" s="28" t="str">
        <f>IF(A62="0","0","")</f>
        <v>0</v>
      </c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</row>
    <row r="65" spans="1:32" ht="21" x14ac:dyDescent="0.35">
      <c r="A65" s="30"/>
      <c r="B65" s="125" t="str">
        <f>IF(TRAME!$B$2=liste_Noms!$H$1,"0","ASD NUIT")</f>
        <v>ASD NUIT</v>
      </c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7"/>
    </row>
    <row r="66" spans="1:32" x14ac:dyDescent="0.25">
      <c r="A66" s="4" t="str">
        <f>IF($B$2=liste_Noms!$B$1,liste_Noms!B13,IF($B$2=liste_Noms!$C$1,liste_Noms!C13,IF($B$2=liste_Noms!$D$1,liste_Noms!D13,IF($B$2=liste_Noms!$E$1,liste_Noms!E13,IF($B$2=liste_Noms!$F$1,liste_Noms!F13,IF($B$2=liste_Noms!$G$1,liste_Noms!G13,IF($B$2=liste_Noms!$H$1,liste_Noms!H13,"service?")))))))</f>
        <v>CORDEIRO</v>
      </c>
      <c r="B66" s="47" t="str">
        <f ca="1">IF(INDIRECT("CYCLES!"&amp;ADDRESS(MATCH($A66,CYCLES!$A:$A,0),MATCH("semaine"&amp;INDEX(calendrier!$D:$D,MATCH(B$6,calendrier!$A:$A,0)),CYCLES!$1:$1,0)+WEEKDAY(B$6)-1))=0,"",INDIRECT("CYCLES!"&amp;ADDRESS(MATCH($A66,CYCLES!$A:$A,0),MATCH("semaine"&amp;INDEX(calendrier!$D:$D,MATCH(B$6,calendrier!$A:$A,0)),CYCLES!$1:$1,0)+WEEKDAY(B$6)-1)))</f>
        <v>19H-7H15</v>
      </c>
      <c r="C66" s="47" t="str">
        <f ca="1">IF(INDIRECT("CYCLES!"&amp;ADDRESS(MATCH($A66,CYCLES!$A:$A,0),MATCH("semaine"&amp;INDEX(calendrier!$D:$D,MATCH(C$6,calendrier!$A:$A,0)),CYCLES!$1:$1,0)+WEEKDAY(C$6)-1))=0,"",INDIRECT("CYCLES!"&amp;ADDRESS(MATCH($A66,CYCLES!$A:$A,0),MATCH("semaine"&amp;INDEX(calendrier!$D:$D,MATCH(C$6,calendrier!$A:$A,0)),CYCLES!$1:$1,0)+WEEKDAY(C$6)-1)))</f>
        <v/>
      </c>
      <c r="D66" s="47" t="str">
        <f ca="1">IF(INDIRECT("CYCLES!"&amp;ADDRESS(MATCH($A66,CYCLES!$A:$A,0),MATCH("semaine"&amp;INDEX(calendrier!$D:$D,MATCH(D$6,calendrier!$A:$A,0)),CYCLES!$1:$1,0)+WEEKDAY(D$6)-1))=0,"",INDIRECT("CYCLES!"&amp;ADDRESS(MATCH($A66,CYCLES!$A:$A,0),MATCH("semaine"&amp;INDEX(calendrier!$D:$D,MATCH(D$6,calendrier!$A:$A,0)),CYCLES!$1:$1,0)+WEEKDAY(D$6)-1)))</f>
        <v>sem4</v>
      </c>
      <c r="E66" s="47" t="str">
        <f ca="1">IF(INDIRECT("CYCLES!"&amp;ADDRESS(MATCH($A66,CYCLES!$A:$A,0),MATCH("semaine"&amp;INDEX(calendrier!$D:$D,MATCH(E$6,calendrier!$A:$A,0)),CYCLES!$1:$1,0)+WEEKDAY(E$6)-1))=0,"",INDIRECT("CYCLES!"&amp;ADDRESS(MATCH($A66,CYCLES!$A:$A,0),MATCH("semaine"&amp;INDEX(calendrier!$D:$D,MATCH(E$6,calendrier!$A:$A,0)),CYCLES!$1:$1,0)+WEEKDAY(E$6)-1)))</f>
        <v>19H-7H15</v>
      </c>
      <c r="F66" s="47" t="str">
        <f ca="1">IF(INDIRECT("CYCLES!"&amp;ADDRESS(MATCH($A66,CYCLES!$A:$A,0),MATCH("semaine"&amp;INDEX(calendrier!$D:$D,MATCH(F$6,calendrier!$A:$A,0)),CYCLES!$1:$1,0)+WEEKDAY(F$6)-1))=0,"",INDIRECT("CYCLES!"&amp;ADDRESS(MATCH($A66,CYCLES!$A:$A,0),MATCH("semaine"&amp;INDEX(calendrier!$D:$D,MATCH(F$6,calendrier!$A:$A,0)),CYCLES!$1:$1,0)+WEEKDAY(F$6)-1)))</f>
        <v>19H-7H15</v>
      </c>
      <c r="G66" s="47" t="str">
        <f ca="1">IF(INDIRECT("CYCLES!"&amp;ADDRESS(MATCH($A66,CYCLES!$A:$A,0),MATCH("semaine"&amp;INDEX(calendrier!$D:$D,MATCH(G$6,calendrier!$A:$A,0)),CYCLES!$1:$1,0)+WEEKDAY(G$6)-1))=0,"",INDIRECT("CYCLES!"&amp;ADDRESS(MATCH($A66,CYCLES!$A:$A,0),MATCH("semaine"&amp;INDEX(calendrier!$D:$D,MATCH(G$6,calendrier!$A:$A,0)),CYCLES!$1:$1,0)+WEEKDAY(G$6)-1)))</f>
        <v/>
      </c>
      <c r="H66" s="47" t="str">
        <f ca="1">IF(INDIRECT("CYCLES!"&amp;ADDRESS(MATCH($A66,CYCLES!$A:$A,0),MATCH("semaine"&amp;INDEX(calendrier!$D:$D,MATCH(H$6,calendrier!$A:$A,0)),CYCLES!$1:$1,0)+WEEKDAY(H$6)-1))=0,"",INDIRECT("CYCLES!"&amp;ADDRESS(MATCH($A66,CYCLES!$A:$A,0),MATCH("semaine"&amp;INDEX(calendrier!$D:$D,MATCH(H$6,calendrier!$A:$A,0)),CYCLES!$1:$1,0)+WEEKDAY(H$6)-1)))</f>
        <v/>
      </c>
      <c r="I66" s="47" t="str">
        <f ca="1">IF(INDIRECT("CYCLES!"&amp;ADDRESS(MATCH($A66,CYCLES!$A:$A,0),MATCH("semaine"&amp;INDEX(calendrier!$D:$D,MATCH(I$6,calendrier!$A:$A,0)),CYCLES!$1:$1,0)+WEEKDAY(I$6)-1))=0,"",INDIRECT("CYCLES!"&amp;ADDRESS(MATCH($A66,CYCLES!$A:$A,0),MATCH("semaine"&amp;INDEX(calendrier!$D:$D,MATCH(I$6,calendrier!$A:$A,0)),CYCLES!$1:$1,0)+WEEKDAY(I$6)-1)))</f>
        <v/>
      </c>
      <c r="J66" s="47" t="str">
        <f ca="1">IF(INDIRECT("CYCLES!"&amp;ADDRESS(MATCH($A66,CYCLES!$A:$A,0),MATCH("semaine"&amp;INDEX(calendrier!$D:$D,MATCH(J$6,calendrier!$A:$A,0)),CYCLES!$1:$1,0)+WEEKDAY(J$6)-1))=0,"",INDIRECT("CYCLES!"&amp;ADDRESS(MATCH($A66,CYCLES!$A:$A,0),MATCH("semaine"&amp;INDEX(calendrier!$D:$D,MATCH(J$6,calendrier!$A:$A,0)),CYCLES!$1:$1,0)+WEEKDAY(J$6)-1)))</f>
        <v>19H-7H15</v>
      </c>
      <c r="K66" s="47" t="str">
        <f ca="1">IF(INDIRECT("CYCLES!"&amp;ADDRESS(MATCH($A66,CYCLES!$A:$A,0),MATCH("semaine"&amp;INDEX(calendrier!$D:$D,MATCH(K$6,calendrier!$A:$A,0)),CYCLES!$1:$1,0)+WEEKDAY(K$6)-1))=0,"",INDIRECT("CYCLES!"&amp;ADDRESS(MATCH($A66,CYCLES!$A:$A,0),MATCH("semaine"&amp;INDEX(calendrier!$D:$D,MATCH(K$6,calendrier!$A:$A,0)),CYCLES!$1:$1,0)+WEEKDAY(K$6)-1)))</f>
        <v>19H-7H15</v>
      </c>
      <c r="L66" s="47" t="str">
        <f ca="1">IF(INDIRECT("CYCLES!"&amp;ADDRESS(MATCH($A66,CYCLES!$A:$A,0),MATCH("semaine"&amp;INDEX(calendrier!$D:$D,MATCH(L$6,calendrier!$A:$A,0)),CYCLES!$1:$1,0)+WEEKDAY(L$6)-1))=0,"",INDIRECT("CYCLES!"&amp;ADDRESS(MATCH($A66,CYCLES!$A:$A,0),MATCH("semaine"&amp;INDEX(calendrier!$D:$D,MATCH(L$6,calendrier!$A:$A,0)),CYCLES!$1:$1,0)+WEEKDAY(L$6)-1)))</f>
        <v>sem5</v>
      </c>
      <c r="M66" s="47" t="str">
        <f ca="1">IF(INDIRECT("CYCLES!"&amp;ADDRESS(MATCH($A66,CYCLES!$A:$A,0),MATCH("semaine"&amp;INDEX(calendrier!$D:$D,MATCH(M$6,calendrier!$A:$A,0)),CYCLES!$1:$1,0)+WEEKDAY(M$6)-1))=0,"",INDIRECT("CYCLES!"&amp;ADDRESS(MATCH($A66,CYCLES!$A:$A,0),MATCH("semaine"&amp;INDEX(calendrier!$D:$D,MATCH(M$6,calendrier!$A:$A,0)),CYCLES!$1:$1,0)+WEEKDAY(M$6)-1)))</f>
        <v/>
      </c>
      <c r="N66" s="47" t="str">
        <f ca="1">IF(INDIRECT("CYCLES!"&amp;ADDRESS(MATCH($A66,CYCLES!$A:$A,0),MATCH("semaine"&amp;INDEX(calendrier!$D:$D,MATCH(N$6,calendrier!$A:$A,0)),CYCLES!$1:$1,0)+WEEKDAY(N$6)-1))=0,"",INDIRECT("CYCLES!"&amp;ADDRESS(MATCH($A66,CYCLES!$A:$A,0),MATCH("semaine"&amp;INDEX(calendrier!$D:$D,MATCH(N$6,calendrier!$A:$A,0)),CYCLES!$1:$1,0)+WEEKDAY(N$6)-1)))</f>
        <v>19H-7H15</v>
      </c>
      <c r="O66" s="47" t="str">
        <f ca="1">IF(INDIRECT("CYCLES!"&amp;ADDRESS(MATCH($A66,CYCLES!$A:$A,0),MATCH("semaine"&amp;INDEX(calendrier!$D:$D,MATCH(O$6,calendrier!$A:$A,0)),CYCLES!$1:$1,0)+WEEKDAY(O$6)-1))=0,"",INDIRECT("CYCLES!"&amp;ADDRESS(MATCH($A66,CYCLES!$A:$A,0),MATCH("semaine"&amp;INDEX(calendrier!$D:$D,MATCH(O$6,calendrier!$A:$A,0)),CYCLES!$1:$1,0)+WEEKDAY(O$6)-1)))</f>
        <v>19H-7H15</v>
      </c>
      <c r="P66" s="47" t="str">
        <f ca="1">IF(INDIRECT("CYCLES!"&amp;ADDRESS(MATCH($A66,CYCLES!$A:$A,0),MATCH("semaine"&amp;INDEX(calendrier!$D:$D,MATCH(P$6,calendrier!$A:$A,0)),CYCLES!$1:$1,0)+WEEKDAY(P$6)-1))=0,"",INDIRECT("CYCLES!"&amp;ADDRESS(MATCH($A66,CYCLES!$A:$A,0),MATCH("semaine"&amp;INDEX(calendrier!$D:$D,MATCH(P$6,calendrier!$A:$A,0)),CYCLES!$1:$1,0)+WEEKDAY(P$6)-1)))</f>
        <v>19H-7H15</v>
      </c>
      <c r="Q66" s="47" t="str">
        <f ca="1">IF(INDIRECT("CYCLES!"&amp;ADDRESS(MATCH($A66,CYCLES!$A:$A,0),MATCH("semaine"&amp;INDEX(calendrier!$D:$D,MATCH(Q$6,calendrier!$A:$A,0)),CYCLES!$1:$1,0)+WEEKDAY(Q$6)-1))=0,"",INDIRECT("CYCLES!"&amp;ADDRESS(MATCH($A66,CYCLES!$A:$A,0),MATCH("semaine"&amp;INDEX(calendrier!$D:$D,MATCH(Q$6,calendrier!$A:$A,0)),CYCLES!$1:$1,0)+WEEKDAY(Q$6)-1)))</f>
        <v/>
      </c>
      <c r="R66" s="47" t="str">
        <f ca="1">IF(INDIRECT("CYCLES!"&amp;ADDRESS(MATCH($A66,CYCLES!$A:$A,0),MATCH("semaine"&amp;INDEX(calendrier!$D:$D,MATCH(R$6,calendrier!$A:$A,0)),CYCLES!$1:$1,0)+WEEKDAY(R$6)-1))=0,"",INDIRECT("CYCLES!"&amp;ADDRESS(MATCH($A66,CYCLES!$A:$A,0),MATCH("semaine"&amp;INDEX(calendrier!$D:$D,MATCH(R$6,calendrier!$A:$A,0)),CYCLES!$1:$1,0)+WEEKDAY(R$6)-1)))</f>
        <v>sem6</v>
      </c>
      <c r="S66" s="47" t="str">
        <f ca="1">IF(INDIRECT("CYCLES!"&amp;ADDRESS(MATCH($A66,CYCLES!$A:$A,0),MATCH("semaine"&amp;INDEX(calendrier!$D:$D,MATCH(S$6,calendrier!$A:$A,0)),CYCLES!$1:$1,0)+WEEKDAY(S$6)-1))=0,"",INDIRECT("CYCLES!"&amp;ADDRESS(MATCH($A66,CYCLES!$A:$A,0),MATCH("semaine"&amp;INDEX(calendrier!$D:$D,MATCH(S$6,calendrier!$A:$A,0)),CYCLES!$1:$1,0)+WEEKDAY(S$6)-1)))</f>
        <v>19H-7H15</v>
      </c>
      <c r="T66" s="47" t="str">
        <f ca="1">IF(INDIRECT("CYCLES!"&amp;ADDRESS(MATCH($A66,CYCLES!$A:$A,0),MATCH("semaine"&amp;INDEX(calendrier!$D:$D,MATCH(T$6,calendrier!$A:$A,0)),CYCLES!$1:$1,0)+WEEKDAY(T$6)-1))=0,"",INDIRECT("CYCLES!"&amp;ADDRESS(MATCH($A66,CYCLES!$A:$A,0),MATCH("semaine"&amp;INDEX(calendrier!$D:$D,MATCH(T$6,calendrier!$A:$A,0)),CYCLES!$1:$1,0)+WEEKDAY(T$6)-1)))</f>
        <v>19H-7H15</v>
      </c>
      <c r="U66" s="47" t="str">
        <f ca="1">IF(INDIRECT("CYCLES!"&amp;ADDRESS(MATCH($A66,CYCLES!$A:$A,0),MATCH("semaine"&amp;INDEX(calendrier!$D:$D,MATCH(U$6,calendrier!$A:$A,0)),CYCLES!$1:$1,0)+WEEKDAY(U$6)-1))=0,"",INDIRECT("CYCLES!"&amp;ADDRESS(MATCH($A66,CYCLES!$A:$A,0),MATCH("semaine"&amp;INDEX(calendrier!$D:$D,MATCH(U$6,calendrier!$A:$A,0)),CYCLES!$1:$1,0)+WEEKDAY(U$6)-1)))</f>
        <v/>
      </c>
      <c r="V66" s="47" t="str">
        <f ca="1">IF(INDIRECT("CYCLES!"&amp;ADDRESS(MATCH($A66,CYCLES!$A:$A,0),MATCH("semaine"&amp;INDEX(calendrier!$D:$D,MATCH(V$6,calendrier!$A:$A,0)),CYCLES!$1:$1,0)+WEEKDAY(V$6)-1))=0,"",INDIRECT("CYCLES!"&amp;ADDRESS(MATCH($A66,CYCLES!$A:$A,0),MATCH("semaine"&amp;INDEX(calendrier!$D:$D,MATCH(V$6,calendrier!$A:$A,0)),CYCLES!$1:$1,0)+WEEKDAY(V$6)-1)))</f>
        <v/>
      </c>
      <c r="W66" s="47" t="str">
        <f ca="1">IF(INDIRECT("CYCLES!"&amp;ADDRESS(MATCH($A66,CYCLES!$A:$A,0),MATCH("semaine"&amp;INDEX(calendrier!$D:$D,MATCH(W$6,calendrier!$A:$A,0)),CYCLES!$1:$1,0)+WEEKDAY(W$6)-1))=0,"",INDIRECT("CYCLES!"&amp;ADDRESS(MATCH($A66,CYCLES!$A:$A,0),MATCH("semaine"&amp;INDEX(calendrier!$D:$D,MATCH(W$6,calendrier!$A:$A,0)),CYCLES!$1:$1,0)+WEEKDAY(W$6)-1)))</f>
        <v/>
      </c>
      <c r="X66" s="47" t="str">
        <f ca="1">IF(INDIRECT("CYCLES!"&amp;ADDRESS(MATCH($A66,CYCLES!$A:$A,0),MATCH("semaine"&amp;INDEX(calendrier!$D:$D,MATCH(X$6,calendrier!$A:$A,0)),CYCLES!$1:$1,0)+WEEKDAY(X$6)-1))=0,"",INDIRECT("CYCLES!"&amp;ADDRESS(MATCH($A66,CYCLES!$A:$A,0),MATCH("semaine"&amp;INDEX(calendrier!$D:$D,MATCH(X$6,calendrier!$A:$A,0)),CYCLES!$1:$1,0)+WEEKDAY(X$6)-1)))</f>
        <v/>
      </c>
      <c r="Y66" s="47" t="str">
        <f ca="1">IF(INDIRECT("CYCLES!"&amp;ADDRESS(MATCH($A66,CYCLES!$A:$A,0),MATCH("semaine"&amp;INDEX(calendrier!$D:$D,MATCH(Y$6,calendrier!$A:$A,0)),CYCLES!$1:$1,0)+WEEKDAY(Y$6)-1))=0,"",INDIRECT("CYCLES!"&amp;ADDRESS(MATCH($A66,CYCLES!$A:$A,0),MATCH("semaine"&amp;INDEX(calendrier!$D:$D,MATCH(Y$6,calendrier!$A:$A,0)),CYCLES!$1:$1,0)+WEEKDAY(Y$6)-1)))</f>
        <v/>
      </c>
      <c r="Z66" s="47" t="str">
        <f ca="1">IF(INDIRECT("CYCLES!"&amp;ADDRESS(MATCH($A66,CYCLES!$A:$A,0),MATCH("semaine"&amp;INDEX(calendrier!$D:$D,MATCH(Z$6,calendrier!$A:$A,0)),CYCLES!$1:$1,0)+WEEKDAY(Z$6)-1))=0,"",INDIRECT("CYCLES!"&amp;ADDRESS(MATCH($A66,CYCLES!$A:$A,0),MATCH("semaine"&amp;INDEX(calendrier!$D:$D,MATCH(Z$6,calendrier!$A:$A,0)),CYCLES!$1:$1,0)+WEEKDAY(Z$6)-1)))</f>
        <v>sem7</v>
      </c>
      <c r="AA66" s="47" t="str">
        <f ca="1">IF(INDIRECT("CYCLES!"&amp;ADDRESS(MATCH($A66,CYCLES!$A:$A,0),MATCH("semaine"&amp;INDEX(calendrier!$D:$D,MATCH(AA$6,calendrier!$A:$A,0)),CYCLES!$1:$1,0)+WEEKDAY(AA$6)-1))=0,"",INDIRECT("CYCLES!"&amp;ADDRESS(MATCH($A66,CYCLES!$A:$A,0),MATCH("semaine"&amp;INDEX(calendrier!$D:$D,MATCH(AA$6,calendrier!$A:$A,0)),CYCLES!$1:$1,0)+WEEKDAY(AA$6)-1)))</f>
        <v/>
      </c>
      <c r="AB66" s="47" t="str">
        <f ca="1">IF(INDIRECT("CYCLES!"&amp;ADDRESS(MATCH($A66,CYCLES!$A:$A,0),MATCH("semaine"&amp;INDEX(calendrier!$D:$D,MATCH(AB$6,calendrier!$A:$A,0)),CYCLES!$1:$1,0)+WEEKDAY(AB$6)-1))=0,"",INDIRECT("CYCLES!"&amp;ADDRESS(MATCH($A66,CYCLES!$A:$A,0),MATCH("semaine"&amp;INDEX(calendrier!$D:$D,MATCH(AB$6,calendrier!$A:$A,0)),CYCLES!$1:$1,0)+WEEKDAY(AB$6)-1)))</f>
        <v/>
      </c>
      <c r="AC66" s="47" t="str">
        <f ca="1">IF(INDIRECT("CYCLES!"&amp;ADDRESS(MATCH($A66,CYCLES!$A:$A,0),MATCH("semaine"&amp;INDEX(calendrier!$D:$D,MATCH(AC$6,calendrier!$A:$A,0)),CYCLES!$1:$1,0)+WEEKDAY(AC$6)-1))=0,"",INDIRECT("CYCLES!"&amp;ADDRESS(MATCH($A66,CYCLES!$A:$A,0),MATCH("semaine"&amp;INDEX(calendrier!$D:$D,MATCH(AC$6,calendrier!$A:$A,0)),CYCLES!$1:$1,0)+WEEKDAY(AC$6)-1)))</f>
        <v/>
      </c>
      <c r="AD66" s="47" t="e">
        <f ca="1">IF(INDIRECT("CYCLES!"&amp;ADDRESS(MATCH($A66,CYCLES!$A:$A,0),MATCH("semaine"&amp;INDEX(calendrier!$D:$D,MATCH(AD$6,calendrier!$A:$A,0)),CYCLES!$1:$1,0)+WEEKDAY(AD$6)-1))=0,"",INDIRECT("CYCLES!"&amp;ADDRESS(MATCH($A66,CYCLES!$A:$A,0),MATCH("semaine"&amp;INDEX(calendrier!$D:$D,MATCH(AD$6,calendrier!$A:$A,0)),CYCLES!$1:$1,0)+WEEKDAY(AD$6)-1)))</f>
        <v>#N/A</v>
      </c>
      <c r="AE66" s="47" t="e">
        <f ca="1">IF(INDIRECT("CYCLES!"&amp;ADDRESS(MATCH($A66,CYCLES!$A:$A,0),MATCH("semaine"&amp;INDEX(calendrier!$D:$D,MATCH(AE$6,calendrier!$A:$A,0)),CYCLES!$1:$1,0)+WEEKDAY(AE$6)-1))=0,"",INDIRECT("CYCLES!"&amp;ADDRESS(MATCH($A66,CYCLES!$A:$A,0),MATCH("semaine"&amp;INDEX(calendrier!$D:$D,MATCH(AE$6,calendrier!$A:$A,0)),CYCLES!$1:$1,0)+WEEKDAY(AE$6)-1)))</f>
        <v>#N/A</v>
      </c>
      <c r="AF66" s="47" t="e">
        <f ca="1">IF(INDIRECT("CYCLES!"&amp;ADDRESS(MATCH($A66,CYCLES!$A:$A,0),MATCH("semaine"&amp;INDEX(calendrier!$D:$D,MATCH(AF$6,calendrier!$A:$A,0)),CYCLES!$1:$1,0)+WEEKDAY(AF$6)-1))=0,"",INDIRECT("CYCLES!"&amp;ADDRESS(MATCH($A66,CYCLES!$A:$A,0),MATCH("semaine"&amp;INDEX(calendrier!$D:$D,MATCH(AF$6,calendrier!$A:$A,0)),CYCLES!$1:$1,0)+WEEKDAY(AF$6)-1)))</f>
        <v>#N/A</v>
      </c>
    </row>
    <row r="67" spans="1:32" x14ac:dyDescent="0.25">
      <c r="A67" s="5" t="str">
        <f>IF(A66=0,"0","")</f>
        <v/>
      </c>
      <c r="B67" s="106"/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</row>
    <row r="68" spans="1:32" s="27" customFormat="1" x14ac:dyDescent="0.25">
      <c r="A68" s="28" t="str">
        <f>IF(A66=0,"0","")</f>
        <v/>
      </c>
      <c r="B68" s="107"/>
      <c r="C68" s="107"/>
      <c r="D68" s="107"/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7"/>
      <c r="Z68" s="107"/>
      <c r="AA68" s="107"/>
      <c r="AB68" s="107"/>
      <c r="AC68" s="107"/>
      <c r="AD68" s="107"/>
      <c r="AE68" s="107"/>
      <c r="AF68" s="107"/>
    </row>
    <row r="69" spans="1:32" x14ac:dyDescent="0.25">
      <c r="A69" s="5" t="str">
        <f>IF($B$2=liste_Noms!$B$1,liste_Noms!B14,IF($B$2=liste_Noms!$C$1,liste_Noms!C14,IF($B$2=liste_Noms!$D$1,liste_Noms!D14,IF($B$2=liste_Noms!$E$1,liste_Noms!E14,IF($B$2=liste_Noms!$F$1,liste_Noms!F14,IF($B$2=liste_Noms!$G$1,liste_Noms!G14,IF($B$2=liste_Noms!$H$1,liste_Noms!H14,"service?")))))))</f>
        <v>SUPERVILLE</v>
      </c>
      <c r="B69" s="47" t="str">
        <f ca="1">IF(INDIRECT("CYCLES!"&amp;ADDRESS(MATCH($A69,CYCLES!$A:$A,0),MATCH("semaine"&amp;INDEX(calendrier!$D:$D,MATCH(B$6,calendrier!$A:$A,0)),CYCLES!$1:$1,0)+WEEKDAY(B$6)-1))=0,"",INDIRECT("CYCLES!"&amp;ADDRESS(MATCH($A69,CYCLES!$A:$A,0),MATCH("semaine"&amp;INDEX(calendrier!$D:$D,MATCH(B$6,calendrier!$A:$A,0)),CYCLES!$1:$1,0)+WEEKDAY(B$6)-1)))</f>
        <v/>
      </c>
      <c r="C69" s="47" t="str">
        <f ca="1">IF(INDIRECT("CYCLES!"&amp;ADDRESS(MATCH($A69,CYCLES!$A:$A,0),MATCH("semaine"&amp;INDEX(calendrier!$D:$D,MATCH(C$6,calendrier!$A:$A,0)),CYCLES!$1:$1,0)+WEEKDAY(C$6)-1))=0,"",INDIRECT("CYCLES!"&amp;ADDRESS(MATCH($A69,CYCLES!$A:$A,0),MATCH("semaine"&amp;INDEX(calendrier!$D:$D,MATCH(C$6,calendrier!$A:$A,0)),CYCLES!$1:$1,0)+WEEKDAY(C$6)-1)))</f>
        <v>19H-7H15</v>
      </c>
      <c r="D69" s="47" t="str">
        <f ca="1">IF(INDIRECT("CYCLES!"&amp;ADDRESS(MATCH($A69,CYCLES!$A:$A,0),MATCH("semaine"&amp;INDEX(calendrier!$D:$D,MATCH(D$6,calendrier!$A:$A,0)),CYCLES!$1:$1,0)+WEEKDAY(D$6)-1))=0,"",INDIRECT("CYCLES!"&amp;ADDRESS(MATCH($A69,CYCLES!$A:$A,0),MATCH("semaine"&amp;INDEX(calendrier!$D:$D,MATCH(D$6,calendrier!$A:$A,0)),CYCLES!$1:$1,0)+WEEKDAY(D$6)-1)))</f>
        <v>19H-7H15</v>
      </c>
      <c r="E69" s="47" t="str">
        <f ca="1">IF(INDIRECT("CYCLES!"&amp;ADDRESS(MATCH($A69,CYCLES!$A:$A,0),MATCH("semaine"&amp;INDEX(calendrier!$D:$D,MATCH(E$6,calendrier!$A:$A,0)),CYCLES!$1:$1,0)+WEEKDAY(E$6)-1))=0,"",INDIRECT("CYCLES!"&amp;ADDRESS(MATCH($A69,CYCLES!$A:$A,0),MATCH("semaine"&amp;INDEX(calendrier!$D:$D,MATCH(E$6,calendrier!$A:$A,0)),CYCLES!$1:$1,0)+WEEKDAY(E$6)-1)))</f>
        <v>sem5</v>
      </c>
      <c r="F69" s="47" t="str">
        <f ca="1">IF(INDIRECT("CYCLES!"&amp;ADDRESS(MATCH($A69,CYCLES!$A:$A,0),MATCH("semaine"&amp;INDEX(calendrier!$D:$D,MATCH(F$6,calendrier!$A:$A,0)),CYCLES!$1:$1,0)+WEEKDAY(F$6)-1))=0,"",INDIRECT("CYCLES!"&amp;ADDRESS(MATCH($A69,CYCLES!$A:$A,0),MATCH("semaine"&amp;INDEX(calendrier!$D:$D,MATCH(F$6,calendrier!$A:$A,0)),CYCLES!$1:$1,0)+WEEKDAY(F$6)-1)))</f>
        <v/>
      </c>
      <c r="G69" s="47" t="str">
        <f ca="1">IF(INDIRECT("CYCLES!"&amp;ADDRESS(MATCH($A69,CYCLES!$A:$A,0),MATCH("semaine"&amp;INDEX(calendrier!$D:$D,MATCH(G$6,calendrier!$A:$A,0)),CYCLES!$1:$1,0)+WEEKDAY(G$6)-1))=0,"",INDIRECT("CYCLES!"&amp;ADDRESS(MATCH($A69,CYCLES!$A:$A,0),MATCH("semaine"&amp;INDEX(calendrier!$D:$D,MATCH(G$6,calendrier!$A:$A,0)),CYCLES!$1:$1,0)+WEEKDAY(G$6)-1)))</f>
        <v>19H-7H15</v>
      </c>
      <c r="H69" s="47" t="str">
        <f ca="1">IF(INDIRECT("CYCLES!"&amp;ADDRESS(MATCH($A69,CYCLES!$A:$A,0),MATCH("semaine"&amp;INDEX(calendrier!$D:$D,MATCH(H$6,calendrier!$A:$A,0)),CYCLES!$1:$1,0)+WEEKDAY(H$6)-1))=0,"",INDIRECT("CYCLES!"&amp;ADDRESS(MATCH($A69,CYCLES!$A:$A,0),MATCH("semaine"&amp;INDEX(calendrier!$D:$D,MATCH(H$6,calendrier!$A:$A,0)),CYCLES!$1:$1,0)+WEEKDAY(H$6)-1)))</f>
        <v>19H-7H15</v>
      </c>
      <c r="I69" s="47" t="str">
        <f ca="1">IF(INDIRECT("CYCLES!"&amp;ADDRESS(MATCH($A69,CYCLES!$A:$A,0),MATCH("semaine"&amp;INDEX(calendrier!$D:$D,MATCH(I$6,calendrier!$A:$A,0)),CYCLES!$1:$1,0)+WEEKDAY(I$6)-1))=0,"",INDIRECT("CYCLES!"&amp;ADDRESS(MATCH($A69,CYCLES!$A:$A,0),MATCH("semaine"&amp;INDEX(calendrier!$D:$D,MATCH(I$6,calendrier!$A:$A,0)),CYCLES!$1:$1,0)+WEEKDAY(I$6)-1)))</f>
        <v>19H-7H15</v>
      </c>
      <c r="J69" s="47" t="str">
        <f ca="1">IF(INDIRECT("CYCLES!"&amp;ADDRESS(MATCH($A69,CYCLES!$A:$A,0),MATCH("semaine"&amp;INDEX(calendrier!$D:$D,MATCH(J$6,calendrier!$A:$A,0)),CYCLES!$1:$1,0)+WEEKDAY(J$6)-1))=0,"",INDIRECT("CYCLES!"&amp;ADDRESS(MATCH($A69,CYCLES!$A:$A,0),MATCH("semaine"&amp;INDEX(calendrier!$D:$D,MATCH(J$6,calendrier!$A:$A,0)),CYCLES!$1:$1,0)+WEEKDAY(J$6)-1)))</f>
        <v/>
      </c>
      <c r="K69" s="47" t="str">
        <f ca="1">IF(INDIRECT("CYCLES!"&amp;ADDRESS(MATCH($A69,CYCLES!$A:$A,0),MATCH("semaine"&amp;INDEX(calendrier!$D:$D,MATCH(K$6,calendrier!$A:$A,0)),CYCLES!$1:$1,0)+WEEKDAY(K$6)-1))=0,"",INDIRECT("CYCLES!"&amp;ADDRESS(MATCH($A69,CYCLES!$A:$A,0),MATCH("semaine"&amp;INDEX(calendrier!$D:$D,MATCH(K$6,calendrier!$A:$A,0)),CYCLES!$1:$1,0)+WEEKDAY(K$6)-1)))</f>
        <v>sem6</v>
      </c>
      <c r="L69" s="47" t="str">
        <f ca="1">IF(INDIRECT("CYCLES!"&amp;ADDRESS(MATCH($A69,CYCLES!$A:$A,0),MATCH("semaine"&amp;INDEX(calendrier!$D:$D,MATCH(L$6,calendrier!$A:$A,0)),CYCLES!$1:$1,0)+WEEKDAY(L$6)-1))=0,"",INDIRECT("CYCLES!"&amp;ADDRESS(MATCH($A69,CYCLES!$A:$A,0),MATCH("semaine"&amp;INDEX(calendrier!$D:$D,MATCH(L$6,calendrier!$A:$A,0)),CYCLES!$1:$1,0)+WEEKDAY(L$6)-1)))</f>
        <v>19H-7H15</v>
      </c>
      <c r="M69" s="47" t="str">
        <f ca="1">IF(INDIRECT("CYCLES!"&amp;ADDRESS(MATCH($A69,CYCLES!$A:$A,0),MATCH("semaine"&amp;INDEX(calendrier!$D:$D,MATCH(M$6,calendrier!$A:$A,0)),CYCLES!$1:$1,0)+WEEKDAY(M$6)-1))=0,"",INDIRECT("CYCLES!"&amp;ADDRESS(MATCH($A69,CYCLES!$A:$A,0),MATCH("semaine"&amp;INDEX(calendrier!$D:$D,MATCH(M$6,calendrier!$A:$A,0)),CYCLES!$1:$1,0)+WEEKDAY(M$6)-1)))</f>
        <v>19H-7H15</v>
      </c>
      <c r="N69" s="47" t="str">
        <f ca="1">IF(INDIRECT("CYCLES!"&amp;ADDRESS(MATCH($A69,CYCLES!$A:$A,0),MATCH("semaine"&amp;INDEX(calendrier!$D:$D,MATCH(N$6,calendrier!$A:$A,0)),CYCLES!$1:$1,0)+WEEKDAY(N$6)-1))=0,"",INDIRECT("CYCLES!"&amp;ADDRESS(MATCH($A69,CYCLES!$A:$A,0),MATCH("semaine"&amp;INDEX(calendrier!$D:$D,MATCH(N$6,calendrier!$A:$A,0)),CYCLES!$1:$1,0)+WEEKDAY(N$6)-1)))</f>
        <v/>
      </c>
      <c r="O69" s="47" t="str">
        <f ca="1">IF(INDIRECT("CYCLES!"&amp;ADDRESS(MATCH($A69,CYCLES!$A:$A,0),MATCH("semaine"&amp;INDEX(calendrier!$D:$D,MATCH(O$6,calendrier!$A:$A,0)),CYCLES!$1:$1,0)+WEEKDAY(O$6)-1))=0,"",INDIRECT("CYCLES!"&amp;ADDRESS(MATCH($A69,CYCLES!$A:$A,0),MATCH("semaine"&amp;INDEX(calendrier!$D:$D,MATCH(O$6,calendrier!$A:$A,0)),CYCLES!$1:$1,0)+WEEKDAY(O$6)-1)))</f>
        <v/>
      </c>
      <c r="P69" s="47" t="str">
        <f ca="1">IF(INDIRECT("CYCLES!"&amp;ADDRESS(MATCH($A69,CYCLES!$A:$A,0),MATCH("semaine"&amp;INDEX(calendrier!$D:$D,MATCH(P$6,calendrier!$A:$A,0)),CYCLES!$1:$1,0)+WEEKDAY(P$6)-1))=0,"",INDIRECT("CYCLES!"&amp;ADDRESS(MATCH($A69,CYCLES!$A:$A,0),MATCH("semaine"&amp;INDEX(calendrier!$D:$D,MATCH(P$6,calendrier!$A:$A,0)),CYCLES!$1:$1,0)+WEEKDAY(P$6)-1)))</f>
        <v/>
      </c>
      <c r="Q69" s="47" t="str">
        <f ca="1">IF(INDIRECT("CYCLES!"&amp;ADDRESS(MATCH($A69,CYCLES!$A:$A,0),MATCH("semaine"&amp;INDEX(calendrier!$D:$D,MATCH(Q$6,calendrier!$A:$A,0)),CYCLES!$1:$1,0)+WEEKDAY(Q$6)-1))=0,"",INDIRECT("CYCLES!"&amp;ADDRESS(MATCH($A69,CYCLES!$A:$A,0),MATCH("semaine"&amp;INDEX(calendrier!$D:$D,MATCH(Q$6,calendrier!$A:$A,0)),CYCLES!$1:$1,0)+WEEKDAY(Q$6)-1)))</f>
        <v/>
      </c>
      <c r="R69" s="47" t="str">
        <f ca="1">IF(INDIRECT("CYCLES!"&amp;ADDRESS(MATCH($A69,CYCLES!$A:$A,0),MATCH("semaine"&amp;INDEX(calendrier!$D:$D,MATCH(R$6,calendrier!$A:$A,0)),CYCLES!$1:$1,0)+WEEKDAY(R$6)-1))=0,"",INDIRECT("CYCLES!"&amp;ADDRESS(MATCH($A69,CYCLES!$A:$A,0),MATCH("semaine"&amp;INDEX(calendrier!$D:$D,MATCH(R$6,calendrier!$A:$A,0)),CYCLES!$1:$1,0)+WEEKDAY(R$6)-1)))</f>
        <v/>
      </c>
      <c r="S69" s="47" t="str">
        <f ca="1">IF(INDIRECT("CYCLES!"&amp;ADDRESS(MATCH($A69,CYCLES!$A:$A,0),MATCH("semaine"&amp;INDEX(calendrier!$D:$D,MATCH(S$6,calendrier!$A:$A,0)),CYCLES!$1:$1,0)+WEEKDAY(S$6)-1))=0,"",INDIRECT("CYCLES!"&amp;ADDRESS(MATCH($A69,CYCLES!$A:$A,0),MATCH("semaine"&amp;INDEX(calendrier!$D:$D,MATCH(S$6,calendrier!$A:$A,0)),CYCLES!$1:$1,0)+WEEKDAY(S$6)-1)))</f>
        <v>sem7</v>
      </c>
      <c r="T69" s="47" t="str">
        <f ca="1">IF(INDIRECT("CYCLES!"&amp;ADDRESS(MATCH($A69,CYCLES!$A:$A,0),MATCH("semaine"&amp;INDEX(calendrier!$D:$D,MATCH(T$6,calendrier!$A:$A,0)),CYCLES!$1:$1,0)+WEEKDAY(T$6)-1))=0,"",INDIRECT("CYCLES!"&amp;ADDRESS(MATCH($A69,CYCLES!$A:$A,0),MATCH("semaine"&amp;INDEX(calendrier!$D:$D,MATCH(T$6,calendrier!$A:$A,0)),CYCLES!$1:$1,0)+WEEKDAY(T$6)-1)))</f>
        <v/>
      </c>
      <c r="U69" s="47" t="str">
        <f ca="1">IF(INDIRECT("CYCLES!"&amp;ADDRESS(MATCH($A69,CYCLES!$A:$A,0),MATCH("semaine"&amp;INDEX(calendrier!$D:$D,MATCH(U$6,calendrier!$A:$A,0)),CYCLES!$1:$1,0)+WEEKDAY(U$6)-1))=0,"",INDIRECT("CYCLES!"&amp;ADDRESS(MATCH($A69,CYCLES!$A:$A,0),MATCH("semaine"&amp;INDEX(calendrier!$D:$D,MATCH(U$6,calendrier!$A:$A,0)),CYCLES!$1:$1,0)+WEEKDAY(U$6)-1)))</f>
        <v/>
      </c>
      <c r="V69" s="47" t="str">
        <f ca="1">IF(INDIRECT("CYCLES!"&amp;ADDRESS(MATCH($A69,CYCLES!$A:$A,0),MATCH("semaine"&amp;INDEX(calendrier!$D:$D,MATCH(V$6,calendrier!$A:$A,0)),CYCLES!$1:$1,0)+WEEKDAY(V$6)-1))=0,"",INDIRECT("CYCLES!"&amp;ADDRESS(MATCH($A69,CYCLES!$A:$A,0),MATCH("semaine"&amp;INDEX(calendrier!$D:$D,MATCH(V$6,calendrier!$A:$A,0)),CYCLES!$1:$1,0)+WEEKDAY(V$6)-1)))</f>
        <v/>
      </c>
      <c r="W69" s="47" t="str">
        <f ca="1">IF(INDIRECT("CYCLES!"&amp;ADDRESS(MATCH($A69,CYCLES!$A:$A,0),MATCH("semaine"&amp;INDEX(calendrier!$D:$D,MATCH(W$6,calendrier!$A:$A,0)),CYCLES!$1:$1,0)+WEEKDAY(W$6)-1))=0,"",INDIRECT("CYCLES!"&amp;ADDRESS(MATCH($A69,CYCLES!$A:$A,0),MATCH("semaine"&amp;INDEX(calendrier!$D:$D,MATCH(W$6,calendrier!$A:$A,0)),CYCLES!$1:$1,0)+WEEKDAY(W$6)-1)))</f>
        <v/>
      </c>
      <c r="X69" s="47" t="str">
        <f ca="1">IF(INDIRECT("CYCLES!"&amp;ADDRESS(MATCH($A69,CYCLES!$A:$A,0),MATCH("semaine"&amp;INDEX(calendrier!$D:$D,MATCH(X$6,calendrier!$A:$A,0)),CYCLES!$1:$1,0)+WEEKDAY(X$6)-1))=0,"",INDIRECT("CYCLES!"&amp;ADDRESS(MATCH($A69,CYCLES!$A:$A,0),MATCH("semaine"&amp;INDEX(calendrier!$D:$D,MATCH(X$6,calendrier!$A:$A,0)),CYCLES!$1:$1,0)+WEEKDAY(X$6)-1)))</f>
        <v>19H-7H15</v>
      </c>
      <c r="Y69" s="47" t="str">
        <f ca="1">IF(INDIRECT("CYCLES!"&amp;ADDRESS(MATCH($A69,CYCLES!$A:$A,0),MATCH("semaine"&amp;INDEX(calendrier!$D:$D,MATCH(Y$6,calendrier!$A:$A,0)),CYCLES!$1:$1,0)+WEEKDAY(Y$6)-1))=0,"",INDIRECT("CYCLES!"&amp;ADDRESS(MATCH($A69,CYCLES!$A:$A,0),MATCH("semaine"&amp;INDEX(calendrier!$D:$D,MATCH(Y$6,calendrier!$A:$A,0)),CYCLES!$1:$1,0)+WEEKDAY(Y$6)-1)))</f>
        <v>19H-7H15</v>
      </c>
      <c r="Z69" s="47" t="str">
        <f ca="1">IF(INDIRECT("CYCLES!"&amp;ADDRESS(MATCH($A69,CYCLES!$A:$A,0),MATCH("semaine"&amp;INDEX(calendrier!$D:$D,MATCH(Z$6,calendrier!$A:$A,0)),CYCLES!$1:$1,0)+WEEKDAY(Z$6)-1))=0,"",INDIRECT("CYCLES!"&amp;ADDRESS(MATCH($A69,CYCLES!$A:$A,0),MATCH("semaine"&amp;INDEX(calendrier!$D:$D,MATCH(Z$6,calendrier!$A:$A,0)),CYCLES!$1:$1,0)+WEEKDAY(Z$6)-1)))</f>
        <v>sem1</v>
      </c>
      <c r="AA69" s="47" t="str">
        <f ca="1">IF(INDIRECT("CYCLES!"&amp;ADDRESS(MATCH($A69,CYCLES!$A:$A,0),MATCH("semaine"&amp;INDEX(calendrier!$D:$D,MATCH(AA$6,calendrier!$A:$A,0)),CYCLES!$1:$1,0)+WEEKDAY(AA$6)-1))=0,"",INDIRECT("CYCLES!"&amp;ADDRESS(MATCH($A69,CYCLES!$A:$A,0),MATCH("semaine"&amp;INDEX(calendrier!$D:$D,MATCH(AA$6,calendrier!$A:$A,0)),CYCLES!$1:$1,0)+WEEKDAY(AA$6)-1)))</f>
        <v/>
      </c>
      <c r="AB69" s="47" t="str">
        <f ca="1">IF(INDIRECT("CYCLES!"&amp;ADDRESS(MATCH($A69,CYCLES!$A:$A,0),MATCH("semaine"&amp;INDEX(calendrier!$D:$D,MATCH(AB$6,calendrier!$A:$A,0)),CYCLES!$1:$1,0)+WEEKDAY(AB$6)-1))=0,"",INDIRECT("CYCLES!"&amp;ADDRESS(MATCH($A69,CYCLES!$A:$A,0),MATCH("semaine"&amp;INDEX(calendrier!$D:$D,MATCH(AB$6,calendrier!$A:$A,0)),CYCLES!$1:$1,0)+WEEKDAY(AB$6)-1)))</f>
        <v>19H-7H15</v>
      </c>
      <c r="AC69" s="47" t="str">
        <f ca="1">IF(INDIRECT("CYCLES!"&amp;ADDRESS(MATCH($A69,CYCLES!$A:$A,0),MATCH("semaine"&amp;INDEX(calendrier!$D:$D,MATCH(AC$6,calendrier!$A:$A,0)),CYCLES!$1:$1,0)+WEEKDAY(AC$6)-1))=0,"",INDIRECT("CYCLES!"&amp;ADDRESS(MATCH($A69,CYCLES!$A:$A,0),MATCH("semaine"&amp;INDEX(calendrier!$D:$D,MATCH(AC$6,calendrier!$A:$A,0)),CYCLES!$1:$1,0)+WEEKDAY(AC$6)-1)))</f>
        <v>19H-7H15</v>
      </c>
      <c r="AD69" s="47" t="e">
        <f ca="1">IF(INDIRECT("CYCLES!"&amp;ADDRESS(MATCH($A69,CYCLES!$A:$A,0),MATCH("semaine"&amp;INDEX(calendrier!$D:$D,MATCH(AD$6,calendrier!$A:$A,0)),CYCLES!$1:$1,0)+WEEKDAY(AD$6)-1))=0,"",INDIRECT("CYCLES!"&amp;ADDRESS(MATCH($A69,CYCLES!$A:$A,0),MATCH("semaine"&amp;INDEX(calendrier!$D:$D,MATCH(AD$6,calendrier!$A:$A,0)),CYCLES!$1:$1,0)+WEEKDAY(AD$6)-1)))</f>
        <v>#N/A</v>
      </c>
      <c r="AE69" s="47" t="e">
        <f ca="1">IF(INDIRECT("CYCLES!"&amp;ADDRESS(MATCH($A69,CYCLES!$A:$A,0),MATCH("semaine"&amp;INDEX(calendrier!$D:$D,MATCH(AE$6,calendrier!$A:$A,0)),CYCLES!$1:$1,0)+WEEKDAY(AE$6)-1))=0,"",INDIRECT("CYCLES!"&amp;ADDRESS(MATCH($A69,CYCLES!$A:$A,0),MATCH("semaine"&amp;INDEX(calendrier!$D:$D,MATCH(AE$6,calendrier!$A:$A,0)),CYCLES!$1:$1,0)+WEEKDAY(AE$6)-1)))</f>
        <v>#N/A</v>
      </c>
      <c r="AF69" s="47" t="e">
        <f ca="1">IF(INDIRECT("CYCLES!"&amp;ADDRESS(MATCH($A69,CYCLES!$A:$A,0),MATCH("semaine"&amp;INDEX(calendrier!$D:$D,MATCH(AF$6,calendrier!$A:$A,0)),CYCLES!$1:$1,0)+WEEKDAY(AF$6)-1))=0,"",INDIRECT("CYCLES!"&amp;ADDRESS(MATCH($A69,CYCLES!$A:$A,0),MATCH("semaine"&amp;INDEX(calendrier!$D:$D,MATCH(AF$6,calendrier!$A:$A,0)),CYCLES!$1:$1,0)+WEEKDAY(AF$6)-1)))</f>
        <v>#N/A</v>
      </c>
    </row>
    <row r="70" spans="1:32" x14ac:dyDescent="0.25">
      <c r="A70" s="5" t="str">
        <f>IF(A69=0,"0","")</f>
        <v/>
      </c>
      <c r="B70" s="106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</row>
    <row r="71" spans="1:32" s="27" customFormat="1" x14ac:dyDescent="0.25">
      <c r="A71" s="28" t="str">
        <f>IF(A69=0,"0","")</f>
        <v/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</row>
    <row r="72" spans="1:32" x14ac:dyDescent="0.25">
      <c r="A72" s="5" t="str">
        <f>IF($B$2=liste_Noms!$B$1,liste_Noms!B18,IF($B$2=liste_Noms!$C$1,liste_Noms!C18,IF($B$2=liste_Noms!$D$1,liste_Noms!D18,IF($B$2=liste_Noms!$E$1,liste_Noms!E18,IF($B$2=liste_Noms!$F$1,liste_Noms!F18,IF($B$2=liste_Noms!$G$1,liste_Noms!G18,IF($B$2=liste_Noms!$H$1,liste_Noms!H18,"service?")))))))</f>
        <v>ERTLE</v>
      </c>
      <c r="B72" s="47" t="str">
        <f ca="1">IF(INDIRECT("CYCLES!"&amp;ADDRESS(MATCH($A72,CYCLES!$A:$A,0),MATCH("semaine"&amp;INDEX(calendrier!$D:$D,MATCH(B$6,calendrier!$A:$A,0)),CYCLES!$1:$1,0)+WEEKDAY(B$6)-1))=0,"",INDIRECT("CYCLES!"&amp;ADDRESS(MATCH($A72,CYCLES!$A:$A,0),MATCH("semaine"&amp;INDEX(calendrier!$D:$D,MATCH(B$6,calendrier!$A:$A,0)),CYCLES!$1:$1,0)+WEEKDAY(B$6)-1)))</f>
        <v/>
      </c>
      <c r="C72" s="47" t="str">
        <f ca="1">IF(INDIRECT("CYCLES!"&amp;ADDRESS(MATCH($A72,CYCLES!$A:$A,0),MATCH("semaine"&amp;INDEX(calendrier!$D:$D,MATCH(C$6,calendrier!$A:$A,0)),CYCLES!$1:$1,0)+WEEKDAY(C$6)-1))=0,"",INDIRECT("CYCLES!"&amp;ADDRESS(MATCH($A72,CYCLES!$A:$A,0),MATCH("semaine"&amp;INDEX(calendrier!$D:$D,MATCH(C$6,calendrier!$A:$A,0)),CYCLES!$1:$1,0)+WEEKDAY(C$6)-1)))</f>
        <v/>
      </c>
      <c r="D72" s="47" t="str">
        <f ca="1">IF(INDIRECT("CYCLES!"&amp;ADDRESS(MATCH($A72,CYCLES!$A:$A,0),MATCH("semaine"&amp;INDEX(calendrier!$D:$D,MATCH(D$6,calendrier!$A:$A,0)),CYCLES!$1:$1,0)+WEEKDAY(D$6)-1))=0,"",INDIRECT("CYCLES!"&amp;ADDRESS(MATCH($A72,CYCLES!$A:$A,0),MATCH("semaine"&amp;INDEX(calendrier!$D:$D,MATCH(D$6,calendrier!$A:$A,0)),CYCLES!$1:$1,0)+WEEKDAY(D$6)-1)))</f>
        <v/>
      </c>
      <c r="E72" s="47" t="str">
        <f ca="1">IF(INDIRECT("CYCLES!"&amp;ADDRESS(MATCH($A72,CYCLES!$A:$A,0),MATCH("semaine"&amp;INDEX(calendrier!$D:$D,MATCH(E$6,calendrier!$A:$A,0)),CYCLES!$1:$1,0)+WEEKDAY(E$6)-1))=0,"",INDIRECT("CYCLES!"&amp;ADDRESS(MATCH($A72,CYCLES!$A:$A,0),MATCH("semaine"&amp;INDEX(calendrier!$D:$D,MATCH(E$6,calendrier!$A:$A,0)),CYCLES!$1:$1,0)+WEEKDAY(E$6)-1)))</f>
        <v/>
      </c>
      <c r="F72" s="47" t="str">
        <f ca="1">IF(INDIRECT("CYCLES!"&amp;ADDRESS(MATCH($A72,CYCLES!$A:$A,0),MATCH("semaine"&amp;INDEX(calendrier!$D:$D,MATCH(F$6,calendrier!$A:$A,0)),CYCLES!$1:$1,0)+WEEKDAY(F$6)-1))=0,"",INDIRECT("CYCLES!"&amp;ADDRESS(MATCH($A72,CYCLES!$A:$A,0),MATCH("semaine"&amp;INDEX(calendrier!$D:$D,MATCH(F$6,calendrier!$A:$A,0)),CYCLES!$1:$1,0)+WEEKDAY(F$6)-1)))</f>
        <v/>
      </c>
      <c r="G72" s="47" t="str">
        <f ca="1">IF(INDIRECT("CYCLES!"&amp;ADDRESS(MATCH($A72,CYCLES!$A:$A,0),MATCH("semaine"&amp;INDEX(calendrier!$D:$D,MATCH(G$6,calendrier!$A:$A,0)),CYCLES!$1:$1,0)+WEEKDAY(G$6)-1))=0,"",INDIRECT("CYCLES!"&amp;ADDRESS(MATCH($A72,CYCLES!$A:$A,0),MATCH("semaine"&amp;INDEX(calendrier!$D:$D,MATCH(G$6,calendrier!$A:$A,0)),CYCLES!$1:$1,0)+WEEKDAY(G$6)-1)))</f>
        <v/>
      </c>
      <c r="H72" s="47" t="str">
        <f ca="1">IF(INDIRECT("CYCLES!"&amp;ADDRESS(MATCH($A72,CYCLES!$A:$A,0),MATCH("semaine"&amp;INDEX(calendrier!$D:$D,MATCH(H$6,calendrier!$A:$A,0)),CYCLES!$1:$1,0)+WEEKDAY(H$6)-1))=0,"",INDIRECT("CYCLES!"&amp;ADDRESS(MATCH($A72,CYCLES!$A:$A,0),MATCH("semaine"&amp;INDEX(calendrier!$D:$D,MATCH(H$6,calendrier!$A:$A,0)),CYCLES!$1:$1,0)+WEEKDAY(H$6)-1)))</f>
        <v/>
      </c>
      <c r="I72" s="47" t="str">
        <f ca="1">IF(INDIRECT("CYCLES!"&amp;ADDRESS(MATCH($A72,CYCLES!$A:$A,0),MATCH("semaine"&amp;INDEX(calendrier!$D:$D,MATCH(I$6,calendrier!$A:$A,0)),CYCLES!$1:$1,0)+WEEKDAY(I$6)-1))=0,"",INDIRECT("CYCLES!"&amp;ADDRESS(MATCH($A72,CYCLES!$A:$A,0),MATCH("semaine"&amp;INDEX(calendrier!$D:$D,MATCH(I$6,calendrier!$A:$A,0)),CYCLES!$1:$1,0)+WEEKDAY(I$6)-1)))</f>
        <v/>
      </c>
      <c r="J72" s="47" t="str">
        <f ca="1">IF(INDIRECT("CYCLES!"&amp;ADDRESS(MATCH($A72,CYCLES!$A:$A,0),MATCH("semaine"&amp;INDEX(calendrier!$D:$D,MATCH(J$6,calendrier!$A:$A,0)),CYCLES!$1:$1,0)+WEEKDAY(J$6)-1))=0,"",INDIRECT("CYCLES!"&amp;ADDRESS(MATCH($A72,CYCLES!$A:$A,0),MATCH("semaine"&amp;INDEX(calendrier!$D:$D,MATCH(J$6,calendrier!$A:$A,0)),CYCLES!$1:$1,0)+WEEKDAY(J$6)-1)))</f>
        <v/>
      </c>
      <c r="K72" s="47" t="str">
        <f ca="1">IF(INDIRECT("CYCLES!"&amp;ADDRESS(MATCH($A72,CYCLES!$A:$A,0),MATCH("semaine"&amp;INDEX(calendrier!$D:$D,MATCH(K$6,calendrier!$A:$A,0)),CYCLES!$1:$1,0)+WEEKDAY(K$6)-1))=0,"",INDIRECT("CYCLES!"&amp;ADDRESS(MATCH($A72,CYCLES!$A:$A,0),MATCH("semaine"&amp;INDEX(calendrier!$D:$D,MATCH(K$6,calendrier!$A:$A,0)),CYCLES!$1:$1,0)+WEEKDAY(K$6)-1)))</f>
        <v/>
      </c>
      <c r="L72" s="47" t="str">
        <f ca="1">IF(INDIRECT("CYCLES!"&amp;ADDRESS(MATCH($A72,CYCLES!$A:$A,0),MATCH("semaine"&amp;INDEX(calendrier!$D:$D,MATCH(L$6,calendrier!$A:$A,0)),CYCLES!$1:$1,0)+WEEKDAY(L$6)-1))=0,"",INDIRECT("CYCLES!"&amp;ADDRESS(MATCH($A72,CYCLES!$A:$A,0),MATCH("semaine"&amp;INDEX(calendrier!$D:$D,MATCH(L$6,calendrier!$A:$A,0)),CYCLES!$1:$1,0)+WEEKDAY(L$6)-1)))</f>
        <v/>
      </c>
      <c r="M72" s="47" t="str">
        <f ca="1">IF(INDIRECT("CYCLES!"&amp;ADDRESS(MATCH($A72,CYCLES!$A:$A,0),MATCH("semaine"&amp;INDEX(calendrier!$D:$D,MATCH(M$6,calendrier!$A:$A,0)),CYCLES!$1:$1,0)+WEEKDAY(M$6)-1))=0,"",INDIRECT("CYCLES!"&amp;ADDRESS(MATCH($A72,CYCLES!$A:$A,0),MATCH("semaine"&amp;INDEX(calendrier!$D:$D,MATCH(M$6,calendrier!$A:$A,0)),CYCLES!$1:$1,0)+WEEKDAY(M$6)-1)))</f>
        <v/>
      </c>
      <c r="N72" s="47" t="str">
        <f ca="1">IF(INDIRECT("CYCLES!"&amp;ADDRESS(MATCH($A72,CYCLES!$A:$A,0),MATCH("semaine"&amp;INDEX(calendrier!$D:$D,MATCH(N$6,calendrier!$A:$A,0)),CYCLES!$1:$1,0)+WEEKDAY(N$6)-1))=0,"",INDIRECT("CYCLES!"&amp;ADDRESS(MATCH($A72,CYCLES!$A:$A,0),MATCH("semaine"&amp;INDEX(calendrier!$D:$D,MATCH(N$6,calendrier!$A:$A,0)),CYCLES!$1:$1,0)+WEEKDAY(N$6)-1)))</f>
        <v/>
      </c>
      <c r="O72" s="47" t="str">
        <f ca="1">IF(INDIRECT("CYCLES!"&amp;ADDRESS(MATCH($A72,CYCLES!$A:$A,0),MATCH("semaine"&amp;INDEX(calendrier!$D:$D,MATCH(O$6,calendrier!$A:$A,0)),CYCLES!$1:$1,0)+WEEKDAY(O$6)-1))=0,"",INDIRECT("CYCLES!"&amp;ADDRESS(MATCH($A72,CYCLES!$A:$A,0),MATCH("semaine"&amp;INDEX(calendrier!$D:$D,MATCH(O$6,calendrier!$A:$A,0)),CYCLES!$1:$1,0)+WEEKDAY(O$6)-1)))</f>
        <v/>
      </c>
      <c r="P72" s="47" t="str">
        <f ca="1">IF(INDIRECT("CYCLES!"&amp;ADDRESS(MATCH($A72,CYCLES!$A:$A,0),MATCH("semaine"&amp;INDEX(calendrier!$D:$D,MATCH(P$6,calendrier!$A:$A,0)),CYCLES!$1:$1,0)+WEEKDAY(P$6)-1))=0,"",INDIRECT("CYCLES!"&amp;ADDRESS(MATCH($A72,CYCLES!$A:$A,0),MATCH("semaine"&amp;INDEX(calendrier!$D:$D,MATCH(P$6,calendrier!$A:$A,0)),CYCLES!$1:$1,0)+WEEKDAY(P$6)-1)))</f>
        <v/>
      </c>
      <c r="Q72" s="47" t="str">
        <f ca="1">IF(INDIRECT("CYCLES!"&amp;ADDRESS(MATCH($A72,CYCLES!$A:$A,0),MATCH("semaine"&amp;INDEX(calendrier!$D:$D,MATCH(Q$6,calendrier!$A:$A,0)),CYCLES!$1:$1,0)+WEEKDAY(Q$6)-1))=0,"",INDIRECT("CYCLES!"&amp;ADDRESS(MATCH($A72,CYCLES!$A:$A,0),MATCH("semaine"&amp;INDEX(calendrier!$D:$D,MATCH(Q$6,calendrier!$A:$A,0)),CYCLES!$1:$1,0)+WEEKDAY(Q$6)-1)))</f>
        <v/>
      </c>
      <c r="R72" s="47" t="str">
        <f ca="1">IF(INDIRECT("CYCLES!"&amp;ADDRESS(MATCH($A72,CYCLES!$A:$A,0),MATCH("semaine"&amp;INDEX(calendrier!$D:$D,MATCH(R$6,calendrier!$A:$A,0)),CYCLES!$1:$1,0)+WEEKDAY(R$6)-1))=0,"",INDIRECT("CYCLES!"&amp;ADDRESS(MATCH($A72,CYCLES!$A:$A,0),MATCH("semaine"&amp;INDEX(calendrier!$D:$D,MATCH(R$6,calendrier!$A:$A,0)),CYCLES!$1:$1,0)+WEEKDAY(R$6)-1)))</f>
        <v/>
      </c>
      <c r="S72" s="47" t="str">
        <f ca="1">IF(INDIRECT("CYCLES!"&amp;ADDRESS(MATCH($A72,CYCLES!$A:$A,0),MATCH("semaine"&amp;INDEX(calendrier!$D:$D,MATCH(S$6,calendrier!$A:$A,0)),CYCLES!$1:$1,0)+WEEKDAY(S$6)-1))=0,"",INDIRECT("CYCLES!"&amp;ADDRESS(MATCH($A72,CYCLES!$A:$A,0),MATCH("semaine"&amp;INDEX(calendrier!$D:$D,MATCH(S$6,calendrier!$A:$A,0)),CYCLES!$1:$1,0)+WEEKDAY(S$6)-1)))</f>
        <v/>
      </c>
      <c r="T72" s="47" t="str">
        <f ca="1">IF(INDIRECT("CYCLES!"&amp;ADDRESS(MATCH($A72,CYCLES!$A:$A,0),MATCH("semaine"&amp;INDEX(calendrier!$D:$D,MATCH(T$6,calendrier!$A:$A,0)),CYCLES!$1:$1,0)+WEEKDAY(T$6)-1))=0,"",INDIRECT("CYCLES!"&amp;ADDRESS(MATCH($A72,CYCLES!$A:$A,0),MATCH("semaine"&amp;INDEX(calendrier!$D:$D,MATCH(T$6,calendrier!$A:$A,0)),CYCLES!$1:$1,0)+WEEKDAY(T$6)-1)))</f>
        <v/>
      </c>
      <c r="U72" s="47" t="str">
        <f ca="1">IF(INDIRECT("CYCLES!"&amp;ADDRESS(MATCH($A72,CYCLES!$A:$A,0),MATCH("semaine"&amp;INDEX(calendrier!$D:$D,MATCH(U$6,calendrier!$A:$A,0)),CYCLES!$1:$1,0)+WEEKDAY(U$6)-1))=0,"",INDIRECT("CYCLES!"&amp;ADDRESS(MATCH($A72,CYCLES!$A:$A,0),MATCH("semaine"&amp;INDEX(calendrier!$D:$D,MATCH(U$6,calendrier!$A:$A,0)),CYCLES!$1:$1,0)+WEEKDAY(U$6)-1)))</f>
        <v/>
      </c>
      <c r="V72" s="47" t="str">
        <f ca="1">IF(INDIRECT("CYCLES!"&amp;ADDRESS(MATCH($A72,CYCLES!$A:$A,0),MATCH("semaine"&amp;INDEX(calendrier!$D:$D,MATCH(V$6,calendrier!$A:$A,0)),CYCLES!$1:$1,0)+WEEKDAY(V$6)-1))=0,"",INDIRECT("CYCLES!"&amp;ADDRESS(MATCH($A72,CYCLES!$A:$A,0),MATCH("semaine"&amp;INDEX(calendrier!$D:$D,MATCH(V$6,calendrier!$A:$A,0)),CYCLES!$1:$1,0)+WEEKDAY(V$6)-1)))</f>
        <v/>
      </c>
      <c r="W72" s="47" t="str">
        <f ca="1">IF(INDIRECT("CYCLES!"&amp;ADDRESS(MATCH($A72,CYCLES!$A:$A,0),MATCH("semaine"&amp;INDEX(calendrier!$D:$D,MATCH(W$6,calendrier!$A:$A,0)),CYCLES!$1:$1,0)+WEEKDAY(W$6)-1))=0,"",INDIRECT("CYCLES!"&amp;ADDRESS(MATCH($A72,CYCLES!$A:$A,0),MATCH("semaine"&amp;INDEX(calendrier!$D:$D,MATCH(W$6,calendrier!$A:$A,0)),CYCLES!$1:$1,0)+WEEKDAY(W$6)-1)))</f>
        <v/>
      </c>
      <c r="X72" s="47" t="str">
        <f ca="1">IF(INDIRECT("CYCLES!"&amp;ADDRESS(MATCH($A72,CYCLES!$A:$A,0),MATCH("semaine"&amp;INDEX(calendrier!$D:$D,MATCH(X$6,calendrier!$A:$A,0)),CYCLES!$1:$1,0)+WEEKDAY(X$6)-1))=0,"",INDIRECT("CYCLES!"&amp;ADDRESS(MATCH($A72,CYCLES!$A:$A,0),MATCH("semaine"&amp;INDEX(calendrier!$D:$D,MATCH(X$6,calendrier!$A:$A,0)),CYCLES!$1:$1,0)+WEEKDAY(X$6)-1)))</f>
        <v/>
      </c>
      <c r="Y72" s="47" t="str">
        <f ca="1">IF(INDIRECT("CYCLES!"&amp;ADDRESS(MATCH($A72,CYCLES!$A:$A,0),MATCH("semaine"&amp;INDEX(calendrier!$D:$D,MATCH(Y$6,calendrier!$A:$A,0)),CYCLES!$1:$1,0)+WEEKDAY(Y$6)-1))=0,"",INDIRECT("CYCLES!"&amp;ADDRESS(MATCH($A72,CYCLES!$A:$A,0),MATCH("semaine"&amp;INDEX(calendrier!$D:$D,MATCH(Y$6,calendrier!$A:$A,0)),CYCLES!$1:$1,0)+WEEKDAY(Y$6)-1)))</f>
        <v/>
      </c>
      <c r="Z72" s="47" t="str">
        <f ca="1">IF(INDIRECT("CYCLES!"&amp;ADDRESS(MATCH($A72,CYCLES!$A:$A,0),MATCH("semaine"&amp;INDEX(calendrier!$D:$D,MATCH(Z$6,calendrier!$A:$A,0)),CYCLES!$1:$1,0)+WEEKDAY(Z$6)-1))=0,"",INDIRECT("CYCLES!"&amp;ADDRESS(MATCH($A72,CYCLES!$A:$A,0),MATCH("semaine"&amp;INDEX(calendrier!$D:$D,MATCH(Z$6,calendrier!$A:$A,0)),CYCLES!$1:$1,0)+WEEKDAY(Z$6)-1)))</f>
        <v/>
      </c>
      <c r="AA72" s="47" t="str">
        <f ca="1">IF(INDIRECT("CYCLES!"&amp;ADDRESS(MATCH($A72,CYCLES!$A:$A,0),MATCH("semaine"&amp;INDEX(calendrier!$D:$D,MATCH(AA$6,calendrier!$A:$A,0)),CYCLES!$1:$1,0)+WEEKDAY(AA$6)-1))=0,"",INDIRECT("CYCLES!"&amp;ADDRESS(MATCH($A72,CYCLES!$A:$A,0),MATCH("semaine"&amp;INDEX(calendrier!$D:$D,MATCH(AA$6,calendrier!$A:$A,0)),CYCLES!$1:$1,0)+WEEKDAY(AA$6)-1)))</f>
        <v/>
      </c>
      <c r="AB72" s="47" t="str">
        <f ca="1">IF(INDIRECT("CYCLES!"&amp;ADDRESS(MATCH($A72,CYCLES!$A:$A,0),MATCH("semaine"&amp;INDEX(calendrier!$D:$D,MATCH(AB$6,calendrier!$A:$A,0)),CYCLES!$1:$1,0)+WEEKDAY(AB$6)-1))=0,"",INDIRECT("CYCLES!"&amp;ADDRESS(MATCH($A72,CYCLES!$A:$A,0),MATCH("semaine"&amp;INDEX(calendrier!$D:$D,MATCH(AB$6,calendrier!$A:$A,0)),CYCLES!$1:$1,0)+WEEKDAY(AB$6)-1)))</f>
        <v/>
      </c>
      <c r="AC72" s="47" t="str">
        <f ca="1">IF(INDIRECT("CYCLES!"&amp;ADDRESS(MATCH($A72,CYCLES!$A:$A,0),MATCH("semaine"&amp;INDEX(calendrier!$D:$D,MATCH(AC$6,calendrier!$A:$A,0)),CYCLES!$1:$1,0)+WEEKDAY(AC$6)-1))=0,"",INDIRECT("CYCLES!"&amp;ADDRESS(MATCH($A72,CYCLES!$A:$A,0),MATCH("semaine"&amp;INDEX(calendrier!$D:$D,MATCH(AC$6,calendrier!$A:$A,0)),CYCLES!$1:$1,0)+WEEKDAY(AC$6)-1)))</f>
        <v/>
      </c>
      <c r="AD72" s="47" t="e">
        <f ca="1">IF(INDIRECT("CYCLES!"&amp;ADDRESS(MATCH($A72,CYCLES!$A:$A,0),MATCH("semaine"&amp;INDEX(calendrier!$D:$D,MATCH(AD$6,calendrier!$A:$A,0)),CYCLES!$1:$1,0)+WEEKDAY(AD$6)-1))=0,"",INDIRECT("CYCLES!"&amp;ADDRESS(MATCH($A72,CYCLES!$A:$A,0),MATCH("semaine"&amp;INDEX(calendrier!$D:$D,MATCH(AD$6,calendrier!$A:$A,0)),CYCLES!$1:$1,0)+WEEKDAY(AD$6)-1)))</f>
        <v>#N/A</v>
      </c>
      <c r="AE72" s="47" t="e">
        <f ca="1">IF(INDIRECT("CYCLES!"&amp;ADDRESS(MATCH($A72,CYCLES!$A:$A,0),MATCH("semaine"&amp;INDEX(calendrier!$D:$D,MATCH(AE$6,calendrier!$A:$A,0)),CYCLES!$1:$1,0)+WEEKDAY(AE$6)-1))=0,"",INDIRECT("CYCLES!"&amp;ADDRESS(MATCH($A72,CYCLES!$A:$A,0),MATCH("semaine"&amp;INDEX(calendrier!$D:$D,MATCH(AE$6,calendrier!$A:$A,0)),CYCLES!$1:$1,0)+WEEKDAY(AE$6)-1)))</f>
        <v>#N/A</v>
      </c>
      <c r="AF72" s="47" t="e">
        <f ca="1">IF(INDIRECT("CYCLES!"&amp;ADDRESS(MATCH($A72,CYCLES!$A:$A,0),MATCH("semaine"&amp;INDEX(calendrier!$D:$D,MATCH(AF$6,calendrier!$A:$A,0)),CYCLES!$1:$1,0)+WEEKDAY(AF$6)-1))=0,"",INDIRECT("CYCLES!"&amp;ADDRESS(MATCH($A72,CYCLES!$A:$A,0),MATCH("semaine"&amp;INDEX(calendrier!$D:$D,MATCH(AF$6,calendrier!$A:$A,0)),CYCLES!$1:$1,0)+WEEKDAY(AF$6)-1)))</f>
        <v>#N/A</v>
      </c>
    </row>
    <row r="73" spans="1:32" x14ac:dyDescent="0.25">
      <c r="A73" s="5" t="str">
        <f>IF(A72=0,"0","")</f>
        <v/>
      </c>
      <c r="B73" s="106"/>
      <c r="C73" s="106"/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</row>
    <row r="74" spans="1:32" s="27" customFormat="1" x14ac:dyDescent="0.25">
      <c r="A74" s="28" t="str">
        <f>IF(A72=0,"0","")</f>
        <v/>
      </c>
      <c r="B74" s="107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7"/>
    </row>
    <row r="75" spans="1:32" x14ac:dyDescent="0.25">
      <c r="A75" s="5" t="str">
        <f>(IF(A66=0,"0","REMPLACANT"))</f>
        <v>REMPLACANT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</row>
    <row r="76" spans="1:32" x14ac:dyDescent="0.25">
      <c r="A76" s="6" t="str">
        <f>IF(A57=0,"0","")</f>
        <v/>
      </c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</row>
    <row r="77" spans="1:32" x14ac:dyDescent="0.25">
      <c r="A77" s="5" t="str">
        <f>(IF(A66=0,"0","RENFORT"))</f>
        <v>RENFORT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</row>
    <row r="78" spans="1:32" x14ac:dyDescent="0.25">
      <c r="A78" s="5" t="str">
        <f>IF(A77=0,"0","")</f>
        <v/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</row>
    <row r="79" spans="1:32" x14ac:dyDescent="0.25">
      <c r="A79" s="6" t="str">
        <f>IF(A77=0,"0","")</f>
        <v/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</row>
    <row r="80" spans="1:32" ht="33" hidden="1" customHeight="1" x14ac:dyDescent="0.25">
      <c r="A80" s="23" t="str">
        <f>IF(OR($B$2=liste_Noms!$B$1,$B$2=liste_Noms!$E$1),"","0")</f>
        <v>0</v>
      </c>
      <c r="B80" s="128" t="str">
        <f>IF($B$2=liste_Noms!$B$1,"CHIMIO", IF($B$2=liste_Noms!$E$1,"S.A.S", "0"))</f>
        <v>0</v>
      </c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8"/>
    </row>
    <row r="81" spans="1:32" hidden="1" x14ac:dyDescent="0.25">
      <c r="A81" s="4" t="str">
        <f>IF($B$2=liste_Noms!$B$1,liste_Noms!$I$2,IF($B$2=liste_Noms!$E$1,liste_Noms!$J$2,"0"))</f>
        <v>0</v>
      </c>
      <c r="B81" s="47" t="e">
        <f ca="1">IF(INDIRECT("CYCLES!"&amp;ADDRESS(MATCH($A81,CYCLES!$A:$A,0),MATCH("semaine"&amp;INDEX(calendrier!$D:$D,MATCH(B$6,calendrier!$A:$A,0)),CYCLES!$1:$1,0)+WEEKDAY(B$6)-1))=0,"",INDIRECT("CYCLES!"&amp;ADDRESS(MATCH($A81,CYCLES!$A:$A,0),MATCH("semaine"&amp;INDEX(calendrier!$D:$D,MATCH(B$6,calendrier!$A:$A,0)),CYCLES!$1:$1,0)+WEEKDAY(B$6)-1)))</f>
        <v>#N/A</v>
      </c>
      <c r="C81" s="47" t="e">
        <f ca="1">IF(INDIRECT("CYCLES!"&amp;ADDRESS(MATCH($A81,CYCLES!$A:$A,0),MATCH("semaine"&amp;INDEX(calendrier!$D:$D,MATCH(C$6,calendrier!$A:$A,0)),CYCLES!$1:$1,0)+WEEKDAY(C$6)-1))=0,"",INDIRECT("CYCLES!"&amp;ADDRESS(MATCH($A81,CYCLES!$A:$A,0),MATCH("semaine"&amp;INDEX(calendrier!$D:$D,MATCH(C$6,calendrier!$A:$A,0)),CYCLES!$1:$1,0)+WEEKDAY(C$6)-1)))</f>
        <v>#N/A</v>
      </c>
      <c r="D81" s="47" t="e">
        <f ca="1">IF(INDIRECT("CYCLES!"&amp;ADDRESS(MATCH($A81,CYCLES!$A:$A,0),MATCH("semaine"&amp;INDEX(calendrier!$D:$D,MATCH(D$6,calendrier!$A:$A,0)),CYCLES!$1:$1,0)+WEEKDAY(D$6)-1))=0,"",INDIRECT("CYCLES!"&amp;ADDRESS(MATCH($A81,CYCLES!$A:$A,0),MATCH("semaine"&amp;INDEX(calendrier!$D:$D,MATCH(D$6,calendrier!$A:$A,0)),CYCLES!$1:$1,0)+WEEKDAY(D$6)-1)))</f>
        <v>#N/A</v>
      </c>
      <c r="E81" s="47" t="e">
        <f ca="1">IF(INDIRECT("CYCLES!"&amp;ADDRESS(MATCH($A81,CYCLES!$A:$A,0),MATCH("semaine"&amp;INDEX(calendrier!$D:$D,MATCH(E$6,calendrier!$A:$A,0)),CYCLES!$1:$1,0)+WEEKDAY(E$6)-1))=0,"",INDIRECT("CYCLES!"&amp;ADDRESS(MATCH($A81,CYCLES!$A:$A,0),MATCH("semaine"&amp;INDEX(calendrier!$D:$D,MATCH(E$6,calendrier!$A:$A,0)),CYCLES!$1:$1,0)+WEEKDAY(E$6)-1)))</f>
        <v>#N/A</v>
      </c>
      <c r="F81" s="47" t="e">
        <f ca="1">IF(INDIRECT("CYCLES!"&amp;ADDRESS(MATCH($A81,CYCLES!$A:$A,0),MATCH("semaine"&amp;INDEX(calendrier!$D:$D,MATCH(F$6,calendrier!$A:$A,0)),CYCLES!$1:$1,0)+WEEKDAY(F$6)-1))=0,"",INDIRECT("CYCLES!"&amp;ADDRESS(MATCH($A81,CYCLES!$A:$A,0),MATCH("semaine"&amp;INDEX(calendrier!$D:$D,MATCH(F$6,calendrier!$A:$A,0)),CYCLES!$1:$1,0)+WEEKDAY(F$6)-1)))</f>
        <v>#N/A</v>
      </c>
      <c r="G81" s="47" t="e">
        <f ca="1">IF(INDIRECT("CYCLES!"&amp;ADDRESS(MATCH($A81,CYCLES!$A:$A,0),MATCH("semaine"&amp;INDEX(calendrier!$D:$D,MATCH(G$6,calendrier!$A:$A,0)),CYCLES!$1:$1,0)+WEEKDAY(G$6)-1))=0,"",INDIRECT("CYCLES!"&amp;ADDRESS(MATCH($A81,CYCLES!$A:$A,0),MATCH("semaine"&amp;INDEX(calendrier!$D:$D,MATCH(G$6,calendrier!$A:$A,0)),CYCLES!$1:$1,0)+WEEKDAY(G$6)-1)))</f>
        <v>#N/A</v>
      </c>
      <c r="H81" s="47" t="e">
        <f ca="1">IF(INDIRECT("CYCLES!"&amp;ADDRESS(MATCH($A81,CYCLES!$A:$A,0),MATCH("semaine"&amp;INDEX(calendrier!$D:$D,MATCH(H$6,calendrier!$A:$A,0)),CYCLES!$1:$1,0)+WEEKDAY(H$6)-1))=0,"",INDIRECT("CYCLES!"&amp;ADDRESS(MATCH($A81,CYCLES!$A:$A,0),MATCH("semaine"&amp;INDEX(calendrier!$D:$D,MATCH(H$6,calendrier!$A:$A,0)),CYCLES!$1:$1,0)+WEEKDAY(H$6)-1)))</f>
        <v>#N/A</v>
      </c>
      <c r="I81" s="47" t="e">
        <f ca="1">IF(INDIRECT("CYCLES!"&amp;ADDRESS(MATCH($A81,CYCLES!$A:$A,0),MATCH("semaine"&amp;INDEX(calendrier!$D:$D,MATCH(I$6,calendrier!$A:$A,0)),CYCLES!$1:$1,0)+WEEKDAY(I$6)-1))=0,"",INDIRECT("CYCLES!"&amp;ADDRESS(MATCH($A81,CYCLES!$A:$A,0),MATCH("semaine"&amp;INDEX(calendrier!$D:$D,MATCH(I$6,calendrier!$A:$A,0)),CYCLES!$1:$1,0)+WEEKDAY(I$6)-1)))</f>
        <v>#N/A</v>
      </c>
      <c r="J81" s="47" t="e">
        <f ca="1">IF(INDIRECT("CYCLES!"&amp;ADDRESS(MATCH($A81,CYCLES!$A:$A,0),MATCH("semaine"&amp;INDEX(calendrier!$D:$D,MATCH(J$6,calendrier!$A:$A,0)),CYCLES!$1:$1,0)+WEEKDAY(J$6)-1))=0,"",INDIRECT("CYCLES!"&amp;ADDRESS(MATCH($A81,CYCLES!$A:$A,0),MATCH("semaine"&amp;INDEX(calendrier!$D:$D,MATCH(J$6,calendrier!$A:$A,0)),CYCLES!$1:$1,0)+WEEKDAY(J$6)-1)))</f>
        <v>#N/A</v>
      </c>
      <c r="K81" s="47" t="e">
        <f ca="1">IF(INDIRECT("CYCLES!"&amp;ADDRESS(MATCH($A81,CYCLES!$A:$A,0),MATCH("semaine"&amp;INDEX(calendrier!$D:$D,MATCH(K$6,calendrier!$A:$A,0)),CYCLES!$1:$1,0)+WEEKDAY(K$6)-1))=0,"",INDIRECT("CYCLES!"&amp;ADDRESS(MATCH($A81,CYCLES!$A:$A,0),MATCH("semaine"&amp;INDEX(calendrier!$D:$D,MATCH(K$6,calendrier!$A:$A,0)),CYCLES!$1:$1,0)+WEEKDAY(K$6)-1)))</f>
        <v>#N/A</v>
      </c>
      <c r="L81" s="47" t="e">
        <f ca="1">IF(INDIRECT("CYCLES!"&amp;ADDRESS(MATCH($A81,CYCLES!$A:$A,0),MATCH("semaine"&amp;INDEX(calendrier!$D:$D,MATCH(L$6,calendrier!$A:$A,0)),CYCLES!$1:$1,0)+WEEKDAY(L$6)-1))=0,"",INDIRECT("CYCLES!"&amp;ADDRESS(MATCH($A81,CYCLES!$A:$A,0),MATCH("semaine"&amp;INDEX(calendrier!$D:$D,MATCH(L$6,calendrier!$A:$A,0)),CYCLES!$1:$1,0)+WEEKDAY(L$6)-1)))</f>
        <v>#N/A</v>
      </c>
      <c r="M81" s="47" t="e">
        <f ca="1">IF(INDIRECT("CYCLES!"&amp;ADDRESS(MATCH($A81,CYCLES!$A:$A,0),MATCH("semaine"&amp;INDEX(calendrier!$D:$D,MATCH(M$6,calendrier!$A:$A,0)),CYCLES!$1:$1,0)+WEEKDAY(M$6)-1))=0,"",INDIRECT("CYCLES!"&amp;ADDRESS(MATCH($A81,CYCLES!$A:$A,0),MATCH("semaine"&amp;INDEX(calendrier!$D:$D,MATCH(M$6,calendrier!$A:$A,0)),CYCLES!$1:$1,0)+WEEKDAY(M$6)-1)))</f>
        <v>#N/A</v>
      </c>
      <c r="N81" s="47" t="e">
        <f ca="1">IF(INDIRECT("CYCLES!"&amp;ADDRESS(MATCH($A81,CYCLES!$A:$A,0),MATCH("semaine"&amp;INDEX(calendrier!$D:$D,MATCH(N$6,calendrier!$A:$A,0)),CYCLES!$1:$1,0)+WEEKDAY(N$6)-1))=0,"",INDIRECT("CYCLES!"&amp;ADDRESS(MATCH($A81,CYCLES!$A:$A,0),MATCH("semaine"&amp;INDEX(calendrier!$D:$D,MATCH(N$6,calendrier!$A:$A,0)),CYCLES!$1:$1,0)+WEEKDAY(N$6)-1)))</f>
        <v>#N/A</v>
      </c>
      <c r="O81" s="47" t="e">
        <f ca="1">IF(INDIRECT("CYCLES!"&amp;ADDRESS(MATCH($A81,CYCLES!$A:$A,0),MATCH("semaine"&amp;INDEX(calendrier!$D:$D,MATCH(O$6,calendrier!$A:$A,0)),CYCLES!$1:$1,0)+WEEKDAY(O$6)-1))=0,"",INDIRECT("CYCLES!"&amp;ADDRESS(MATCH($A81,CYCLES!$A:$A,0),MATCH("semaine"&amp;INDEX(calendrier!$D:$D,MATCH(O$6,calendrier!$A:$A,0)),CYCLES!$1:$1,0)+WEEKDAY(O$6)-1)))</f>
        <v>#N/A</v>
      </c>
      <c r="P81" s="47" t="e">
        <f ca="1">IF(INDIRECT("CYCLES!"&amp;ADDRESS(MATCH($A81,CYCLES!$A:$A,0),MATCH("semaine"&amp;INDEX(calendrier!$D:$D,MATCH(P$6,calendrier!$A:$A,0)),CYCLES!$1:$1,0)+WEEKDAY(P$6)-1))=0,"",INDIRECT("CYCLES!"&amp;ADDRESS(MATCH($A81,CYCLES!$A:$A,0),MATCH("semaine"&amp;INDEX(calendrier!$D:$D,MATCH(P$6,calendrier!$A:$A,0)),CYCLES!$1:$1,0)+WEEKDAY(P$6)-1)))</f>
        <v>#N/A</v>
      </c>
      <c r="Q81" s="47" t="e">
        <f ca="1">IF(INDIRECT("CYCLES!"&amp;ADDRESS(MATCH($A81,CYCLES!$A:$A,0),MATCH("semaine"&amp;INDEX(calendrier!$D:$D,MATCH(Q$6,calendrier!$A:$A,0)),CYCLES!$1:$1,0)+WEEKDAY(Q$6)-1))=0,"",INDIRECT("CYCLES!"&amp;ADDRESS(MATCH($A81,CYCLES!$A:$A,0),MATCH("semaine"&amp;INDEX(calendrier!$D:$D,MATCH(Q$6,calendrier!$A:$A,0)),CYCLES!$1:$1,0)+WEEKDAY(Q$6)-1)))</f>
        <v>#N/A</v>
      </c>
      <c r="R81" s="47" t="e">
        <f ca="1">IF(INDIRECT("CYCLES!"&amp;ADDRESS(MATCH($A81,CYCLES!$A:$A,0),MATCH("semaine"&amp;INDEX(calendrier!$D:$D,MATCH(R$6,calendrier!$A:$A,0)),CYCLES!$1:$1,0)+WEEKDAY(R$6)-1))=0,"",INDIRECT("CYCLES!"&amp;ADDRESS(MATCH($A81,CYCLES!$A:$A,0),MATCH("semaine"&amp;INDEX(calendrier!$D:$D,MATCH(R$6,calendrier!$A:$A,0)),CYCLES!$1:$1,0)+WEEKDAY(R$6)-1)))</f>
        <v>#N/A</v>
      </c>
      <c r="S81" s="47" t="e">
        <f ca="1">IF(INDIRECT("CYCLES!"&amp;ADDRESS(MATCH($A81,CYCLES!$A:$A,0),MATCH("semaine"&amp;INDEX(calendrier!$D:$D,MATCH(S$6,calendrier!$A:$A,0)),CYCLES!$1:$1,0)+WEEKDAY(S$6)-1))=0,"",INDIRECT("CYCLES!"&amp;ADDRESS(MATCH($A81,CYCLES!$A:$A,0),MATCH("semaine"&amp;INDEX(calendrier!$D:$D,MATCH(S$6,calendrier!$A:$A,0)),CYCLES!$1:$1,0)+WEEKDAY(S$6)-1)))</f>
        <v>#N/A</v>
      </c>
      <c r="T81" s="47" t="e">
        <f ca="1">IF(INDIRECT("CYCLES!"&amp;ADDRESS(MATCH($A81,CYCLES!$A:$A,0),MATCH("semaine"&amp;INDEX(calendrier!$D:$D,MATCH(T$6,calendrier!$A:$A,0)),CYCLES!$1:$1,0)+WEEKDAY(T$6)-1))=0,"",INDIRECT("CYCLES!"&amp;ADDRESS(MATCH($A81,CYCLES!$A:$A,0),MATCH("semaine"&amp;INDEX(calendrier!$D:$D,MATCH(T$6,calendrier!$A:$A,0)),CYCLES!$1:$1,0)+WEEKDAY(T$6)-1)))</f>
        <v>#N/A</v>
      </c>
      <c r="U81" s="47" t="e">
        <f ca="1">IF(INDIRECT("CYCLES!"&amp;ADDRESS(MATCH($A81,CYCLES!$A:$A,0),MATCH("semaine"&amp;INDEX(calendrier!$D:$D,MATCH(U$6,calendrier!$A:$A,0)),CYCLES!$1:$1,0)+WEEKDAY(U$6)-1))=0,"",INDIRECT("CYCLES!"&amp;ADDRESS(MATCH($A81,CYCLES!$A:$A,0),MATCH("semaine"&amp;INDEX(calendrier!$D:$D,MATCH(U$6,calendrier!$A:$A,0)),CYCLES!$1:$1,0)+WEEKDAY(U$6)-1)))</f>
        <v>#N/A</v>
      </c>
      <c r="V81" s="47" t="e">
        <f ca="1">IF(INDIRECT("CYCLES!"&amp;ADDRESS(MATCH($A81,CYCLES!$A:$A,0),MATCH("semaine"&amp;INDEX(calendrier!$D:$D,MATCH(V$6,calendrier!$A:$A,0)),CYCLES!$1:$1,0)+WEEKDAY(V$6)-1))=0,"",INDIRECT("CYCLES!"&amp;ADDRESS(MATCH($A81,CYCLES!$A:$A,0),MATCH("semaine"&amp;INDEX(calendrier!$D:$D,MATCH(V$6,calendrier!$A:$A,0)),CYCLES!$1:$1,0)+WEEKDAY(V$6)-1)))</f>
        <v>#N/A</v>
      </c>
      <c r="W81" s="47" t="e">
        <f ca="1">IF(INDIRECT("CYCLES!"&amp;ADDRESS(MATCH($A81,CYCLES!$A:$A,0),MATCH("semaine"&amp;INDEX(calendrier!$D:$D,MATCH(W$6,calendrier!$A:$A,0)),CYCLES!$1:$1,0)+WEEKDAY(W$6)-1))=0,"",INDIRECT("CYCLES!"&amp;ADDRESS(MATCH($A81,CYCLES!$A:$A,0),MATCH("semaine"&amp;INDEX(calendrier!$D:$D,MATCH(W$6,calendrier!$A:$A,0)),CYCLES!$1:$1,0)+WEEKDAY(W$6)-1)))</f>
        <v>#N/A</v>
      </c>
      <c r="X81" s="47" t="e">
        <f ca="1">IF(INDIRECT("CYCLES!"&amp;ADDRESS(MATCH($A81,CYCLES!$A:$A,0),MATCH("semaine"&amp;INDEX(calendrier!$D:$D,MATCH(X$6,calendrier!$A:$A,0)),CYCLES!$1:$1,0)+WEEKDAY(X$6)-1))=0,"",INDIRECT("CYCLES!"&amp;ADDRESS(MATCH($A81,CYCLES!$A:$A,0),MATCH("semaine"&amp;INDEX(calendrier!$D:$D,MATCH(X$6,calendrier!$A:$A,0)),CYCLES!$1:$1,0)+WEEKDAY(X$6)-1)))</f>
        <v>#N/A</v>
      </c>
      <c r="Y81" s="47" t="e">
        <f ca="1">IF(INDIRECT("CYCLES!"&amp;ADDRESS(MATCH($A81,CYCLES!$A:$A,0),MATCH("semaine"&amp;INDEX(calendrier!$D:$D,MATCH(Y$6,calendrier!$A:$A,0)),CYCLES!$1:$1,0)+WEEKDAY(Y$6)-1))=0,"",INDIRECT("CYCLES!"&amp;ADDRESS(MATCH($A81,CYCLES!$A:$A,0),MATCH("semaine"&amp;INDEX(calendrier!$D:$D,MATCH(Y$6,calendrier!$A:$A,0)),CYCLES!$1:$1,0)+WEEKDAY(Y$6)-1)))</f>
        <v>#N/A</v>
      </c>
      <c r="Z81" s="47" t="e">
        <f ca="1">IF(INDIRECT("CYCLES!"&amp;ADDRESS(MATCH($A81,CYCLES!$A:$A,0),MATCH("semaine"&amp;INDEX(calendrier!$D:$D,MATCH(Z$6,calendrier!$A:$A,0)),CYCLES!$1:$1,0)+WEEKDAY(Z$6)-1))=0,"",INDIRECT("CYCLES!"&amp;ADDRESS(MATCH($A81,CYCLES!$A:$A,0),MATCH("semaine"&amp;INDEX(calendrier!$D:$D,MATCH(Z$6,calendrier!$A:$A,0)),CYCLES!$1:$1,0)+WEEKDAY(Z$6)-1)))</f>
        <v>#N/A</v>
      </c>
      <c r="AA81" s="47" t="e">
        <f ca="1">IF(INDIRECT("CYCLES!"&amp;ADDRESS(MATCH($A81,CYCLES!$A:$A,0),MATCH("semaine"&amp;INDEX(calendrier!$D:$D,MATCH(AA$6,calendrier!$A:$A,0)),CYCLES!$1:$1,0)+WEEKDAY(AA$6)-1))=0,"",INDIRECT("CYCLES!"&amp;ADDRESS(MATCH($A81,CYCLES!$A:$A,0),MATCH("semaine"&amp;INDEX(calendrier!$D:$D,MATCH(AA$6,calendrier!$A:$A,0)),CYCLES!$1:$1,0)+WEEKDAY(AA$6)-1)))</f>
        <v>#N/A</v>
      </c>
      <c r="AB81" s="47" t="e">
        <f ca="1">IF(INDIRECT("CYCLES!"&amp;ADDRESS(MATCH($A81,CYCLES!$A:$A,0),MATCH("semaine"&amp;INDEX(calendrier!$D:$D,MATCH(AB$6,calendrier!$A:$A,0)),CYCLES!$1:$1,0)+WEEKDAY(AB$6)-1))=0,"",INDIRECT("CYCLES!"&amp;ADDRESS(MATCH($A81,CYCLES!$A:$A,0),MATCH("semaine"&amp;INDEX(calendrier!$D:$D,MATCH(AB$6,calendrier!$A:$A,0)),CYCLES!$1:$1,0)+WEEKDAY(AB$6)-1)))</f>
        <v>#N/A</v>
      </c>
      <c r="AC81" s="47" t="e">
        <f ca="1">IF(INDIRECT("CYCLES!"&amp;ADDRESS(MATCH($A81,CYCLES!$A:$A,0),MATCH("semaine"&amp;INDEX(calendrier!$D:$D,MATCH(AC$6,calendrier!$A:$A,0)),CYCLES!$1:$1,0)+WEEKDAY(AC$6)-1))=0,"",INDIRECT("CYCLES!"&amp;ADDRESS(MATCH($A81,CYCLES!$A:$A,0),MATCH("semaine"&amp;INDEX(calendrier!$D:$D,MATCH(AC$6,calendrier!$A:$A,0)),CYCLES!$1:$1,0)+WEEKDAY(AC$6)-1)))</f>
        <v>#N/A</v>
      </c>
      <c r="AD81" s="47" t="e">
        <f ca="1">IF(INDIRECT("CYCLES!"&amp;ADDRESS(MATCH($A81,CYCLES!$A:$A,0),MATCH("semaine"&amp;INDEX(calendrier!$D:$D,MATCH(AD$6,calendrier!$A:$A,0)),CYCLES!$1:$1,0)+WEEKDAY(AD$6)-1))=0,"",INDIRECT("CYCLES!"&amp;ADDRESS(MATCH($A81,CYCLES!$A:$A,0),MATCH("semaine"&amp;INDEX(calendrier!$D:$D,MATCH(AD$6,calendrier!$A:$A,0)),CYCLES!$1:$1,0)+WEEKDAY(AD$6)-1)))</f>
        <v>#N/A</v>
      </c>
      <c r="AE81" s="47" t="e">
        <f ca="1">IF(INDIRECT("CYCLES!"&amp;ADDRESS(MATCH($A81,CYCLES!$A:$A,0),MATCH("semaine"&amp;INDEX(calendrier!$D:$D,MATCH(AE$6,calendrier!$A:$A,0)),CYCLES!$1:$1,0)+WEEKDAY(AE$6)-1))=0,"",INDIRECT("CYCLES!"&amp;ADDRESS(MATCH($A81,CYCLES!$A:$A,0),MATCH("semaine"&amp;INDEX(calendrier!$D:$D,MATCH(AE$6,calendrier!$A:$A,0)),CYCLES!$1:$1,0)+WEEKDAY(AE$6)-1)))</f>
        <v>#N/A</v>
      </c>
      <c r="AF81" s="47" t="e">
        <f ca="1">IF(INDIRECT("CYCLES!"&amp;ADDRESS(MATCH($A81,CYCLES!$A:$A,0),MATCH("semaine"&amp;INDEX(calendrier!$D:$D,MATCH(AF$6,calendrier!$A:$A,0)),CYCLES!$1:$1,0)+WEEKDAY(AF$6)-1))=0,"",INDIRECT("CYCLES!"&amp;ADDRESS(MATCH($A81,CYCLES!$A:$A,0),MATCH("semaine"&amp;INDEX(calendrier!$D:$D,MATCH(AF$6,calendrier!$A:$A,0)),CYCLES!$1:$1,0)+WEEKDAY(AF$6)-1)))</f>
        <v>#N/A</v>
      </c>
    </row>
    <row r="82" spans="1:32" hidden="1" x14ac:dyDescent="0.25">
      <c r="A82" s="24" t="str">
        <f>IF(B80 = "0","0","")</f>
        <v>0</v>
      </c>
      <c r="B82" s="106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</row>
    <row r="83" spans="1:32" hidden="1" x14ac:dyDescent="0.25">
      <c r="A83" s="24" t="str">
        <f>IF(B80="0","0","")</f>
        <v>0</v>
      </c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</row>
    <row r="84" spans="1:32" hidden="1" x14ac:dyDescent="0.25">
      <c r="A84" s="25" t="str">
        <f>IF($B$2=liste_Noms!$B$1,liste_Noms!$I$3,IF($B$2=liste_Noms!$E$1,liste_Noms!$J$3,"0"))</f>
        <v>0</v>
      </c>
      <c r="B84" s="47" t="e">
        <f ca="1">IF(INDIRECT("CYCLES!"&amp;ADDRESS(MATCH($A84,CYCLES!$A:$A,0),MATCH("semaine"&amp;INDEX(calendrier!$D:$D,MATCH(B$6,calendrier!$A:$A,0)),CYCLES!$1:$1,0)+WEEKDAY(B$6)-1))=0,"",INDIRECT("CYCLES!"&amp;ADDRESS(MATCH($A84,CYCLES!$A:$A,0),MATCH("semaine"&amp;INDEX(calendrier!$D:$D,MATCH(B$6,calendrier!$A:$A,0)),CYCLES!$1:$1,0)+WEEKDAY(B$6)-1)))</f>
        <v>#N/A</v>
      </c>
      <c r="C84" s="47" t="e">
        <f ca="1">IF(INDIRECT("CYCLES!"&amp;ADDRESS(MATCH($A84,CYCLES!$A:$A,0),MATCH("semaine"&amp;INDEX(calendrier!$D:$D,MATCH(C$6,calendrier!$A:$A,0)),CYCLES!$1:$1,0)+WEEKDAY(C$6)-1))=0,"",INDIRECT("CYCLES!"&amp;ADDRESS(MATCH($A84,CYCLES!$A:$A,0),MATCH("semaine"&amp;INDEX(calendrier!$D:$D,MATCH(C$6,calendrier!$A:$A,0)),CYCLES!$1:$1,0)+WEEKDAY(C$6)-1)))</f>
        <v>#N/A</v>
      </c>
      <c r="D84" s="47" t="e">
        <f ca="1">IF(INDIRECT("CYCLES!"&amp;ADDRESS(MATCH($A84,CYCLES!$A:$A,0),MATCH("semaine"&amp;INDEX(calendrier!$D:$D,MATCH(D$6,calendrier!$A:$A,0)),CYCLES!$1:$1,0)+WEEKDAY(D$6)-1))=0,"",INDIRECT("CYCLES!"&amp;ADDRESS(MATCH($A84,CYCLES!$A:$A,0),MATCH("semaine"&amp;INDEX(calendrier!$D:$D,MATCH(D$6,calendrier!$A:$A,0)),CYCLES!$1:$1,0)+WEEKDAY(D$6)-1)))</f>
        <v>#N/A</v>
      </c>
      <c r="E84" s="47" t="e">
        <f ca="1">IF(INDIRECT("CYCLES!"&amp;ADDRESS(MATCH($A84,CYCLES!$A:$A,0),MATCH("semaine"&amp;INDEX(calendrier!$D:$D,MATCH(E$6,calendrier!$A:$A,0)),CYCLES!$1:$1,0)+WEEKDAY(E$6)-1))=0,"",INDIRECT("CYCLES!"&amp;ADDRESS(MATCH($A84,CYCLES!$A:$A,0),MATCH("semaine"&amp;INDEX(calendrier!$D:$D,MATCH(E$6,calendrier!$A:$A,0)),CYCLES!$1:$1,0)+WEEKDAY(E$6)-1)))</f>
        <v>#N/A</v>
      </c>
      <c r="F84" s="47" t="e">
        <f ca="1">IF(INDIRECT("CYCLES!"&amp;ADDRESS(MATCH($A84,CYCLES!$A:$A,0),MATCH("semaine"&amp;INDEX(calendrier!$D:$D,MATCH(F$6,calendrier!$A:$A,0)),CYCLES!$1:$1,0)+WEEKDAY(F$6)-1))=0,"",INDIRECT("CYCLES!"&amp;ADDRESS(MATCH($A84,CYCLES!$A:$A,0),MATCH("semaine"&amp;INDEX(calendrier!$D:$D,MATCH(F$6,calendrier!$A:$A,0)),CYCLES!$1:$1,0)+WEEKDAY(F$6)-1)))</f>
        <v>#N/A</v>
      </c>
      <c r="G84" s="47" t="e">
        <f ca="1">IF(INDIRECT("CYCLES!"&amp;ADDRESS(MATCH($A84,CYCLES!$A:$A,0),MATCH("semaine"&amp;INDEX(calendrier!$D:$D,MATCH(G$6,calendrier!$A:$A,0)),CYCLES!$1:$1,0)+WEEKDAY(G$6)-1))=0,"",INDIRECT("CYCLES!"&amp;ADDRESS(MATCH($A84,CYCLES!$A:$A,0),MATCH("semaine"&amp;INDEX(calendrier!$D:$D,MATCH(G$6,calendrier!$A:$A,0)),CYCLES!$1:$1,0)+WEEKDAY(G$6)-1)))</f>
        <v>#N/A</v>
      </c>
      <c r="H84" s="47" t="e">
        <f ca="1">IF(INDIRECT("CYCLES!"&amp;ADDRESS(MATCH($A84,CYCLES!$A:$A,0),MATCH("semaine"&amp;INDEX(calendrier!$D:$D,MATCH(H$6,calendrier!$A:$A,0)),CYCLES!$1:$1,0)+WEEKDAY(H$6)-1))=0,"",INDIRECT("CYCLES!"&amp;ADDRESS(MATCH($A84,CYCLES!$A:$A,0),MATCH("semaine"&amp;INDEX(calendrier!$D:$D,MATCH(H$6,calendrier!$A:$A,0)),CYCLES!$1:$1,0)+WEEKDAY(H$6)-1)))</f>
        <v>#N/A</v>
      </c>
      <c r="I84" s="47" t="e">
        <f ca="1">IF(INDIRECT("CYCLES!"&amp;ADDRESS(MATCH($A84,CYCLES!$A:$A,0),MATCH("semaine"&amp;INDEX(calendrier!$D:$D,MATCH(I$6,calendrier!$A:$A,0)),CYCLES!$1:$1,0)+WEEKDAY(I$6)-1))=0,"",INDIRECT("CYCLES!"&amp;ADDRESS(MATCH($A84,CYCLES!$A:$A,0),MATCH("semaine"&amp;INDEX(calendrier!$D:$D,MATCH(I$6,calendrier!$A:$A,0)),CYCLES!$1:$1,0)+WEEKDAY(I$6)-1)))</f>
        <v>#N/A</v>
      </c>
      <c r="J84" s="47" t="e">
        <f ca="1">IF(INDIRECT("CYCLES!"&amp;ADDRESS(MATCH($A84,CYCLES!$A:$A,0),MATCH("semaine"&amp;INDEX(calendrier!$D:$D,MATCH(J$6,calendrier!$A:$A,0)),CYCLES!$1:$1,0)+WEEKDAY(J$6)-1))=0,"",INDIRECT("CYCLES!"&amp;ADDRESS(MATCH($A84,CYCLES!$A:$A,0),MATCH("semaine"&amp;INDEX(calendrier!$D:$D,MATCH(J$6,calendrier!$A:$A,0)),CYCLES!$1:$1,0)+WEEKDAY(J$6)-1)))</f>
        <v>#N/A</v>
      </c>
      <c r="K84" s="47" t="e">
        <f ca="1">IF(INDIRECT("CYCLES!"&amp;ADDRESS(MATCH($A84,CYCLES!$A:$A,0),MATCH("semaine"&amp;INDEX(calendrier!$D:$D,MATCH(K$6,calendrier!$A:$A,0)),CYCLES!$1:$1,0)+WEEKDAY(K$6)-1))=0,"",INDIRECT("CYCLES!"&amp;ADDRESS(MATCH($A84,CYCLES!$A:$A,0),MATCH("semaine"&amp;INDEX(calendrier!$D:$D,MATCH(K$6,calendrier!$A:$A,0)),CYCLES!$1:$1,0)+WEEKDAY(K$6)-1)))</f>
        <v>#N/A</v>
      </c>
      <c r="L84" s="47" t="e">
        <f ca="1">IF(INDIRECT("CYCLES!"&amp;ADDRESS(MATCH($A84,CYCLES!$A:$A,0),MATCH("semaine"&amp;INDEX(calendrier!$D:$D,MATCH(L$6,calendrier!$A:$A,0)),CYCLES!$1:$1,0)+WEEKDAY(L$6)-1))=0,"",INDIRECT("CYCLES!"&amp;ADDRESS(MATCH($A84,CYCLES!$A:$A,0),MATCH("semaine"&amp;INDEX(calendrier!$D:$D,MATCH(L$6,calendrier!$A:$A,0)),CYCLES!$1:$1,0)+WEEKDAY(L$6)-1)))</f>
        <v>#N/A</v>
      </c>
      <c r="M84" s="47" t="e">
        <f ca="1">IF(INDIRECT("CYCLES!"&amp;ADDRESS(MATCH($A84,CYCLES!$A:$A,0),MATCH("semaine"&amp;INDEX(calendrier!$D:$D,MATCH(M$6,calendrier!$A:$A,0)),CYCLES!$1:$1,0)+WEEKDAY(M$6)-1))=0,"",INDIRECT("CYCLES!"&amp;ADDRESS(MATCH($A84,CYCLES!$A:$A,0),MATCH("semaine"&amp;INDEX(calendrier!$D:$D,MATCH(M$6,calendrier!$A:$A,0)),CYCLES!$1:$1,0)+WEEKDAY(M$6)-1)))</f>
        <v>#N/A</v>
      </c>
      <c r="N84" s="47" t="e">
        <f ca="1">IF(INDIRECT("CYCLES!"&amp;ADDRESS(MATCH($A84,CYCLES!$A:$A,0),MATCH("semaine"&amp;INDEX(calendrier!$D:$D,MATCH(N$6,calendrier!$A:$A,0)),CYCLES!$1:$1,0)+WEEKDAY(N$6)-1))=0,"",INDIRECT("CYCLES!"&amp;ADDRESS(MATCH($A84,CYCLES!$A:$A,0),MATCH("semaine"&amp;INDEX(calendrier!$D:$D,MATCH(N$6,calendrier!$A:$A,0)),CYCLES!$1:$1,0)+WEEKDAY(N$6)-1)))</f>
        <v>#N/A</v>
      </c>
      <c r="O84" s="47" t="e">
        <f ca="1">IF(INDIRECT("CYCLES!"&amp;ADDRESS(MATCH($A84,CYCLES!$A:$A,0),MATCH("semaine"&amp;INDEX(calendrier!$D:$D,MATCH(O$6,calendrier!$A:$A,0)),CYCLES!$1:$1,0)+WEEKDAY(O$6)-1))=0,"",INDIRECT("CYCLES!"&amp;ADDRESS(MATCH($A84,CYCLES!$A:$A,0),MATCH("semaine"&amp;INDEX(calendrier!$D:$D,MATCH(O$6,calendrier!$A:$A,0)),CYCLES!$1:$1,0)+WEEKDAY(O$6)-1)))</f>
        <v>#N/A</v>
      </c>
      <c r="P84" s="47" t="e">
        <f ca="1">IF(INDIRECT("CYCLES!"&amp;ADDRESS(MATCH($A84,CYCLES!$A:$A,0),MATCH("semaine"&amp;INDEX(calendrier!$D:$D,MATCH(P$6,calendrier!$A:$A,0)),CYCLES!$1:$1,0)+WEEKDAY(P$6)-1))=0,"",INDIRECT("CYCLES!"&amp;ADDRESS(MATCH($A84,CYCLES!$A:$A,0),MATCH("semaine"&amp;INDEX(calendrier!$D:$D,MATCH(P$6,calendrier!$A:$A,0)),CYCLES!$1:$1,0)+WEEKDAY(P$6)-1)))</f>
        <v>#N/A</v>
      </c>
      <c r="Q84" s="47" t="e">
        <f ca="1">IF(INDIRECT("CYCLES!"&amp;ADDRESS(MATCH($A84,CYCLES!$A:$A,0),MATCH("semaine"&amp;INDEX(calendrier!$D:$D,MATCH(Q$6,calendrier!$A:$A,0)),CYCLES!$1:$1,0)+WEEKDAY(Q$6)-1))=0,"",INDIRECT("CYCLES!"&amp;ADDRESS(MATCH($A84,CYCLES!$A:$A,0),MATCH("semaine"&amp;INDEX(calendrier!$D:$D,MATCH(Q$6,calendrier!$A:$A,0)),CYCLES!$1:$1,0)+WEEKDAY(Q$6)-1)))</f>
        <v>#N/A</v>
      </c>
      <c r="R84" s="47" t="e">
        <f ca="1">IF(INDIRECT("CYCLES!"&amp;ADDRESS(MATCH($A84,CYCLES!$A:$A,0),MATCH("semaine"&amp;INDEX(calendrier!$D:$D,MATCH(R$6,calendrier!$A:$A,0)),CYCLES!$1:$1,0)+WEEKDAY(R$6)-1))=0,"",INDIRECT("CYCLES!"&amp;ADDRESS(MATCH($A84,CYCLES!$A:$A,0),MATCH("semaine"&amp;INDEX(calendrier!$D:$D,MATCH(R$6,calendrier!$A:$A,0)),CYCLES!$1:$1,0)+WEEKDAY(R$6)-1)))</f>
        <v>#N/A</v>
      </c>
      <c r="S84" s="47" t="e">
        <f ca="1">IF(INDIRECT("CYCLES!"&amp;ADDRESS(MATCH($A84,CYCLES!$A:$A,0),MATCH("semaine"&amp;INDEX(calendrier!$D:$D,MATCH(S$6,calendrier!$A:$A,0)),CYCLES!$1:$1,0)+WEEKDAY(S$6)-1))=0,"",INDIRECT("CYCLES!"&amp;ADDRESS(MATCH($A84,CYCLES!$A:$A,0),MATCH("semaine"&amp;INDEX(calendrier!$D:$D,MATCH(S$6,calendrier!$A:$A,0)),CYCLES!$1:$1,0)+WEEKDAY(S$6)-1)))</f>
        <v>#N/A</v>
      </c>
      <c r="T84" s="47" t="e">
        <f ca="1">IF(INDIRECT("CYCLES!"&amp;ADDRESS(MATCH($A84,CYCLES!$A:$A,0),MATCH("semaine"&amp;INDEX(calendrier!$D:$D,MATCH(T$6,calendrier!$A:$A,0)),CYCLES!$1:$1,0)+WEEKDAY(T$6)-1))=0,"",INDIRECT("CYCLES!"&amp;ADDRESS(MATCH($A84,CYCLES!$A:$A,0),MATCH("semaine"&amp;INDEX(calendrier!$D:$D,MATCH(T$6,calendrier!$A:$A,0)),CYCLES!$1:$1,0)+WEEKDAY(T$6)-1)))</f>
        <v>#N/A</v>
      </c>
      <c r="U84" s="47" t="e">
        <f ca="1">IF(INDIRECT("CYCLES!"&amp;ADDRESS(MATCH($A84,CYCLES!$A:$A,0),MATCH("semaine"&amp;INDEX(calendrier!$D:$D,MATCH(U$6,calendrier!$A:$A,0)),CYCLES!$1:$1,0)+WEEKDAY(U$6)-1))=0,"",INDIRECT("CYCLES!"&amp;ADDRESS(MATCH($A84,CYCLES!$A:$A,0),MATCH("semaine"&amp;INDEX(calendrier!$D:$D,MATCH(U$6,calendrier!$A:$A,0)),CYCLES!$1:$1,0)+WEEKDAY(U$6)-1)))</f>
        <v>#N/A</v>
      </c>
      <c r="V84" s="47" t="e">
        <f ca="1">IF(INDIRECT("CYCLES!"&amp;ADDRESS(MATCH($A84,CYCLES!$A:$A,0),MATCH("semaine"&amp;INDEX(calendrier!$D:$D,MATCH(V$6,calendrier!$A:$A,0)),CYCLES!$1:$1,0)+WEEKDAY(V$6)-1))=0,"",INDIRECT("CYCLES!"&amp;ADDRESS(MATCH($A84,CYCLES!$A:$A,0),MATCH("semaine"&amp;INDEX(calendrier!$D:$D,MATCH(V$6,calendrier!$A:$A,0)),CYCLES!$1:$1,0)+WEEKDAY(V$6)-1)))</f>
        <v>#N/A</v>
      </c>
      <c r="W84" s="47" t="e">
        <f ca="1">IF(INDIRECT("CYCLES!"&amp;ADDRESS(MATCH($A84,CYCLES!$A:$A,0),MATCH("semaine"&amp;INDEX(calendrier!$D:$D,MATCH(W$6,calendrier!$A:$A,0)),CYCLES!$1:$1,0)+WEEKDAY(W$6)-1))=0,"",INDIRECT("CYCLES!"&amp;ADDRESS(MATCH($A84,CYCLES!$A:$A,0),MATCH("semaine"&amp;INDEX(calendrier!$D:$D,MATCH(W$6,calendrier!$A:$A,0)),CYCLES!$1:$1,0)+WEEKDAY(W$6)-1)))</f>
        <v>#N/A</v>
      </c>
      <c r="X84" s="47" t="e">
        <f ca="1">IF(INDIRECT("CYCLES!"&amp;ADDRESS(MATCH($A84,CYCLES!$A:$A,0),MATCH("semaine"&amp;INDEX(calendrier!$D:$D,MATCH(X$6,calendrier!$A:$A,0)),CYCLES!$1:$1,0)+WEEKDAY(X$6)-1))=0,"",INDIRECT("CYCLES!"&amp;ADDRESS(MATCH($A84,CYCLES!$A:$A,0),MATCH("semaine"&amp;INDEX(calendrier!$D:$D,MATCH(X$6,calendrier!$A:$A,0)),CYCLES!$1:$1,0)+WEEKDAY(X$6)-1)))</f>
        <v>#N/A</v>
      </c>
      <c r="Y84" s="47" t="e">
        <f ca="1">IF(INDIRECT("CYCLES!"&amp;ADDRESS(MATCH($A84,CYCLES!$A:$A,0),MATCH("semaine"&amp;INDEX(calendrier!$D:$D,MATCH(Y$6,calendrier!$A:$A,0)),CYCLES!$1:$1,0)+WEEKDAY(Y$6)-1))=0,"",INDIRECT("CYCLES!"&amp;ADDRESS(MATCH($A84,CYCLES!$A:$A,0),MATCH("semaine"&amp;INDEX(calendrier!$D:$D,MATCH(Y$6,calendrier!$A:$A,0)),CYCLES!$1:$1,0)+WEEKDAY(Y$6)-1)))</f>
        <v>#N/A</v>
      </c>
      <c r="Z84" s="47" t="e">
        <f ca="1">IF(INDIRECT("CYCLES!"&amp;ADDRESS(MATCH($A84,CYCLES!$A:$A,0),MATCH("semaine"&amp;INDEX(calendrier!$D:$D,MATCH(Z$6,calendrier!$A:$A,0)),CYCLES!$1:$1,0)+WEEKDAY(Z$6)-1))=0,"",INDIRECT("CYCLES!"&amp;ADDRESS(MATCH($A84,CYCLES!$A:$A,0),MATCH("semaine"&amp;INDEX(calendrier!$D:$D,MATCH(Z$6,calendrier!$A:$A,0)),CYCLES!$1:$1,0)+WEEKDAY(Z$6)-1)))</f>
        <v>#N/A</v>
      </c>
      <c r="AA84" s="47" t="e">
        <f ca="1">IF(INDIRECT("CYCLES!"&amp;ADDRESS(MATCH($A84,CYCLES!$A:$A,0),MATCH("semaine"&amp;INDEX(calendrier!$D:$D,MATCH(AA$6,calendrier!$A:$A,0)),CYCLES!$1:$1,0)+WEEKDAY(AA$6)-1))=0,"",INDIRECT("CYCLES!"&amp;ADDRESS(MATCH($A84,CYCLES!$A:$A,0),MATCH("semaine"&amp;INDEX(calendrier!$D:$D,MATCH(AA$6,calendrier!$A:$A,0)),CYCLES!$1:$1,0)+WEEKDAY(AA$6)-1)))</f>
        <v>#N/A</v>
      </c>
      <c r="AB84" s="47" t="e">
        <f ca="1">IF(INDIRECT("CYCLES!"&amp;ADDRESS(MATCH($A84,CYCLES!$A:$A,0),MATCH("semaine"&amp;INDEX(calendrier!$D:$D,MATCH(AB$6,calendrier!$A:$A,0)),CYCLES!$1:$1,0)+WEEKDAY(AB$6)-1))=0,"",INDIRECT("CYCLES!"&amp;ADDRESS(MATCH($A84,CYCLES!$A:$A,0),MATCH("semaine"&amp;INDEX(calendrier!$D:$D,MATCH(AB$6,calendrier!$A:$A,0)),CYCLES!$1:$1,0)+WEEKDAY(AB$6)-1)))</f>
        <v>#N/A</v>
      </c>
      <c r="AC84" s="47" t="e">
        <f ca="1">IF(INDIRECT("CYCLES!"&amp;ADDRESS(MATCH($A84,CYCLES!$A:$A,0),MATCH("semaine"&amp;INDEX(calendrier!$D:$D,MATCH(AC$6,calendrier!$A:$A,0)),CYCLES!$1:$1,0)+WEEKDAY(AC$6)-1))=0,"",INDIRECT("CYCLES!"&amp;ADDRESS(MATCH($A84,CYCLES!$A:$A,0),MATCH("semaine"&amp;INDEX(calendrier!$D:$D,MATCH(AC$6,calendrier!$A:$A,0)),CYCLES!$1:$1,0)+WEEKDAY(AC$6)-1)))</f>
        <v>#N/A</v>
      </c>
      <c r="AD84" s="47" t="e">
        <f ca="1">IF(INDIRECT("CYCLES!"&amp;ADDRESS(MATCH($A84,CYCLES!$A:$A,0),MATCH("semaine"&amp;INDEX(calendrier!$D:$D,MATCH(AD$6,calendrier!$A:$A,0)),CYCLES!$1:$1,0)+WEEKDAY(AD$6)-1))=0,"",INDIRECT("CYCLES!"&amp;ADDRESS(MATCH($A84,CYCLES!$A:$A,0),MATCH("semaine"&amp;INDEX(calendrier!$D:$D,MATCH(AD$6,calendrier!$A:$A,0)),CYCLES!$1:$1,0)+WEEKDAY(AD$6)-1)))</f>
        <v>#N/A</v>
      </c>
      <c r="AE84" s="47" t="e">
        <f ca="1">IF(INDIRECT("CYCLES!"&amp;ADDRESS(MATCH($A84,CYCLES!$A:$A,0),MATCH("semaine"&amp;INDEX(calendrier!$D:$D,MATCH(AE$6,calendrier!$A:$A,0)),CYCLES!$1:$1,0)+WEEKDAY(AE$6)-1))=0,"",INDIRECT("CYCLES!"&amp;ADDRESS(MATCH($A84,CYCLES!$A:$A,0),MATCH("semaine"&amp;INDEX(calendrier!$D:$D,MATCH(AE$6,calendrier!$A:$A,0)),CYCLES!$1:$1,0)+WEEKDAY(AE$6)-1)))</f>
        <v>#N/A</v>
      </c>
      <c r="AF84" s="47" t="e">
        <f ca="1">IF(INDIRECT("CYCLES!"&amp;ADDRESS(MATCH($A84,CYCLES!$A:$A,0),MATCH("semaine"&amp;INDEX(calendrier!$D:$D,MATCH(AF$6,calendrier!$A:$A,0)),CYCLES!$1:$1,0)+WEEKDAY(AF$6)-1))=0,"",INDIRECT("CYCLES!"&amp;ADDRESS(MATCH($A84,CYCLES!$A:$A,0),MATCH("semaine"&amp;INDEX(calendrier!$D:$D,MATCH(AF$6,calendrier!$A:$A,0)),CYCLES!$1:$1,0)+WEEKDAY(AF$6)-1)))</f>
        <v>#N/A</v>
      </c>
    </row>
    <row r="85" spans="1:32" hidden="1" x14ac:dyDescent="0.25">
      <c r="A85" s="24" t="str">
        <f>IF(B80="0","0","")</f>
        <v>0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</row>
    <row r="86" spans="1:32" hidden="1" x14ac:dyDescent="0.25">
      <c r="A86" s="26" t="str">
        <f>IF(B80="0","0","")</f>
        <v>0</v>
      </c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</row>
  </sheetData>
  <mergeCells count="9">
    <mergeCell ref="A6:A7"/>
    <mergeCell ref="A5:AF5"/>
    <mergeCell ref="B50:AF50"/>
    <mergeCell ref="B65:AF65"/>
    <mergeCell ref="B80:AF80"/>
    <mergeCell ref="B1:C1"/>
    <mergeCell ref="B2:C2"/>
    <mergeCell ref="B8:AF8"/>
    <mergeCell ref="B26:AF26"/>
  </mergeCells>
  <conditionalFormatting sqref="B80 A81:A1048576 B50 A51:A64 A66:A79 B65 A27:A49 B26 A1:A7 A9:A25 B8">
    <cfRule type="cellIs" dxfId="4" priority="6" operator="equal">
      <formula>" "</formula>
    </cfRule>
  </conditionalFormatting>
  <conditionalFormatting sqref="A80">
    <cfRule type="cellIs" dxfId="3" priority="5" operator="equal">
      <formula>" "</formula>
    </cfRule>
  </conditionalFormatting>
  <conditionalFormatting sqref="B5:AF7 B27:AF86 B9:AF25">
    <cfRule type="expression" dxfId="2" priority="1">
      <formula>OR(WEEKDAY(B$7)=1,WEEKDAY(B$7)=7)</formula>
    </cfRule>
  </conditionalFormatting>
  <pageMargins left="0.7" right="0.7" top="0.75" bottom="0.75" header="0.3" footer="0.3"/>
  <pageSetup paperSize="9" orientation="portrait" r:id="rId1"/>
  <ignoredErrors>
    <ignoredError sqref="A39 A36 A42 A33 A57 A54 A69 A72" 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mois!$A$1:$A$12</xm:f>
          </x14:formula1>
          <xm:sqref>B1</xm:sqref>
        </x14:dataValidation>
        <x14:dataValidation type="list" allowBlank="1" showInputMessage="1" showErrorMessage="1">
          <x14:formula1>
            <xm:f>liste_Noms!$B$1:$H$1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workbookViewId="0">
      <selection activeCell="H6" sqref="H6"/>
    </sheetView>
  </sheetViews>
  <sheetFormatPr baseColWidth="10" defaultRowHeight="15" x14ac:dyDescent="0.25"/>
  <cols>
    <col min="1" max="1" width="14.42578125" bestFit="1" customWidth="1"/>
    <col min="2" max="2" width="17.85546875" bestFit="1" customWidth="1"/>
    <col min="3" max="3" width="14.85546875" bestFit="1" customWidth="1"/>
    <col min="4" max="4" width="14.140625" bestFit="1" customWidth="1"/>
    <col min="5" max="5" width="14.42578125" bestFit="1" customWidth="1"/>
    <col min="6" max="6" width="14.5703125" bestFit="1" customWidth="1"/>
    <col min="7" max="7" width="14" bestFit="1" customWidth="1"/>
    <col min="8" max="8" width="19.28515625" bestFit="1" customWidth="1"/>
    <col min="9" max="9" width="17" bestFit="1" customWidth="1"/>
  </cols>
  <sheetData>
    <row r="1" spans="1:10" ht="15.75" thickBot="1" x14ac:dyDescent="0.3">
      <c r="A1" t="s">
        <v>8</v>
      </c>
      <c r="B1" t="s">
        <v>9</v>
      </c>
      <c r="C1" t="s">
        <v>6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69</v>
      </c>
      <c r="J1" t="s">
        <v>70</v>
      </c>
    </row>
    <row r="2" spans="1:10" ht="15.75" thickTop="1" x14ac:dyDescent="0.25">
      <c r="A2" s="137" t="s">
        <v>15</v>
      </c>
      <c r="B2" s="10" t="s">
        <v>46</v>
      </c>
      <c r="C2" s="10" t="s">
        <v>126</v>
      </c>
      <c r="D2" s="10" t="s">
        <v>68</v>
      </c>
      <c r="E2" s="10" t="s">
        <v>66</v>
      </c>
      <c r="F2" s="10" t="s">
        <v>96</v>
      </c>
      <c r="G2" s="10" t="s">
        <v>53</v>
      </c>
      <c r="H2" s="10" t="s">
        <v>103</v>
      </c>
      <c r="I2" s="12" t="s">
        <v>71</v>
      </c>
    </row>
    <row r="3" spans="1:10" x14ac:dyDescent="0.25">
      <c r="A3" s="139"/>
      <c r="B3" s="7" t="s">
        <v>44</v>
      </c>
      <c r="C3" s="7" t="s">
        <v>125</v>
      </c>
      <c r="D3" s="7" t="s">
        <v>67</v>
      </c>
      <c r="E3" s="7" t="s">
        <v>64</v>
      </c>
      <c r="F3" s="12" t="s">
        <v>97</v>
      </c>
      <c r="G3" s="12" t="s">
        <v>54</v>
      </c>
      <c r="H3" s="12" t="s">
        <v>104</v>
      </c>
      <c r="I3" s="12" t="s">
        <v>72</v>
      </c>
    </row>
    <row r="4" spans="1:10" x14ac:dyDescent="0.25">
      <c r="A4" s="139"/>
      <c r="B4" s="12"/>
      <c r="C4" s="12"/>
      <c r="D4" s="7" t="s">
        <v>86</v>
      </c>
      <c r="E4" s="12"/>
      <c r="F4" s="12"/>
      <c r="G4" s="12"/>
      <c r="H4" s="12" t="s">
        <v>123</v>
      </c>
    </row>
    <row r="5" spans="1:10" ht="15.75" thickBot="1" x14ac:dyDescent="0.3">
      <c r="A5" s="138"/>
      <c r="B5" s="13"/>
      <c r="C5" s="13"/>
      <c r="D5" s="13"/>
      <c r="E5" s="13"/>
      <c r="F5" s="13"/>
      <c r="G5" s="13"/>
      <c r="H5" s="13" t="s">
        <v>122</v>
      </c>
    </row>
    <row r="6" spans="1:10" ht="15.75" thickTop="1" x14ac:dyDescent="0.25">
      <c r="A6" s="137" t="s">
        <v>1</v>
      </c>
      <c r="B6" s="10" t="s">
        <v>49</v>
      </c>
      <c r="C6" s="10" t="s">
        <v>43</v>
      </c>
      <c r="D6" s="10" t="s">
        <v>36</v>
      </c>
      <c r="E6" s="10"/>
      <c r="F6" s="10" t="s">
        <v>30</v>
      </c>
      <c r="G6" s="10" t="s">
        <v>140</v>
      </c>
      <c r="H6" s="14"/>
    </row>
    <row r="7" spans="1:10" ht="15.75" thickBot="1" x14ac:dyDescent="0.3">
      <c r="A7" s="138"/>
      <c r="B7" s="11" t="s">
        <v>50</v>
      </c>
      <c r="C7" s="11" t="s">
        <v>42</v>
      </c>
      <c r="D7" s="11" t="s">
        <v>37</v>
      </c>
      <c r="E7" s="11"/>
      <c r="F7" s="11" t="s">
        <v>28</v>
      </c>
      <c r="G7" s="11"/>
      <c r="H7" s="13"/>
    </row>
    <row r="8" spans="1:10" ht="15.75" thickTop="1" x14ac:dyDescent="0.25">
      <c r="A8" s="137" t="s">
        <v>0</v>
      </c>
      <c r="B8" s="10" t="s">
        <v>48</v>
      </c>
      <c r="C8" s="10" t="s">
        <v>94</v>
      </c>
      <c r="D8" s="10" t="s">
        <v>87</v>
      </c>
      <c r="E8" s="10" t="s">
        <v>55</v>
      </c>
      <c r="F8" s="10" t="s">
        <v>98</v>
      </c>
      <c r="G8" s="10" t="s">
        <v>101</v>
      </c>
      <c r="H8" s="14"/>
    </row>
    <row r="9" spans="1:10" x14ac:dyDescent="0.25">
      <c r="A9" s="139"/>
      <c r="B9" s="7" t="s">
        <v>47</v>
      </c>
      <c r="C9" s="7" t="s">
        <v>127</v>
      </c>
      <c r="D9" s="7" t="s">
        <v>88</v>
      </c>
      <c r="E9" s="12" t="s">
        <v>59</v>
      </c>
      <c r="F9" s="12" t="s">
        <v>99</v>
      </c>
      <c r="G9" s="12"/>
      <c r="H9" s="12"/>
    </row>
    <row r="10" spans="1:10" x14ac:dyDescent="0.25">
      <c r="A10" s="139"/>
      <c r="B10" s="12"/>
      <c r="C10" s="12"/>
      <c r="D10" s="7" t="s">
        <v>89</v>
      </c>
      <c r="E10" s="12"/>
      <c r="F10" s="12"/>
      <c r="G10" s="12"/>
      <c r="H10" s="12"/>
    </row>
    <row r="11" spans="1:10" x14ac:dyDescent="0.25">
      <c r="A11" s="139"/>
      <c r="B11" s="12"/>
      <c r="C11" s="12"/>
      <c r="D11" s="7" t="s">
        <v>90</v>
      </c>
      <c r="E11" s="12"/>
      <c r="F11" s="15"/>
      <c r="G11" s="12"/>
      <c r="H11" s="12"/>
    </row>
    <row r="12" spans="1:10" ht="15.75" thickBot="1" x14ac:dyDescent="0.3">
      <c r="A12" s="138"/>
      <c r="B12" s="13"/>
      <c r="C12" s="13"/>
      <c r="D12" s="11" t="s">
        <v>91</v>
      </c>
      <c r="E12" s="13"/>
      <c r="F12" s="13"/>
      <c r="G12" s="13"/>
      <c r="H12" s="13"/>
    </row>
    <row r="13" spans="1:10" ht="15.75" thickTop="1" x14ac:dyDescent="0.25">
      <c r="A13" s="137" t="s">
        <v>2</v>
      </c>
      <c r="B13" s="10" t="s">
        <v>51</v>
      </c>
      <c r="C13" s="10" t="s">
        <v>40</v>
      </c>
      <c r="D13" s="10" t="s">
        <v>38</v>
      </c>
      <c r="E13" s="10" t="s">
        <v>62</v>
      </c>
      <c r="F13" s="12" t="s">
        <v>34</v>
      </c>
      <c r="G13" s="10" t="s">
        <v>102</v>
      </c>
      <c r="H13" s="14"/>
    </row>
    <row r="14" spans="1:10" ht="15.75" thickBot="1" x14ac:dyDescent="0.3">
      <c r="A14" s="138"/>
      <c r="B14" s="11" t="s">
        <v>52</v>
      </c>
      <c r="C14" s="11" t="s">
        <v>41</v>
      </c>
      <c r="D14" s="11" t="s">
        <v>39</v>
      </c>
      <c r="E14" s="11" t="s">
        <v>60</v>
      </c>
      <c r="F14" s="13" t="s">
        <v>33</v>
      </c>
      <c r="G14" s="13"/>
      <c r="H14" s="13"/>
    </row>
    <row r="15" spans="1:10" ht="30.75" customHeight="1" thickTop="1" x14ac:dyDescent="0.25">
      <c r="A15" s="19" t="s">
        <v>17</v>
      </c>
      <c r="B15" s="16" t="s">
        <v>92</v>
      </c>
      <c r="C15" s="16" t="s">
        <v>95</v>
      </c>
      <c r="D15" s="16" t="s">
        <v>92</v>
      </c>
      <c r="E15" s="16"/>
      <c r="F15" s="16" t="s">
        <v>95</v>
      </c>
      <c r="G15" s="16" t="s">
        <v>95</v>
      </c>
      <c r="H15" s="16"/>
    </row>
    <row r="16" spans="1:10" ht="30" x14ac:dyDescent="0.25">
      <c r="A16" s="20" t="s">
        <v>18</v>
      </c>
      <c r="B16" s="17"/>
      <c r="C16" s="17" t="s">
        <v>93</v>
      </c>
      <c r="D16" s="17" t="s">
        <v>93</v>
      </c>
      <c r="E16" s="17"/>
      <c r="F16" s="17" t="s">
        <v>93</v>
      </c>
      <c r="G16" s="17"/>
      <c r="H16" s="17"/>
    </row>
    <row r="17" spans="1:8" ht="30" x14ac:dyDescent="0.25">
      <c r="A17" s="20" t="s">
        <v>19</v>
      </c>
      <c r="B17" s="17" t="s">
        <v>31</v>
      </c>
      <c r="C17" s="17" t="s">
        <v>31</v>
      </c>
      <c r="D17" s="17" t="s">
        <v>31</v>
      </c>
      <c r="E17" s="17"/>
      <c r="F17" s="17" t="s">
        <v>31</v>
      </c>
      <c r="G17" s="17" t="s">
        <v>31</v>
      </c>
      <c r="H17" s="17"/>
    </row>
    <row r="18" spans="1:8" ht="30" x14ac:dyDescent="0.25">
      <c r="A18" s="20" t="s">
        <v>20</v>
      </c>
      <c r="B18" s="17"/>
      <c r="C18" s="17" t="s">
        <v>35</v>
      </c>
      <c r="D18" s="17" t="s">
        <v>35</v>
      </c>
      <c r="E18" s="17"/>
      <c r="F18" s="17" t="s">
        <v>35</v>
      </c>
      <c r="G18" s="17"/>
      <c r="H18" s="17"/>
    </row>
  </sheetData>
  <mergeCells count="4">
    <mergeCell ref="A6:A7"/>
    <mergeCell ref="A13:A14"/>
    <mergeCell ref="A2:A5"/>
    <mergeCell ref="A8:A12"/>
  </mergeCells>
  <conditionalFormatting sqref="A1:J1">
    <cfRule type="cellIs" dxfId="1" priority="2" operator="equal">
      <formula>" "</formula>
    </cfRule>
  </conditionalFormatting>
  <conditionalFormatting sqref="A2:H18 I2:I3">
    <cfRule type="cellIs" dxfId="0" priority="1" operator="equal">
      <formula>" 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sqref="A1:A12"/>
    </sheetView>
  </sheetViews>
  <sheetFormatPr baseColWidth="10" defaultRowHeight="15" x14ac:dyDescent="0.25"/>
  <cols>
    <col min="1" max="1" width="10.7109375" bestFit="1" customWidth="1"/>
  </cols>
  <sheetData>
    <row r="1" spans="1:1" x14ac:dyDescent="0.25">
      <c r="A1" s="1">
        <v>42005</v>
      </c>
    </row>
    <row r="2" spans="1:1" x14ac:dyDescent="0.25">
      <c r="A2" s="1">
        <v>42036</v>
      </c>
    </row>
    <row r="3" spans="1:1" x14ac:dyDescent="0.25">
      <c r="A3" s="1">
        <v>42064</v>
      </c>
    </row>
    <row r="4" spans="1:1" x14ac:dyDescent="0.25">
      <c r="A4" s="1">
        <v>42095</v>
      </c>
    </row>
    <row r="5" spans="1:1" x14ac:dyDescent="0.25">
      <c r="A5" s="1">
        <v>42125</v>
      </c>
    </row>
    <row r="6" spans="1:1" x14ac:dyDescent="0.25">
      <c r="A6" s="1">
        <v>42156</v>
      </c>
    </row>
    <row r="7" spans="1:1" x14ac:dyDescent="0.25">
      <c r="A7" s="1">
        <v>42186</v>
      </c>
    </row>
    <row r="8" spans="1:1" x14ac:dyDescent="0.25">
      <c r="A8" s="1">
        <v>42217</v>
      </c>
    </row>
    <row r="9" spans="1:1" x14ac:dyDescent="0.25">
      <c r="A9" s="1">
        <v>42248</v>
      </c>
    </row>
    <row r="10" spans="1:1" x14ac:dyDescent="0.25">
      <c r="A10" s="1">
        <v>42278</v>
      </c>
    </row>
    <row r="11" spans="1:1" x14ac:dyDescent="0.25">
      <c r="A11" s="1">
        <v>42309</v>
      </c>
    </row>
    <row r="12" spans="1:1" x14ac:dyDescent="0.25">
      <c r="A12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CYCLES</vt:lpstr>
      <vt:lpstr>calendrier</vt:lpstr>
      <vt:lpstr>TRAME</vt:lpstr>
      <vt:lpstr>liste_Noms</vt:lpstr>
      <vt:lpstr>mois</vt:lpstr>
      <vt:lpstr>ASDjour</vt:lpstr>
      <vt:lpstr>ASDnuit</vt:lpstr>
      <vt:lpstr>dates</vt:lpstr>
      <vt:lpstr>IDEjour</vt:lpstr>
      <vt:lpstr>IDEnuit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Martine</dc:creator>
  <cp:lastModifiedBy>Jeremie SERY</cp:lastModifiedBy>
  <dcterms:created xsi:type="dcterms:W3CDTF">2006-09-16T00:00:00Z</dcterms:created>
  <dcterms:modified xsi:type="dcterms:W3CDTF">2015-05-09T16:27:05Z</dcterms:modified>
</cp:coreProperties>
</file>