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0" windowWidth="20115" windowHeight="8010" firstSheet="1" activeTab="1"/>
  </bookViews>
  <sheets>
    <sheet name="Feuil1" sheetId="1" state="hidden" r:id="rId1"/>
    <sheet name="Feuil2" sheetId="2" r:id="rId2"/>
    <sheet name="Feuil3" sheetId="3" r:id="rId3"/>
  </sheets>
  <calcPr calcId="125725"/>
</workbook>
</file>

<file path=xl/calcChain.xml><?xml version="1.0" encoding="utf-8"?>
<calcChain xmlns="http://schemas.openxmlformats.org/spreadsheetml/2006/main">
  <c r="C5" i="2"/>
  <c r="F3"/>
  <c r="J5" s="1"/>
  <c r="Q11" i="1"/>
  <c r="Q9"/>
  <c r="Q10"/>
  <c r="Q8"/>
  <c r="C7" i="2" l="1"/>
  <c r="H5"/>
  <c r="G5"/>
  <c r="M7" s="1"/>
  <c r="E5" i="3"/>
  <c r="E6"/>
  <c r="E7"/>
  <c r="E8"/>
  <c r="E9"/>
  <c r="E10"/>
  <c r="E11"/>
  <c r="E12"/>
  <c r="E4"/>
  <c r="D11"/>
  <c r="D12"/>
  <c r="D10"/>
  <c r="D8"/>
  <c r="D9"/>
  <c r="D7"/>
  <c r="D5"/>
  <c r="D6"/>
  <c r="D4"/>
  <c r="L22" i="1"/>
  <c r="P16"/>
  <c r="P15"/>
  <c r="M5" i="2" l="1"/>
  <c r="M6"/>
  <c r="C9" s="1"/>
  <c r="C11" s="1"/>
  <c r="M4"/>
  <c r="A8" i="1"/>
  <c r="A10" s="1"/>
  <c r="A6"/>
  <c r="G14" l="1"/>
  <c r="I16" s="1"/>
  <c r="D16"/>
  <c r="D18" s="1"/>
  <c r="K16" l="1"/>
  <c r="O17" s="1"/>
  <c r="H16"/>
  <c r="M17" l="1"/>
  <c r="D20" s="1"/>
  <c r="D22" s="1"/>
  <c r="O16"/>
  <c r="M16"/>
  <c r="M18"/>
  <c r="M15"/>
  <c r="P14"/>
  <c r="P17" s="1"/>
</calcChain>
</file>

<file path=xl/comments1.xml><?xml version="1.0" encoding="utf-8"?>
<comments xmlns="http://schemas.openxmlformats.org/spreadsheetml/2006/main">
  <authors>
    <author>s</author>
  </authors>
  <commentList>
    <comment ref="J2" authorId="0">
      <text>
        <r>
          <rPr>
            <b/>
            <sz val="9"/>
            <color indexed="81"/>
            <rFont val="Tahoma"/>
            <family val="2"/>
          </rPr>
          <t>s:</t>
        </r>
        <r>
          <rPr>
            <sz val="9"/>
            <color indexed="81"/>
            <rFont val="Tahoma"/>
            <family val="2"/>
          </rPr>
          <t xml:space="preserve">
UNE FOIS J ENTRE UNE DATE DANS LA CELLULE J3, ON AURA LE CALCUL DU MAJORATION AU NIVEAU DE LA PARTIE  JAUNE.IL MARCHE AVEC LANNEE 2016 ET 2015, MAIS NE MARCHE PAS AVEC 2014 E 2013</t>
        </r>
      </text>
    </comment>
  </commentList>
</comments>
</file>

<file path=xl/sharedStrings.xml><?xml version="1.0" encoding="utf-8"?>
<sst xmlns="http://schemas.openxmlformats.org/spreadsheetml/2006/main" count="35" uniqueCount="24">
  <si>
    <t>S</t>
  </si>
  <si>
    <t>M</t>
  </si>
  <si>
    <t>TAXE</t>
  </si>
  <si>
    <t>PENALITTE</t>
  </si>
  <si>
    <t>MAJORATION</t>
  </si>
  <si>
    <t>LE JOUR</t>
  </si>
  <si>
    <t>DATE DE LA TAXE</t>
  </si>
  <si>
    <t>NOMBRE DE MOIS</t>
  </si>
  <si>
    <t>TOTAL</t>
  </si>
  <si>
    <t>NOMBRE ANNEE</t>
  </si>
  <si>
    <t>annee</t>
  </si>
  <si>
    <t>janvier</t>
  </si>
  <si>
    <t>février</t>
  </si>
  <si>
    <t>mars</t>
  </si>
  <si>
    <t>avril</t>
  </si>
  <si>
    <t>mai</t>
  </si>
  <si>
    <t>juin</t>
  </si>
  <si>
    <t>juillet</t>
  </si>
  <si>
    <t>août</t>
  </si>
  <si>
    <t>septembre</t>
  </si>
  <si>
    <t>octobre</t>
  </si>
  <si>
    <t>novembre</t>
  </si>
  <si>
    <t>décembre</t>
  </si>
  <si>
    <t>COURANT</t>
  </si>
</sst>
</file>

<file path=xl/styles.xml><?xml version="1.0" encoding="utf-8"?>
<styleSheet xmlns="http://schemas.openxmlformats.org/spreadsheetml/2006/main">
  <fonts count="9">
    <font>
      <sz val="11"/>
      <color theme="1"/>
      <name val="Calibri"/>
      <family val="2"/>
      <scheme val="minor"/>
    </font>
    <font>
      <b/>
      <sz val="11"/>
      <color rgb="FFFF0000"/>
      <name val="Calibri"/>
      <family val="2"/>
      <scheme val="minor"/>
    </font>
    <font>
      <b/>
      <sz val="12"/>
      <color rgb="FFFF0000"/>
      <name val="Calibri"/>
      <family val="2"/>
      <scheme val="minor"/>
    </font>
    <font>
      <b/>
      <sz val="14"/>
      <color theme="8"/>
      <name val="Calibri"/>
      <family val="2"/>
      <scheme val="minor"/>
    </font>
    <font>
      <b/>
      <sz val="12"/>
      <color theme="1"/>
      <name val="Calibri"/>
      <family val="2"/>
      <scheme val="minor"/>
    </font>
    <font>
      <b/>
      <sz val="12"/>
      <color rgb="FF00B050"/>
      <name val="Calibri"/>
      <family val="2"/>
      <scheme val="minor"/>
    </font>
    <font>
      <b/>
      <sz val="12"/>
      <color rgb="FF002060"/>
      <name val="Calibri"/>
      <family val="2"/>
      <scheme val="minor"/>
    </font>
    <font>
      <sz val="9"/>
      <color indexed="81"/>
      <name val="Tahoma"/>
      <family val="2"/>
    </font>
    <font>
      <b/>
      <sz val="9"/>
      <color indexed="81"/>
      <name val="Tahoma"/>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4">
    <xf numFmtId="0" fontId="0" fillId="0" borderId="0" xfId="0"/>
    <xf numFmtId="0" fontId="0" fillId="2" borderId="0" xfId="0" applyFill="1"/>
    <xf numFmtId="9" fontId="0" fillId="0" borderId="0" xfId="0" applyNumberFormat="1"/>
    <xf numFmtId="10" fontId="0" fillId="0" borderId="0" xfId="0" applyNumberFormat="1"/>
    <xf numFmtId="14" fontId="0" fillId="0" borderId="0" xfId="0" applyNumberFormat="1"/>
    <xf numFmtId="14" fontId="1" fillId="0" borderId="0" xfId="0" applyNumberFormat="1" applyFont="1"/>
    <xf numFmtId="14" fontId="2" fillId="0" borderId="0" xfId="0" applyNumberFormat="1" applyFont="1"/>
    <xf numFmtId="0" fontId="0" fillId="0" borderId="0" xfId="0" applyAlignment="1">
      <alignment horizontal="left"/>
    </xf>
    <xf numFmtId="0" fontId="3" fillId="0" borderId="0" xfId="0" applyFont="1" applyAlignment="1">
      <alignment horizontal="center"/>
    </xf>
    <xf numFmtId="0" fontId="4" fillId="0" borderId="0" xfId="0" applyFont="1" applyAlignment="1">
      <alignment horizontal="left"/>
    </xf>
    <xf numFmtId="0" fontId="5" fillId="0" borderId="0" xfId="0" applyFont="1" applyAlignment="1">
      <alignment horizontal="left"/>
    </xf>
    <xf numFmtId="0" fontId="5" fillId="0" borderId="0" xfId="0" applyFont="1"/>
    <xf numFmtId="0" fontId="6" fillId="0" borderId="0" xfId="0" applyFont="1" applyAlignment="1">
      <alignment horizontal="right"/>
    </xf>
    <xf numFmtId="0" fontId="6" fillId="0" borderId="0" xfId="0" applyFont="1" applyAlignment="1">
      <alignment horizontal="left"/>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Q22"/>
  <sheetViews>
    <sheetView topLeftCell="B3" workbookViewId="0">
      <selection activeCell="C14" sqref="C14:M23"/>
    </sheetView>
  </sheetViews>
  <sheetFormatPr baseColWidth="10" defaultRowHeight="15"/>
  <sheetData>
    <row r="2" spans="1:17">
      <c r="A2" t="s">
        <v>10</v>
      </c>
      <c r="B2" t="s">
        <v>11</v>
      </c>
      <c r="C2" t="s">
        <v>12</v>
      </c>
      <c r="D2" t="s">
        <v>13</v>
      </c>
      <c r="E2" t="s">
        <v>14</v>
      </c>
      <c r="F2" t="s">
        <v>15</v>
      </c>
      <c r="G2" t="s">
        <v>16</v>
      </c>
      <c r="H2" t="s">
        <v>17</v>
      </c>
      <c r="I2" t="s">
        <v>18</v>
      </c>
      <c r="J2" t="s">
        <v>19</v>
      </c>
      <c r="K2" t="s">
        <v>20</v>
      </c>
      <c r="L2" t="s">
        <v>21</v>
      </c>
      <c r="M2" t="s">
        <v>22</v>
      </c>
    </row>
    <row r="3" spans="1:17">
      <c r="D3" s="2">
        <v>0.15</v>
      </c>
      <c r="E3" s="3">
        <v>5.0000000000000001E-3</v>
      </c>
      <c r="F3" s="3">
        <v>5.0000000000000001E-3</v>
      </c>
      <c r="G3" s="3">
        <v>5.0000000000000001E-3</v>
      </c>
      <c r="H3" s="3">
        <v>5.0000000000000001E-3</v>
      </c>
      <c r="I3" s="3">
        <v>5.0000000000000001E-3</v>
      </c>
      <c r="J3" s="3">
        <v>5.0000000000000001E-3</v>
      </c>
      <c r="K3" s="3">
        <v>5.0000000000000001E-3</v>
      </c>
      <c r="L3" s="3">
        <v>5.0000000000000001E-3</v>
      </c>
      <c r="M3" s="3">
        <v>5.0000000000000001E-3</v>
      </c>
    </row>
    <row r="4" spans="1:17">
      <c r="A4">
        <v>2016</v>
      </c>
      <c r="B4" s="1">
        <v>1</v>
      </c>
      <c r="C4" s="1">
        <v>2</v>
      </c>
      <c r="D4">
        <v>3</v>
      </c>
      <c r="E4">
        <v>4</v>
      </c>
      <c r="F4">
        <v>5</v>
      </c>
      <c r="G4">
        <v>6</v>
      </c>
      <c r="H4">
        <v>7</v>
      </c>
      <c r="I4">
        <v>8</v>
      </c>
      <c r="J4">
        <v>9</v>
      </c>
      <c r="K4">
        <v>10</v>
      </c>
      <c r="L4">
        <v>11</v>
      </c>
      <c r="M4">
        <v>12</v>
      </c>
    </row>
    <row r="6" spans="1:17">
      <c r="A6">
        <f>A4-1</f>
        <v>2015</v>
      </c>
      <c r="B6">
        <v>1</v>
      </c>
      <c r="C6">
        <v>2</v>
      </c>
      <c r="D6">
        <v>3</v>
      </c>
      <c r="E6">
        <v>4</v>
      </c>
      <c r="F6">
        <v>5</v>
      </c>
      <c r="G6">
        <v>6</v>
      </c>
      <c r="H6">
        <v>7</v>
      </c>
      <c r="I6">
        <v>8</v>
      </c>
      <c r="J6">
        <v>9</v>
      </c>
      <c r="K6">
        <v>10</v>
      </c>
      <c r="L6">
        <v>11</v>
      </c>
      <c r="M6">
        <v>12</v>
      </c>
    </row>
    <row r="8" spans="1:17">
      <c r="A8">
        <f>A6-1</f>
        <v>2014</v>
      </c>
      <c r="B8">
        <v>1</v>
      </c>
      <c r="C8">
        <v>2</v>
      </c>
      <c r="D8">
        <v>3</v>
      </c>
      <c r="E8">
        <v>4</v>
      </c>
      <c r="F8">
        <v>5</v>
      </c>
      <c r="G8">
        <v>6</v>
      </c>
      <c r="H8">
        <v>7</v>
      </c>
      <c r="I8">
        <v>8</v>
      </c>
      <c r="J8">
        <v>9</v>
      </c>
      <c r="K8">
        <v>10</v>
      </c>
      <c r="L8">
        <v>11</v>
      </c>
      <c r="M8">
        <v>12</v>
      </c>
      <c r="N8">
        <v>9</v>
      </c>
      <c r="O8">
        <v>12</v>
      </c>
      <c r="P8">
        <v>8</v>
      </c>
      <c r="Q8">
        <f>SUM(N8:P8)</f>
        <v>29</v>
      </c>
    </row>
    <row r="9" spans="1:17">
      <c r="N9">
        <v>9</v>
      </c>
      <c r="O9">
        <v>8</v>
      </c>
      <c r="Q9">
        <f t="shared" ref="Q9:Q10" si="0">SUM(N9:P9)</f>
        <v>17</v>
      </c>
    </row>
    <row r="10" spans="1:17">
      <c r="A10">
        <f>A8-1</f>
        <v>2013</v>
      </c>
      <c r="B10">
        <v>1</v>
      </c>
      <c r="C10">
        <v>2</v>
      </c>
      <c r="D10">
        <v>3</v>
      </c>
      <c r="E10">
        <v>4</v>
      </c>
      <c r="F10">
        <v>5</v>
      </c>
      <c r="G10">
        <v>6</v>
      </c>
      <c r="H10">
        <v>7</v>
      </c>
      <c r="I10">
        <v>8</v>
      </c>
      <c r="J10">
        <v>9</v>
      </c>
      <c r="K10">
        <v>10</v>
      </c>
      <c r="L10">
        <v>11</v>
      </c>
      <c r="M10">
        <v>12</v>
      </c>
      <c r="N10">
        <v>5</v>
      </c>
      <c r="Q10">
        <f t="shared" si="0"/>
        <v>5</v>
      </c>
    </row>
    <row r="11" spans="1:17">
      <c r="Q11">
        <f>SUM(Q8:Q10)</f>
        <v>51</v>
      </c>
    </row>
    <row r="14" spans="1:17">
      <c r="C14" t="s">
        <v>0</v>
      </c>
      <c r="D14">
        <v>100</v>
      </c>
      <c r="F14" t="s">
        <v>5</v>
      </c>
      <c r="G14" s="4">
        <f ca="1">TODAY()</f>
        <v>42614</v>
      </c>
      <c r="I14" t="s">
        <v>6</v>
      </c>
      <c r="K14" s="4">
        <v>41640</v>
      </c>
      <c r="P14">
        <f ca="1">(0.5%*H16*D16)</f>
        <v>28.999999999999996</v>
      </c>
    </row>
    <row r="15" spans="1:17">
      <c r="C15" t="s">
        <v>1</v>
      </c>
      <c r="D15">
        <v>2</v>
      </c>
      <c r="I15" t="s">
        <v>23</v>
      </c>
      <c r="L15">
        <v>1</v>
      </c>
      <c r="M15">
        <f ca="1">IF(H16&lt;=9,(D14*D15*((15%)+(H16*0.5%))),0)</f>
        <v>0</v>
      </c>
      <c r="P15">
        <f>(0.5%*9*D16)</f>
        <v>9</v>
      </c>
    </row>
    <row r="16" spans="1:17">
      <c r="C16" t="s">
        <v>2</v>
      </c>
      <c r="D16">
        <f>D14*D15</f>
        <v>200</v>
      </c>
      <c r="F16" t="s">
        <v>7</v>
      </c>
      <c r="H16">
        <f ca="1">(MONTH(G14-K14) + (YEAR(G14)-YEAR(K14))*12) -3</f>
        <v>29</v>
      </c>
      <c r="I16">
        <f ca="1">(MONTH(G14-K14) )+ -3</f>
        <v>5</v>
      </c>
      <c r="J16" t="s">
        <v>9</v>
      </c>
      <c r="K16">
        <f ca="1">YEAR(G14)-YEAR(K14)+1</f>
        <v>3</v>
      </c>
      <c r="L16">
        <v>2</v>
      </c>
      <c r="M16">
        <f ca="1">IF(AND(H16&gt;=10,H16&lt;=21),(D16*K16*15%)+(D16*0.5%*(H16+I16)),0)</f>
        <v>0</v>
      </c>
      <c r="O16">
        <f ca="1">IF(AND(H16&gt;=10,H16&lt;=21),(D16*K16*15%)+(D16*0.5%*(H16+I16)),0)</f>
        <v>0</v>
      </c>
      <c r="P16">
        <f>2*15%*D16</f>
        <v>60</v>
      </c>
    </row>
    <row r="17" spans="3:16">
      <c r="L17">
        <v>3</v>
      </c>
      <c r="M17">
        <f ca="1">IF(AND(H16&gt;=22,H16&lt;=33),((3*15%*D16)+(H16*0.5%*D16)+( 21*0.5%*D16)),0)</f>
        <v>140</v>
      </c>
      <c r="O17">
        <f ca="1">(D16*K16*15%)+(D16*0.5%*((K16*I16)+((K16-1)*9)+((K16-2)*12)))</f>
        <v>135</v>
      </c>
      <c r="P17">
        <f ca="1">SUM(P14:P16)</f>
        <v>98</v>
      </c>
    </row>
    <row r="18" spans="3:16">
      <c r="C18" t="s">
        <v>3</v>
      </c>
      <c r="D18">
        <f>IF(D16*15%&lt;=500,500,D16*15%)</f>
        <v>500</v>
      </c>
      <c r="L18">
        <v>4</v>
      </c>
      <c r="M18">
        <f ca="1">IF(AND(H16&gt;=34,H16&lt;=45),((4*15%*D16)+(H16*0.5%*D16)+( 33*0.5%*D16)),0)</f>
        <v>0</v>
      </c>
    </row>
    <row r="20" spans="3:16">
      <c r="C20" t="s">
        <v>4</v>
      </c>
      <c r="D20">
        <f ca="1">IF(H16&lt;=9,M15,IF(H16&lt;=21,M16,IF(H16&lt;=33,M17,IF(H16&lt;=45,M18,0))))</f>
        <v>140</v>
      </c>
    </row>
    <row r="22" spans="3:16">
      <c r="C22" t="s">
        <v>8</v>
      </c>
      <c r="D22">
        <f ca="1">(D16*K16)+D18+D20</f>
        <v>1240</v>
      </c>
      <c r="L22">
        <f>((0.5*17)+15)*2</f>
        <v>47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B2:M11"/>
  <sheetViews>
    <sheetView tabSelected="1" workbookViewId="0">
      <selection activeCell="J6" sqref="J6"/>
    </sheetView>
  </sheetViews>
  <sheetFormatPr baseColWidth="10" defaultRowHeight="15"/>
  <cols>
    <col min="2" max="2" width="14.7109375" customWidth="1"/>
    <col min="9" max="9" width="19" customWidth="1"/>
    <col min="10" max="10" width="12.140625" bestFit="1" customWidth="1"/>
    <col min="11" max="11" width="12.140625" customWidth="1"/>
  </cols>
  <sheetData>
    <row r="2" spans="2:13"/>
    <row r="3" spans="2:13" ht="15.75">
      <c r="B3" t="s">
        <v>0</v>
      </c>
      <c r="C3">
        <v>100</v>
      </c>
      <c r="E3" t="s">
        <v>5</v>
      </c>
      <c r="F3" s="5">
        <f ca="1">TODAY()</f>
        <v>42614</v>
      </c>
      <c r="I3" s="7" t="s">
        <v>6</v>
      </c>
      <c r="J3" s="6">
        <v>41275</v>
      </c>
      <c r="K3" s="6"/>
    </row>
    <row r="4" spans="2:13" ht="18.75">
      <c r="B4" t="s">
        <v>1</v>
      </c>
      <c r="C4">
        <v>2</v>
      </c>
      <c r="H4" s="8" t="s">
        <v>23</v>
      </c>
      <c r="L4">
        <v>2016</v>
      </c>
      <c r="M4" s="1">
        <f ca="1">IF(G5&lt;=9,(C3*C4*((15%)+(G5*0.5%))),0)</f>
        <v>0</v>
      </c>
    </row>
    <row r="5" spans="2:13" ht="18.75">
      <c r="B5" t="s">
        <v>2</v>
      </c>
      <c r="C5">
        <f>C3*C4</f>
        <v>200</v>
      </c>
      <c r="E5" s="11" t="s">
        <v>7</v>
      </c>
      <c r="F5" s="11"/>
      <c r="G5" s="10">
        <f ca="1">(MONTH(F3-J3) + (YEAR(F3)-YEAR(J3))*12) -3</f>
        <v>41</v>
      </c>
      <c r="H5" s="8">
        <f ca="1">(MONTH(F3-J3) )+ -3</f>
        <v>5</v>
      </c>
      <c r="I5" s="12" t="s">
        <v>9</v>
      </c>
      <c r="J5" s="13">
        <f ca="1">YEAR(F3)-YEAR(J3)+1</f>
        <v>4</v>
      </c>
      <c r="K5" s="9"/>
      <c r="L5">
        <v>2015</v>
      </c>
      <c r="M5" s="1">
        <f ca="1">IF(AND(G5&gt;=10,G5&lt;=21),(C5*J5*15%)+(C5*0.5%*(G5+H5)),0)</f>
        <v>0</v>
      </c>
    </row>
    <row r="6" spans="2:13">
      <c r="L6">
        <v>2014</v>
      </c>
      <c r="M6" s="1">
        <f ca="1">IF(AND(G5&gt;=22,G5&lt;=33),((3*15%*C5)+(3*0.5%*C5)*(H5+9)),0)</f>
        <v>0</v>
      </c>
    </row>
    <row r="7" spans="2:13">
      <c r="B7" t="s">
        <v>3</v>
      </c>
      <c r="C7">
        <f>IF(C5*15%&lt;=500,500,C5*15%)</f>
        <v>500</v>
      </c>
      <c r="L7">
        <v>2013</v>
      </c>
      <c r="M7" s="1">
        <f ca="1">IF(AND(G5&gt;=34,G5&lt;=45),(J5*15%*C5)+((J5*0.5%*C5)*(H5+12)),0)</f>
        <v>188</v>
      </c>
    </row>
    <row r="9" spans="2:13">
      <c r="B9" t="s">
        <v>4</v>
      </c>
      <c r="C9">
        <f ca="1">IF(G5&lt;=9,M4,IF(G5&lt;=21,M5,IF(G5&lt;=33,M6,IF(G5&lt;=45,M7,0))))</f>
        <v>188</v>
      </c>
    </row>
    <row r="11" spans="2:13">
      <c r="B11" t="s">
        <v>8</v>
      </c>
      <c r="C11">
        <f ca="1">(C5*J5)+C7+C9</f>
        <v>1488</v>
      </c>
    </row>
  </sheetData>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dimension ref="C4:E12"/>
  <sheetViews>
    <sheetView workbookViewId="0">
      <selection activeCell="E4" sqref="E4:E12"/>
    </sheetView>
  </sheetViews>
  <sheetFormatPr baseColWidth="10" defaultRowHeight="15"/>
  <sheetData>
    <row r="4" spans="3:5">
      <c r="C4">
        <v>1</v>
      </c>
      <c r="D4">
        <f>IF(C4&lt;=3,5,0)</f>
        <v>5</v>
      </c>
      <c r="E4">
        <f>IF(C4&lt;=3,5,IF(AND(C4&gt;=10,C4&lt;15),7,IF(AND(C4&gt;=16,C4&lt;20),9,0)))</f>
        <v>5</v>
      </c>
    </row>
    <row r="5" spans="3:5">
      <c r="C5">
        <v>2</v>
      </c>
      <c r="D5">
        <f t="shared" ref="D5:D6" si="0">IF(C5&lt;=3,5,0)</f>
        <v>5</v>
      </c>
      <c r="E5">
        <f t="shared" ref="E5:E12" si="1">IF(C5&lt;=3,5,IF(AND(C5&gt;=10,C5&lt;15),7,IF(AND(C5&gt;=16,C5&lt;20),9,0)))</f>
        <v>5</v>
      </c>
    </row>
    <row r="6" spans="3:5">
      <c r="C6">
        <v>3</v>
      </c>
      <c r="D6">
        <f t="shared" si="0"/>
        <v>5</v>
      </c>
      <c r="E6">
        <f t="shared" si="1"/>
        <v>5</v>
      </c>
    </row>
    <row r="7" spans="3:5">
      <c r="C7">
        <v>10</v>
      </c>
      <c r="D7">
        <f>IF(AND(C7&gt;=10,C7&lt;15),7,0)</f>
        <v>7</v>
      </c>
      <c r="E7">
        <f t="shared" si="1"/>
        <v>7</v>
      </c>
    </row>
    <row r="8" spans="3:5">
      <c r="C8">
        <v>12</v>
      </c>
      <c r="D8">
        <f t="shared" ref="D8:D9" si="2">IF(AND(C8&gt;=10,C8&lt;15),7,0)</f>
        <v>7</v>
      </c>
      <c r="E8">
        <f t="shared" si="1"/>
        <v>7</v>
      </c>
    </row>
    <row r="9" spans="3:5">
      <c r="C9">
        <v>13</v>
      </c>
      <c r="D9">
        <f t="shared" si="2"/>
        <v>7</v>
      </c>
      <c r="E9">
        <f t="shared" si="1"/>
        <v>7</v>
      </c>
    </row>
    <row r="10" spans="3:5">
      <c r="C10">
        <v>16</v>
      </c>
      <c r="D10">
        <f>IF(AND(C10&gt;=16,C10&lt;20),9,0)</f>
        <v>9</v>
      </c>
      <c r="E10">
        <f t="shared" si="1"/>
        <v>9</v>
      </c>
    </row>
    <row r="11" spans="3:5">
      <c r="C11">
        <v>17</v>
      </c>
      <c r="D11">
        <f t="shared" ref="D11:D12" si="3">IF(AND(C11&gt;=16,C11&lt;20),9,0)</f>
        <v>9</v>
      </c>
      <c r="E11">
        <f t="shared" si="1"/>
        <v>9</v>
      </c>
    </row>
    <row r="12" spans="3:5">
      <c r="C12">
        <v>18</v>
      </c>
      <c r="D12">
        <f t="shared" si="3"/>
        <v>9</v>
      </c>
      <c r="E12">
        <f t="shared" si="1"/>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c:creator>
  <cp:lastModifiedBy>s</cp:lastModifiedBy>
  <dcterms:created xsi:type="dcterms:W3CDTF">2016-08-29T22:12:31Z</dcterms:created>
  <dcterms:modified xsi:type="dcterms:W3CDTF">2016-09-01T23:06:11Z</dcterms:modified>
</cp:coreProperties>
</file>