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8800" windowHeight="12885" activeTab="3"/>
  </bookViews>
  <sheets>
    <sheet name="Menu" sheetId="3" r:id="rId1"/>
    <sheet name="Configuration" sheetId="5" r:id="rId2"/>
    <sheet name="Calendrier" sheetId="1" r:id="rId3"/>
    <sheet name="Liste" sheetId="2" r:id="rId4"/>
    <sheet name="Couleurs" sheetId="4" r:id="rId5"/>
  </sheets>
  <definedNames>
    <definedName name="_xlnm._FilterDatabase" localSheetId="3" hidden="1">Liste!$E$1:$E$37</definedName>
    <definedName name="Personnel">OFFSET(Liste!$E$2,,,COUNTA(Liste!$E:$E)-1)</definedName>
  </definedNames>
  <calcPr calcId="162913" iterate="1"/>
</workbook>
</file>

<file path=xl/calcChain.xml><?xml version="1.0" encoding="utf-8"?>
<calcChain xmlns="http://schemas.openxmlformats.org/spreadsheetml/2006/main">
  <c r="AG173" i="1" l="1"/>
  <c r="AG175" i="1"/>
  <c r="AG176" i="1"/>
  <c r="AG177" i="1"/>
  <c r="AG178" i="1"/>
  <c r="AG179" i="1"/>
  <c r="AG180" i="1"/>
  <c r="AG181" i="1"/>
  <c r="AG182" i="1"/>
  <c r="AG183" i="1"/>
  <c r="AG184" i="1"/>
  <c r="AG185" i="1"/>
  <c r="AG158" i="1"/>
  <c r="AG160" i="1"/>
  <c r="AG161" i="1"/>
  <c r="AG162" i="1"/>
  <c r="AG163" i="1"/>
  <c r="AG164" i="1"/>
  <c r="AG165" i="1"/>
  <c r="AG166" i="1"/>
  <c r="AG167" i="1"/>
  <c r="AG168" i="1"/>
  <c r="AG169" i="1"/>
  <c r="AG143" i="1"/>
  <c r="AG145" i="1"/>
  <c r="AG146" i="1"/>
  <c r="AG147" i="1"/>
  <c r="AG148" i="1"/>
  <c r="AG149" i="1"/>
  <c r="AG150" i="1"/>
  <c r="AG151" i="1"/>
  <c r="AG152" i="1"/>
  <c r="AG153" i="1"/>
  <c r="AG154" i="1"/>
  <c r="AG127" i="1"/>
  <c r="AG129" i="1"/>
  <c r="AG130" i="1"/>
  <c r="AG131" i="1"/>
  <c r="AG132" i="1"/>
  <c r="AG133" i="1"/>
  <c r="AG134" i="1"/>
  <c r="AG135" i="1"/>
  <c r="AG136" i="1"/>
  <c r="AG137" i="1"/>
  <c r="AG138" i="1"/>
  <c r="AG112" i="1"/>
  <c r="AG114" i="1"/>
  <c r="AG115" i="1"/>
  <c r="AG116" i="1"/>
  <c r="AG117" i="1"/>
  <c r="AG118" i="1"/>
  <c r="AG119" i="1"/>
  <c r="AG120" i="1"/>
  <c r="AG121" i="1"/>
  <c r="AG122" i="1"/>
  <c r="AG123" i="1"/>
  <c r="AG97" i="1"/>
  <c r="AG99" i="1"/>
  <c r="AG100" i="1"/>
  <c r="AG101" i="1"/>
  <c r="AG102" i="1"/>
  <c r="AG103" i="1"/>
  <c r="AG104" i="1"/>
  <c r="AG105" i="1"/>
  <c r="AG106" i="1"/>
  <c r="AG107" i="1"/>
  <c r="AG108" i="1"/>
  <c r="AG81" i="1"/>
  <c r="AG83" i="1"/>
  <c r="AG84" i="1"/>
  <c r="AG85" i="1"/>
  <c r="AG86" i="1"/>
  <c r="AG87" i="1"/>
  <c r="AG88" i="1"/>
  <c r="AG89" i="1"/>
  <c r="AG90" i="1"/>
  <c r="AG91" i="1"/>
  <c r="AG92" i="1"/>
  <c r="AG66" i="1"/>
  <c r="AG68" i="1"/>
  <c r="AG69" i="1"/>
  <c r="AG70" i="1"/>
  <c r="AG71" i="1"/>
  <c r="AG72" i="1"/>
  <c r="AG73" i="1"/>
  <c r="AG74" i="1"/>
  <c r="AG75" i="1"/>
  <c r="AG76" i="1"/>
  <c r="AG77" i="1"/>
  <c r="AG51" i="1"/>
  <c r="AG53" i="1"/>
  <c r="AG54" i="1"/>
  <c r="AG55" i="1"/>
  <c r="AG56" i="1"/>
  <c r="AG57" i="1"/>
  <c r="AG58" i="1"/>
  <c r="AG59" i="1"/>
  <c r="AG60" i="1"/>
  <c r="AG61" i="1"/>
  <c r="AG62" i="1"/>
  <c r="AG35" i="1"/>
  <c r="AG37" i="1"/>
  <c r="AG38" i="1"/>
  <c r="AG39" i="1"/>
  <c r="AG40" i="1"/>
  <c r="AG41" i="1"/>
  <c r="AG42" i="1"/>
  <c r="AG43" i="1"/>
  <c r="AG44" i="1"/>
  <c r="AG45" i="1"/>
  <c r="AG46" i="1"/>
  <c r="AG20" i="1"/>
  <c r="AG22" i="1"/>
  <c r="AG23" i="1"/>
  <c r="AG24" i="1"/>
  <c r="AG25" i="1"/>
  <c r="AG26" i="1"/>
  <c r="AG27" i="1"/>
  <c r="AG28" i="1"/>
  <c r="AG29" i="1"/>
  <c r="AG30" i="1"/>
  <c r="AG31" i="1"/>
  <c r="AG5" i="1"/>
  <c r="AG6" i="1"/>
  <c r="AG21" i="1" s="1"/>
  <c r="AG36" i="1" s="1"/>
  <c r="AG52" i="1" s="1"/>
  <c r="AG67" i="1" s="1"/>
  <c r="AG82" i="1" s="1"/>
  <c r="AG98" i="1" s="1"/>
  <c r="AG113" i="1" s="1"/>
  <c r="AG128" i="1" s="1"/>
  <c r="AG144" i="1" s="1"/>
  <c r="AG159" i="1" s="1"/>
  <c r="AG174" i="1" s="1"/>
  <c r="AG7" i="1"/>
  <c r="AG8" i="1"/>
  <c r="AG9" i="1"/>
  <c r="AG10" i="1"/>
  <c r="AG11" i="1"/>
  <c r="AG12" i="1"/>
  <c r="AG13" i="1"/>
  <c r="AG14" i="1"/>
  <c r="AG15" i="1"/>
  <c r="AG16" i="1"/>
  <c r="A20" i="1"/>
  <c r="A21" i="1"/>
  <c r="A22" i="1"/>
  <c r="A23" i="1"/>
  <c r="A24" i="1"/>
  <c r="A39" i="1" s="1"/>
  <c r="A55" i="1" s="1"/>
  <c r="A70" i="1" s="1"/>
  <c r="A85" i="1" s="1"/>
  <c r="A101" i="1" s="1"/>
  <c r="A116" i="1" s="1"/>
  <c r="A131" i="1" s="1"/>
  <c r="A147" i="1" s="1"/>
  <c r="A162" i="1" s="1"/>
  <c r="A177" i="1" s="1"/>
  <c r="A25" i="1"/>
  <c r="A40" i="1" s="1"/>
  <c r="A56" i="1" s="1"/>
  <c r="A71" i="1" s="1"/>
  <c r="A86" i="1" s="1"/>
  <c r="A102" i="1" s="1"/>
  <c r="A117" i="1" s="1"/>
  <c r="A132" i="1" s="1"/>
  <c r="A148" i="1" s="1"/>
  <c r="A163" i="1" s="1"/>
  <c r="A178" i="1" s="1"/>
  <c r="A26" i="1"/>
  <c r="A27" i="1"/>
  <c r="A42" i="1" s="1"/>
  <c r="A58" i="1" s="1"/>
  <c r="A73" i="1" s="1"/>
  <c r="A88" i="1" s="1"/>
  <c r="A104" i="1" s="1"/>
  <c r="A119" i="1" s="1"/>
  <c r="A134" i="1" s="1"/>
  <c r="A150" i="1" s="1"/>
  <c r="A165" i="1" s="1"/>
  <c r="A180" i="1" s="1"/>
  <c r="A28" i="1"/>
  <c r="A29" i="1"/>
  <c r="A30" i="1"/>
  <c r="A45" i="1" s="1"/>
  <c r="A61" i="1" s="1"/>
  <c r="A76" i="1" s="1"/>
  <c r="A91" i="1" s="1"/>
  <c r="A107" i="1" s="1"/>
  <c r="A122" i="1" s="1"/>
  <c r="A137" i="1" s="1"/>
  <c r="A153" i="1" s="1"/>
  <c r="A168" i="1" s="1"/>
  <c r="A183" i="1" s="1"/>
  <c r="A31" i="1"/>
  <c r="A46" i="1" s="1"/>
  <c r="A62" i="1" s="1"/>
  <c r="A77" i="1" s="1"/>
  <c r="A92" i="1" s="1"/>
  <c r="A108" i="1" s="1"/>
  <c r="A123" i="1" s="1"/>
  <c r="A138" i="1" s="1"/>
  <c r="A154" i="1" s="1"/>
  <c r="A169" i="1" s="1"/>
  <c r="A184" i="1" s="1"/>
  <c r="A185" i="1"/>
  <c r="A37" i="1"/>
  <c r="A53" i="1" s="1"/>
  <c r="A68" i="1" s="1"/>
  <c r="A83" i="1" s="1"/>
  <c r="A99" i="1" s="1"/>
  <c r="A114" i="1" s="1"/>
  <c r="A129" i="1" s="1"/>
  <c r="A145" i="1" s="1"/>
  <c r="A160" i="1" s="1"/>
  <c r="A175" i="1" s="1"/>
  <c r="A35" i="1"/>
  <c r="A51" i="1" s="1"/>
  <c r="A66" i="1" s="1"/>
  <c r="A81" i="1" s="1"/>
  <c r="A97" i="1" s="1"/>
  <c r="A112" i="1" s="1"/>
  <c r="A127" i="1" s="1"/>
  <c r="A143" i="1" s="1"/>
  <c r="A158" i="1" s="1"/>
  <c r="A173" i="1" s="1"/>
  <c r="A36" i="1"/>
  <c r="A52" i="1" s="1"/>
  <c r="A67" i="1" s="1"/>
  <c r="A82" i="1" s="1"/>
  <c r="A98" i="1" s="1"/>
  <c r="A113" i="1" s="1"/>
  <c r="A128" i="1" s="1"/>
  <c r="A144" i="1" s="1"/>
  <c r="A159" i="1" s="1"/>
  <c r="A174" i="1" s="1"/>
  <c r="A38" i="1"/>
  <c r="A54" i="1" s="1"/>
  <c r="A69" i="1" s="1"/>
  <c r="A84" i="1" s="1"/>
  <c r="A100" i="1" s="1"/>
  <c r="A115" i="1" s="1"/>
  <c r="A130" i="1" s="1"/>
  <c r="A146" i="1" s="1"/>
  <c r="A161" i="1" s="1"/>
  <c r="A176" i="1" s="1"/>
  <c r="A41" i="1"/>
  <c r="A57" i="1" s="1"/>
  <c r="A72" i="1" s="1"/>
  <c r="A87" i="1" s="1"/>
  <c r="A103" i="1" s="1"/>
  <c r="A118" i="1" s="1"/>
  <c r="A133" i="1" s="1"/>
  <c r="A149" i="1" s="1"/>
  <c r="A164" i="1" s="1"/>
  <c r="A179" i="1" s="1"/>
  <c r="A43" i="1"/>
  <c r="A59" i="1" s="1"/>
  <c r="A74" i="1" s="1"/>
  <c r="A89" i="1" s="1"/>
  <c r="A105" i="1" s="1"/>
  <c r="A120" i="1" s="1"/>
  <c r="A135" i="1" s="1"/>
  <c r="A151" i="1" s="1"/>
  <c r="A166" i="1" s="1"/>
  <c r="A181" i="1" s="1"/>
  <c r="A44" i="1"/>
  <c r="A60" i="1" s="1"/>
  <c r="A75" i="1" s="1"/>
  <c r="A90" i="1" s="1"/>
  <c r="A106" i="1" s="1"/>
  <c r="A121" i="1" s="1"/>
  <c r="A136" i="1" s="1"/>
  <c r="A152" i="1" s="1"/>
  <c r="A167" i="1" s="1"/>
  <c r="A182" i="1" s="1"/>
  <c r="A19" i="1" l="1"/>
  <c r="A34" i="1" l="1"/>
  <c r="AG4" i="1" l="1"/>
  <c r="B32" i="1" l="1"/>
  <c r="B33" i="1"/>
  <c r="C33" i="1" s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B49" i="1"/>
  <c r="B47" i="1" s="1"/>
  <c r="B63" i="1"/>
  <c r="B64" i="1" s="1"/>
  <c r="C64" i="1" s="1"/>
  <c r="D64" i="1" s="1"/>
  <c r="E64" i="1" s="1"/>
  <c r="F64" i="1" s="1"/>
  <c r="G64" i="1" s="1"/>
  <c r="H64" i="1" s="1"/>
  <c r="I64" i="1" s="1"/>
  <c r="J64" i="1" s="1"/>
  <c r="K64" i="1" s="1"/>
  <c r="L64" i="1" s="1"/>
  <c r="M64" i="1" s="1"/>
  <c r="N64" i="1" s="1"/>
  <c r="O64" i="1" s="1"/>
  <c r="P64" i="1" s="1"/>
  <c r="Q64" i="1" s="1"/>
  <c r="R64" i="1" s="1"/>
  <c r="S64" i="1" s="1"/>
  <c r="T64" i="1" s="1"/>
  <c r="U64" i="1" s="1"/>
  <c r="V64" i="1" s="1"/>
  <c r="W64" i="1" s="1"/>
  <c r="X64" i="1" s="1"/>
  <c r="Y64" i="1" s="1"/>
  <c r="Z64" i="1" s="1"/>
  <c r="AA64" i="1" s="1"/>
  <c r="AB64" i="1" s="1"/>
  <c r="AC64" i="1" s="1"/>
  <c r="AD64" i="1" s="1"/>
  <c r="AE64" i="1" s="1"/>
  <c r="AF64" i="1" s="1"/>
  <c r="T48" i="1" l="1"/>
  <c r="C49" i="1"/>
  <c r="D49" i="1" s="1"/>
  <c r="E49" i="1" s="1"/>
  <c r="F49" i="1" s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AA49" i="1" s="1"/>
  <c r="AB49" i="1" s="1"/>
  <c r="AC49" i="1" s="1"/>
  <c r="AD49" i="1" s="1"/>
  <c r="AE49" i="1" s="1"/>
  <c r="AF49" i="1" s="1"/>
  <c r="AG19" i="1" l="1"/>
  <c r="AG34" i="1" s="1"/>
  <c r="AG50" i="1" s="1"/>
  <c r="AG65" i="1" s="1"/>
  <c r="AG80" i="1" s="1"/>
  <c r="A50" i="1" l="1"/>
  <c r="A65" i="1" s="1"/>
  <c r="A80" i="1" s="1"/>
  <c r="A96" i="1" s="1"/>
  <c r="A111" i="1" s="1"/>
  <c r="A126" i="1" s="1"/>
  <c r="A142" i="1" s="1"/>
  <c r="A157" i="1" s="1"/>
  <c r="A172" i="1" s="1"/>
  <c r="B141" i="1"/>
  <c r="T140" i="1" s="1"/>
  <c r="B139" i="1"/>
  <c r="B95" i="1"/>
  <c r="B93" i="1"/>
  <c r="B3" i="1"/>
  <c r="B17" i="1"/>
  <c r="AG96" i="1"/>
  <c r="AG111" i="1" s="1"/>
  <c r="AG126" i="1" s="1"/>
  <c r="B18" i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B170" i="1"/>
  <c r="B171" i="1" s="1"/>
  <c r="C171" i="1" s="1"/>
  <c r="D171" i="1" s="1"/>
  <c r="E171" i="1" s="1"/>
  <c r="F171" i="1" s="1"/>
  <c r="G171" i="1" s="1"/>
  <c r="H171" i="1" s="1"/>
  <c r="I171" i="1" s="1"/>
  <c r="J171" i="1" s="1"/>
  <c r="K171" i="1" s="1"/>
  <c r="L171" i="1" s="1"/>
  <c r="M171" i="1" s="1"/>
  <c r="N171" i="1" s="1"/>
  <c r="O171" i="1" s="1"/>
  <c r="P171" i="1" s="1"/>
  <c r="Q171" i="1" s="1"/>
  <c r="R171" i="1" s="1"/>
  <c r="S171" i="1" s="1"/>
  <c r="T171" i="1" s="1"/>
  <c r="U171" i="1" s="1"/>
  <c r="V171" i="1" s="1"/>
  <c r="W171" i="1" s="1"/>
  <c r="X171" i="1" s="1"/>
  <c r="Y171" i="1" s="1"/>
  <c r="Z171" i="1" s="1"/>
  <c r="AA171" i="1" s="1"/>
  <c r="AB171" i="1" s="1"/>
  <c r="AC171" i="1" s="1"/>
  <c r="AD171" i="1" s="1"/>
  <c r="AE171" i="1" s="1"/>
  <c r="AF171" i="1" s="1"/>
  <c r="B155" i="1"/>
  <c r="B156" i="1" s="1"/>
  <c r="C156" i="1" s="1"/>
  <c r="D156" i="1" s="1"/>
  <c r="E156" i="1" s="1"/>
  <c r="F156" i="1" s="1"/>
  <c r="G156" i="1" s="1"/>
  <c r="H156" i="1" s="1"/>
  <c r="I156" i="1" s="1"/>
  <c r="J156" i="1" s="1"/>
  <c r="K156" i="1" s="1"/>
  <c r="L156" i="1" s="1"/>
  <c r="M156" i="1" s="1"/>
  <c r="N156" i="1" s="1"/>
  <c r="O156" i="1" s="1"/>
  <c r="P156" i="1" s="1"/>
  <c r="Q156" i="1" s="1"/>
  <c r="R156" i="1" s="1"/>
  <c r="S156" i="1" s="1"/>
  <c r="T156" i="1" s="1"/>
  <c r="U156" i="1" s="1"/>
  <c r="V156" i="1" s="1"/>
  <c r="W156" i="1" s="1"/>
  <c r="X156" i="1" s="1"/>
  <c r="Y156" i="1" s="1"/>
  <c r="Z156" i="1" s="1"/>
  <c r="AA156" i="1" s="1"/>
  <c r="AB156" i="1" s="1"/>
  <c r="AC156" i="1" s="1"/>
  <c r="AD156" i="1" s="1"/>
  <c r="AE156" i="1" s="1"/>
  <c r="AF156" i="1" s="1"/>
  <c r="B124" i="1"/>
  <c r="B125" i="1" s="1"/>
  <c r="C125" i="1" s="1"/>
  <c r="D125" i="1" s="1"/>
  <c r="E125" i="1" s="1"/>
  <c r="F125" i="1" s="1"/>
  <c r="G125" i="1" s="1"/>
  <c r="H125" i="1" s="1"/>
  <c r="I125" i="1" s="1"/>
  <c r="J125" i="1" s="1"/>
  <c r="K125" i="1" s="1"/>
  <c r="L125" i="1" s="1"/>
  <c r="M125" i="1" s="1"/>
  <c r="N125" i="1" s="1"/>
  <c r="O125" i="1" s="1"/>
  <c r="P125" i="1" s="1"/>
  <c r="Q125" i="1" s="1"/>
  <c r="R125" i="1" s="1"/>
  <c r="S125" i="1" s="1"/>
  <c r="T125" i="1" s="1"/>
  <c r="U125" i="1" s="1"/>
  <c r="V125" i="1" s="1"/>
  <c r="W125" i="1" s="1"/>
  <c r="X125" i="1" s="1"/>
  <c r="Y125" i="1" s="1"/>
  <c r="Z125" i="1" s="1"/>
  <c r="AA125" i="1" s="1"/>
  <c r="AB125" i="1" s="1"/>
  <c r="AC125" i="1" s="1"/>
  <c r="AD125" i="1" s="1"/>
  <c r="AE125" i="1" s="1"/>
  <c r="AF125" i="1" s="1"/>
  <c r="B110" i="1"/>
  <c r="C110" i="1" s="1"/>
  <c r="D110" i="1" s="1"/>
  <c r="E110" i="1" s="1"/>
  <c r="F110" i="1" s="1"/>
  <c r="G110" i="1" s="1"/>
  <c r="H110" i="1" s="1"/>
  <c r="I110" i="1" s="1"/>
  <c r="J110" i="1" s="1"/>
  <c r="K110" i="1" s="1"/>
  <c r="L110" i="1" s="1"/>
  <c r="M110" i="1" s="1"/>
  <c r="N110" i="1" s="1"/>
  <c r="O110" i="1" s="1"/>
  <c r="P110" i="1" s="1"/>
  <c r="Q110" i="1" s="1"/>
  <c r="R110" i="1" s="1"/>
  <c r="S110" i="1" s="1"/>
  <c r="T110" i="1" s="1"/>
  <c r="U110" i="1" s="1"/>
  <c r="V110" i="1" s="1"/>
  <c r="W110" i="1" s="1"/>
  <c r="X110" i="1" s="1"/>
  <c r="Y110" i="1" s="1"/>
  <c r="Z110" i="1" s="1"/>
  <c r="AA110" i="1" s="1"/>
  <c r="AB110" i="1" s="1"/>
  <c r="AC110" i="1" s="1"/>
  <c r="AD110" i="1" s="1"/>
  <c r="AE110" i="1" s="1"/>
  <c r="AF110" i="1" s="1"/>
  <c r="B78" i="1"/>
  <c r="B79" i="1" s="1"/>
  <c r="C79" i="1" s="1"/>
  <c r="D79" i="1" s="1"/>
  <c r="E79" i="1" s="1"/>
  <c r="F79" i="1" s="1"/>
  <c r="G79" i="1" s="1"/>
  <c r="H79" i="1" s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S79" i="1" s="1"/>
  <c r="T79" i="1" s="1"/>
  <c r="U79" i="1" s="1"/>
  <c r="V79" i="1" s="1"/>
  <c r="W79" i="1" s="1"/>
  <c r="X79" i="1" s="1"/>
  <c r="Y79" i="1" s="1"/>
  <c r="Z79" i="1" s="1"/>
  <c r="AA79" i="1" s="1"/>
  <c r="AB79" i="1" s="1"/>
  <c r="AC79" i="1" s="1"/>
  <c r="AD79" i="1" s="1"/>
  <c r="AE79" i="1" s="1"/>
  <c r="AF79" i="1" s="1"/>
  <c r="C141" i="1" l="1"/>
  <c r="D141" i="1" s="1"/>
  <c r="E141" i="1" s="1"/>
  <c r="F141" i="1" s="1"/>
  <c r="G141" i="1" s="1"/>
  <c r="H141" i="1" s="1"/>
  <c r="I141" i="1" s="1"/>
  <c r="J141" i="1" s="1"/>
  <c r="K141" i="1" s="1"/>
  <c r="L141" i="1" s="1"/>
  <c r="M141" i="1" s="1"/>
  <c r="N141" i="1" s="1"/>
  <c r="O141" i="1" s="1"/>
  <c r="P141" i="1" s="1"/>
  <c r="Q141" i="1" s="1"/>
  <c r="R141" i="1" s="1"/>
  <c r="S141" i="1" s="1"/>
  <c r="T141" i="1" s="1"/>
  <c r="U141" i="1" s="1"/>
  <c r="V141" i="1" s="1"/>
  <c r="W141" i="1" s="1"/>
  <c r="X141" i="1" s="1"/>
  <c r="Y141" i="1" s="1"/>
  <c r="Z141" i="1" s="1"/>
  <c r="AA141" i="1" s="1"/>
  <c r="AB141" i="1" s="1"/>
  <c r="AC141" i="1" s="1"/>
  <c r="AD141" i="1" s="1"/>
  <c r="AE141" i="1" s="1"/>
  <c r="AF141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T2" i="1"/>
  <c r="C95" i="1"/>
  <c r="D95" i="1" s="1"/>
  <c r="E95" i="1" s="1"/>
  <c r="F95" i="1" s="1"/>
  <c r="G95" i="1" s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s="1"/>
  <c r="S95" i="1" s="1"/>
  <c r="T95" i="1" s="1"/>
  <c r="U95" i="1" s="1"/>
  <c r="V95" i="1" s="1"/>
  <c r="W95" i="1" s="1"/>
  <c r="X95" i="1" s="1"/>
  <c r="Y95" i="1" s="1"/>
  <c r="Z95" i="1" s="1"/>
  <c r="AA95" i="1" s="1"/>
  <c r="AB95" i="1" s="1"/>
  <c r="AC95" i="1" s="1"/>
  <c r="AD95" i="1" s="1"/>
  <c r="AE95" i="1" s="1"/>
  <c r="AF95" i="1" s="1"/>
  <c r="T94" i="1"/>
  <c r="AG142" i="1" l="1"/>
  <c r="AG157" i="1" s="1"/>
  <c r="AG172" i="1" l="1"/>
</calcChain>
</file>

<file path=xl/sharedStrings.xml><?xml version="1.0" encoding="utf-8"?>
<sst xmlns="http://schemas.openxmlformats.org/spreadsheetml/2006/main" count="80" uniqueCount="37">
  <si>
    <t>Année</t>
  </si>
  <si>
    <t>Mois</t>
  </si>
  <si>
    <t>P</t>
  </si>
  <si>
    <t>F</t>
  </si>
  <si>
    <t>RTT</t>
  </si>
  <si>
    <t>JANVIER</t>
  </si>
  <si>
    <t>R</t>
  </si>
  <si>
    <t xml:space="preserve"> PERM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</si>
  <si>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</si>
  <si>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</si>
  <si>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</si>
  <si>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</si>
  <si>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</si>
  <si>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</si>
  <si>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</si>
  <si>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</si>
  <si>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</si>
  <si>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</si>
  <si>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</si>
  <si>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PLANNING PERMISSION </t>
  </si>
  <si>
    <t>ANNÉE</t>
  </si>
  <si>
    <t>MOIS</t>
  </si>
  <si>
    <t>DOUBLE CLIQUER SUR LA CELLULE DE VOTRE CHOIX</t>
  </si>
  <si>
    <t>GAGA 1</t>
  </si>
  <si>
    <t>GAGA 2</t>
  </si>
  <si>
    <t>GAGA 3</t>
  </si>
  <si>
    <t>GAGA 4</t>
  </si>
  <si>
    <t>GAGA 5</t>
  </si>
  <si>
    <t>GAGA 6</t>
  </si>
  <si>
    <t>GAGA 7</t>
  </si>
  <si>
    <t>GAGA 8</t>
  </si>
  <si>
    <t>GAGA 9</t>
  </si>
  <si>
    <t>GAGA 10</t>
  </si>
  <si>
    <t>GAGA 11</t>
  </si>
  <si>
    <t>Personnel</t>
  </si>
  <si>
    <t>GAGA 12</t>
  </si>
  <si>
    <t>GAGA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</si>
</sst>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\ yy"/>
    <numFmt numFmtId="165" formatCode="dd"/>
    <numFmt numFmtId="166" formatCode="\ dd\ ddd"/>
    <numFmt numFmtId="167" formatCode="yyyy"/>
  </numFmts>
  <fonts count="22" x14ac:knownFonts="1">
    <font>
      <sz val="8"/>
      <name val="Verdana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8"/>
      <color theme="0"/>
      <name val="Verdana"/>
      <family val="2"/>
    </font>
    <font>
      <b/>
      <sz val="10"/>
      <name val="Calibri"/>
      <family val="2"/>
      <scheme val="minor"/>
    </font>
    <font>
      <sz val="11"/>
      <name val="Felix Titling"/>
      <family val="5"/>
    </font>
    <font>
      <sz val="8"/>
      <name val="Felix Titling"/>
      <family val="5"/>
    </font>
    <font>
      <sz val="10"/>
      <name val="Felix Titling"/>
      <family val="5"/>
    </font>
    <font>
      <sz val="8"/>
      <name val="Verdana"/>
      <family val="2"/>
    </font>
    <font>
      <sz val="8"/>
      <color theme="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10"/>
      <color theme="0"/>
      <name val="Tahoma"/>
      <family val="2"/>
    </font>
    <font>
      <sz val="10"/>
      <color theme="1"/>
      <name val="Tahoma"/>
      <family val="2"/>
    </font>
    <font>
      <sz val="9"/>
      <name val="Felix Titling"/>
      <family val="5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Tahoma"/>
      <family val="2"/>
    </font>
    <font>
      <sz val="8"/>
      <color rgb="FF000000"/>
      <name val="Felix Titling"/>
      <family val="5"/>
    </font>
    <font>
      <b/>
      <sz val="10"/>
      <color theme="1"/>
      <name val="Verdana"/>
      <family val="2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5050"/>
        <bgColor indexed="64"/>
      </pattern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0BC6D4"/>
        <bgColor indexed="64"/>
      </patternFill>
    </fill>
    <fill>
      <patternFill patternType="solid">
        <fgColor rgb="FF42F834"/>
        <bgColor indexed="64"/>
      </patternFill>
    </fill>
    <fill>
      <patternFill patternType="solid">
        <fgColor theme="0"/>
        <bgColor auto="1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5">
    <xf numFmtId="0" fontId="0" fillId="0" borderId="0" xfId="0"/>
    <xf numFmtId="0" fontId="3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0" xfId="0" applyFill="1"/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quotePrefix="1" applyFont="1" applyFill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0" xfId="0" applyFont="1" applyFill="1"/>
    <xf numFmtId="0" fontId="13" fillId="0" borderId="0" xfId="0" applyFont="1"/>
    <xf numFmtId="0" fontId="7" fillId="0" borderId="0" xfId="0" applyFont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/>
    </xf>
    <xf numFmtId="166" fontId="9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8" fillId="2" borderId="0" xfId="0" applyFont="1" applyFill="1" applyAlignment="1">
      <alignment horizontal="center"/>
    </xf>
    <xf numFmtId="166" fontId="13" fillId="3" borderId="5" xfId="0" applyNumberFormat="1" applyFont="1" applyFill="1" applyBorder="1" applyAlignment="1">
      <alignment horizontal="center" textRotation="90"/>
    </xf>
    <xf numFmtId="0" fontId="18" fillId="3" borderId="5" xfId="0" applyFont="1" applyFill="1" applyBorder="1" applyAlignment="1">
      <alignment horizontal="center" textRotation="90"/>
    </xf>
    <xf numFmtId="166" fontId="13" fillId="3" borderId="1" xfId="0" applyNumberFormat="1" applyFont="1" applyFill="1" applyBorder="1" applyAlignment="1">
      <alignment horizontal="center" textRotation="90"/>
    </xf>
    <xf numFmtId="0" fontId="18" fillId="3" borderId="1" xfId="0" applyFont="1" applyFill="1" applyBorder="1" applyAlignment="1">
      <alignment horizontal="center" textRotation="90"/>
    </xf>
    <xf numFmtId="0" fontId="11" fillId="2" borderId="2" xfId="0" applyFont="1" applyFill="1" applyBorder="1" applyAlignment="1">
      <alignment vertical="center"/>
    </xf>
    <xf numFmtId="166" fontId="10" fillId="2" borderId="0" xfId="0" applyNumberFormat="1" applyFont="1" applyFill="1"/>
    <xf numFmtId="0" fontId="1" fillId="0" borderId="0" xfId="2"/>
    <xf numFmtId="14" fontId="1" fillId="0" borderId="0" xfId="2" applyNumberFormat="1"/>
    <xf numFmtId="167" fontId="1" fillId="0" borderId="0" xfId="2" applyNumberFormat="1"/>
    <xf numFmtId="22" fontId="1" fillId="0" borderId="0" xfId="2" applyNumberFormat="1"/>
    <xf numFmtId="0" fontId="10" fillId="2" borderId="0" xfId="0" applyNumberFormat="1" applyFont="1" applyFill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left" vertical="center" indent="1"/>
    </xf>
    <xf numFmtId="0" fontId="11" fillId="2" borderId="2" xfId="0" applyFont="1" applyFill="1" applyBorder="1" applyAlignment="1">
      <alignment horizontal="left" vertical="center" indent="1"/>
    </xf>
    <xf numFmtId="0" fontId="11" fillId="2" borderId="0" xfId="0" applyFont="1" applyFill="1" applyAlignment="1">
      <alignment horizontal="left" vertical="center" inden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/>
    <xf numFmtId="0" fontId="4" fillId="0" borderId="0" xfId="0" applyFont="1" applyFill="1"/>
    <xf numFmtId="166" fontId="9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12" fillId="3" borderId="5" xfId="0" applyFont="1" applyFill="1" applyBorder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4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5" borderId="0" xfId="0" applyFill="1"/>
    <xf numFmtId="0" fontId="0" fillId="23" borderId="0" xfId="0" applyFill="1"/>
    <xf numFmtId="0" fontId="13" fillId="2" borderId="0" xfId="0" applyFont="1" applyFill="1" applyAlignment="1">
      <alignment horizontal="center"/>
    </xf>
    <xf numFmtId="166" fontId="4" fillId="2" borderId="0" xfId="0" applyNumberFormat="1" applyFont="1" applyFill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6" fontId="9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3" fillId="0" borderId="0" xfId="0" applyFont="1" applyFill="1"/>
    <xf numFmtId="0" fontId="15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indent="1"/>
    </xf>
    <xf numFmtId="166" fontId="12" fillId="0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Fill="1" applyBorder="1" applyAlignment="1">
      <alignment horizontal="center" textRotation="90"/>
    </xf>
    <xf numFmtId="0" fontId="18" fillId="0" borderId="1" xfId="0" applyFont="1" applyFill="1" applyBorder="1" applyAlignment="1">
      <alignment horizontal="center" textRotation="90"/>
    </xf>
    <xf numFmtId="0" fontId="11" fillId="0" borderId="0" xfId="0" applyFont="1" applyFill="1" applyAlignment="1">
      <alignment horizontal="left" vertical="center" indent="1"/>
    </xf>
    <xf numFmtId="0" fontId="18" fillId="0" borderId="0" xfId="0" applyFont="1" applyFill="1" applyAlignment="1">
      <alignment horizontal="center"/>
    </xf>
    <xf numFmtId="0" fontId="20" fillId="25" borderId="11" xfId="0" applyFont="1" applyFill="1" applyBorder="1" applyAlignment="1">
      <alignment horizontal="center" vertical="center"/>
    </xf>
    <xf numFmtId="0" fontId="20" fillId="26" borderId="11" xfId="0" applyFont="1" applyFill="1" applyBorder="1" applyAlignment="1">
      <alignment horizontal="center" vertical="center"/>
    </xf>
    <xf numFmtId="0" fontId="20" fillId="27" borderId="11" xfId="0" applyFont="1" applyFill="1" applyBorder="1" applyAlignment="1">
      <alignment horizontal="center" vertical="center"/>
    </xf>
    <xf numFmtId="0" fontId="7" fillId="27" borderId="11" xfId="0" applyFont="1" applyFill="1" applyBorder="1" applyAlignment="1">
      <alignment horizontal="center" vertical="center"/>
    </xf>
    <xf numFmtId="0" fontId="20" fillId="28" borderId="11" xfId="0" applyFont="1" applyFill="1" applyBorder="1" applyAlignment="1">
      <alignment horizontal="center" vertical="center"/>
    </xf>
    <xf numFmtId="0" fontId="7" fillId="28" borderId="11" xfId="0" applyFont="1" applyFill="1" applyBorder="1" applyAlignment="1">
      <alignment horizontal="center" vertical="center"/>
    </xf>
    <xf numFmtId="0" fontId="20" fillId="5" borderId="11" xfId="0" applyFont="1" applyFill="1" applyBorder="1" applyAlignment="1">
      <alignment horizontal="center" vertical="center"/>
    </xf>
    <xf numFmtId="0" fontId="20" fillId="29" borderId="11" xfId="0" applyFont="1" applyFill="1" applyBorder="1" applyAlignment="1">
      <alignment horizontal="center" vertical="center"/>
    </xf>
    <xf numFmtId="0" fontId="20" fillId="30" borderId="11" xfId="0" applyFont="1" applyFill="1" applyBorder="1" applyAlignment="1">
      <alignment horizontal="center" vertical="center"/>
    </xf>
    <xf numFmtId="0" fontId="3" fillId="31" borderId="0" xfId="0" applyFont="1" applyFill="1"/>
    <xf numFmtId="0" fontId="11" fillId="3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0" fillId="32" borderId="11" xfId="0" applyFont="1" applyFill="1" applyBorder="1" applyAlignment="1">
      <alignment horizontal="center" vertical="center"/>
    </xf>
    <xf numFmtId="0" fontId="7" fillId="2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7" fillId="34" borderId="11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7" fillId="35" borderId="11" xfId="0" applyFont="1" applyFill="1" applyBorder="1" applyAlignment="1">
      <alignment horizontal="center" vertical="center"/>
    </xf>
    <xf numFmtId="0" fontId="20" fillId="36" borderId="11" xfId="0" applyFont="1" applyFill="1" applyBorder="1" applyAlignment="1">
      <alignment horizontal="center" vertical="center"/>
    </xf>
    <xf numFmtId="0" fontId="7" fillId="36" borderId="11" xfId="0" applyFont="1" applyFill="1" applyBorder="1" applyAlignment="1">
      <alignment horizontal="center" vertical="center"/>
    </xf>
    <xf numFmtId="0" fontId="20" fillId="37" borderId="11" xfId="0" applyFont="1" applyFill="1" applyBorder="1" applyAlignment="1">
      <alignment horizontal="center" vertical="center"/>
    </xf>
    <xf numFmtId="0" fontId="7" fillId="37" borderId="11" xfId="0" applyFont="1" applyFill="1" applyBorder="1" applyAlignment="1">
      <alignment horizontal="center" vertical="center"/>
    </xf>
    <xf numFmtId="0" fontId="21" fillId="38" borderId="0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1" fillId="24" borderId="12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center" vertical="center" wrapText="1"/>
    </xf>
    <xf numFmtId="164" fontId="19" fillId="0" borderId="6" xfId="0" applyNumberFormat="1" applyFont="1" applyFill="1" applyBorder="1" applyAlignment="1">
      <alignment horizontal="right" vertical="center"/>
    </xf>
    <xf numFmtId="164" fontId="19" fillId="0" borderId="7" xfId="0" applyNumberFormat="1" applyFont="1" applyFill="1" applyBorder="1" applyAlignment="1">
      <alignment horizontal="right" vertical="center"/>
    </xf>
    <xf numFmtId="167" fontId="19" fillId="0" borderId="10" xfId="0" applyNumberFormat="1" applyFont="1" applyFill="1" applyBorder="1" applyAlignment="1">
      <alignment horizontal="left" vertical="center"/>
    </xf>
    <xf numFmtId="167" fontId="19" fillId="0" borderId="9" xfId="0" applyNumberFormat="1" applyFont="1" applyFill="1" applyBorder="1" applyAlignment="1">
      <alignment horizontal="left" vertical="center"/>
    </xf>
    <xf numFmtId="167" fontId="19" fillId="2" borderId="7" xfId="0" applyNumberFormat="1" applyFont="1" applyFill="1" applyBorder="1" applyAlignment="1">
      <alignment horizontal="left" vertical="center"/>
    </xf>
    <xf numFmtId="167" fontId="19" fillId="2" borderId="8" xfId="0" applyNumberFormat="1" applyFont="1" applyFill="1" applyBorder="1" applyAlignment="1">
      <alignment horizontal="left" vertical="center"/>
    </xf>
    <xf numFmtId="164" fontId="19" fillId="2" borderId="6" xfId="0" applyNumberFormat="1" applyFont="1" applyFill="1" applyBorder="1" applyAlignment="1">
      <alignment horizontal="right" vertical="center"/>
    </xf>
    <xf numFmtId="164" fontId="19" fillId="2" borderId="7" xfId="0" applyNumberFormat="1" applyFont="1" applyFill="1" applyBorder="1" applyAlignment="1">
      <alignment horizontal="right" vertical="center"/>
    </xf>
    <xf numFmtId="167" fontId="19" fillId="2" borderId="10" xfId="0" applyNumberFormat="1" applyFont="1" applyFill="1" applyBorder="1" applyAlignment="1">
      <alignment horizontal="left" vertical="center"/>
    </xf>
    <xf numFmtId="167" fontId="19" fillId="2" borderId="9" xfId="0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24"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0" formatCode="General"/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9" defaultPivotStyle="PivotStyleLight16"/>
  <colors>
    <mruColors>
      <color rgb="FFFFC84A"/>
      <color rgb="FFFF33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alendrier!AI4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vba/couleurs.php#https://www.excel-pratique.com/fr/vba/couleurs.php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</xdr:row>
          <xdr:rowOff>57150</xdr:rowOff>
        </xdr:from>
        <xdr:to>
          <xdr:col>7</xdr:col>
          <xdr:colOff>742950</xdr:colOff>
          <xdr:row>15</xdr:row>
          <xdr:rowOff>152400</xdr:rowOff>
        </xdr:to>
        <xdr:sp macro="" textlink="">
          <xdr:nvSpPr>
            <xdr:cNvPr id="1033" name="C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285750</xdr:colOff>
      <xdr:row>1</xdr:row>
      <xdr:rowOff>0</xdr:rowOff>
    </xdr:from>
    <xdr:to>
      <xdr:col>13</xdr:col>
      <xdr:colOff>19050</xdr:colOff>
      <xdr:row>38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0"/>
          <a:ext cx="9639300" cy="7191375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3</xdr:row>
      <xdr:rowOff>66675</xdr:rowOff>
    </xdr:from>
    <xdr:to>
      <xdr:col>11</xdr:col>
      <xdr:colOff>742950</xdr:colOff>
      <xdr:row>19</xdr:row>
      <xdr:rowOff>114300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942975" y="638175"/>
          <a:ext cx="8181975" cy="3095625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 PLANNING DES PERMISSIONS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Stencil" panose="040409050D0802020404" pitchFamily="82" charset="0"/>
          </a:endParaRP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</a:t>
          </a:r>
        </a:p>
      </xdr:txBody>
    </xdr:sp>
    <xdr:clientData/>
  </xdr:twoCellAnchor>
  <xdr:twoCellAnchor>
    <xdr:from>
      <xdr:col>1</xdr:col>
      <xdr:colOff>228600</xdr:colOff>
      <xdr:row>22</xdr:row>
      <xdr:rowOff>9525</xdr:rowOff>
    </xdr:from>
    <xdr:to>
      <xdr:col>3</xdr:col>
      <xdr:colOff>619125</xdr:colOff>
      <xdr:row>25</xdr:row>
      <xdr:rowOff>104775</xdr:rowOff>
    </xdr:to>
    <xdr:sp macro="[0]!Janvier" textlink="">
      <xdr:nvSpPr>
        <xdr:cNvPr id="4" name="Rectangle 3"/>
        <xdr:cNvSpPr/>
      </xdr:nvSpPr>
      <xdr:spPr>
        <a:xfrm>
          <a:off x="99060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JANVIER</a:t>
          </a:r>
        </a:p>
      </xdr:txBody>
    </xdr:sp>
    <xdr:clientData/>
  </xdr:twoCellAnchor>
  <xdr:twoCellAnchor>
    <xdr:from>
      <xdr:col>3</xdr:col>
      <xdr:colOff>752475</xdr:colOff>
      <xdr:row>22</xdr:row>
      <xdr:rowOff>9525</xdr:rowOff>
    </xdr:from>
    <xdr:to>
      <xdr:col>6</xdr:col>
      <xdr:colOff>381000</xdr:colOff>
      <xdr:row>25</xdr:row>
      <xdr:rowOff>104775</xdr:rowOff>
    </xdr:to>
    <xdr:sp macro="[0]!Février" textlink="">
      <xdr:nvSpPr>
        <xdr:cNvPr id="5" name="Rectangle 4"/>
        <xdr:cNvSpPr/>
      </xdr:nvSpPr>
      <xdr:spPr>
        <a:xfrm>
          <a:off x="3038475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FEVRIER</a:t>
          </a:r>
        </a:p>
      </xdr:txBody>
    </xdr:sp>
    <xdr:clientData/>
  </xdr:twoCellAnchor>
  <xdr:twoCellAnchor>
    <xdr:from>
      <xdr:col>6</xdr:col>
      <xdr:colOff>514350</xdr:colOff>
      <xdr:row>22</xdr:row>
      <xdr:rowOff>9525</xdr:rowOff>
    </xdr:from>
    <xdr:to>
      <xdr:col>9</xdr:col>
      <xdr:colOff>142875</xdr:colOff>
      <xdr:row>25</xdr:row>
      <xdr:rowOff>104775</xdr:rowOff>
    </xdr:to>
    <xdr:sp macro="[0]!Mars" textlink="">
      <xdr:nvSpPr>
        <xdr:cNvPr id="6" name="Rectangle 5"/>
        <xdr:cNvSpPr/>
      </xdr:nvSpPr>
      <xdr:spPr>
        <a:xfrm>
          <a:off x="508635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MARS</a:t>
          </a:r>
        </a:p>
      </xdr:txBody>
    </xdr:sp>
    <xdr:clientData/>
  </xdr:twoCellAnchor>
  <xdr:twoCellAnchor>
    <xdr:from>
      <xdr:col>9</xdr:col>
      <xdr:colOff>285750</xdr:colOff>
      <xdr:row>22</xdr:row>
      <xdr:rowOff>0</xdr:rowOff>
    </xdr:from>
    <xdr:to>
      <xdr:col>11</xdr:col>
      <xdr:colOff>676275</xdr:colOff>
      <xdr:row>25</xdr:row>
      <xdr:rowOff>95250</xdr:rowOff>
    </xdr:to>
    <xdr:sp macro="[0]!Avril" textlink="">
      <xdr:nvSpPr>
        <xdr:cNvPr id="7" name="Rectangle 6"/>
        <xdr:cNvSpPr/>
      </xdr:nvSpPr>
      <xdr:spPr>
        <a:xfrm>
          <a:off x="7143750" y="41910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AVRIL</a:t>
          </a:r>
        </a:p>
      </xdr:txBody>
    </xdr:sp>
    <xdr:clientData/>
  </xdr:twoCellAnchor>
  <xdr:twoCellAnchor>
    <xdr:from>
      <xdr:col>1</xdr:col>
      <xdr:colOff>247650</xdr:colOff>
      <xdr:row>27</xdr:row>
      <xdr:rowOff>85725</xdr:rowOff>
    </xdr:from>
    <xdr:to>
      <xdr:col>3</xdr:col>
      <xdr:colOff>638175</xdr:colOff>
      <xdr:row>30</xdr:row>
      <xdr:rowOff>180975</xdr:rowOff>
    </xdr:to>
    <xdr:sp macro="[0]!Mai" textlink="">
      <xdr:nvSpPr>
        <xdr:cNvPr id="8" name="Rectangle 7"/>
        <xdr:cNvSpPr/>
      </xdr:nvSpPr>
      <xdr:spPr>
        <a:xfrm>
          <a:off x="100965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MAI</a:t>
          </a:r>
        </a:p>
      </xdr:txBody>
    </xdr:sp>
    <xdr:clientData/>
  </xdr:twoCellAnchor>
  <xdr:twoCellAnchor>
    <xdr:from>
      <xdr:col>4</xdr:col>
      <xdr:colOff>9525</xdr:colOff>
      <xdr:row>27</xdr:row>
      <xdr:rowOff>85725</xdr:rowOff>
    </xdr:from>
    <xdr:to>
      <xdr:col>6</xdr:col>
      <xdr:colOff>400050</xdr:colOff>
      <xdr:row>30</xdr:row>
      <xdr:rowOff>180975</xdr:rowOff>
    </xdr:to>
    <xdr:sp macro="[0]!Juin" textlink="">
      <xdr:nvSpPr>
        <xdr:cNvPr id="9" name="Rectangle 8"/>
        <xdr:cNvSpPr/>
      </xdr:nvSpPr>
      <xdr:spPr>
        <a:xfrm>
          <a:off x="3057525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JUIN</a:t>
          </a:r>
        </a:p>
      </xdr:txBody>
    </xdr:sp>
    <xdr:clientData/>
  </xdr:twoCellAnchor>
  <xdr:twoCellAnchor>
    <xdr:from>
      <xdr:col>6</xdr:col>
      <xdr:colOff>533400</xdr:colOff>
      <xdr:row>27</xdr:row>
      <xdr:rowOff>85725</xdr:rowOff>
    </xdr:from>
    <xdr:to>
      <xdr:col>9</xdr:col>
      <xdr:colOff>161925</xdr:colOff>
      <xdr:row>30</xdr:row>
      <xdr:rowOff>180975</xdr:rowOff>
    </xdr:to>
    <xdr:sp macro="[0]!Juillet" textlink="">
      <xdr:nvSpPr>
        <xdr:cNvPr id="10" name="Rectangle 9"/>
        <xdr:cNvSpPr/>
      </xdr:nvSpPr>
      <xdr:spPr>
        <a:xfrm>
          <a:off x="510540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JUILLET</a:t>
          </a:r>
        </a:p>
      </xdr:txBody>
    </xdr:sp>
    <xdr:clientData/>
  </xdr:twoCellAnchor>
  <xdr:twoCellAnchor>
    <xdr:from>
      <xdr:col>9</xdr:col>
      <xdr:colOff>304800</xdr:colOff>
      <xdr:row>27</xdr:row>
      <xdr:rowOff>76200</xdr:rowOff>
    </xdr:from>
    <xdr:to>
      <xdr:col>11</xdr:col>
      <xdr:colOff>695325</xdr:colOff>
      <xdr:row>30</xdr:row>
      <xdr:rowOff>171450</xdr:rowOff>
    </xdr:to>
    <xdr:sp macro="[0]!Aout" textlink="">
      <xdr:nvSpPr>
        <xdr:cNvPr id="11" name="Rectangle 10"/>
        <xdr:cNvSpPr/>
      </xdr:nvSpPr>
      <xdr:spPr>
        <a:xfrm>
          <a:off x="7162800" y="52197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AOUT</a:t>
          </a:r>
        </a:p>
      </xdr:txBody>
    </xdr:sp>
    <xdr:clientData/>
  </xdr:twoCellAnchor>
  <xdr:twoCellAnchor>
    <xdr:from>
      <xdr:col>1</xdr:col>
      <xdr:colOff>247650</xdr:colOff>
      <xdr:row>32</xdr:row>
      <xdr:rowOff>161925</xdr:rowOff>
    </xdr:from>
    <xdr:to>
      <xdr:col>3</xdr:col>
      <xdr:colOff>638175</xdr:colOff>
      <xdr:row>36</xdr:row>
      <xdr:rowOff>66675</xdr:rowOff>
    </xdr:to>
    <xdr:sp macro="[0]!Septembre" textlink="">
      <xdr:nvSpPr>
        <xdr:cNvPr id="12" name="Rectangle 11"/>
        <xdr:cNvSpPr/>
      </xdr:nvSpPr>
      <xdr:spPr>
        <a:xfrm>
          <a:off x="100965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SEPTEMBRE</a:t>
          </a:r>
        </a:p>
      </xdr:txBody>
    </xdr:sp>
    <xdr:clientData/>
  </xdr:twoCellAnchor>
  <xdr:twoCellAnchor>
    <xdr:from>
      <xdr:col>4</xdr:col>
      <xdr:colOff>9525</xdr:colOff>
      <xdr:row>32</xdr:row>
      <xdr:rowOff>161925</xdr:rowOff>
    </xdr:from>
    <xdr:to>
      <xdr:col>6</xdr:col>
      <xdr:colOff>400050</xdr:colOff>
      <xdr:row>36</xdr:row>
      <xdr:rowOff>66675</xdr:rowOff>
    </xdr:to>
    <xdr:sp macro="[0]!Octobre" textlink="">
      <xdr:nvSpPr>
        <xdr:cNvPr id="13" name="Rectangle 12"/>
        <xdr:cNvSpPr/>
      </xdr:nvSpPr>
      <xdr:spPr>
        <a:xfrm>
          <a:off x="3057525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OCTOBRE</a:t>
          </a:r>
        </a:p>
      </xdr:txBody>
    </xdr:sp>
    <xdr:clientData/>
  </xdr:twoCellAnchor>
  <xdr:twoCellAnchor>
    <xdr:from>
      <xdr:col>6</xdr:col>
      <xdr:colOff>533400</xdr:colOff>
      <xdr:row>32</xdr:row>
      <xdr:rowOff>161925</xdr:rowOff>
    </xdr:from>
    <xdr:to>
      <xdr:col>9</xdr:col>
      <xdr:colOff>161925</xdr:colOff>
      <xdr:row>36</xdr:row>
      <xdr:rowOff>66675</xdr:rowOff>
    </xdr:to>
    <xdr:sp macro="[0]!Novembre" textlink="">
      <xdr:nvSpPr>
        <xdr:cNvPr id="14" name="Rectangle 13"/>
        <xdr:cNvSpPr/>
      </xdr:nvSpPr>
      <xdr:spPr>
        <a:xfrm>
          <a:off x="510540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NOVEMBRE</a:t>
          </a:r>
        </a:p>
      </xdr:txBody>
    </xdr:sp>
    <xdr:clientData/>
  </xdr:twoCellAnchor>
  <xdr:twoCellAnchor>
    <xdr:from>
      <xdr:col>9</xdr:col>
      <xdr:colOff>304800</xdr:colOff>
      <xdr:row>32</xdr:row>
      <xdr:rowOff>152400</xdr:rowOff>
    </xdr:from>
    <xdr:to>
      <xdr:col>11</xdr:col>
      <xdr:colOff>695325</xdr:colOff>
      <xdr:row>36</xdr:row>
      <xdr:rowOff>57150</xdr:rowOff>
    </xdr:to>
    <xdr:sp macro="[0]!Décembre" textlink="">
      <xdr:nvSpPr>
        <xdr:cNvPr id="15" name="Rectangle 14"/>
        <xdr:cNvSpPr/>
      </xdr:nvSpPr>
      <xdr:spPr>
        <a:xfrm>
          <a:off x="7162800" y="62484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DECEMBRE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47625</xdr:rowOff>
        </xdr:from>
        <xdr:to>
          <xdr:col>8</xdr:col>
          <xdr:colOff>0</xdr:colOff>
          <xdr:row>15</xdr:row>
          <xdr:rowOff>171450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</xdr:row>
          <xdr:rowOff>95250</xdr:rowOff>
        </xdr:from>
        <xdr:to>
          <xdr:col>11</xdr:col>
          <xdr:colOff>733425</xdr:colOff>
          <xdr:row>19</xdr:row>
          <xdr:rowOff>76200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15</xdr:row>
          <xdr:rowOff>152400</xdr:rowOff>
        </xdr:from>
        <xdr:to>
          <xdr:col>3</xdr:col>
          <xdr:colOff>152400</xdr:colOff>
          <xdr:row>17</xdr:row>
          <xdr:rowOff>161925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10058</xdr:colOff>
      <xdr:row>16</xdr:row>
      <xdr:rowOff>99580</xdr:rowOff>
    </xdr:from>
    <xdr:to>
      <xdr:col>9</xdr:col>
      <xdr:colOff>682736</xdr:colOff>
      <xdr:row>18</xdr:row>
      <xdr:rowOff>128155</xdr:rowOff>
    </xdr:to>
    <xdr:sp macro="[0]!Macro17bis" textlink="">
      <xdr:nvSpPr>
        <xdr:cNvPr id="17" name="Rectangle 16"/>
        <xdr:cNvSpPr/>
      </xdr:nvSpPr>
      <xdr:spPr>
        <a:xfrm>
          <a:off x="6111387" y="3136923"/>
          <a:ext cx="1435344" cy="408242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CREATION</a:t>
          </a:r>
          <a:r>
            <a:rPr lang="fr-FR" sz="1100" b="1" baseline="0">
              <a:solidFill>
                <a:schemeClr val="tx1"/>
              </a:solidFill>
            </a:rPr>
            <a:t> PLANNING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</xdr:row>
          <xdr:rowOff>57150</xdr:rowOff>
        </xdr:from>
        <xdr:to>
          <xdr:col>7</xdr:col>
          <xdr:colOff>742950</xdr:colOff>
          <xdr:row>15</xdr:row>
          <xdr:rowOff>152400</xdr:rowOff>
        </xdr:to>
        <xdr:sp macro="" textlink="">
          <xdr:nvSpPr>
            <xdr:cNvPr id="4097" name="C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285750</xdr:colOff>
      <xdr:row>1</xdr:row>
      <xdr:rowOff>0</xdr:rowOff>
    </xdr:from>
    <xdr:to>
      <xdr:col>13</xdr:col>
      <xdr:colOff>19050</xdr:colOff>
      <xdr:row>38</xdr:row>
      <xdr:rowOff>142875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0"/>
          <a:ext cx="9639300" cy="7191375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3</xdr:row>
      <xdr:rowOff>66675</xdr:rowOff>
    </xdr:from>
    <xdr:to>
      <xdr:col>11</xdr:col>
      <xdr:colOff>742950</xdr:colOff>
      <xdr:row>19</xdr:row>
      <xdr:rowOff>114300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942975" y="638175"/>
          <a:ext cx="8181975" cy="3095625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CONFIGURATION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Stencil" panose="040409050D0802020404" pitchFamily="82" charset="0"/>
          </a:endParaRP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</a:t>
          </a:r>
        </a:p>
      </xdr:txBody>
    </xdr:sp>
    <xdr:clientData/>
  </xdr:twoCellAnchor>
  <xdr:twoCellAnchor editAs="oneCell">
    <xdr:from>
      <xdr:col>6</xdr:col>
      <xdr:colOff>0</xdr:colOff>
      <xdr:row>11</xdr:row>
      <xdr:rowOff>152760</xdr:rowOff>
    </xdr:from>
    <xdr:to>
      <xdr:col>7</xdr:col>
      <xdr:colOff>388203</xdr:colOff>
      <xdr:row>17</xdr:row>
      <xdr:rowOff>172543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2783" y="2228491"/>
          <a:ext cx="1152000" cy="1152000"/>
        </a:xfrm>
        <a:prstGeom prst="rect">
          <a:avLst/>
        </a:prstGeom>
      </xdr:spPr>
    </xdr:pic>
    <xdr:clientData/>
  </xdr:twoCellAnchor>
  <xdr:twoCellAnchor>
    <xdr:from>
      <xdr:col>1</xdr:col>
      <xdr:colOff>419101</xdr:colOff>
      <xdr:row>4</xdr:row>
      <xdr:rowOff>142875</xdr:rowOff>
    </xdr:from>
    <xdr:to>
      <xdr:col>11</xdr:col>
      <xdr:colOff>495301</xdr:colOff>
      <xdr:row>18</xdr:row>
      <xdr:rowOff>123825</xdr:rowOff>
    </xdr:to>
    <xdr:sp macro="" textlink="">
      <xdr:nvSpPr>
        <xdr:cNvPr id="27" name="Rectangle 26"/>
        <xdr:cNvSpPr/>
      </xdr:nvSpPr>
      <xdr:spPr>
        <a:xfrm>
          <a:off x="1181101" y="904875"/>
          <a:ext cx="7696200" cy="2647950"/>
        </a:xfrm>
        <a:prstGeom prst="rect">
          <a:avLst/>
        </a:prstGeom>
        <a:noFill/>
        <a:ln w="6350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88508</xdr:colOff>
      <xdr:row>22</xdr:row>
      <xdr:rowOff>86194</xdr:rowOff>
    </xdr:from>
    <xdr:to>
      <xdr:col>4</xdr:col>
      <xdr:colOff>677230</xdr:colOff>
      <xdr:row>33</xdr:row>
      <xdr:rowOff>60622</xdr:rowOff>
    </xdr:to>
    <xdr:grpSp>
      <xdr:nvGrpSpPr>
        <xdr:cNvPr id="8" name="Groupe 7">
          <a:hlinkClick xmlns:r="http://schemas.openxmlformats.org/officeDocument/2006/relationships" r:id="rId3"/>
        </xdr:cNvPr>
        <xdr:cNvGrpSpPr/>
      </xdr:nvGrpSpPr>
      <xdr:grpSpPr>
        <a:xfrm>
          <a:off x="1612508" y="4277194"/>
          <a:ext cx="2112722" cy="2069928"/>
          <a:chOff x="1612508" y="4277194"/>
          <a:chExt cx="2112722" cy="2069928"/>
        </a:xfrm>
      </xdr:grpSpPr>
      <xdr:sp macro="" textlink="">
        <xdr:nvSpPr>
          <xdr:cNvPr id="26" name="Rectangle 25"/>
          <xdr:cNvSpPr>
            <a:spLocks noChangeAspect="1"/>
          </xdr:cNvSpPr>
        </xdr:nvSpPr>
        <xdr:spPr>
          <a:xfrm>
            <a:off x="1612508" y="4277194"/>
            <a:ext cx="2112722" cy="2069928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MENU </a:t>
            </a:r>
          </a:p>
          <a:p>
            <a:pPr algn="ctr"/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COULEURS</a:t>
            </a:r>
            <a:endParaRPr lang="fr-FR" sz="1800" b="1">
              <a:solidFill>
                <a:sysClr val="windowText" lastClr="000000"/>
              </a:solidFill>
              <a:latin typeface="Stencil" panose="040409050D0802020404" pitchFamily="82" charset="0"/>
            </a:endParaRPr>
          </a:p>
        </xdr:txBody>
      </xdr:sp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8867" y="4429120"/>
            <a:ext cx="1102222" cy="1145524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23351</xdr:colOff>
      <xdr:row>22</xdr:row>
      <xdr:rowOff>87258</xdr:rowOff>
    </xdr:from>
    <xdr:to>
      <xdr:col>7</xdr:col>
      <xdr:colOff>612074</xdr:colOff>
      <xdr:row>33</xdr:row>
      <xdr:rowOff>61686</xdr:rowOff>
    </xdr:to>
    <xdr:grpSp>
      <xdr:nvGrpSpPr>
        <xdr:cNvPr id="7" name="Groupe 6"/>
        <xdr:cNvGrpSpPr/>
      </xdr:nvGrpSpPr>
      <xdr:grpSpPr>
        <a:xfrm>
          <a:off x="3833351" y="4278258"/>
          <a:ext cx="2112723" cy="2069928"/>
          <a:chOff x="3833351" y="4278258"/>
          <a:chExt cx="2112723" cy="2069928"/>
        </a:xfrm>
      </xdr:grpSpPr>
      <xdr:sp macro="[0]!Supprimer_ligne" textlink="">
        <xdr:nvSpPr>
          <xdr:cNvPr id="31" name="Rectangle 30"/>
          <xdr:cNvSpPr>
            <a:spLocks noChangeAspect="1"/>
          </xdr:cNvSpPr>
        </xdr:nvSpPr>
        <xdr:spPr>
          <a:xfrm>
            <a:off x="3833351" y="4278258"/>
            <a:ext cx="2112723" cy="2069928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AJOUTER</a:t>
            </a:r>
            <a:r>
              <a:rPr lang="fr-FR" sz="18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 - </a:t>
            </a:r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OTER</a:t>
            </a:r>
            <a:r>
              <a:rPr lang="fr-FR" sz="18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 LIGNEs</a:t>
            </a: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100"/>
          </a:p>
        </xdr:txBody>
      </xdr:sp>
      <xdr:pic macro="[0]!Supprimer_ligne">
        <xdr:nvPicPr>
          <xdr:cNvPr id="12" name="Image 11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4800" y="4381511"/>
            <a:ext cx="1706880" cy="112014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734058</xdr:colOff>
      <xdr:row>22</xdr:row>
      <xdr:rowOff>73413</xdr:rowOff>
    </xdr:from>
    <xdr:to>
      <xdr:col>10</xdr:col>
      <xdr:colOff>560781</xdr:colOff>
      <xdr:row>33</xdr:row>
      <xdr:rowOff>47841</xdr:rowOff>
    </xdr:to>
    <xdr:grpSp>
      <xdr:nvGrpSpPr>
        <xdr:cNvPr id="6" name="Groupe 5"/>
        <xdr:cNvGrpSpPr/>
      </xdr:nvGrpSpPr>
      <xdr:grpSpPr>
        <a:xfrm>
          <a:off x="6068058" y="4264413"/>
          <a:ext cx="2112723" cy="2069928"/>
          <a:chOff x="6068058" y="4264413"/>
          <a:chExt cx="2112723" cy="2069928"/>
        </a:xfrm>
      </xdr:grpSpPr>
      <xdr:sp macro="[0]!Rectangle31_Cliquer" textlink="">
        <xdr:nvSpPr>
          <xdr:cNvPr id="32" name="Rectangle 31"/>
          <xdr:cNvSpPr>
            <a:spLocks noChangeAspect="1"/>
          </xdr:cNvSpPr>
        </xdr:nvSpPr>
        <xdr:spPr>
          <a:xfrm>
            <a:off x="6068058" y="4264413"/>
            <a:ext cx="2112723" cy="2069928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fr-FR" sz="1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0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0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0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r>
              <a:rPr lang="fr-FR" sz="1800" b="0" i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MODIFIER</a:t>
            </a:r>
          </a:p>
          <a:p>
            <a:pPr algn="ctr"/>
            <a:r>
              <a:rPr lang="fr-FR" sz="1800" b="0" i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LISTES</a:t>
            </a:r>
          </a:p>
        </xdr:txBody>
      </xdr:sp>
      <xdr:pic macro="[0]!Rectangle31_Cliquer">
        <xdr:nvPicPr>
          <xdr:cNvPr id="14" name="Image 13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86552" y="4343427"/>
            <a:ext cx="1314450" cy="131445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285750</xdr:colOff>
      <xdr:row>16</xdr:row>
      <xdr:rowOff>142875</xdr:rowOff>
    </xdr:from>
    <xdr:to>
      <xdr:col>9</xdr:col>
      <xdr:colOff>742950</xdr:colOff>
      <xdr:row>18</xdr:row>
      <xdr:rowOff>47625</xdr:rowOff>
    </xdr:to>
    <xdr:sp macro="[0]!quitterconfiguration" textlink="">
      <xdr:nvSpPr>
        <xdr:cNvPr id="2" name="Rectangle 1"/>
        <xdr:cNvSpPr/>
      </xdr:nvSpPr>
      <xdr:spPr>
        <a:xfrm>
          <a:off x="6381750" y="3190875"/>
          <a:ext cx="121920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57150</xdr:colOff>
          <xdr:row>1</xdr:row>
          <xdr:rowOff>76200</xdr:rowOff>
        </xdr:from>
        <xdr:to>
          <xdr:col>40</xdr:col>
          <xdr:colOff>247650</xdr:colOff>
          <xdr:row>2</xdr:row>
          <xdr:rowOff>438150</xdr:rowOff>
        </xdr:to>
        <xdr:sp macro="" textlink="">
          <xdr:nvSpPr>
            <xdr:cNvPr id="5124" name="TOGGLEBUTTO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19050</xdr:colOff>
          <xdr:row>1</xdr:row>
          <xdr:rowOff>76200</xdr:rowOff>
        </xdr:from>
        <xdr:to>
          <xdr:col>45</xdr:col>
          <xdr:colOff>180975</xdr:colOff>
          <xdr:row>2</xdr:row>
          <xdr:rowOff>428625</xdr:rowOff>
        </xdr:to>
        <xdr:sp macro="" textlink="">
          <xdr:nvSpPr>
            <xdr:cNvPr id="5126" name="COMMAND1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39</xdr:col>
      <xdr:colOff>74916</xdr:colOff>
      <xdr:row>7</xdr:row>
      <xdr:rowOff>160534</xdr:rowOff>
    </xdr:from>
    <xdr:to>
      <xdr:col>43</xdr:col>
      <xdr:colOff>235449</xdr:colOff>
      <xdr:row>11</xdr:row>
      <xdr:rowOff>32107</xdr:rowOff>
    </xdr:to>
    <xdr:sp macro="[0]!AjouterUnePersonne" textlink="">
      <xdr:nvSpPr>
        <xdr:cNvPr id="4" name="Rectangle 3"/>
        <xdr:cNvSpPr/>
      </xdr:nvSpPr>
      <xdr:spPr>
        <a:xfrm>
          <a:off x="14383820" y="1658849"/>
          <a:ext cx="1401994" cy="64213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une</a:t>
          </a:r>
          <a:r>
            <a:rPr lang="fr-FR" sz="1400" b="1" baseline="0">
              <a:solidFill>
                <a:schemeClr val="bg1"/>
              </a:solidFill>
            </a:rPr>
            <a:t> personne</a:t>
          </a:r>
          <a:r>
            <a:rPr lang="fr-FR" sz="1400" b="1">
              <a:solidFill>
                <a:schemeClr val="bg1"/>
              </a:solidFill>
            </a:rPr>
            <a:t>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359834</xdr:colOff>
      <xdr:row>14</xdr:row>
      <xdr:rowOff>105834</xdr:rowOff>
    </xdr:from>
    <xdr:to>
      <xdr:col>3</xdr:col>
      <xdr:colOff>128058</xdr:colOff>
      <xdr:row>42</xdr:row>
      <xdr:rowOff>10583</xdr:rowOff>
    </xdr:to>
    <xdr:sp macro="[0]!TextBox1_Cliquer" textlink="">
      <xdr:nvSpPr>
        <xdr:cNvPr id="4" name="Text Box 1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59834" y="2772834"/>
          <a:ext cx="3133724" cy="52387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https://www.excel-pratique.com/fr/vba/couleurs.php  https://www.excel-pratique.com/fr/vba/liste-couleurs-rgb.php</a:t>
          </a:r>
        </a:p>
        <a:p>
          <a:pPr algn="l" rtl="0">
            <a:defRPr sz="1000"/>
          </a:pPr>
          <a:r>
            <a:rPr lang="fr-FR" sz="800"/>
            <a:t>Range("A10:A25").Interior.Color = RGB(200,160,35)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https://www.excel-downloads.com/threads/concatener-en-couleur.66087/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1">
              <a:effectLst/>
              <a:latin typeface="+mn-lt"/>
              <a:ea typeface="+mn-ea"/>
              <a:cs typeface="+mn-cs"/>
            </a:rPr>
            <a:t>Private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  <a:r>
            <a:rPr lang="fr-FR" sz="800"/>
            <a:t> Worksheet_Change(</a:t>
          </a:r>
          <a:r>
            <a:rPr lang="fr-FR" sz="1000" b="1">
              <a:effectLst/>
              <a:latin typeface="+mn-lt"/>
              <a:ea typeface="+mn-ea"/>
              <a:cs typeface="+mn-cs"/>
            </a:rPr>
            <a:t>ByVal</a:t>
          </a:r>
          <a:r>
            <a:rPr lang="fr-FR" sz="800"/>
            <a:t> Target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As</a:t>
          </a:r>
          <a:r>
            <a:rPr lang="fr-FR" sz="800"/>
            <a:t> Range)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</a:t>
          </a:r>
          <a:r>
            <a:rPr lang="fr-FR" sz="800"/>
            <a:t> Application.Intersect(Target, Range(</a:t>
          </a:r>
          <a:r>
            <a:rPr lang="fr-FR" sz="1000">
              <a:effectLst/>
              <a:latin typeface="+mn-lt"/>
              <a:ea typeface="+mn-ea"/>
              <a:cs typeface="+mn-cs"/>
            </a:rPr>
            <a:t>"G:G"</a:t>
          </a:r>
          <a:r>
            <a:rPr lang="fr-FR" sz="800"/>
            <a:t>))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Is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Nothing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Target = 1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2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3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4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13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000">
              <a:effectLst/>
              <a:latin typeface="+mn-lt"/>
              <a:ea typeface="+mn-ea"/>
              <a:cs typeface="+mn-cs"/>
            </a:rPr>
            <a:t>https://www.developpez.net/forums/d714683/logiciels/microsoft-office/excel/changer-couleur-remplissage-d-cellule-fonction/</a:t>
          </a:r>
          <a:endParaRPr lang="fr-FR" sz="1000" b="0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http://ccm.net/forum/affich-540822-excel-vba-change-cell-color-based-on-value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https://stackoverflow.com/questions/43050255/excel-macro-to-change-color-of-a-row-based-on-column-and-cell-value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http://dj.joss.free.fr/cellule.htm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0"/>
  <sheetViews>
    <sheetView showGridLines="0" zoomScaleNormal="100" workbookViewId="0">
      <selection activeCell="H20" sqref="H20"/>
    </sheetView>
  </sheetViews>
  <sheetFormatPr baseColWidth="10" defaultRowHeight="15" x14ac:dyDescent="0.25"/>
  <cols>
    <col min="1" max="16384" width="11.42578125" style="25"/>
  </cols>
  <sheetData>
    <row r="1" spans="1:2" x14ac:dyDescent="0.25">
      <c r="A1" s="28"/>
      <c r="B1" s="26"/>
    </row>
    <row r="2" spans="1:2" x14ac:dyDescent="0.25">
      <c r="B2" s="26"/>
    </row>
    <row r="3" spans="1:2" x14ac:dyDescent="0.25">
      <c r="B3" s="27">
        <v>42342</v>
      </c>
    </row>
    <row r="20" spans="8:8" x14ac:dyDescent="0.25">
      <c r="H20" s="2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linkedCell="Calendrier!B1" r:id="rId5">
            <anchor moveWithCells="1">
              <from>
                <xdr:col>6</xdr:col>
                <xdr:colOff>76200</xdr:colOff>
                <xdr:row>13</xdr:row>
                <xdr:rowOff>47625</xdr:rowOff>
              </from>
              <to>
                <xdr:col>8</xdr:col>
                <xdr:colOff>0</xdr:colOff>
                <xdr:row>15</xdr:row>
                <xdr:rowOff>171450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33" r:id="rId6" name="C">
          <controlPr defaultSize="0" autoLine="0" r:id="rId7">
            <anchor moveWithCells="1">
              <from>
                <xdr:col>6</xdr:col>
                <xdr:colOff>85725</xdr:colOff>
                <xdr:row>13</xdr:row>
                <xdr:rowOff>57150</xdr:rowOff>
              </from>
              <to>
                <xdr:col>7</xdr:col>
                <xdr:colOff>742950</xdr:colOff>
                <xdr:row>15</xdr:row>
                <xdr:rowOff>152400</xdr:rowOff>
              </to>
            </anchor>
          </controlPr>
        </control>
      </mc:Choice>
      <mc:Fallback>
        <control shapeId="1033" r:id="rId6" name="C"/>
      </mc:Fallback>
    </mc:AlternateContent>
    <mc:AlternateContent xmlns:mc="http://schemas.openxmlformats.org/markup-compatibility/2006">
      <mc:Choice Requires="x14">
        <control shapeId="1034" r:id="rId8" name="CommandButton1">
          <controlPr defaultSize="0" autoFill="0" autoLine="0" r:id="rId9">
            <anchor moveWithCells="1">
              <from>
                <xdr:col>1</xdr:col>
                <xdr:colOff>209550</xdr:colOff>
                <xdr:row>3</xdr:row>
                <xdr:rowOff>95250</xdr:rowOff>
              </from>
              <to>
                <xdr:col>11</xdr:col>
                <xdr:colOff>733425</xdr:colOff>
                <xdr:row>19</xdr:row>
                <xdr:rowOff>76200</xdr:rowOff>
              </to>
            </anchor>
          </controlPr>
        </control>
      </mc:Choice>
      <mc:Fallback>
        <control shapeId="1034" r:id="rId8" name="CommandButton1"/>
      </mc:Fallback>
    </mc:AlternateContent>
    <mc:AlternateContent xmlns:mc="http://schemas.openxmlformats.org/markup-compatibility/2006">
      <mc:Choice Requires="x14">
        <control shapeId="1035" r:id="rId10" name="CommandButton2">
          <controlPr defaultSize="0" autoLine="0" r:id="rId11">
            <anchor moveWithCells="1">
              <from>
                <xdr:col>1</xdr:col>
                <xdr:colOff>523875</xdr:colOff>
                <xdr:row>15</xdr:row>
                <xdr:rowOff>152400</xdr:rowOff>
              </from>
              <to>
                <xdr:col>3</xdr:col>
                <xdr:colOff>152400</xdr:colOff>
                <xdr:row>17</xdr:row>
                <xdr:rowOff>161925</xdr:rowOff>
              </to>
            </anchor>
          </controlPr>
        </control>
      </mc:Choice>
      <mc:Fallback>
        <control shapeId="1035" r:id="rId10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0"/>
  <sheetViews>
    <sheetView showGridLines="0" zoomScaleNormal="100" workbookViewId="0">
      <selection activeCell="E15" sqref="E15"/>
    </sheetView>
  </sheetViews>
  <sheetFormatPr baseColWidth="10" defaultRowHeight="15" x14ac:dyDescent="0.25"/>
  <cols>
    <col min="1" max="16384" width="11.42578125" style="25"/>
  </cols>
  <sheetData>
    <row r="1" spans="1:2" x14ac:dyDescent="0.25">
      <c r="A1" s="28"/>
      <c r="B1" s="26"/>
    </row>
    <row r="2" spans="1:2" x14ac:dyDescent="0.25">
      <c r="B2" s="26"/>
    </row>
    <row r="3" spans="1:2" x14ac:dyDescent="0.25">
      <c r="B3" s="27">
        <v>42342</v>
      </c>
    </row>
    <row r="20" spans="8:8" x14ac:dyDescent="0.25">
      <c r="H20" s="2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">
          <controlPr defaultSize="0" autoLine="0" r:id="rId5">
            <anchor moveWithCells="1">
              <from>
                <xdr:col>6</xdr:col>
                <xdr:colOff>85725</xdr:colOff>
                <xdr:row>13</xdr:row>
                <xdr:rowOff>57150</xdr:rowOff>
              </from>
              <to>
                <xdr:col>7</xdr:col>
                <xdr:colOff>742950</xdr:colOff>
                <xdr:row>15</xdr:row>
                <xdr:rowOff>152400</xdr:rowOff>
              </to>
            </anchor>
          </controlPr>
        </control>
      </mc:Choice>
      <mc:Fallback>
        <control shapeId="4097" r:id="rId4" name="C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229"/>
  <sheetViews>
    <sheetView showGridLines="0" zoomScale="89" zoomScaleNormal="89" zoomScaleSheetLayoutView="106" workbookViewId="0">
      <selection activeCell="A4" sqref="A4"/>
    </sheetView>
  </sheetViews>
  <sheetFormatPr baseColWidth="10" defaultColWidth="4.7109375" defaultRowHeight="12.75" x14ac:dyDescent="0.2"/>
  <cols>
    <col min="1" max="1" width="13.42578125" style="34" customWidth="1"/>
    <col min="2" max="32" width="4.28515625" style="12" customWidth="1"/>
    <col min="33" max="33" width="4.28515625" style="18" customWidth="1"/>
    <col min="34" max="34" width="5.42578125" customWidth="1"/>
    <col min="35" max="35" width="21.5703125" customWidth="1"/>
    <col min="36" max="36" width="21.5703125" style="6" customWidth="1"/>
    <col min="37" max="37" width="4.7109375" style="6"/>
  </cols>
  <sheetData>
    <row r="1" spans="1:47" s="4" customFormat="1" ht="5.0999999999999996" customHeight="1" thickTop="1" x14ac:dyDescent="0.15">
      <c r="A1" s="31" t="s">
        <v>0</v>
      </c>
      <c r="B1" s="29"/>
      <c r="C1" s="8"/>
      <c r="D1" s="8" t="s">
        <v>21</v>
      </c>
      <c r="E1" s="8">
        <v>1</v>
      </c>
      <c r="F1" s="9"/>
      <c r="G1" s="8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4"/>
      <c r="AI1" s="112" t="s">
        <v>22</v>
      </c>
      <c r="AJ1" s="109"/>
    </row>
    <row r="2" spans="1:47" ht="18" customHeight="1" x14ac:dyDescent="0.15">
      <c r="A2" s="121" t="s">
        <v>19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19">
        <f>B3</f>
        <v>1</v>
      </c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20"/>
      <c r="AI2" s="113"/>
      <c r="AJ2" s="109"/>
    </row>
    <row r="3" spans="1:47" s="66" customFormat="1" ht="35.25" customHeight="1" thickBot="1" x14ac:dyDescent="0.2">
      <c r="A3" s="41" t="s">
        <v>5</v>
      </c>
      <c r="B3" s="19">
        <f>DATE($B$1,1,1)</f>
        <v>1</v>
      </c>
      <c r="C3" s="19">
        <f>IF(B3="","",IF(MONTH(B3+1)=1,B3+1,""))</f>
        <v>2</v>
      </c>
      <c r="D3" s="19">
        <f t="shared" ref="D3:AF3" si="0">IF(C3="","",IF(MONTH(C3+1)=1,C3+1,""))</f>
        <v>3</v>
      </c>
      <c r="E3" s="19">
        <f t="shared" si="0"/>
        <v>4</v>
      </c>
      <c r="F3" s="19">
        <f t="shared" si="0"/>
        <v>5</v>
      </c>
      <c r="G3" s="19">
        <f t="shared" si="0"/>
        <v>6</v>
      </c>
      <c r="H3" s="19">
        <f t="shared" si="0"/>
        <v>7</v>
      </c>
      <c r="I3" s="19">
        <f t="shared" si="0"/>
        <v>8</v>
      </c>
      <c r="J3" s="19">
        <f t="shared" si="0"/>
        <v>9</v>
      </c>
      <c r="K3" s="19">
        <f t="shared" si="0"/>
        <v>10</v>
      </c>
      <c r="L3" s="19">
        <f t="shared" si="0"/>
        <v>11</v>
      </c>
      <c r="M3" s="19">
        <f t="shared" si="0"/>
        <v>12</v>
      </c>
      <c r="N3" s="19">
        <f t="shared" si="0"/>
        <v>13</v>
      </c>
      <c r="O3" s="19">
        <f t="shared" si="0"/>
        <v>14</v>
      </c>
      <c r="P3" s="19">
        <f t="shared" si="0"/>
        <v>15</v>
      </c>
      <c r="Q3" s="19">
        <f t="shared" si="0"/>
        <v>16</v>
      </c>
      <c r="R3" s="19">
        <f t="shared" si="0"/>
        <v>17</v>
      </c>
      <c r="S3" s="19">
        <f t="shared" si="0"/>
        <v>18</v>
      </c>
      <c r="T3" s="19">
        <f t="shared" si="0"/>
        <v>19</v>
      </c>
      <c r="U3" s="19">
        <f t="shared" si="0"/>
        <v>20</v>
      </c>
      <c r="V3" s="19">
        <f t="shared" si="0"/>
        <v>21</v>
      </c>
      <c r="W3" s="19">
        <f t="shared" si="0"/>
        <v>22</v>
      </c>
      <c r="X3" s="19">
        <f t="shared" si="0"/>
        <v>23</v>
      </c>
      <c r="Y3" s="19">
        <f t="shared" si="0"/>
        <v>24</v>
      </c>
      <c r="Z3" s="19">
        <f t="shared" si="0"/>
        <v>25</v>
      </c>
      <c r="AA3" s="19">
        <f t="shared" si="0"/>
        <v>26</v>
      </c>
      <c r="AB3" s="19">
        <f t="shared" si="0"/>
        <v>27</v>
      </c>
      <c r="AC3" s="19">
        <f t="shared" si="0"/>
        <v>28</v>
      </c>
      <c r="AD3" s="19">
        <f t="shared" si="0"/>
        <v>29</v>
      </c>
      <c r="AE3" s="19">
        <f t="shared" si="0"/>
        <v>30</v>
      </c>
      <c r="AF3" s="19">
        <f t="shared" si="0"/>
        <v>31</v>
      </c>
      <c r="AG3" s="20" t="s">
        <v>7</v>
      </c>
      <c r="AI3" s="114"/>
      <c r="AJ3" s="109"/>
    </row>
    <row r="4" spans="1:47" s="13" customFormat="1" ht="15" customHeight="1" thickTop="1" thickBot="1" x14ac:dyDescent="0.2">
      <c r="A4" s="44" t="s">
        <v>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45">
        <f>COUNTIF(B4:AF4,"P")+COUNTIF(B4:AF4,"DP")*0.5</f>
        <v>0</v>
      </c>
      <c r="AH4" s="17"/>
      <c r="AI4" s="92"/>
      <c r="AJ4" s="110"/>
      <c r="AK4" s="73"/>
    </row>
    <row r="5" spans="1:47" s="13" customFormat="1" ht="15" customHeight="1" thickTop="1" thickBot="1" x14ac:dyDescent="0.2">
      <c r="A5" s="44" t="s">
        <v>24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45">
        <f t="shared" ref="AG5:AG16" si="1">COUNTIF(B5:AF5,"P")+COUNTIF(B5:AF5,"DP")*0.5</f>
        <v>0</v>
      </c>
      <c r="AH5" s="17"/>
      <c r="AI5" s="100"/>
      <c r="AJ5" s="110"/>
      <c r="AK5" s="35"/>
      <c r="AL5" s="35"/>
      <c r="AM5" s="35"/>
      <c r="AN5" s="35"/>
      <c r="AO5" s="35"/>
      <c r="AP5" s="35"/>
    </row>
    <row r="6" spans="1:47" s="13" customFormat="1" ht="15" customHeight="1" thickTop="1" thickBot="1" x14ac:dyDescent="0.2">
      <c r="A6" s="44" t="s">
        <v>25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45">
        <f t="shared" si="1"/>
        <v>0</v>
      </c>
      <c r="AH6" s="39"/>
      <c r="AI6" s="93"/>
      <c r="AJ6" s="110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</row>
    <row r="7" spans="1:47" s="13" customFormat="1" ht="15" customHeight="1" thickTop="1" thickBot="1" x14ac:dyDescent="0.2">
      <c r="A7" s="44" t="s">
        <v>26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45">
        <f t="shared" si="1"/>
        <v>0</v>
      </c>
      <c r="AH7" s="39"/>
      <c r="AI7" s="86"/>
      <c r="AJ7" s="110"/>
      <c r="AK7" s="73"/>
    </row>
    <row r="8" spans="1:47" s="13" customFormat="1" ht="15" customHeight="1" thickTop="1" thickBot="1" x14ac:dyDescent="0.2">
      <c r="A8" s="44" t="s">
        <v>27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45">
        <f t="shared" si="1"/>
        <v>0</v>
      </c>
      <c r="AH8" s="17"/>
      <c r="AI8" s="101"/>
      <c r="AJ8" s="110"/>
      <c r="AK8" s="73"/>
    </row>
    <row r="9" spans="1:47" s="13" customFormat="1" ht="15" customHeight="1" thickTop="1" thickBot="1" x14ac:dyDescent="0.2">
      <c r="A9" s="44" t="s">
        <v>28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45">
        <f t="shared" si="1"/>
        <v>0</v>
      </c>
      <c r="AH9" s="17"/>
      <c r="AI9" s="87"/>
      <c r="AJ9" s="110"/>
      <c r="AK9" s="73"/>
    </row>
    <row r="10" spans="1:47" s="13" customFormat="1" ht="15" customHeight="1" thickTop="1" thickBot="1" x14ac:dyDescent="0.2">
      <c r="A10" s="44" t="s">
        <v>29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45">
        <f t="shared" si="1"/>
        <v>0</v>
      </c>
      <c r="AH10" s="17"/>
      <c r="AI10" s="101"/>
      <c r="AJ10" s="110"/>
      <c r="AK10" s="73"/>
    </row>
    <row r="11" spans="1:47" s="13" customFormat="1" ht="15" customHeight="1" thickTop="1" thickBot="1" x14ac:dyDescent="0.2">
      <c r="A11" s="44" t="s">
        <v>30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45">
        <f t="shared" si="1"/>
        <v>0</v>
      </c>
      <c r="AH11" s="17"/>
      <c r="AI11" s="89"/>
      <c r="AJ11" s="110"/>
      <c r="AK11" s="73"/>
    </row>
    <row r="12" spans="1:47" s="13" customFormat="1" ht="15" customHeight="1" thickTop="1" thickBot="1" x14ac:dyDescent="0.2">
      <c r="A12" s="44" t="s">
        <v>31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45">
        <f t="shared" si="1"/>
        <v>0</v>
      </c>
      <c r="AH12" s="17"/>
      <c r="AI12" s="103"/>
      <c r="AJ12" s="110"/>
      <c r="AK12" s="73"/>
    </row>
    <row r="13" spans="1:47" s="13" customFormat="1" ht="15" customHeight="1" thickTop="1" thickBot="1" x14ac:dyDescent="0.2">
      <c r="A13" s="44" t="s">
        <v>32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45">
        <f t="shared" si="1"/>
        <v>0</v>
      </c>
      <c r="AH13" s="17"/>
      <c r="AI13" s="105"/>
      <c r="AJ13" s="110"/>
      <c r="AK13" s="73"/>
    </row>
    <row r="14" spans="1:47" s="13" customFormat="1" ht="15" customHeight="1" thickTop="1" thickBot="1" x14ac:dyDescent="0.2">
      <c r="A14" s="44" t="s">
        <v>33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45">
        <f t="shared" si="1"/>
        <v>0</v>
      </c>
      <c r="AH14" s="17"/>
      <c r="AI14" s="91"/>
      <c r="AJ14" s="110"/>
      <c r="AK14" s="73"/>
    </row>
    <row r="15" spans="1:47" s="13" customFormat="1" ht="15" customHeight="1" thickTop="1" thickBot="1" x14ac:dyDescent="0.2">
      <c r="A15" s="44" t="s">
        <v>35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45">
        <f t="shared" si="1"/>
        <v>0</v>
      </c>
      <c r="AH15" s="17"/>
      <c r="AI15" s="107"/>
      <c r="AJ15" s="110"/>
      <c r="AK15" s="73"/>
    </row>
    <row r="16" spans="1:47" s="13" customFormat="1" ht="15" customHeight="1" thickTop="1" thickBot="1" x14ac:dyDescent="0.2">
      <c r="A16" s="44" t="s">
        <v>36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45">
        <f t="shared" si="1"/>
        <v>0</v>
      </c>
      <c r="AH16" s="5"/>
      <c r="AI16" s="85"/>
      <c r="AJ16" s="110"/>
      <c r="AK16" s="73"/>
    </row>
    <row r="17" spans="1:47" s="5" customFormat="1" ht="9.9499999999999993" customHeight="1" thickTop="1" x14ac:dyDescent="0.2">
      <c r="A17" s="32" t="s">
        <v>20</v>
      </c>
      <c r="B17" s="36">
        <f>$B$1</f>
        <v>0</v>
      </c>
      <c r="C17" s="36"/>
      <c r="D17" s="36" t="s">
        <v>1</v>
      </c>
      <c r="E17" s="36">
        <v>2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15"/>
      <c r="AH17" s="37"/>
      <c r="AI17" s="35"/>
      <c r="AJ17" s="73"/>
      <c r="AN17" s="13"/>
    </row>
    <row r="18" spans="1:47" s="16" customFormat="1" ht="35.25" customHeight="1" thickBot="1" x14ac:dyDescent="0.2">
      <c r="A18" s="42" t="s">
        <v>8</v>
      </c>
      <c r="B18" s="21">
        <f>DATE($B$1,2,1)</f>
        <v>32</v>
      </c>
      <c r="C18" s="21">
        <f>IF(B18="","",IF(MONTH(B18+1)=2,B18+1,""))</f>
        <v>33</v>
      </c>
      <c r="D18" s="21">
        <f t="shared" ref="D18:AF18" si="2">IF(C18="","",IF(MONTH(C18+1)=2,C18+1,""))</f>
        <v>34</v>
      </c>
      <c r="E18" s="21">
        <f t="shared" si="2"/>
        <v>35</v>
      </c>
      <c r="F18" s="21">
        <f t="shared" si="2"/>
        <v>36</v>
      </c>
      <c r="G18" s="21">
        <f t="shared" si="2"/>
        <v>37</v>
      </c>
      <c r="H18" s="21">
        <f t="shared" si="2"/>
        <v>38</v>
      </c>
      <c r="I18" s="21">
        <f t="shared" si="2"/>
        <v>39</v>
      </c>
      <c r="J18" s="21">
        <f t="shared" si="2"/>
        <v>40</v>
      </c>
      <c r="K18" s="21">
        <f t="shared" si="2"/>
        <v>41</v>
      </c>
      <c r="L18" s="21">
        <f t="shared" si="2"/>
        <v>42</v>
      </c>
      <c r="M18" s="21">
        <f t="shared" si="2"/>
        <v>43</v>
      </c>
      <c r="N18" s="21">
        <f t="shared" si="2"/>
        <v>44</v>
      </c>
      <c r="O18" s="21">
        <f t="shared" si="2"/>
        <v>45</v>
      </c>
      <c r="P18" s="21">
        <f t="shared" si="2"/>
        <v>46</v>
      </c>
      <c r="Q18" s="21">
        <f t="shared" si="2"/>
        <v>47</v>
      </c>
      <c r="R18" s="21">
        <f t="shared" si="2"/>
        <v>48</v>
      </c>
      <c r="S18" s="21">
        <f t="shared" si="2"/>
        <v>49</v>
      </c>
      <c r="T18" s="21">
        <f t="shared" si="2"/>
        <v>50</v>
      </c>
      <c r="U18" s="21">
        <f t="shared" si="2"/>
        <v>51</v>
      </c>
      <c r="V18" s="21">
        <f t="shared" si="2"/>
        <v>52</v>
      </c>
      <c r="W18" s="21">
        <f t="shared" si="2"/>
        <v>53</v>
      </c>
      <c r="X18" s="21">
        <f t="shared" si="2"/>
        <v>54</v>
      </c>
      <c r="Y18" s="21">
        <f t="shared" si="2"/>
        <v>55</v>
      </c>
      <c r="Z18" s="21">
        <f t="shared" si="2"/>
        <v>56</v>
      </c>
      <c r="AA18" s="21">
        <f t="shared" si="2"/>
        <v>57</v>
      </c>
      <c r="AB18" s="21">
        <f t="shared" si="2"/>
        <v>58</v>
      </c>
      <c r="AC18" s="21">
        <f t="shared" si="2"/>
        <v>59</v>
      </c>
      <c r="AD18" s="21">
        <f t="shared" si="2"/>
        <v>60</v>
      </c>
      <c r="AE18" s="21" t="str">
        <f t="shared" si="2"/>
        <v/>
      </c>
      <c r="AF18" s="21" t="str">
        <f t="shared" si="2"/>
        <v/>
      </c>
      <c r="AG18" s="22" t="s">
        <v>7</v>
      </c>
      <c r="AH18" s="38"/>
      <c r="AI18" s="72"/>
      <c r="AJ18" s="111"/>
      <c r="AK18" s="74"/>
      <c r="AN18" s="13"/>
    </row>
    <row r="19" spans="1:47" s="17" customFormat="1" ht="15" customHeight="1" thickTop="1" thickBot="1" x14ac:dyDescent="0.2">
      <c r="A19" s="44" t="str">
        <f>A4</f>
        <v>GAGA 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45">
        <f>COUNTIF(B19:AD19,"P")+COUNTIF(B19:AD19,"DP")*0.5+AG4</f>
        <v>0</v>
      </c>
      <c r="AI19" s="92"/>
      <c r="AJ19" s="110"/>
      <c r="AK19" s="75"/>
    </row>
    <row r="20" spans="1:47" s="17" customFormat="1" ht="15" customHeight="1" thickTop="1" thickBot="1" x14ac:dyDescent="0.2">
      <c r="A20" s="44" t="str">
        <f t="shared" ref="A20:A31" si="3">A5</f>
        <v>GAGA 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45">
        <f t="shared" ref="AG20:AG31" si="4">COUNTIF(B20:AD20,"P")+COUNTIF(B20:AD20,"DP")*0.5+AG5</f>
        <v>0</v>
      </c>
      <c r="AI20" s="100"/>
      <c r="AJ20" s="110"/>
      <c r="AK20" s="75"/>
    </row>
    <row r="21" spans="1:47" s="17" customFormat="1" ht="15" customHeight="1" thickTop="1" thickBot="1" x14ac:dyDescent="0.2">
      <c r="A21" s="44" t="str">
        <f t="shared" si="3"/>
        <v>GAGA 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45">
        <f t="shared" si="4"/>
        <v>0</v>
      </c>
      <c r="AH21" s="39"/>
      <c r="AI21" s="93"/>
      <c r="AJ21" s="110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</row>
    <row r="22" spans="1:47" s="17" customFormat="1" ht="15" customHeight="1" thickTop="1" thickBot="1" x14ac:dyDescent="0.2">
      <c r="A22" s="44" t="str">
        <f t="shared" si="3"/>
        <v>GAGA 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45">
        <f t="shared" si="4"/>
        <v>0</v>
      </c>
      <c r="AH22" s="39"/>
      <c r="AI22" s="86"/>
      <c r="AJ22" s="110"/>
      <c r="AK22" s="75"/>
    </row>
    <row r="23" spans="1:47" s="17" customFormat="1" ht="15" customHeight="1" thickTop="1" thickBot="1" x14ac:dyDescent="0.2">
      <c r="A23" s="44" t="str">
        <f t="shared" si="3"/>
        <v>GAGA 5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45">
        <f t="shared" si="4"/>
        <v>0</v>
      </c>
      <c r="AI23" s="102"/>
      <c r="AJ23" s="111"/>
      <c r="AK23" s="75"/>
    </row>
    <row r="24" spans="1:47" s="17" customFormat="1" ht="15" customHeight="1" thickTop="1" thickBot="1" x14ac:dyDescent="0.2">
      <c r="A24" s="44" t="str">
        <f t="shared" si="3"/>
        <v>GAGA 6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45">
        <f t="shared" si="4"/>
        <v>0</v>
      </c>
      <c r="AI24" s="88"/>
      <c r="AJ24" s="111"/>
      <c r="AK24" s="75"/>
    </row>
    <row r="25" spans="1:47" s="17" customFormat="1" ht="15" customHeight="1" thickTop="1" thickBot="1" x14ac:dyDescent="0.2">
      <c r="A25" s="44" t="str">
        <f t="shared" si="3"/>
        <v>GAGA 7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45">
        <f t="shared" si="4"/>
        <v>0</v>
      </c>
      <c r="AI25" s="102"/>
      <c r="AJ25" s="111"/>
      <c r="AK25" s="75"/>
    </row>
    <row r="26" spans="1:47" s="17" customFormat="1" ht="15" customHeight="1" thickTop="1" thickBot="1" x14ac:dyDescent="0.2">
      <c r="A26" s="44" t="str">
        <f t="shared" si="3"/>
        <v>GAGA 8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45">
        <f t="shared" si="4"/>
        <v>0</v>
      </c>
      <c r="AI26" s="90"/>
      <c r="AJ26" s="111"/>
      <c r="AK26" s="75"/>
    </row>
    <row r="27" spans="1:47" s="17" customFormat="1" ht="15" customHeight="1" thickTop="1" thickBot="1" x14ac:dyDescent="0.2">
      <c r="A27" s="44" t="str">
        <f t="shared" si="3"/>
        <v>GAGA 9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45">
        <f t="shared" si="4"/>
        <v>0</v>
      </c>
      <c r="AI27" s="104"/>
      <c r="AJ27" s="111"/>
      <c r="AK27" s="75"/>
    </row>
    <row r="28" spans="1:47" s="17" customFormat="1" ht="15" customHeight="1" thickTop="1" thickBot="1" x14ac:dyDescent="0.2">
      <c r="A28" s="44" t="str">
        <f t="shared" si="3"/>
        <v>GAGA 10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45">
        <f t="shared" si="4"/>
        <v>0</v>
      </c>
      <c r="AI28" s="106"/>
      <c r="AJ28" s="111"/>
      <c r="AK28" s="75"/>
    </row>
    <row r="29" spans="1:47" s="17" customFormat="1" ht="15" customHeight="1" thickTop="1" thickBot="1" x14ac:dyDescent="0.2">
      <c r="A29" s="44" t="str">
        <f t="shared" si="3"/>
        <v>GAGA 11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45">
        <f t="shared" si="4"/>
        <v>0</v>
      </c>
      <c r="AI29" s="99"/>
      <c r="AJ29" s="111"/>
      <c r="AK29" s="75"/>
    </row>
    <row r="30" spans="1:47" s="17" customFormat="1" ht="15" customHeight="1" thickTop="1" thickBot="1" x14ac:dyDescent="0.2">
      <c r="A30" s="44" t="str">
        <f t="shared" si="3"/>
        <v>GAGA 12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45">
        <f t="shared" si="4"/>
        <v>0</v>
      </c>
      <c r="AI30" s="108"/>
      <c r="AJ30" s="111"/>
      <c r="AK30" s="75"/>
    </row>
    <row r="31" spans="1:47" s="17" customFormat="1" ht="15" customHeight="1" thickTop="1" thickBot="1" x14ac:dyDescent="0.2">
      <c r="A31" s="44" t="str">
        <f t="shared" si="3"/>
        <v>GAGA 13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45">
        <f t="shared" si="4"/>
        <v>0</v>
      </c>
      <c r="AH31" s="5"/>
      <c r="AI31" s="85"/>
      <c r="AJ31" s="110"/>
      <c r="AK31" s="75"/>
    </row>
    <row r="32" spans="1:47" s="5" customFormat="1" ht="9.9499999999999993" customHeight="1" thickTop="1" x14ac:dyDescent="0.2">
      <c r="A32" s="32" t="s">
        <v>0</v>
      </c>
      <c r="B32" s="11">
        <f>$B$1</f>
        <v>0</v>
      </c>
      <c r="C32" s="11"/>
      <c r="D32" s="11" t="s">
        <v>1</v>
      </c>
      <c r="E32" s="11">
        <v>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5"/>
      <c r="AI32" s="68"/>
      <c r="AJ32" s="111"/>
    </row>
    <row r="33" spans="1:47" s="16" customFormat="1" ht="35.25" customHeight="1" thickBot="1" x14ac:dyDescent="0.2">
      <c r="A33" s="42" t="s">
        <v>9</v>
      </c>
      <c r="B33" s="21">
        <f>DATE($B$1,3,1)</f>
        <v>61</v>
      </c>
      <c r="C33" s="21">
        <f>IF(B33="","",IF(MONTH(B33+1)=3,B33+1,""))</f>
        <v>62</v>
      </c>
      <c r="D33" s="21">
        <f t="shared" ref="D33:AF33" si="5">IF(C33="","",IF(MONTH(C33+1)=3,C33+1,""))</f>
        <v>63</v>
      </c>
      <c r="E33" s="21">
        <f t="shared" si="5"/>
        <v>64</v>
      </c>
      <c r="F33" s="21">
        <f t="shared" si="5"/>
        <v>65</v>
      </c>
      <c r="G33" s="21">
        <f t="shared" si="5"/>
        <v>66</v>
      </c>
      <c r="H33" s="21">
        <f t="shared" si="5"/>
        <v>67</v>
      </c>
      <c r="I33" s="21">
        <f t="shared" si="5"/>
        <v>68</v>
      </c>
      <c r="J33" s="21">
        <f t="shared" si="5"/>
        <v>69</v>
      </c>
      <c r="K33" s="21">
        <f t="shared" si="5"/>
        <v>70</v>
      </c>
      <c r="L33" s="21">
        <f t="shared" si="5"/>
        <v>71</v>
      </c>
      <c r="M33" s="21">
        <f t="shared" si="5"/>
        <v>72</v>
      </c>
      <c r="N33" s="21">
        <f t="shared" si="5"/>
        <v>73</v>
      </c>
      <c r="O33" s="21">
        <f t="shared" si="5"/>
        <v>74</v>
      </c>
      <c r="P33" s="21">
        <f t="shared" si="5"/>
        <v>75</v>
      </c>
      <c r="Q33" s="21">
        <f t="shared" si="5"/>
        <v>76</v>
      </c>
      <c r="R33" s="21">
        <f t="shared" si="5"/>
        <v>77</v>
      </c>
      <c r="S33" s="21">
        <f t="shared" si="5"/>
        <v>78</v>
      </c>
      <c r="T33" s="21">
        <f t="shared" si="5"/>
        <v>79</v>
      </c>
      <c r="U33" s="21">
        <f t="shared" si="5"/>
        <v>80</v>
      </c>
      <c r="V33" s="21">
        <f t="shared" si="5"/>
        <v>81</v>
      </c>
      <c r="W33" s="21">
        <f t="shared" si="5"/>
        <v>82</v>
      </c>
      <c r="X33" s="21">
        <f t="shared" si="5"/>
        <v>83</v>
      </c>
      <c r="Y33" s="21">
        <f t="shared" si="5"/>
        <v>84</v>
      </c>
      <c r="Z33" s="21">
        <f t="shared" si="5"/>
        <v>85</v>
      </c>
      <c r="AA33" s="21">
        <f t="shared" si="5"/>
        <v>86</v>
      </c>
      <c r="AB33" s="21">
        <f t="shared" si="5"/>
        <v>87</v>
      </c>
      <c r="AC33" s="21">
        <f t="shared" si="5"/>
        <v>88</v>
      </c>
      <c r="AD33" s="21">
        <f t="shared" si="5"/>
        <v>89</v>
      </c>
      <c r="AE33" s="21">
        <f t="shared" si="5"/>
        <v>90</v>
      </c>
      <c r="AF33" s="21">
        <f t="shared" si="5"/>
        <v>91</v>
      </c>
      <c r="AG33" s="22" t="s">
        <v>7</v>
      </c>
      <c r="AI33" s="71"/>
      <c r="AJ33" s="111"/>
      <c r="AK33" s="74"/>
    </row>
    <row r="34" spans="1:47" s="17" customFormat="1" ht="15" customHeight="1" thickTop="1" thickBot="1" x14ac:dyDescent="0.2">
      <c r="A34" s="44" t="str">
        <f>A19</f>
        <v>GAGA 1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45">
        <f>COUNTIF(B34:AF34,"P")+COUNTIF(B34:AF34,"DP")*0.5+AG19</f>
        <v>0</v>
      </c>
      <c r="AI34" s="92"/>
      <c r="AJ34" s="110"/>
      <c r="AK34" s="75"/>
    </row>
    <row r="35" spans="1:47" s="17" customFormat="1" ht="15" customHeight="1" thickTop="1" thickBot="1" x14ac:dyDescent="0.2">
      <c r="A35" s="44" t="str">
        <f t="shared" ref="A35:A46" si="6">A20</f>
        <v>GAGA 2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45">
        <f t="shared" ref="AG35:AG46" si="7">COUNTIF(B35:AF35,"P")+COUNTIF(B35:AF35,"DP")*0.5+AG20</f>
        <v>0</v>
      </c>
      <c r="AI35" s="100"/>
      <c r="AJ35" s="110"/>
      <c r="AK35" s="75"/>
    </row>
    <row r="36" spans="1:47" s="17" customFormat="1" ht="15" customHeight="1" thickTop="1" thickBot="1" x14ac:dyDescent="0.2">
      <c r="A36" s="44" t="str">
        <f t="shared" si="6"/>
        <v>GAGA 3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45">
        <f t="shared" si="7"/>
        <v>0</v>
      </c>
      <c r="AH36" s="39"/>
      <c r="AI36" s="93"/>
      <c r="AJ36" s="110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</row>
    <row r="37" spans="1:47" s="17" customFormat="1" ht="15" customHeight="1" thickTop="1" thickBot="1" x14ac:dyDescent="0.2">
      <c r="A37" s="44" t="str">
        <f t="shared" si="6"/>
        <v>GAGA 4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45">
        <f t="shared" si="7"/>
        <v>0</v>
      </c>
      <c r="AH37" s="39"/>
      <c r="AI37" s="86"/>
      <c r="AJ37" s="110"/>
      <c r="AK37" s="39"/>
      <c r="AL37" s="39"/>
      <c r="AM37" s="39"/>
      <c r="AN37" s="39"/>
      <c r="AO37" s="39"/>
      <c r="AP37" s="39"/>
    </row>
    <row r="38" spans="1:47" s="17" customFormat="1" ht="15" customHeight="1" thickTop="1" thickBot="1" x14ac:dyDescent="0.2">
      <c r="A38" s="44" t="str">
        <f t="shared" si="6"/>
        <v>GAGA 5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45">
        <f t="shared" si="7"/>
        <v>0</v>
      </c>
      <c r="AI38" s="102"/>
      <c r="AJ38" s="111"/>
      <c r="AK38" s="75"/>
    </row>
    <row r="39" spans="1:47" s="17" customFormat="1" ht="15" customHeight="1" thickTop="1" thickBot="1" x14ac:dyDescent="0.2">
      <c r="A39" s="44" t="str">
        <f t="shared" si="6"/>
        <v>GAGA 6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45">
        <f t="shared" si="7"/>
        <v>0</v>
      </c>
      <c r="AI39" s="88"/>
      <c r="AJ39" s="111"/>
      <c r="AK39" s="75"/>
    </row>
    <row r="40" spans="1:47" s="17" customFormat="1" ht="15" customHeight="1" thickTop="1" thickBot="1" x14ac:dyDescent="0.2">
      <c r="A40" s="44" t="str">
        <f t="shared" si="6"/>
        <v>GAGA 7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45">
        <f t="shared" si="7"/>
        <v>0</v>
      </c>
      <c r="AI40" s="102"/>
      <c r="AJ40" s="111"/>
      <c r="AK40" s="75"/>
    </row>
    <row r="41" spans="1:47" s="17" customFormat="1" ht="15" customHeight="1" thickTop="1" thickBot="1" x14ac:dyDescent="0.2">
      <c r="A41" s="44" t="str">
        <f t="shared" si="6"/>
        <v>GAGA 8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45">
        <f t="shared" si="7"/>
        <v>0</v>
      </c>
      <c r="AI41" s="90"/>
      <c r="AJ41" s="111"/>
      <c r="AK41" s="75"/>
    </row>
    <row r="42" spans="1:47" s="17" customFormat="1" ht="15" customHeight="1" thickTop="1" thickBot="1" x14ac:dyDescent="0.2">
      <c r="A42" s="44" t="str">
        <f t="shared" si="6"/>
        <v>GAGA 9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45">
        <f t="shared" si="7"/>
        <v>0</v>
      </c>
      <c r="AI42" s="104"/>
      <c r="AJ42" s="111"/>
      <c r="AK42" s="75"/>
    </row>
    <row r="43" spans="1:47" s="17" customFormat="1" ht="15" customHeight="1" thickTop="1" thickBot="1" x14ac:dyDescent="0.2">
      <c r="A43" s="44" t="str">
        <f t="shared" si="6"/>
        <v>GAGA 10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45">
        <f t="shared" si="7"/>
        <v>0</v>
      </c>
      <c r="AI43" s="106"/>
      <c r="AJ43" s="111"/>
      <c r="AK43" s="75"/>
    </row>
    <row r="44" spans="1:47" s="17" customFormat="1" ht="15" customHeight="1" thickTop="1" thickBot="1" x14ac:dyDescent="0.2">
      <c r="A44" s="44" t="str">
        <f t="shared" si="6"/>
        <v>GAGA 11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45">
        <f t="shared" si="7"/>
        <v>0</v>
      </c>
      <c r="AI44" s="99"/>
      <c r="AJ44" s="111"/>
      <c r="AK44" s="75"/>
    </row>
    <row r="45" spans="1:47" s="17" customFormat="1" ht="15" customHeight="1" thickTop="1" thickBot="1" x14ac:dyDescent="0.2">
      <c r="A45" s="44" t="str">
        <f t="shared" si="6"/>
        <v>GAGA 12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45">
        <f t="shared" si="7"/>
        <v>0</v>
      </c>
      <c r="AI45" s="108"/>
      <c r="AJ45" s="111"/>
      <c r="AK45" s="75"/>
    </row>
    <row r="46" spans="1:47" s="17" customFormat="1" ht="15" customHeight="1" thickTop="1" thickBot="1" x14ac:dyDescent="0.2">
      <c r="A46" s="44" t="str">
        <f t="shared" si="6"/>
        <v>GAGA 13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45">
        <f t="shared" si="7"/>
        <v>0</v>
      </c>
      <c r="AH46" s="5"/>
      <c r="AI46" s="85"/>
      <c r="AJ46" s="110"/>
      <c r="AK46" s="75"/>
    </row>
    <row r="47" spans="1:47" s="17" customFormat="1" ht="5.0999999999999996" customHeight="1" thickTop="1" x14ac:dyDescent="0.15">
      <c r="A47" s="33"/>
      <c r="B47" s="24">
        <f>B49</f>
        <v>92</v>
      </c>
      <c r="C47" s="23"/>
      <c r="D47" s="23"/>
      <c r="E47" s="23"/>
      <c r="F47" s="23"/>
      <c r="G47" s="23"/>
      <c r="H47" s="23"/>
      <c r="I47" s="23"/>
      <c r="J47" s="4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I47" s="69"/>
      <c r="AJ47" s="111"/>
      <c r="AK47" s="75"/>
    </row>
    <row r="48" spans="1:47" ht="24" customHeight="1" x14ac:dyDescent="0.15">
      <c r="A48" s="121" t="s">
        <v>19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3">
        <f>B49</f>
        <v>92</v>
      </c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4"/>
      <c r="AI48" s="70"/>
      <c r="AJ48" s="111"/>
    </row>
    <row r="49" spans="1:42" s="16" customFormat="1" ht="35.25" customHeight="1" thickBot="1" x14ac:dyDescent="0.2">
      <c r="A49" s="42" t="s">
        <v>10</v>
      </c>
      <c r="B49" s="21">
        <f>DATE($B$1,4,1)</f>
        <v>92</v>
      </c>
      <c r="C49" s="21">
        <f>IF(B49="","",IF(MONTH(B49+1)=4,B49+1,""))</f>
        <v>93</v>
      </c>
      <c r="D49" s="21">
        <f t="shared" ref="D49:AF49" si="8">IF(C49="","",IF(MONTH(C49+1)=4,C49+1,""))</f>
        <v>94</v>
      </c>
      <c r="E49" s="21">
        <f t="shared" si="8"/>
        <v>95</v>
      </c>
      <c r="F49" s="21">
        <f t="shared" si="8"/>
        <v>96</v>
      </c>
      <c r="G49" s="21">
        <f t="shared" si="8"/>
        <v>97</v>
      </c>
      <c r="H49" s="21">
        <f t="shared" si="8"/>
        <v>98</v>
      </c>
      <c r="I49" s="21">
        <f t="shared" si="8"/>
        <v>99</v>
      </c>
      <c r="J49" s="21">
        <f t="shared" si="8"/>
        <v>100</v>
      </c>
      <c r="K49" s="21">
        <f t="shared" si="8"/>
        <v>101</v>
      </c>
      <c r="L49" s="21">
        <f t="shared" si="8"/>
        <v>102</v>
      </c>
      <c r="M49" s="21">
        <f t="shared" si="8"/>
        <v>103</v>
      </c>
      <c r="N49" s="21">
        <f t="shared" si="8"/>
        <v>104</v>
      </c>
      <c r="O49" s="21">
        <f t="shared" si="8"/>
        <v>105</v>
      </c>
      <c r="P49" s="21">
        <f t="shared" si="8"/>
        <v>106</v>
      </c>
      <c r="Q49" s="21">
        <f t="shared" si="8"/>
        <v>107</v>
      </c>
      <c r="R49" s="21">
        <f t="shared" si="8"/>
        <v>108</v>
      </c>
      <c r="S49" s="21">
        <f t="shared" si="8"/>
        <v>109</v>
      </c>
      <c r="T49" s="21">
        <f t="shared" si="8"/>
        <v>110</v>
      </c>
      <c r="U49" s="21">
        <f t="shared" si="8"/>
        <v>111</v>
      </c>
      <c r="V49" s="21">
        <f t="shared" si="8"/>
        <v>112</v>
      </c>
      <c r="W49" s="21">
        <f t="shared" si="8"/>
        <v>113</v>
      </c>
      <c r="X49" s="21">
        <f t="shared" si="8"/>
        <v>114</v>
      </c>
      <c r="Y49" s="21">
        <f t="shared" si="8"/>
        <v>115</v>
      </c>
      <c r="Z49" s="21">
        <f t="shared" si="8"/>
        <v>116</v>
      </c>
      <c r="AA49" s="21">
        <f t="shared" si="8"/>
        <v>117</v>
      </c>
      <c r="AB49" s="21">
        <f t="shared" si="8"/>
        <v>118</v>
      </c>
      <c r="AC49" s="21">
        <f t="shared" si="8"/>
        <v>119</v>
      </c>
      <c r="AD49" s="21">
        <f t="shared" si="8"/>
        <v>120</v>
      </c>
      <c r="AE49" s="21">
        <f t="shared" si="8"/>
        <v>121</v>
      </c>
      <c r="AF49" s="21" t="str">
        <f t="shared" si="8"/>
        <v/>
      </c>
      <c r="AG49" s="22" t="s">
        <v>7</v>
      </c>
      <c r="AI49" s="71"/>
      <c r="AJ49" s="111"/>
      <c r="AK49" s="74"/>
    </row>
    <row r="50" spans="1:42" s="17" customFormat="1" ht="15" customHeight="1" thickTop="1" thickBot="1" x14ac:dyDescent="0.2">
      <c r="A50" s="44" t="str">
        <f>A34</f>
        <v>GAGA 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45">
        <f>COUNTIF(B50:AE50,"P")+COUNTIF(B50:AE50,"DP")*0.5+AG34</f>
        <v>0</v>
      </c>
      <c r="AI50" s="92"/>
      <c r="AJ50" s="110"/>
      <c r="AK50" s="75"/>
    </row>
    <row r="51" spans="1:42" s="17" customFormat="1" ht="15" customHeight="1" thickTop="1" thickBot="1" x14ac:dyDescent="0.2">
      <c r="A51" s="44" t="str">
        <f t="shared" ref="A51:A62" si="9">A35</f>
        <v>GAGA 2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45">
        <f t="shared" ref="AG51:AG62" si="10">COUNTIF(B51:AE51,"P")+COUNTIF(B51:AE51,"DP")*0.5+AG35</f>
        <v>0</v>
      </c>
      <c r="AI51" s="100"/>
      <c r="AJ51" s="110"/>
      <c r="AK51" s="75"/>
    </row>
    <row r="52" spans="1:42" s="17" customFormat="1" ht="15" customHeight="1" thickTop="1" thickBot="1" x14ac:dyDescent="0.2">
      <c r="A52" s="44" t="str">
        <f t="shared" si="9"/>
        <v>GAGA 3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45">
        <f t="shared" si="10"/>
        <v>0</v>
      </c>
      <c r="AH52" s="39"/>
      <c r="AI52" s="93"/>
      <c r="AJ52" s="110"/>
      <c r="AK52" s="75"/>
    </row>
    <row r="53" spans="1:42" s="17" customFormat="1" ht="15" customHeight="1" thickTop="1" thickBot="1" x14ac:dyDescent="0.2">
      <c r="A53" s="44" t="str">
        <f t="shared" si="9"/>
        <v>GAGA 4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45">
        <f t="shared" si="10"/>
        <v>0</v>
      </c>
      <c r="AH53" s="39"/>
      <c r="AI53" s="86"/>
      <c r="AJ53" s="110"/>
      <c r="AK53" s="75"/>
    </row>
    <row r="54" spans="1:42" s="17" customFormat="1" ht="15" customHeight="1" thickTop="1" thickBot="1" x14ac:dyDescent="0.2">
      <c r="A54" s="44" t="str">
        <f t="shared" si="9"/>
        <v>GAGA 5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45">
        <f t="shared" si="10"/>
        <v>0</v>
      </c>
      <c r="AH54" s="39"/>
      <c r="AI54" s="102"/>
      <c r="AJ54" s="111"/>
      <c r="AK54" s="39"/>
      <c r="AL54" s="39"/>
      <c r="AM54" s="39"/>
      <c r="AN54" s="39"/>
      <c r="AO54" s="39"/>
      <c r="AP54" s="39"/>
    </row>
    <row r="55" spans="1:42" s="17" customFormat="1" ht="15" customHeight="1" thickTop="1" thickBot="1" x14ac:dyDescent="0.2">
      <c r="A55" s="44" t="str">
        <f t="shared" si="9"/>
        <v>GAGA 6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45">
        <f t="shared" si="10"/>
        <v>0</v>
      </c>
      <c r="AI55" s="88"/>
      <c r="AJ55" s="111"/>
      <c r="AK55" s="75"/>
    </row>
    <row r="56" spans="1:42" s="17" customFormat="1" ht="15" customHeight="1" thickTop="1" thickBot="1" x14ac:dyDescent="0.2">
      <c r="A56" s="44" t="str">
        <f t="shared" si="9"/>
        <v>GAGA 7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45">
        <f t="shared" si="10"/>
        <v>0</v>
      </c>
      <c r="AI56" s="102"/>
      <c r="AJ56" s="111"/>
      <c r="AK56" s="75"/>
    </row>
    <row r="57" spans="1:42" s="17" customFormat="1" ht="15" customHeight="1" thickTop="1" thickBot="1" x14ac:dyDescent="0.2">
      <c r="A57" s="44" t="str">
        <f t="shared" si="9"/>
        <v>GAGA 8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45">
        <f t="shared" si="10"/>
        <v>0</v>
      </c>
      <c r="AI57" s="90"/>
      <c r="AJ57" s="111"/>
      <c r="AK57" s="75"/>
    </row>
    <row r="58" spans="1:42" s="17" customFormat="1" ht="15" customHeight="1" thickTop="1" thickBot="1" x14ac:dyDescent="0.2">
      <c r="A58" s="44" t="str">
        <f t="shared" si="9"/>
        <v>GAGA 9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45">
        <f t="shared" si="10"/>
        <v>0</v>
      </c>
      <c r="AI58" s="104"/>
      <c r="AJ58" s="111"/>
      <c r="AK58" s="75"/>
    </row>
    <row r="59" spans="1:42" s="17" customFormat="1" ht="15" customHeight="1" thickTop="1" thickBot="1" x14ac:dyDescent="0.2">
      <c r="A59" s="44" t="str">
        <f t="shared" si="9"/>
        <v>GAGA 10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45">
        <f t="shared" si="10"/>
        <v>0</v>
      </c>
      <c r="AI59" s="106"/>
      <c r="AJ59" s="111"/>
      <c r="AK59" s="75"/>
    </row>
    <row r="60" spans="1:42" s="17" customFormat="1" ht="15" customHeight="1" thickTop="1" thickBot="1" x14ac:dyDescent="0.2">
      <c r="A60" s="44" t="str">
        <f t="shared" si="9"/>
        <v>GAGA 11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45">
        <f t="shared" si="10"/>
        <v>0</v>
      </c>
      <c r="AI60" s="99"/>
      <c r="AJ60" s="111"/>
      <c r="AK60" s="75"/>
    </row>
    <row r="61" spans="1:42" s="17" customFormat="1" ht="15" customHeight="1" thickTop="1" thickBot="1" x14ac:dyDescent="0.2">
      <c r="A61" s="44" t="str">
        <f t="shared" si="9"/>
        <v>GAGA 12</v>
      </c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45">
        <f t="shared" si="10"/>
        <v>0</v>
      </c>
      <c r="AI61" s="108"/>
      <c r="AJ61" s="111"/>
      <c r="AK61" s="75"/>
    </row>
    <row r="62" spans="1:42" s="17" customFormat="1" ht="15" customHeight="1" thickTop="1" thickBot="1" x14ac:dyDescent="0.2">
      <c r="A62" s="44" t="str">
        <f t="shared" si="9"/>
        <v>GAGA 13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45">
        <f t="shared" si="10"/>
        <v>0</v>
      </c>
      <c r="AI62" s="85"/>
      <c r="AJ62" s="110"/>
      <c r="AK62" s="75"/>
    </row>
    <row r="63" spans="1:42" s="5" customFormat="1" ht="13.5" thickTop="1" x14ac:dyDescent="0.2">
      <c r="A63" s="32" t="s">
        <v>0</v>
      </c>
      <c r="B63" s="11">
        <f>$B$1</f>
        <v>0</v>
      </c>
      <c r="C63" s="11"/>
      <c r="D63" s="11" t="s">
        <v>1</v>
      </c>
      <c r="E63" s="11">
        <v>5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5"/>
      <c r="AI63" s="68"/>
      <c r="AJ63" s="111"/>
    </row>
    <row r="64" spans="1:42" s="16" customFormat="1" ht="35.25" customHeight="1" thickBot="1" x14ac:dyDescent="0.2">
      <c r="A64" s="42" t="s">
        <v>11</v>
      </c>
      <c r="B64" s="21">
        <f>DATE(B63,5,1)</f>
        <v>122</v>
      </c>
      <c r="C64" s="21">
        <f>IF(B64="","",IF(MONTH(B64+1)=5,B64+1,""))</f>
        <v>123</v>
      </c>
      <c r="D64" s="21">
        <f t="shared" ref="D64:AF64" si="11">IF(C64="","",IF(MONTH(C64+1)=5,C64+1,""))</f>
        <v>124</v>
      </c>
      <c r="E64" s="21">
        <f t="shared" si="11"/>
        <v>125</v>
      </c>
      <c r="F64" s="21">
        <f t="shared" si="11"/>
        <v>126</v>
      </c>
      <c r="G64" s="21">
        <f t="shared" si="11"/>
        <v>127</v>
      </c>
      <c r="H64" s="21">
        <f t="shared" si="11"/>
        <v>128</v>
      </c>
      <c r="I64" s="21">
        <f t="shared" si="11"/>
        <v>129</v>
      </c>
      <c r="J64" s="21">
        <f t="shared" si="11"/>
        <v>130</v>
      </c>
      <c r="K64" s="21">
        <f t="shared" si="11"/>
        <v>131</v>
      </c>
      <c r="L64" s="21">
        <f t="shared" si="11"/>
        <v>132</v>
      </c>
      <c r="M64" s="21">
        <f t="shared" si="11"/>
        <v>133</v>
      </c>
      <c r="N64" s="21">
        <f t="shared" si="11"/>
        <v>134</v>
      </c>
      <c r="O64" s="21">
        <f t="shared" si="11"/>
        <v>135</v>
      </c>
      <c r="P64" s="21">
        <f t="shared" si="11"/>
        <v>136</v>
      </c>
      <c r="Q64" s="21">
        <f t="shared" si="11"/>
        <v>137</v>
      </c>
      <c r="R64" s="21">
        <f t="shared" si="11"/>
        <v>138</v>
      </c>
      <c r="S64" s="21">
        <f t="shared" si="11"/>
        <v>139</v>
      </c>
      <c r="T64" s="21">
        <f t="shared" si="11"/>
        <v>140</v>
      </c>
      <c r="U64" s="21">
        <f t="shared" si="11"/>
        <v>141</v>
      </c>
      <c r="V64" s="21">
        <f t="shared" si="11"/>
        <v>142</v>
      </c>
      <c r="W64" s="21">
        <f t="shared" si="11"/>
        <v>143</v>
      </c>
      <c r="X64" s="21">
        <f t="shared" si="11"/>
        <v>144</v>
      </c>
      <c r="Y64" s="21">
        <f t="shared" si="11"/>
        <v>145</v>
      </c>
      <c r="Z64" s="21">
        <f t="shared" si="11"/>
        <v>146</v>
      </c>
      <c r="AA64" s="21">
        <f t="shared" si="11"/>
        <v>147</v>
      </c>
      <c r="AB64" s="21">
        <f t="shared" si="11"/>
        <v>148</v>
      </c>
      <c r="AC64" s="21">
        <f t="shared" si="11"/>
        <v>149</v>
      </c>
      <c r="AD64" s="21">
        <f t="shared" si="11"/>
        <v>150</v>
      </c>
      <c r="AE64" s="21">
        <f t="shared" si="11"/>
        <v>151</v>
      </c>
      <c r="AF64" s="21">
        <f t="shared" si="11"/>
        <v>152</v>
      </c>
      <c r="AG64" s="22" t="s">
        <v>7</v>
      </c>
      <c r="AI64" s="71"/>
      <c r="AJ64" s="111"/>
      <c r="AK64" s="74"/>
    </row>
    <row r="65" spans="1:42" s="17" customFormat="1" ht="15" customHeight="1" thickTop="1" thickBot="1" x14ac:dyDescent="0.2">
      <c r="A65" s="44" t="str">
        <f>A50</f>
        <v>GAGA 1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45">
        <f>COUNTIF(B65:AF65,"P")+COUNTIF(B65:AF65,"DP")*0.5+AG50</f>
        <v>0</v>
      </c>
      <c r="AI65" s="92"/>
      <c r="AJ65" s="110"/>
      <c r="AK65" s="75"/>
    </row>
    <row r="66" spans="1:42" s="17" customFormat="1" ht="15" customHeight="1" thickTop="1" thickBot="1" x14ac:dyDescent="0.2">
      <c r="A66" s="44" t="str">
        <f t="shared" ref="A66:A77" si="12">A51</f>
        <v>GAGA 2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45">
        <f t="shared" ref="AG66:AG77" si="13">COUNTIF(B66:AF66,"P")+COUNTIF(B66:AF66,"DP")*0.5+AG51</f>
        <v>0</v>
      </c>
      <c r="AI66" s="100"/>
      <c r="AJ66" s="110"/>
      <c r="AK66" s="75"/>
    </row>
    <row r="67" spans="1:42" s="17" customFormat="1" ht="15" customHeight="1" thickTop="1" thickBot="1" x14ac:dyDescent="0.2">
      <c r="A67" s="44" t="str">
        <f t="shared" si="12"/>
        <v>GAGA 3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45">
        <f t="shared" si="13"/>
        <v>0</v>
      </c>
      <c r="AH67" s="39"/>
      <c r="AI67" s="93"/>
      <c r="AJ67" s="110"/>
      <c r="AK67" s="75"/>
    </row>
    <row r="68" spans="1:42" s="17" customFormat="1" ht="15" customHeight="1" thickTop="1" thickBot="1" x14ac:dyDescent="0.2">
      <c r="A68" s="44" t="str">
        <f t="shared" si="12"/>
        <v>GAGA 4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45">
        <f t="shared" si="13"/>
        <v>0</v>
      </c>
      <c r="AI68" s="86"/>
      <c r="AJ68" s="110"/>
      <c r="AK68" s="75"/>
    </row>
    <row r="69" spans="1:42" s="17" customFormat="1" ht="15" customHeight="1" thickTop="1" thickBot="1" x14ac:dyDescent="0.2">
      <c r="A69" s="44" t="str">
        <f t="shared" si="12"/>
        <v>GAGA 5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45">
        <f t="shared" si="13"/>
        <v>0</v>
      </c>
      <c r="AI69" s="102"/>
      <c r="AJ69" s="111"/>
      <c r="AK69" s="75"/>
    </row>
    <row r="70" spans="1:42" s="17" customFormat="1" ht="15" customHeight="1" thickTop="1" thickBot="1" x14ac:dyDescent="0.2">
      <c r="A70" s="44" t="str">
        <f t="shared" si="12"/>
        <v>GAGA 6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45">
        <f t="shared" si="13"/>
        <v>0</v>
      </c>
      <c r="AH70" s="39"/>
      <c r="AI70" s="88"/>
      <c r="AJ70" s="111"/>
      <c r="AK70" s="39"/>
      <c r="AL70" s="39"/>
      <c r="AM70" s="39"/>
      <c r="AN70" s="39"/>
      <c r="AO70" s="39"/>
      <c r="AP70" s="39"/>
    </row>
    <row r="71" spans="1:42" s="17" customFormat="1" ht="15" customHeight="1" thickTop="1" thickBot="1" x14ac:dyDescent="0.2">
      <c r="A71" s="44" t="str">
        <f t="shared" si="12"/>
        <v>GAGA 7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45">
        <f t="shared" si="13"/>
        <v>0</v>
      </c>
      <c r="AH71" s="39"/>
      <c r="AI71" s="102"/>
      <c r="AJ71" s="111"/>
      <c r="AK71" s="39"/>
      <c r="AL71" s="39"/>
      <c r="AM71" s="39"/>
      <c r="AN71" s="39"/>
      <c r="AO71" s="39"/>
      <c r="AP71" s="39"/>
    </row>
    <row r="72" spans="1:42" s="17" customFormat="1" ht="15" customHeight="1" thickTop="1" thickBot="1" x14ac:dyDescent="0.2">
      <c r="A72" s="44" t="str">
        <f t="shared" si="12"/>
        <v>GAGA 8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45">
        <f t="shared" si="13"/>
        <v>0</v>
      </c>
      <c r="AH72" s="39"/>
      <c r="AI72" s="90"/>
      <c r="AJ72" s="111"/>
      <c r="AK72" s="39"/>
      <c r="AL72" s="39"/>
      <c r="AM72" s="39"/>
      <c r="AN72" s="39"/>
      <c r="AO72" s="39"/>
      <c r="AP72" s="39"/>
    </row>
    <row r="73" spans="1:42" s="17" customFormat="1" ht="15" customHeight="1" thickTop="1" thickBot="1" x14ac:dyDescent="0.2">
      <c r="A73" s="44" t="str">
        <f t="shared" si="12"/>
        <v>GAGA 9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45">
        <f t="shared" si="13"/>
        <v>0</v>
      </c>
      <c r="AH73" s="39"/>
      <c r="AI73" s="104"/>
      <c r="AJ73" s="111"/>
      <c r="AK73" s="39"/>
      <c r="AL73" s="39"/>
      <c r="AM73" s="39"/>
      <c r="AN73" s="39"/>
      <c r="AO73" s="39"/>
      <c r="AP73" s="39"/>
    </row>
    <row r="74" spans="1:42" s="17" customFormat="1" ht="15" customHeight="1" thickTop="1" thickBot="1" x14ac:dyDescent="0.2">
      <c r="A74" s="44" t="str">
        <f t="shared" si="12"/>
        <v>GAGA 10</v>
      </c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45">
        <f t="shared" si="13"/>
        <v>0</v>
      </c>
      <c r="AH74" s="39"/>
      <c r="AI74" s="106"/>
      <c r="AJ74" s="111"/>
      <c r="AK74" s="39"/>
      <c r="AL74" s="39"/>
      <c r="AM74" s="39"/>
      <c r="AN74" s="39"/>
      <c r="AO74" s="39"/>
      <c r="AP74" s="39"/>
    </row>
    <row r="75" spans="1:42" s="17" customFormat="1" ht="15" customHeight="1" thickTop="1" thickBot="1" x14ac:dyDescent="0.2">
      <c r="A75" s="44" t="str">
        <f t="shared" si="12"/>
        <v>GAGA 11</v>
      </c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45">
        <f t="shared" si="13"/>
        <v>0</v>
      </c>
      <c r="AI75" s="99"/>
      <c r="AJ75" s="111"/>
      <c r="AK75" s="75"/>
    </row>
    <row r="76" spans="1:42" s="17" customFormat="1" ht="15" customHeight="1" thickTop="1" thickBot="1" x14ac:dyDescent="0.2">
      <c r="A76" s="44" t="str">
        <f t="shared" si="12"/>
        <v>GAGA 12</v>
      </c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45">
        <f t="shared" si="13"/>
        <v>0</v>
      </c>
      <c r="AI76" s="108"/>
      <c r="AJ76" s="111"/>
      <c r="AK76" s="75"/>
    </row>
    <row r="77" spans="1:42" s="17" customFormat="1" ht="15" customHeight="1" thickTop="1" thickBot="1" x14ac:dyDescent="0.2">
      <c r="A77" s="44" t="str">
        <f t="shared" si="12"/>
        <v>GAGA 13</v>
      </c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45">
        <f t="shared" si="13"/>
        <v>0</v>
      </c>
      <c r="AI77" s="85"/>
      <c r="AJ77" s="110"/>
      <c r="AK77" s="75"/>
    </row>
    <row r="78" spans="1:42" s="5" customFormat="1" ht="13.5" thickTop="1" x14ac:dyDescent="0.2">
      <c r="A78" s="32" t="s">
        <v>0</v>
      </c>
      <c r="B78" s="11">
        <f>$B$1</f>
        <v>0</v>
      </c>
      <c r="C78" s="11"/>
      <c r="D78" s="11" t="s">
        <v>1</v>
      </c>
      <c r="E78" s="11">
        <v>6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5"/>
      <c r="AI78" s="68"/>
      <c r="AJ78" s="111"/>
    </row>
    <row r="79" spans="1:42" s="16" customFormat="1" ht="35.25" customHeight="1" thickBot="1" x14ac:dyDescent="0.2">
      <c r="A79" s="42" t="s">
        <v>12</v>
      </c>
      <c r="B79" s="21">
        <f>DATE(B78,6,1)</f>
        <v>153</v>
      </c>
      <c r="C79" s="21">
        <f>IF(B79="","",IF(MONTH(B79+1)=6,B79+1,""))</f>
        <v>154</v>
      </c>
      <c r="D79" s="21">
        <f t="shared" ref="D79:AF79" si="14">IF(C79="","",IF(MONTH(C79+1)=6,C79+1,""))</f>
        <v>155</v>
      </c>
      <c r="E79" s="21">
        <f t="shared" si="14"/>
        <v>156</v>
      </c>
      <c r="F79" s="21">
        <f t="shared" si="14"/>
        <v>157</v>
      </c>
      <c r="G79" s="21">
        <f t="shared" si="14"/>
        <v>158</v>
      </c>
      <c r="H79" s="21">
        <f t="shared" si="14"/>
        <v>159</v>
      </c>
      <c r="I79" s="21">
        <f t="shared" si="14"/>
        <v>160</v>
      </c>
      <c r="J79" s="21">
        <f t="shared" si="14"/>
        <v>161</v>
      </c>
      <c r="K79" s="21">
        <f t="shared" si="14"/>
        <v>162</v>
      </c>
      <c r="L79" s="21">
        <f t="shared" si="14"/>
        <v>163</v>
      </c>
      <c r="M79" s="21">
        <f t="shared" si="14"/>
        <v>164</v>
      </c>
      <c r="N79" s="21">
        <f t="shared" si="14"/>
        <v>165</v>
      </c>
      <c r="O79" s="21">
        <f t="shared" si="14"/>
        <v>166</v>
      </c>
      <c r="P79" s="21">
        <f t="shared" si="14"/>
        <v>167</v>
      </c>
      <c r="Q79" s="21">
        <f t="shared" si="14"/>
        <v>168</v>
      </c>
      <c r="R79" s="21">
        <f t="shared" si="14"/>
        <v>169</v>
      </c>
      <c r="S79" s="21">
        <f t="shared" si="14"/>
        <v>170</v>
      </c>
      <c r="T79" s="21">
        <f t="shared" si="14"/>
        <v>171</v>
      </c>
      <c r="U79" s="21">
        <f t="shared" si="14"/>
        <v>172</v>
      </c>
      <c r="V79" s="21">
        <f t="shared" si="14"/>
        <v>173</v>
      </c>
      <c r="W79" s="21">
        <f t="shared" si="14"/>
        <v>174</v>
      </c>
      <c r="X79" s="21">
        <f t="shared" si="14"/>
        <v>175</v>
      </c>
      <c r="Y79" s="21">
        <f t="shared" si="14"/>
        <v>176</v>
      </c>
      <c r="Z79" s="21">
        <f t="shared" si="14"/>
        <v>177</v>
      </c>
      <c r="AA79" s="21">
        <f t="shared" si="14"/>
        <v>178</v>
      </c>
      <c r="AB79" s="21">
        <f t="shared" si="14"/>
        <v>179</v>
      </c>
      <c r="AC79" s="21">
        <f t="shared" si="14"/>
        <v>180</v>
      </c>
      <c r="AD79" s="21">
        <f t="shared" si="14"/>
        <v>181</v>
      </c>
      <c r="AE79" s="21">
        <f t="shared" si="14"/>
        <v>182</v>
      </c>
      <c r="AF79" s="21" t="str">
        <f t="shared" si="14"/>
        <v/>
      </c>
      <c r="AG79" s="22" t="s">
        <v>7</v>
      </c>
      <c r="AI79" s="71"/>
      <c r="AJ79" s="111"/>
      <c r="AK79" s="74"/>
    </row>
    <row r="80" spans="1:42" s="17" customFormat="1" ht="15" customHeight="1" thickTop="1" thickBot="1" x14ac:dyDescent="0.2">
      <c r="A80" s="44" t="str">
        <f>A65</f>
        <v>GAGA 1</v>
      </c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45">
        <f>COUNTIF(B80:AE80,"P")+COUNTIF(B80:AE80,"DP")*0.5+AG65</f>
        <v>0</v>
      </c>
      <c r="AI80" s="92"/>
      <c r="AJ80" s="110"/>
      <c r="AK80" s="75"/>
    </row>
    <row r="81" spans="1:42" s="17" customFormat="1" ht="15" customHeight="1" thickTop="1" thickBot="1" x14ac:dyDescent="0.2">
      <c r="A81" s="44" t="str">
        <f t="shared" ref="A81:A92" si="15">A66</f>
        <v>GAGA 2</v>
      </c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45">
        <f t="shared" ref="AG81:AG92" si="16">COUNTIF(B81:AE81,"P")+COUNTIF(B81:AE81,"DP")*0.5+AG66</f>
        <v>0</v>
      </c>
      <c r="AI81" s="100"/>
      <c r="AJ81" s="110"/>
      <c r="AK81" s="75"/>
    </row>
    <row r="82" spans="1:42" s="17" customFormat="1" ht="15" customHeight="1" thickTop="1" thickBot="1" x14ac:dyDescent="0.2">
      <c r="A82" s="44" t="str">
        <f t="shared" si="15"/>
        <v>GAGA 3</v>
      </c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45">
        <f t="shared" si="16"/>
        <v>0</v>
      </c>
      <c r="AI82" s="93"/>
      <c r="AJ82" s="110"/>
      <c r="AK82" s="75"/>
    </row>
    <row r="83" spans="1:42" s="17" customFormat="1" ht="15" customHeight="1" thickTop="1" thickBot="1" x14ac:dyDescent="0.2">
      <c r="A83" s="44" t="str">
        <f t="shared" si="15"/>
        <v>GAGA 4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45">
        <f t="shared" si="16"/>
        <v>0</v>
      </c>
      <c r="AI83" s="86"/>
      <c r="AJ83" s="110"/>
      <c r="AK83" s="75"/>
    </row>
    <row r="84" spans="1:42" s="17" customFormat="1" ht="15" customHeight="1" thickTop="1" thickBot="1" x14ac:dyDescent="0.2">
      <c r="A84" s="44" t="str">
        <f t="shared" si="15"/>
        <v>GAGA 5</v>
      </c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45">
        <f t="shared" si="16"/>
        <v>0</v>
      </c>
      <c r="AH84" s="39"/>
      <c r="AI84" s="102"/>
      <c r="AJ84" s="111"/>
      <c r="AK84" s="75"/>
    </row>
    <row r="85" spans="1:42" s="17" customFormat="1" ht="15" customHeight="1" thickTop="1" thickBot="1" x14ac:dyDescent="0.2">
      <c r="A85" s="44" t="str">
        <f t="shared" si="15"/>
        <v>GAGA 6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45">
        <f t="shared" si="16"/>
        <v>0</v>
      </c>
      <c r="AI85" s="88"/>
      <c r="AJ85" s="111"/>
      <c r="AK85" s="75"/>
    </row>
    <row r="86" spans="1:42" s="17" customFormat="1" ht="15" customHeight="1" thickTop="1" thickBot="1" x14ac:dyDescent="0.2">
      <c r="A86" s="44" t="str">
        <f t="shared" si="15"/>
        <v>GAGA 7</v>
      </c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45">
        <f t="shared" si="16"/>
        <v>0</v>
      </c>
      <c r="AI86" s="102"/>
      <c r="AJ86" s="111"/>
      <c r="AK86" s="75"/>
    </row>
    <row r="87" spans="1:42" s="17" customFormat="1" ht="15" customHeight="1" thickTop="1" thickBot="1" x14ac:dyDescent="0.2">
      <c r="A87" s="44" t="str">
        <f t="shared" si="15"/>
        <v>GAGA 8</v>
      </c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45">
        <f t="shared" si="16"/>
        <v>0</v>
      </c>
      <c r="AI87" s="90"/>
      <c r="AJ87" s="111"/>
      <c r="AK87" s="75"/>
    </row>
    <row r="88" spans="1:42" s="17" customFormat="1" ht="15" customHeight="1" thickTop="1" thickBot="1" x14ac:dyDescent="0.2">
      <c r="A88" s="44" t="str">
        <f t="shared" si="15"/>
        <v>GAGA 9</v>
      </c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45">
        <f t="shared" si="16"/>
        <v>0</v>
      </c>
      <c r="AI88" s="104"/>
      <c r="AJ88" s="111"/>
      <c r="AK88" s="75"/>
    </row>
    <row r="89" spans="1:42" s="17" customFormat="1" ht="15" customHeight="1" thickTop="1" thickBot="1" x14ac:dyDescent="0.2">
      <c r="A89" s="44" t="str">
        <f t="shared" si="15"/>
        <v>GAGA 10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45">
        <f t="shared" si="16"/>
        <v>0</v>
      </c>
      <c r="AI89" s="106"/>
      <c r="AJ89" s="111"/>
      <c r="AK89" s="75"/>
    </row>
    <row r="90" spans="1:42" s="17" customFormat="1" ht="15" customHeight="1" thickTop="1" thickBot="1" x14ac:dyDescent="0.2">
      <c r="A90" s="44" t="str">
        <f t="shared" si="15"/>
        <v>GAGA 11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45">
        <f t="shared" si="16"/>
        <v>0</v>
      </c>
      <c r="AH90" s="39"/>
      <c r="AI90" s="99"/>
      <c r="AJ90" s="111"/>
      <c r="AK90" s="39"/>
      <c r="AL90" s="39"/>
      <c r="AM90" s="39"/>
      <c r="AN90" s="39"/>
      <c r="AO90" s="39"/>
      <c r="AP90" s="39"/>
    </row>
    <row r="91" spans="1:42" s="17" customFormat="1" ht="15" customHeight="1" thickTop="1" thickBot="1" x14ac:dyDescent="0.2">
      <c r="A91" s="44" t="str">
        <f t="shared" si="15"/>
        <v>GAGA 12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45">
        <f t="shared" si="16"/>
        <v>0</v>
      </c>
      <c r="AH91" s="39"/>
      <c r="AI91" s="108"/>
      <c r="AJ91" s="111"/>
      <c r="AK91" s="75"/>
    </row>
    <row r="92" spans="1:42" s="17" customFormat="1" ht="15" customHeight="1" thickTop="1" thickBot="1" x14ac:dyDescent="0.2">
      <c r="A92" s="44" t="str">
        <f t="shared" si="15"/>
        <v>GAGA 13</v>
      </c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45">
        <f t="shared" si="16"/>
        <v>0</v>
      </c>
      <c r="AI92" s="85"/>
      <c r="AJ92" s="110"/>
      <c r="AK92" s="75"/>
    </row>
    <row r="93" spans="1:42" s="17" customFormat="1" ht="5.0999999999999996" customHeight="1" thickTop="1" x14ac:dyDescent="0.15">
      <c r="A93" s="33"/>
      <c r="B93" s="11">
        <f>$B$1</f>
        <v>0</v>
      </c>
      <c r="C93" s="23"/>
      <c r="D93" s="23"/>
      <c r="E93" s="23"/>
      <c r="F93" s="23"/>
      <c r="G93" s="23"/>
      <c r="H93" s="23"/>
      <c r="I93" s="23"/>
      <c r="J93" s="4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I93" s="69"/>
      <c r="AJ93" s="111"/>
      <c r="AK93" s="75"/>
    </row>
    <row r="94" spans="1:42" ht="18" customHeight="1" x14ac:dyDescent="0.15">
      <c r="A94" s="121" t="s">
        <v>19</v>
      </c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3">
        <f>B95</f>
        <v>183</v>
      </c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4"/>
      <c r="AI94" s="70"/>
      <c r="AJ94" s="111"/>
    </row>
    <row r="95" spans="1:42" s="16" customFormat="1" ht="35.25" customHeight="1" thickBot="1" x14ac:dyDescent="0.2">
      <c r="A95" s="42" t="s">
        <v>13</v>
      </c>
      <c r="B95" s="21">
        <f>DATE($B$1,7,1)</f>
        <v>183</v>
      </c>
      <c r="C95" s="21">
        <f>IF(B95="","",IF(MONTH(B95+1)=7,B95+1,""))</f>
        <v>184</v>
      </c>
      <c r="D95" s="21">
        <f t="shared" ref="D95:AF95" si="17">IF(C95="","",IF(MONTH(C95+1)=7,C95+1,""))</f>
        <v>185</v>
      </c>
      <c r="E95" s="21">
        <f t="shared" si="17"/>
        <v>186</v>
      </c>
      <c r="F95" s="21">
        <f t="shared" si="17"/>
        <v>187</v>
      </c>
      <c r="G95" s="21">
        <f t="shared" si="17"/>
        <v>188</v>
      </c>
      <c r="H95" s="21">
        <f t="shared" si="17"/>
        <v>189</v>
      </c>
      <c r="I95" s="21">
        <f t="shared" si="17"/>
        <v>190</v>
      </c>
      <c r="J95" s="21">
        <f t="shared" si="17"/>
        <v>191</v>
      </c>
      <c r="K95" s="21">
        <f t="shared" si="17"/>
        <v>192</v>
      </c>
      <c r="L95" s="21">
        <f t="shared" si="17"/>
        <v>193</v>
      </c>
      <c r="M95" s="21">
        <f t="shared" si="17"/>
        <v>194</v>
      </c>
      <c r="N95" s="21">
        <f t="shared" si="17"/>
        <v>195</v>
      </c>
      <c r="O95" s="21">
        <f t="shared" si="17"/>
        <v>196</v>
      </c>
      <c r="P95" s="21">
        <f t="shared" si="17"/>
        <v>197</v>
      </c>
      <c r="Q95" s="21">
        <f t="shared" si="17"/>
        <v>198</v>
      </c>
      <c r="R95" s="21">
        <f t="shared" si="17"/>
        <v>199</v>
      </c>
      <c r="S95" s="21">
        <f t="shared" si="17"/>
        <v>200</v>
      </c>
      <c r="T95" s="21">
        <f t="shared" si="17"/>
        <v>201</v>
      </c>
      <c r="U95" s="21">
        <f t="shared" si="17"/>
        <v>202</v>
      </c>
      <c r="V95" s="21">
        <f t="shared" si="17"/>
        <v>203</v>
      </c>
      <c r="W95" s="21">
        <f t="shared" si="17"/>
        <v>204</v>
      </c>
      <c r="X95" s="21">
        <f t="shared" si="17"/>
        <v>205</v>
      </c>
      <c r="Y95" s="21">
        <f t="shared" si="17"/>
        <v>206</v>
      </c>
      <c r="Z95" s="21">
        <f t="shared" si="17"/>
        <v>207</v>
      </c>
      <c r="AA95" s="21">
        <f t="shared" si="17"/>
        <v>208</v>
      </c>
      <c r="AB95" s="21">
        <f t="shared" si="17"/>
        <v>209</v>
      </c>
      <c r="AC95" s="21">
        <f t="shared" si="17"/>
        <v>210</v>
      </c>
      <c r="AD95" s="21">
        <f t="shared" si="17"/>
        <v>211</v>
      </c>
      <c r="AE95" s="21">
        <f t="shared" si="17"/>
        <v>212</v>
      </c>
      <c r="AF95" s="21">
        <f t="shared" si="17"/>
        <v>213</v>
      </c>
      <c r="AG95" s="22" t="s">
        <v>7</v>
      </c>
      <c r="AI95" s="71"/>
      <c r="AJ95" s="111"/>
      <c r="AK95" s="74"/>
    </row>
    <row r="96" spans="1:42" s="17" customFormat="1" ht="15" customHeight="1" thickTop="1" thickBot="1" x14ac:dyDescent="0.2">
      <c r="A96" s="44" t="str">
        <f>A80</f>
        <v>GAGA 1</v>
      </c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45">
        <f>COUNTIF(B96:AF96,"P")+COUNTIF(B96:AF96,"DP")*0.5+AG80</f>
        <v>0</v>
      </c>
      <c r="AI96" s="92"/>
      <c r="AJ96" s="110"/>
      <c r="AK96" s="75"/>
    </row>
    <row r="97" spans="1:42" s="17" customFormat="1" ht="15" customHeight="1" thickTop="1" thickBot="1" x14ac:dyDescent="0.2">
      <c r="A97" s="44" t="str">
        <f t="shared" ref="A97:A108" si="18">A81</f>
        <v>GAGA 2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45">
        <f t="shared" ref="AG97:AG108" si="19">COUNTIF(B97:AF97,"P")+COUNTIF(B97:AF97,"DP")*0.5+AG81</f>
        <v>0</v>
      </c>
      <c r="AI97" s="100"/>
      <c r="AJ97" s="110"/>
      <c r="AK97" s="75"/>
    </row>
    <row r="98" spans="1:42" s="17" customFormat="1" ht="15" customHeight="1" thickTop="1" thickBot="1" x14ac:dyDescent="0.2">
      <c r="A98" s="44" t="str">
        <f t="shared" si="18"/>
        <v>GAGA 3</v>
      </c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45">
        <f t="shared" si="19"/>
        <v>0</v>
      </c>
      <c r="AI98" s="93"/>
      <c r="AJ98" s="110"/>
      <c r="AK98" s="75"/>
    </row>
    <row r="99" spans="1:42" s="17" customFormat="1" ht="15" customHeight="1" thickTop="1" thickBot="1" x14ac:dyDescent="0.2">
      <c r="A99" s="44" t="str">
        <f t="shared" si="18"/>
        <v>GAGA 4</v>
      </c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45">
        <f t="shared" si="19"/>
        <v>0</v>
      </c>
      <c r="AI99" s="86"/>
      <c r="AJ99" s="110"/>
      <c r="AK99" s="75"/>
    </row>
    <row r="100" spans="1:42" s="17" customFormat="1" ht="15" customHeight="1" thickTop="1" thickBot="1" x14ac:dyDescent="0.2">
      <c r="A100" s="44" t="str">
        <f t="shared" si="18"/>
        <v>GAGA 5</v>
      </c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45">
        <f t="shared" si="19"/>
        <v>0</v>
      </c>
      <c r="AI100" s="102"/>
      <c r="AJ100" s="111"/>
      <c r="AK100" s="75"/>
    </row>
    <row r="101" spans="1:42" s="17" customFormat="1" ht="15" customHeight="1" thickTop="1" thickBot="1" x14ac:dyDescent="0.2">
      <c r="A101" s="44" t="str">
        <f t="shared" si="18"/>
        <v>GAGA 6</v>
      </c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45">
        <f t="shared" si="19"/>
        <v>0</v>
      </c>
      <c r="AI101" s="88"/>
      <c r="AJ101" s="111"/>
      <c r="AK101" s="75"/>
    </row>
    <row r="102" spans="1:42" s="17" customFormat="1" ht="15" customHeight="1" thickTop="1" thickBot="1" x14ac:dyDescent="0.2">
      <c r="A102" s="44" t="str">
        <f t="shared" si="18"/>
        <v>GAGA 7</v>
      </c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45">
        <f t="shared" si="19"/>
        <v>0</v>
      </c>
      <c r="AI102" s="102"/>
      <c r="AJ102" s="111"/>
      <c r="AK102" s="75"/>
    </row>
    <row r="103" spans="1:42" s="17" customFormat="1" ht="15" customHeight="1" thickTop="1" thickBot="1" x14ac:dyDescent="0.2">
      <c r="A103" s="44" t="str">
        <f t="shared" si="18"/>
        <v>GAGA 8</v>
      </c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45">
        <f t="shared" si="19"/>
        <v>0</v>
      </c>
      <c r="AI103" s="90"/>
      <c r="AJ103" s="111"/>
      <c r="AK103" s="75"/>
    </row>
    <row r="104" spans="1:42" s="17" customFormat="1" ht="15" customHeight="1" thickTop="1" thickBot="1" x14ac:dyDescent="0.2">
      <c r="A104" s="44" t="str">
        <f t="shared" si="18"/>
        <v>GAGA 9</v>
      </c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45">
        <f t="shared" si="19"/>
        <v>0</v>
      </c>
      <c r="AI104" s="104"/>
      <c r="AJ104" s="111"/>
      <c r="AK104" s="75"/>
    </row>
    <row r="105" spans="1:42" s="17" customFormat="1" ht="15" customHeight="1" thickTop="1" thickBot="1" x14ac:dyDescent="0.2">
      <c r="A105" s="44" t="str">
        <f t="shared" si="18"/>
        <v>GAGA 10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45">
        <f t="shared" si="19"/>
        <v>0</v>
      </c>
      <c r="AI105" s="106"/>
      <c r="AJ105" s="111"/>
      <c r="AK105" s="75"/>
    </row>
    <row r="106" spans="1:42" s="17" customFormat="1" ht="15" customHeight="1" thickTop="1" thickBot="1" x14ac:dyDescent="0.2">
      <c r="A106" s="44" t="str">
        <f t="shared" si="18"/>
        <v>GAGA 11</v>
      </c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45">
        <f t="shared" si="19"/>
        <v>0</v>
      </c>
      <c r="AH106" s="39"/>
      <c r="AI106" s="99"/>
      <c r="AJ106" s="111"/>
      <c r="AK106" s="75"/>
    </row>
    <row r="107" spans="1:42" s="17" customFormat="1" ht="15" customHeight="1" thickTop="1" thickBot="1" x14ac:dyDescent="0.2">
      <c r="A107" s="44" t="str">
        <f t="shared" si="18"/>
        <v>GAGA 12</v>
      </c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45">
        <f t="shared" si="19"/>
        <v>0</v>
      </c>
      <c r="AH107" s="39"/>
      <c r="AI107" s="108"/>
      <c r="AJ107" s="111"/>
      <c r="AK107" s="39"/>
      <c r="AL107" s="39"/>
      <c r="AM107" s="39"/>
      <c r="AN107" s="39"/>
      <c r="AO107" s="39"/>
      <c r="AP107" s="39"/>
    </row>
    <row r="108" spans="1:42" s="17" customFormat="1" ht="15" customHeight="1" thickTop="1" thickBot="1" x14ac:dyDescent="0.2">
      <c r="A108" s="44" t="str">
        <f t="shared" si="18"/>
        <v>GAGA 13</v>
      </c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45">
        <f t="shared" si="19"/>
        <v>0</v>
      </c>
      <c r="AI108" s="85"/>
      <c r="AJ108" s="110"/>
      <c r="AK108" s="75"/>
    </row>
    <row r="109" spans="1:42" s="5" customFormat="1" ht="13.5" thickTop="1" x14ac:dyDescent="0.2">
      <c r="A109" s="32" t="s">
        <v>0</v>
      </c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15"/>
      <c r="AH109" s="37"/>
      <c r="AI109" s="68"/>
      <c r="AJ109" s="111"/>
    </row>
    <row r="110" spans="1:42" s="16" customFormat="1" ht="35.25" customHeight="1" thickBot="1" x14ac:dyDescent="0.2">
      <c r="A110" s="42" t="s">
        <v>14</v>
      </c>
      <c r="B110" s="21">
        <f>DATE(B109,8,1)</f>
        <v>214</v>
      </c>
      <c r="C110" s="21">
        <f>IF(B110="","",IF(MONTH(B110+1)=8,B110+1,""))</f>
        <v>215</v>
      </c>
      <c r="D110" s="21">
        <f t="shared" ref="D110:AF110" si="20">IF(C110="","",IF(MONTH(C110+1)=8,C110+1,""))</f>
        <v>216</v>
      </c>
      <c r="E110" s="21">
        <f t="shared" si="20"/>
        <v>217</v>
      </c>
      <c r="F110" s="21">
        <f t="shared" si="20"/>
        <v>218</v>
      </c>
      <c r="G110" s="21">
        <f t="shared" si="20"/>
        <v>219</v>
      </c>
      <c r="H110" s="21">
        <f t="shared" si="20"/>
        <v>220</v>
      </c>
      <c r="I110" s="21">
        <f t="shared" si="20"/>
        <v>221</v>
      </c>
      <c r="J110" s="21">
        <f t="shared" si="20"/>
        <v>222</v>
      </c>
      <c r="K110" s="21">
        <f t="shared" si="20"/>
        <v>223</v>
      </c>
      <c r="L110" s="21">
        <f t="shared" si="20"/>
        <v>224</v>
      </c>
      <c r="M110" s="21">
        <f t="shared" si="20"/>
        <v>225</v>
      </c>
      <c r="N110" s="21">
        <f t="shared" si="20"/>
        <v>226</v>
      </c>
      <c r="O110" s="21">
        <f t="shared" si="20"/>
        <v>227</v>
      </c>
      <c r="P110" s="21">
        <f t="shared" si="20"/>
        <v>228</v>
      </c>
      <c r="Q110" s="21">
        <f t="shared" si="20"/>
        <v>229</v>
      </c>
      <c r="R110" s="21">
        <f t="shared" si="20"/>
        <v>230</v>
      </c>
      <c r="S110" s="21">
        <f t="shared" si="20"/>
        <v>231</v>
      </c>
      <c r="T110" s="21">
        <f t="shared" si="20"/>
        <v>232</v>
      </c>
      <c r="U110" s="21">
        <f t="shared" si="20"/>
        <v>233</v>
      </c>
      <c r="V110" s="21">
        <f t="shared" si="20"/>
        <v>234</v>
      </c>
      <c r="W110" s="21">
        <f t="shared" si="20"/>
        <v>235</v>
      </c>
      <c r="X110" s="21">
        <f t="shared" si="20"/>
        <v>236</v>
      </c>
      <c r="Y110" s="21">
        <f t="shared" si="20"/>
        <v>237</v>
      </c>
      <c r="Z110" s="21">
        <f t="shared" si="20"/>
        <v>238</v>
      </c>
      <c r="AA110" s="21">
        <f t="shared" si="20"/>
        <v>239</v>
      </c>
      <c r="AB110" s="21">
        <f t="shared" si="20"/>
        <v>240</v>
      </c>
      <c r="AC110" s="21">
        <f t="shared" si="20"/>
        <v>241</v>
      </c>
      <c r="AD110" s="21">
        <f t="shared" si="20"/>
        <v>242</v>
      </c>
      <c r="AE110" s="21">
        <f t="shared" si="20"/>
        <v>243</v>
      </c>
      <c r="AF110" s="21">
        <f t="shared" si="20"/>
        <v>244</v>
      </c>
      <c r="AG110" s="22" t="s">
        <v>7</v>
      </c>
      <c r="AI110" s="71"/>
      <c r="AJ110" s="111"/>
      <c r="AK110" s="74"/>
    </row>
    <row r="111" spans="1:42" s="17" customFormat="1" ht="15" customHeight="1" thickTop="1" thickBot="1" x14ac:dyDescent="0.2">
      <c r="A111" s="44" t="str">
        <f>A96</f>
        <v>GAGA 1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45">
        <f>COUNTIF(B111:AF111,"P")+COUNTIF(B111:AF111,"DP")*0.5+AG96</f>
        <v>0</v>
      </c>
      <c r="AI111" s="92"/>
      <c r="AJ111" s="110"/>
      <c r="AK111" s="75"/>
    </row>
    <row r="112" spans="1:42" s="17" customFormat="1" ht="15" customHeight="1" thickTop="1" thickBot="1" x14ac:dyDescent="0.2">
      <c r="A112" s="44" t="str">
        <f t="shared" ref="A112:A123" si="21">A97</f>
        <v>GAGA 2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45">
        <f t="shared" ref="AG112:AG123" si="22">COUNTIF(B112:AF112,"P")+COUNTIF(B112:AF112,"DP")*0.5+AG97</f>
        <v>0</v>
      </c>
      <c r="AI112" s="100"/>
      <c r="AJ112" s="110"/>
      <c r="AK112" s="75"/>
    </row>
    <row r="113" spans="1:42" s="17" customFormat="1" ht="15" customHeight="1" thickTop="1" thickBot="1" x14ac:dyDescent="0.2">
      <c r="A113" s="44" t="str">
        <f t="shared" si="21"/>
        <v>GAGA 3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45">
        <f t="shared" si="22"/>
        <v>0</v>
      </c>
      <c r="AI113" s="93"/>
      <c r="AJ113" s="110"/>
      <c r="AK113" s="75"/>
    </row>
    <row r="114" spans="1:42" s="17" customFormat="1" ht="15" customHeight="1" thickTop="1" thickBot="1" x14ac:dyDescent="0.2">
      <c r="A114" s="44" t="str">
        <f t="shared" si="21"/>
        <v>GAGA 4</v>
      </c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45">
        <f t="shared" si="22"/>
        <v>0</v>
      </c>
      <c r="AI114" s="86"/>
      <c r="AJ114" s="110"/>
      <c r="AK114" s="75"/>
    </row>
    <row r="115" spans="1:42" s="17" customFormat="1" ht="15" customHeight="1" thickTop="1" thickBot="1" x14ac:dyDescent="0.2">
      <c r="A115" s="44" t="str">
        <f t="shared" si="21"/>
        <v>GAGA 5</v>
      </c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45">
        <f t="shared" si="22"/>
        <v>0</v>
      </c>
      <c r="AI115" s="102"/>
      <c r="AJ115" s="111"/>
      <c r="AK115" s="75"/>
    </row>
    <row r="116" spans="1:42" s="17" customFormat="1" ht="15" customHeight="1" thickTop="1" thickBot="1" x14ac:dyDescent="0.2">
      <c r="A116" s="44" t="str">
        <f t="shared" si="21"/>
        <v>GAGA 6</v>
      </c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45">
        <f t="shared" si="22"/>
        <v>0</v>
      </c>
      <c r="AI116" s="88"/>
      <c r="AJ116" s="111"/>
      <c r="AK116" s="75"/>
    </row>
    <row r="117" spans="1:42" s="17" customFormat="1" ht="15" customHeight="1" thickTop="1" thickBot="1" x14ac:dyDescent="0.2">
      <c r="A117" s="44" t="str">
        <f t="shared" si="21"/>
        <v>GAGA 7</v>
      </c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45">
        <f t="shared" si="22"/>
        <v>0</v>
      </c>
      <c r="AI117" s="102"/>
      <c r="AJ117" s="111"/>
      <c r="AK117" s="75"/>
    </row>
    <row r="118" spans="1:42" s="17" customFormat="1" ht="15" customHeight="1" thickTop="1" thickBot="1" x14ac:dyDescent="0.2">
      <c r="A118" s="44" t="str">
        <f t="shared" si="21"/>
        <v>GAGA 8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45">
        <f t="shared" si="22"/>
        <v>0</v>
      </c>
      <c r="AI118" s="90"/>
      <c r="AJ118" s="111"/>
      <c r="AK118" s="75"/>
    </row>
    <row r="119" spans="1:42" s="17" customFormat="1" ht="15" customHeight="1" thickTop="1" thickBot="1" x14ac:dyDescent="0.2">
      <c r="A119" s="44" t="str">
        <f t="shared" si="21"/>
        <v>GAGA 9</v>
      </c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45">
        <f t="shared" si="22"/>
        <v>0</v>
      </c>
      <c r="AI119" s="104"/>
      <c r="AJ119" s="111"/>
      <c r="AK119" s="75"/>
    </row>
    <row r="120" spans="1:42" s="17" customFormat="1" ht="15" customHeight="1" thickTop="1" thickBot="1" x14ac:dyDescent="0.2">
      <c r="A120" s="44" t="str">
        <f t="shared" si="21"/>
        <v>GAGA 10</v>
      </c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45">
        <f t="shared" si="22"/>
        <v>0</v>
      </c>
      <c r="AI120" s="106"/>
      <c r="AJ120" s="111"/>
      <c r="AK120" s="75"/>
    </row>
    <row r="121" spans="1:42" s="17" customFormat="1" ht="15" customHeight="1" thickTop="1" thickBot="1" x14ac:dyDescent="0.2">
      <c r="A121" s="44" t="str">
        <f t="shared" si="21"/>
        <v>GAGA 11</v>
      </c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45">
        <f t="shared" si="22"/>
        <v>0</v>
      </c>
      <c r="AI121" s="99"/>
      <c r="AJ121" s="111"/>
      <c r="AK121" s="75"/>
    </row>
    <row r="122" spans="1:42" s="17" customFormat="1" ht="15" customHeight="1" thickTop="1" thickBot="1" x14ac:dyDescent="0.2">
      <c r="A122" s="44" t="str">
        <f t="shared" si="21"/>
        <v>GAGA 12</v>
      </c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45">
        <f t="shared" si="22"/>
        <v>0</v>
      </c>
      <c r="AI122" s="108"/>
      <c r="AJ122" s="111"/>
      <c r="AK122" s="75"/>
    </row>
    <row r="123" spans="1:42" s="17" customFormat="1" ht="15" customHeight="1" thickTop="1" thickBot="1" x14ac:dyDescent="0.2">
      <c r="A123" s="44" t="str">
        <f t="shared" si="21"/>
        <v>GAGA 13</v>
      </c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45">
        <f t="shared" si="22"/>
        <v>0</v>
      </c>
      <c r="AH123" s="39"/>
      <c r="AI123" s="85"/>
      <c r="AJ123" s="110"/>
      <c r="AK123" s="39"/>
      <c r="AL123" s="39"/>
      <c r="AM123" s="39"/>
      <c r="AN123" s="39"/>
      <c r="AO123" s="39"/>
      <c r="AP123" s="39"/>
    </row>
    <row r="124" spans="1:42" s="5" customFormat="1" ht="13.5" thickTop="1" x14ac:dyDescent="0.2">
      <c r="A124" s="32" t="s">
        <v>0</v>
      </c>
      <c r="B124" s="11">
        <f>$B$1</f>
        <v>0</v>
      </c>
      <c r="C124" s="11"/>
      <c r="D124" s="11" t="s">
        <v>1</v>
      </c>
      <c r="E124" s="11">
        <v>9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5"/>
      <c r="AI124" s="68"/>
      <c r="AJ124" s="111"/>
    </row>
    <row r="125" spans="1:42" s="16" customFormat="1" ht="35.25" customHeight="1" thickBot="1" x14ac:dyDescent="0.2">
      <c r="A125" s="42" t="s">
        <v>15</v>
      </c>
      <c r="B125" s="21">
        <f>DATE(B124,9,1)</f>
        <v>245</v>
      </c>
      <c r="C125" s="21">
        <f>IF(B125="","",IF(MONTH(B125+1)=9,B125+1,""))</f>
        <v>246</v>
      </c>
      <c r="D125" s="21">
        <f t="shared" ref="D125:AF125" si="23">IF(C125="","",IF(MONTH(C125+1)=9,C125+1,""))</f>
        <v>247</v>
      </c>
      <c r="E125" s="21">
        <f t="shared" si="23"/>
        <v>248</v>
      </c>
      <c r="F125" s="21">
        <f t="shared" si="23"/>
        <v>249</v>
      </c>
      <c r="G125" s="21">
        <f t="shared" si="23"/>
        <v>250</v>
      </c>
      <c r="H125" s="21">
        <f t="shared" si="23"/>
        <v>251</v>
      </c>
      <c r="I125" s="21">
        <f t="shared" si="23"/>
        <v>252</v>
      </c>
      <c r="J125" s="21">
        <f t="shared" si="23"/>
        <v>253</v>
      </c>
      <c r="K125" s="21">
        <f t="shared" si="23"/>
        <v>254</v>
      </c>
      <c r="L125" s="21">
        <f t="shared" si="23"/>
        <v>255</v>
      </c>
      <c r="M125" s="21">
        <f t="shared" si="23"/>
        <v>256</v>
      </c>
      <c r="N125" s="21">
        <f t="shared" si="23"/>
        <v>257</v>
      </c>
      <c r="O125" s="21">
        <f t="shared" si="23"/>
        <v>258</v>
      </c>
      <c r="P125" s="21">
        <f t="shared" si="23"/>
        <v>259</v>
      </c>
      <c r="Q125" s="21">
        <f t="shared" si="23"/>
        <v>260</v>
      </c>
      <c r="R125" s="21">
        <f t="shared" si="23"/>
        <v>261</v>
      </c>
      <c r="S125" s="21">
        <f t="shared" si="23"/>
        <v>262</v>
      </c>
      <c r="T125" s="21">
        <f t="shared" si="23"/>
        <v>263</v>
      </c>
      <c r="U125" s="21">
        <f t="shared" si="23"/>
        <v>264</v>
      </c>
      <c r="V125" s="21">
        <f t="shared" si="23"/>
        <v>265</v>
      </c>
      <c r="W125" s="21">
        <f t="shared" si="23"/>
        <v>266</v>
      </c>
      <c r="X125" s="21">
        <f t="shared" si="23"/>
        <v>267</v>
      </c>
      <c r="Y125" s="21">
        <f t="shared" si="23"/>
        <v>268</v>
      </c>
      <c r="Z125" s="21">
        <f t="shared" si="23"/>
        <v>269</v>
      </c>
      <c r="AA125" s="21">
        <f t="shared" si="23"/>
        <v>270</v>
      </c>
      <c r="AB125" s="21">
        <f t="shared" si="23"/>
        <v>271</v>
      </c>
      <c r="AC125" s="21">
        <f t="shared" si="23"/>
        <v>272</v>
      </c>
      <c r="AD125" s="21">
        <f t="shared" si="23"/>
        <v>273</v>
      </c>
      <c r="AE125" s="21">
        <f t="shared" si="23"/>
        <v>274</v>
      </c>
      <c r="AF125" s="21" t="str">
        <f t="shared" si="23"/>
        <v/>
      </c>
      <c r="AG125" s="22" t="s">
        <v>7</v>
      </c>
      <c r="AH125" s="67"/>
      <c r="AI125" s="71"/>
      <c r="AJ125" s="111"/>
      <c r="AK125" s="74"/>
    </row>
    <row r="126" spans="1:42" s="17" customFormat="1" ht="15" customHeight="1" thickTop="1" thickBot="1" x14ac:dyDescent="0.2">
      <c r="A126" s="44" t="str">
        <f>A111</f>
        <v>GAGA 1</v>
      </c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45">
        <f>COUNTIF(B126:AE126,"P")+COUNTIF(B126:AE126,"DP")*0.5+AG111</f>
        <v>0</v>
      </c>
      <c r="AH126" s="39"/>
      <c r="AI126" s="92"/>
      <c r="AJ126" s="110"/>
      <c r="AK126" s="75"/>
    </row>
    <row r="127" spans="1:42" s="17" customFormat="1" ht="15" customHeight="1" thickTop="1" thickBot="1" x14ac:dyDescent="0.2">
      <c r="A127" s="44" t="str">
        <f t="shared" ref="A127:A138" si="24">A112</f>
        <v>GAGA 2</v>
      </c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45">
        <f t="shared" ref="AG127:AG138" si="25">COUNTIF(B127:AE127,"P")+COUNTIF(B127:AE127,"DP")*0.5+AG112</f>
        <v>0</v>
      </c>
      <c r="AI127" s="100"/>
      <c r="AJ127" s="110"/>
      <c r="AK127" s="75"/>
    </row>
    <row r="128" spans="1:42" s="17" customFormat="1" ht="15" customHeight="1" thickTop="1" thickBot="1" x14ac:dyDescent="0.2">
      <c r="A128" s="44" t="str">
        <f t="shared" si="24"/>
        <v>GAGA 3</v>
      </c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45">
        <f t="shared" si="25"/>
        <v>0</v>
      </c>
      <c r="AI128" s="93"/>
      <c r="AJ128" s="110"/>
      <c r="AK128" s="75"/>
    </row>
    <row r="129" spans="1:42" s="17" customFormat="1" ht="15" customHeight="1" thickTop="1" thickBot="1" x14ac:dyDescent="0.2">
      <c r="A129" s="44" t="str">
        <f t="shared" si="24"/>
        <v>GAGA 4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45">
        <f t="shared" si="25"/>
        <v>0</v>
      </c>
      <c r="AI129" s="86"/>
      <c r="AJ129" s="110"/>
      <c r="AK129" s="75"/>
    </row>
    <row r="130" spans="1:42" s="17" customFormat="1" ht="15" customHeight="1" thickTop="1" thickBot="1" x14ac:dyDescent="0.2">
      <c r="A130" s="44" t="str">
        <f t="shared" si="24"/>
        <v>GAGA 5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45">
        <f t="shared" si="25"/>
        <v>0</v>
      </c>
      <c r="AI130" s="102"/>
      <c r="AJ130" s="111"/>
      <c r="AK130" s="75"/>
    </row>
    <row r="131" spans="1:42" s="17" customFormat="1" ht="15" customHeight="1" thickTop="1" thickBot="1" x14ac:dyDescent="0.2">
      <c r="A131" s="44" t="str">
        <f t="shared" si="24"/>
        <v>GAGA 6</v>
      </c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45">
        <f t="shared" si="25"/>
        <v>0</v>
      </c>
      <c r="AI131" s="88"/>
      <c r="AJ131" s="111"/>
      <c r="AK131" s="75"/>
    </row>
    <row r="132" spans="1:42" s="17" customFormat="1" ht="15" customHeight="1" thickTop="1" thickBot="1" x14ac:dyDescent="0.2">
      <c r="A132" s="44" t="str">
        <f t="shared" si="24"/>
        <v>GAGA 7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45">
        <f t="shared" si="25"/>
        <v>0</v>
      </c>
      <c r="AI132" s="102"/>
      <c r="AJ132" s="111"/>
      <c r="AK132" s="75"/>
    </row>
    <row r="133" spans="1:42" s="17" customFormat="1" ht="15" customHeight="1" thickTop="1" thickBot="1" x14ac:dyDescent="0.2">
      <c r="A133" s="44" t="str">
        <f t="shared" si="24"/>
        <v>GAGA 8</v>
      </c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45">
        <f t="shared" si="25"/>
        <v>0</v>
      </c>
      <c r="AI133" s="90"/>
      <c r="AJ133" s="111"/>
      <c r="AK133" s="75"/>
    </row>
    <row r="134" spans="1:42" s="17" customFormat="1" ht="15" customHeight="1" thickTop="1" thickBot="1" x14ac:dyDescent="0.2">
      <c r="A134" s="44" t="str">
        <f t="shared" si="24"/>
        <v>GAGA 9</v>
      </c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45">
        <f t="shared" si="25"/>
        <v>0</v>
      </c>
      <c r="AI134" s="104"/>
      <c r="AJ134" s="111"/>
      <c r="AK134" s="75"/>
    </row>
    <row r="135" spans="1:42" s="17" customFormat="1" ht="15" customHeight="1" thickTop="1" thickBot="1" x14ac:dyDescent="0.2">
      <c r="A135" s="44" t="str">
        <f t="shared" si="24"/>
        <v>GAGA 10</v>
      </c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45">
        <f t="shared" si="25"/>
        <v>0</v>
      </c>
      <c r="AI135" s="106"/>
      <c r="AJ135" s="111"/>
      <c r="AK135" s="75"/>
    </row>
    <row r="136" spans="1:42" s="17" customFormat="1" ht="15" customHeight="1" thickTop="1" thickBot="1" x14ac:dyDescent="0.2">
      <c r="A136" s="44" t="str">
        <f t="shared" si="24"/>
        <v>GAGA 11</v>
      </c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45">
        <f t="shared" si="25"/>
        <v>0</v>
      </c>
      <c r="AI136" s="99"/>
      <c r="AJ136" s="111"/>
      <c r="AK136" s="75"/>
    </row>
    <row r="137" spans="1:42" s="17" customFormat="1" ht="15" customHeight="1" thickTop="1" thickBot="1" x14ac:dyDescent="0.2">
      <c r="A137" s="44" t="str">
        <f t="shared" si="24"/>
        <v>GAGA 12</v>
      </c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45">
        <f t="shared" si="25"/>
        <v>0</v>
      </c>
      <c r="AI137" s="108"/>
      <c r="AJ137" s="111"/>
      <c r="AK137" s="75"/>
    </row>
    <row r="138" spans="1:42" s="17" customFormat="1" ht="15" customHeight="1" thickTop="1" thickBot="1" x14ac:dyDescent="0.2">
      <c r="A138" s="44" t="str">
        <f t="shared" si="24"/>
        <v>GAGA 13</v>
      </c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45">
        <f t="shared" si="25"/>
        <v>0</v>
      </c>
      <c r="AI138" s="85"/>
      <c r="AJ138" s="110"/>
      <c r="AK138" s="75"/>
    </row>
    <row r="139" spans="1:42" s="17" customFormat="1" ht="5.0999999999999996" customHeight="1" thickTop="1" x14ac:dyDescent="0.15">
      <c r="A139" s="79"/>
      <c r="B139" s="36">
        <f>$B$1</f>
        <v>0</v>
      </c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39"/>
      <c r="AI139" s="69"/>
      <c r="AJ139" s="111"/>
      <c r="AK139" s="39"/>
      <c r="AL139" s="39"/>
      <c r="AM139" s="39"/>
      <c r="AN139" s="39"/>
      <c r="AO139" s="39"/>
      <c r="AP139" s="39"/>
    </row>
    <row r="140" spans="1:42" ht="27" customHeight="1" x14ac:dyDescent="0.15">
      <c r="A140" s="115" t="s">
        <v>19</v>
      </c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7">
        <f>B141</f>
        <v>275</v>
      </c>
      <c r="U140" s="117"/>
      <c r="V140" s="117"/>
      <c r="W140" s="117"/>
      <c r="X140" s="117"/>
      <c r="Y140" s="117"/>
      <c r="Z140" s="117"/>
      <c r="AA140" s="117"/>
      <c r="AB140" s="117"/>
      <c r="AC140" s="117"/>
      <c r="AD140" s="117"/>
      <c r="AE140" s="117"/>
      <c r="AF140" s="117"/>
      <c r="AG140" s="118"/>
      <c r="AH140" s="40"/>
      <c r="AI140" s="70"/>
      <c r="AJ140" s="111"/>
    </row>
    <row r="141" spans="1:42" s="16" customFormat="1" ht="35.25" customHeight="1" thickBot="1" x14ac:dyDescent="0.2">
      <c r="A141" s="42" t="s">
        <v>16</v>
      </c>
      <c r="B141" s="21">
        <f>DATE($B$1,10,1)</f>
        <v>275</v>
      </c>
      <c r="C141" s="21">
        <f>IF(B141="","",IF(MONTH(B141+1)=10,B141+1,""))</f>
        <v>276</v>
      </c>
      <c r="D141" s="21">
        <f t="shared" ref="D141:AF141" si="26">IF(C141="","",IF(MONTH(C141+1)=10,C141+1,""))</f>
        <v>277</v>
      </c>
      <c r="E141" s="21">
        <f t="shared" si="26"/>
        <v>278</v>
      </c>
      <c r="F141" s="21">
        <f t="shared" si="26"/>
        <v>279</v>
      </c>
      <c r="G141" s="21">
        <f t="shared" si="26"/>
        <v>280</v>
      </c>
      <c r="H141" s="21">
        <f t="shared" si="26"/>
        <v>281</v>
      </c>
      <c r="I141" s="21">
        <f t="shared" si="26"/>
        <v>282</v>
      </c>
      <c r="J141" s="21">
        <f t="shared" si="26"/>
        <v>283</v>
      </c>
      <c r="K141" s="21">
        <f t="shared" si="26"/>
        <v>284</v>
      </c>
      <c r="L141" s="21">
        <f t="shared" si="26"/>
        <v>285</v>
      </c>
      <c r="M141" s="21">
        <f t="shared" si="26"/>
        <v>286</v>
      </c>
      <c r="N141" s="21">
        <f t="shared" si="26"/>
        <v>287</v>
      </c>
      <c r="O141" s="21">
        <f t="shared" si="26"/>
        <v>288</v>
      </c>
      <c r="P141" s="21">
        <f t="shared" si="26"/>
        <v>289</v>
      </c>
      <c r="Q141" s="21">
        <f t="shared" si="26"/>
        <v>290</v>
      </c>
      <c r="R141" s="21">
        <f t="shared" si="26"/>
        <v>291</v>
      </c>
      <c r="S141" s="21">
        <f t="shared" si="26"/>
        <v>292</v>
      </c>
      <c r="T141" s="21">
        <f t="shared" si="26"/>
        <v>293</v>
      </c>
      <c r="U141" s="21">
        <f t="shared" si="26"/>
        <v>294</v>
      </c>
      <c r="V141" s="21">
        <f t="shared" si="26"/>
        <v>295</v>
      </c>
      <c r="W141" s="21">
        <f t="shared" si="26"/>
        <v>296</v>
      </c>
      <c r="X141" s="21">
        <f t="shared" si="26"/>
        <v>297</v>
      </c>
      <c r="Y141" s="21">
        <f t="shared" si="26"/>
        <v>298</v>
      </c>
      <c r="Z141" s="21">
        <f t="shared" si="26"/>
        <v>299</v>
      </c>
      <c r="AA141" s="21">
        <f t="shared" si="26"/>
        <v>300</v>
      </c>
      <c r="AB141" s="21">
        <f t="shared" si="26"/>
        <v>301</v>
      </c>
      <c r="AC141" s="21">
        <f t="shared" si="26"/>
        <v>302</v>
      </c>
      <c r="AD141" s="21">
        <f t="shared" si="26"/>
        <v>303</v>
      </c>
      <c r="AE141" s="21">
        <f t="shared" si="26"/>
        <v>304</v>
      </c>
      <c r="AF141" s="21">
        <f t="shared" si="26"/>
        <v>305</v>
      </c>
      <c r="AG141" s="22" t="s">
        <v>7</v>
      </c>
      <c r="AI141"/>
      <c r="AJ141" s="6"/>
      <c r="AK141" s="74"/>
    </row>
    <row r="142" spans="1:42" s="17" customFormat="1" ht="15" customHeight="1" thickTop="1" thickBot="1" x14ac:dyDescent="0.2">
      <c r="A142" s="44" t="str">
        <f>A126</f>
        <v>GAGA 1</v>
      </c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45">
        <f>COUNTIF(B142:AF142,"P")+COUNTIF(B142:AF142,"DP")*0.5+AG126</f>
        <v>0</v>
      </c>
      <c r="AI142" s="92"/>
      <c r="AJ142" s="110"/>
      <c r="AK142" s="75"/>
    </row>
    <row r="143" spans="1:42" s="17" customFormat="1" ht="15" customHeight="1" thickTop="1" thickBot="1" x14ac:dyDescent="0.2">
      <c r="A143" s="44" t="str">
        <f t="shared" ref="A143:A154" si="27">A127</f>
        <v>GAGA 2</v>
      </c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45">
        <f t="shared" ref="AG143:AG154" si="28">COUNTIF(B143:AF143,"P")+COUNTIF(B143:AF143,"DP")*0.5+AG127</f>
        <v>0</v>
      </c>
      <c r="AH143" s="39"/>
      <c r="AI143" s="100"/>
      <c r="AJ143" s="110"/>
      <c r="AK143" s="75"/>
    </row>
    <row r="144" spans="1:42" s="17" customFormat="1" ht="15" customHeight="1" thickTop="1" thickBot="1" x14ac:dyDescent="0.2">
      <c r="A144" s="44" t="str">
        <f t="shared" si="27"/>
        <v>GAGA 3</v>
      </c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45">
        <f t="shared" si="28"/>
        <v>0</v>
      </c>
      <c r="AI144" s="93"/>
      <c r="AJ144" s="110"/>
      <c r="AK144" s="75"/>
    </row>
    <row r="145" spans="1:42" s="17" customFormat="1" ht="15" customHeight="1" thickTop="1" thickBot="1" x14ac:dyDescent="0.2">
      <c r="A145" s="44" t="str">
        <f t="shared" si="27"/>
        <v>GAGA 4</v>
      </c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45">
        <f t="shared" si="28"/>
        <v>0</v>
      </c>
      <c r="AI145" s="86"/>
      <c r="AJ145" s="110"/>
      <c r="AK145" s="75"/>
    </row>
    <row r="146" spans="1:42" s="17" customFormat="1" ht="15" customHeight="1" thickTop="1" thickBot="1" x14ac:dyDescent="0.2">
      <c r="A146" s="44" t="str">
        <f t="shared" si="27"/>
        <v>GAGA 5</v>
      </c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45">
        <f t="shared" si="28"/>
        <v>0</v>
      </c>
      <c r="AH146" s="39"/>
      <c r="AI146" s="102"/>
      <c r="AJ146" s="111"/>
      <c r="AK146" s="75"/>
    </row>
    <row r="147" spans="1:42" s="17" customFormat="1" ht="15" customHeight="1" thickTop="1" thickBot="1" x14ac:dyDescent="0.2">
      <c r="A147" s="44" t="str">
        <f t="shared" si="27"/>
        <v>GAGA 6</v>
      </c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45">
        <f t="shared" si="28"/>
        <v>0</v>
      </c>
      <c r="AI147" s="88"/>
      <c r="AJ147" s="111"/>
      <c r="AK147" s="75"/>
    </row>
    <row r="148" spans="1:42" s="17" customFormat="1" ht="15" customHeight="1" thickTop="1" thickBot="1" x14ac:dyDescent="0.2">
      <c r="A148" s="44" t="str">
        <f t="shared" si="27"/>
        <v>GAGA 7</v>
      </c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45">
        <f t="shared" si="28"/>
        <v>0</v>
      </c>
      <c r="AI148" s="102"/>
      <c r="AJ148" s="111"/>
      <c r="AK148" s="75"/>
    </row>
    <row r="149" spans="1:42" s="17" customFormat="1" ht="15" customHeight="1" thickTop="1" thickBot="1" x14ac:dyDescent="0.2">
      <c r="A149" s="44" t="str">
        <f t="shared" si="27"/>
        <v>GAGA 8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45">
        <f t="shared" si="28"/>
        <v>0</v>
      </c>
      <c r="AI149" s="90"/>
      <c r="AJ149" s="111"/>
      <c r="AK149" s="75"/>
    </row>
    <row r="150" spans="1:42" s="17" customFormat="1" ht="15" customHeight="1" thickTop="1" thickBot="1" x14ac:dyDescent="0.2">
      <c r="A150" s="44" t="str">
        <f t="shared" si="27"/>
        <v>GAGA 9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45">
        <f t="shared" si="28"/>
        <v>0</v>
      </c>
      <c r="AI150" s="104"/>
      <c r="AJ150" s="111"/>
      <c r="AK150" s="75"/>
    </row>
    <row r="151" spans="1:42" s="17" customFormat="1" ht="15" customHeight="1" thickTop="1" thickBot="1" x14ac:dyDescent="0.2">
      <c r="A151" s="44" t="str">
        <f t="shared" si="27"/>
        <v>GAGA 10</v>
      </c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45">
        <f t="shared" si="28"/>
        <v>0</v>
      </c>
      <c r="AI151" s="106"/>
      <c r="AJ151" s="111"/>
      <c r="AK151" s="75"/>
    </row>
    <row r="152" spans="1:42" s="17" customFormat="1" ht="15" customHeight="1" thickTop="1" thickBot="1" x14ac:dyDescent="0.2">
      <c r="A152" s="44" t="str">
        <f t="shared" si="27"/>
        <v>GAGA 11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45">
        <f t="shared" si="28"/>
        <v>0</v>
      </c>
      <c r="AI152" s="99"/>
      <c r="AJ152" s="111"/>
      <c r="AK152" s="75"/>
    </row>
    <row r="153" spans="1:42" s="17" customFormat="1" ht="15" customHeight="1" thickTop="1" thickBot="1" x14ac:dyDescent="0.2">
      <c r="A153" s="44" t="str">
        <f t="shared" si="27"/>
        <v>GAGA 12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45">
        <f t="shared" si="28"/>
        <v>0</v>
      </c>
      <c r="AI153" s="108"/>
      <c r="AJ153" s="111"/>
      <c r="AK153" s="75"/>
    </row>
    <row r="154" spans="1:42" s="17" customFormat="1" ht="15" customHeight="1" thickTop="1" thickBot="1" x14ac:dyDescent="0.2">
      <c r="A154" s="44" t="str">
        <f t="shared" si="27"/>
        <v>GAGA 13</v>
      </c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45">
        <f t="shared" si="28"/>
        <v>0</v>
      </c>
      <c r="AI154" s="85"/>
      <c r="AJ154" s="110"/>
      <c r="AK154" s="75"/>
    </row>
    <row r="155" spans="1:42" s="5" customFormat="1" ht="13.5" thickTop="1" x14ac:dyDescent="0.2">
      <c r="A155" s="32" t="s">
        <v>0</v>
      </c>
      <c r="B155" s="11">
        <f>$B$1</f>
        <v>0</v>
      </c>
      <c r="C155" s="11"/>
      <c r="D155" s="11" t="s">
        <v>1</v>
      </c>
      <c r="E155" s="11">
        <v>11</v>
      </c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5"/>
      <c r="AI155" s="68"/>
      <c r="AJ155" s="111"/>
    </row>
    <row r="156" spans="1:42" s="16" customFormat="1" ht="35.25" customHeight="1" thickBot="1" x14ac:dyDescent="0.2">
      <c r="A156" s="80" t="s">
        <v>17</v>
      </c>
      <c r="B156" s="81">
        <f>DATE(B155,11,1)</f>
        <v>306</v>
      </c>
      <c r="C156" s="81">
        <f>IF(B156="","",IF(MONTH(B156+1)=11,B156+1,""))</f>
        <v>307</v>
      </c>
      <c r="D156" s="81">
        <f t="shared" ref="D156:AF156" si="29">IF(C156="","",IF(MONTH(C156+1)=11,C156+1,""))</f>
        <v>308</v>
      </c>
      <c r="E156" s="81">
        <f t="shared" si="29"/>
        <v>309</v>
      </c>
      <c r="F156" s="81">
        <f t="shared" si="29"/>
        <v>310</v>
      </c>
      <c r="G156" s="81">
        <f t="shared" si="29"/>
        <v>311</v>
      </c>
      <c r="H156" s="81">
        <f t="shared" si="29"/>
        <v>312</v>
      </c>
      <c r="I156" s="81">
        <f t="shared" si="29"/>
        <v>313</v>
      </c>
      <c r="J156" s="81">
        <f t="shared" si="29"/>
        <v>314</v>
      </c>
      <c r="K156" s="81">
        <f t="shared" si="29"/>
        <v>315</v>
      </c>
      <c r="L156" s="81">
        <f t="shared" si="29"/>
        <v>316</v>
      </c>
      <c r="M156" s="81">
        <f t="shared" si="29"/>
        <v>317</v>
      </c>
      <c r="N156" s="81">
        <f t="shared" si="29"/>
        <v>318</v>
      </c>
      <c r="O156" s="81">
        <f t="shared" si="29"/>
        <v>319</v>
      </c>
      <c r="P156" s="81">
        <f t="shared" si="29"/>
        <v>320</v>
      </c>
      <c r="Q156" s="81">
        <f t="shared" si="29"/>
        <v>321</v>
      </c>
      <c r="R156" s="81">
        <f t="shared" si="29"/>
        <v>322</v>
      </c>
      <c r="S156" s="81">
        <f t="shared" si="29"/>
        <v>323</v>
      </c>
      <c r="T156" s="81">
        <f t="shared" si="29"/>
        <v>324</v>
      </c>
      <c r="U156" s="81">
        <f t="shared" si="29"/>
        <v>325</v>
      </c>
      <c r="V156" s="81">
        <f t="shared" si="29"/>
        <v>326</v>
      </c>
      <c r="W156" s="81">
        <f t="shared" si="29"/>
        <v>327</v>
      </c>
      <c r="X156" s="81">
        <f t="shared" si="29"/>
        <v>328</v>
      </c>
      <c r="Y156" s="81">
        <f t="shared" si="29"/>
        <v>329</v>
      </c>
      <c r="Z156" s="81">
        <f t="shared" si="29"/>
        <v>330</v>
      </c>
      <c r="AA156" s="81">
        <f t="shared" si="29"/>
        <v>331</v>
      </c>
      <c r="AB156" s="81">
        <f t="shared" si="29"/>
        <v>332</v>
      </c>
      <c r="AC156" s="81">
        <f t="shared" si="29"/>
        <v>333</v>
      </c>
      <c r="AD156" s="81">
        <f t="shared" si="29"/>
        <v>334</v>
      </c>
      <c r="AE156" s="81">
        <f t="shared" si="29"/>
        <v>335</v>
      </c>
      <c r="AF156" s="81" t="str">
        <f t="shared" si="29"/>
        <v/>
      </c>
      <c r="AG156" s="82" t="s">
        <v>7</v>
      </c>
      <c r="AH156" s="38"/>
      <c r="AI156" s="40"/>
      <c r="AJ156" s="6"/>
      <c r="AK156" s="38"/>
      <c r="AL156" s="38"/>
      <c r="AM156" s="38"/>
      <c r="AN156" s="38"/>
      <c r="AO156" s="38"/>
      <c r="AP156" s="38"/>
    </row>
    <row r="157" spans="1:42" s="17" customFormat="1" ht="15" customHeight="1" thickTop="1" thickBot="1" x14ac:dyDescent="0.2">
      <c r="A157" s="44" t="str">
        <f>A142</f>
        <v>GAGA 1</v>
      </c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45">
        <f>COUNTIF(B157:AE157,"P")+COUNTIF(B157:AE157,"DP")*0.5+AG142</f>
        <v>0</v>
      </c>
      <c r="AI157" s="92"/>
      <c r="AJ157" s="110"/>
      <c r="AK157" s="75"/>
    </row>
    <row r="158" spans="1:42" s="17" customFormat="1" ht="15" customHeight="1" thickTop="1" thickBot="1" x14ac:dyDescent="0.2">
      <c r="A158" s="44" t="str">
        <f t="shared" ref="A158:A169" si="30">A143</f>
        <v>GAGA 2</v>
      </c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45">
        <f t="shared" ref="AG158:AG169" si="31">COUNTIF(B158:AE158,"P")+COUNTIF(B158:AE158,"DP")*0.5+AG143</f>
        <v>0</v>
      </c>
      <c r="AI158" s="100"/>
      <c r="AJ158" s="110"/>
      <c r="AK158" s="75"/>
    </row>
    <row r="159" spans="1:42" s="17" customFormat="1" ht="15" customHeight="1" thickTop="1" thickBot="1" x14ac:dyDescent="0.2">
      <c r="A159" s="44" t="str">
        <f t="shared" si="30"/>
        <v>GAGA 3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45">
        <f t="shared" si="31"/>
        <v>0</v>
      </c>
      <c r="AI159" s="93"/>
      <c r="AJ159" s="110"/>
      <c r="AK159" s="75"/>
    </row>
    <row r="160" spans="1:42" s="17" customFormat="1" ht="15" customHeight="1" thickTop="1" thickBot="1" x14ac:dyDescent="0.2">
      <c r="A160" s="44" t="str">
        <f t="shared" si="30"/>
        <v>GAGA 4</v>
      </c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45">
        <f t="shared" si="31"/>
        <v>0</v>
      </c>
      <c r="AH160" s="39"/>
      <c r="AI160" s="86"/>
      <c r="AJ160" s="110"/>
      <c r="AK160" s="75"/>
    </row>
    <row r="161" spans="1:42" s="17" customFormat="1" ht="15" customHeight="1" thickTop="1" thickBot="1" x14ac:dyDescent="0.2">
      <c r="A161" s="44" t="str">
        <f t="shared" si="30"/>
        <v>GAGA 5</v>
      </c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45">
        <f t="shared" si="31"/>
        <v>0</v>
      </c>
      <c r="AI161" s="102"/>
      <c r="AJ161" s="111"/>
      <c r="AK161" s="75"/>
    </row>
    <row r="162" spans="1:42" s="17" customFormat="1" ht="15" customHeight="1" thickTop="1" thickBot="1" x14ac:dyDescent="0.2">
      <c r="A162" s="44" t="str">
        <f t="shared" si="30"/>
        <v>GAGA 6</v>
      </c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45">
        <f t="shared" si="31"/>
        <v>0</v>
      </c>
      <c r="AI162" s="88"/>
      <c r="AJ162" s="111"/>
      <c r="AK162" s="75"/>
    </row>
    <row r="163" spans="1:42" s="17" customFormat="1" ht="15" customHeight="1" thickTop="1" thickBot="1" x14ac:dyDescent="0.2">
      <c r="A163" s="44" t="str">
        <f t="shared" si="30"/>
        <v>GAGA 7</v>
      </c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45">
        <f t="shared" si="31"/>
        <v>0</v>
      </c>
      <c r="AI163" s="102"/>
      <c r="AJ163" s="111"/>
      <c r="AK163" s="75"/>
    </row>
    <row r="164" spans="1:42" s="17" customFormat="1" ht="15" customHeight="1" thickTop="1" thickBot="1" x14ac:dyDescent="0.2">
      <c r="A164" s="44" t="str">
        <f t="shared" si="30"/>
        <v>GAGA 8</v>
      </c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45">
        <f t="shared" si="31"/>
        <v>0</v>
      </c>
      <c r="AI164" s="90"/>
      <c r="AJ164" s="111"/>
      <c r="AK164" s="75"/>
    </row>
    <row r="165" spans="1:42" s="17" customFormat="1" ht="15" customHeight="1" thickTop="1" thickBot="1" x14ac:dyDescent="0.2">
      <c r="A165" s="44" t="str">
        <f t="shared" si="30"/>
        <v>GAGA 9</v>
      </c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45">
        <f t="shared" si="31"/>
        <v>0</v>
      </c>
      <c r="AI165" s="104"/>
      <c r="AJ165" s="111"/>
      <c r="AK165" s="75"/>
    </row>
    <row r="166" spans="1:42" s="17" customFormat="1" ht="15" customHeight="1" thickTop="1" thickBot="1" x14ac:dyDescent="0.2">
      <c r="A166" s="44" t="str">
        <f t="shared" si="30"/>
        <v>GAGA 10</v>
      </c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45">
        <f t="shared" si="31"/>
        <v>0</v>
      </c>
      <c r="AI166" s="106"/>
      <c r="AJ166" s="111"/>
      <c r="AK166" s="75"/>
    </row>
    <row r="167" spans="1:42" s="17" customFormat="1" ht="15" customHeight="1" thickTop="1" thickBot="1" x14ac:dyDescent="0.2">
      <c r="A167" s="44" t="str">
        <f t="shared" si="30"/>
        <v>GAGA 11</v>
      </c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45">
        <f t="shared" si="31"/>
        <v>0</v>
      </c>
      <c r="AH167" s="39"/>
      <c r="AI167" s="99"/>
      <c r="AJ167" s="111"/>
      <c r="AK167" s="75"/>
    </row>
    <row r="168" spans="1:42" s="17" customFormat="1" ht="15" customHeight="1" thickTop="1" thickBot="1" x14ac:dyDescent="0.2">
      <c r="A168" s="44" t="str">
        <f t="shared" si="30"/>
        <v>GAGA 12</v>
      </c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45">
        <f t="shared" si="31"/>
        <v>0</v>
      </c>
      <c r="AI168" s="108"/>
      <c r="AJ168" s="111"/>
      <c r="AK168" s="75"/>
    </row>
    <row r="169" spans="1:42" s="17" customFormat="1" ht="15" customHeight="1" thickTop="1" thickBot="1" x14ac:dyDescent="0.2">
      <c r="A169" s="44" t="str">
        <f t="shared" si="30"/>
        <v>GAGA 13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45">
        <f t="shared" si="31"/>
        <v>0</v>
      </c>
      <c r="AI169" s="85"/>
      <c r="AJ169" s="110"/>
      <c r="AK169" s="75"/>
    </row>
    <row r="170" spans="1:42" s="5" customFormat="1" ht="13.5" thickTop="1" x14ac:dyDescent="0.2">
      <c r="A170" s="32" t="s">
        <v>0</v>
      </c>
      <c r="B170" s="11">
        <f>$B$1</f>
        <v>0</v>
      </c>
      <c r="C170" s="11"/>
      <c r="D170" s="11" t="s">
        <v>1</v>
      </c>
      <c r="E170" s="11">
        <v>12</v>
      </c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5"/>
      <c r="AI170" s="68"/>
      <c r="AJ170" s="111"/>
    </row>
    <row r="171" spans="1:42" s="16" customFormat="1" ht="35.25" customHeight="1" thickBot="1" x14ac:dyDescent="0.2">
      <c r="A171" s="42" t="s">
        <v>18</v>
      </c>
      <c r="B171" s="21">
        <f>DATE(B170,12,1)</f>
        <v>336</v>
      </c>
      <c r="C171" s="21">
        <f>IF(B171="","",IF(MONTH(B171+1)=12,B171+1,""))</f>
        <v>337</v>
      </c>
      <c r="D171" s="21">
        <f t="shared" ref="D171:AF171" si="32">IF(C171="","",IF(MONTH(C171+1)=12,C171+1,""))</f>
        <v>338</v>
      </c>
      <c r="E171" s="21">
        <f t="shared" si="32"/>
        <v>339</v>
      </c>
      <c r="F171" s="21">
        <f t="shared" si="32"/>
        <v>340</v>
      </c>
      <c r="G171" s="21">
        <f t="shared" si="32"/>
        <v>341</v>
      </c>
      <c r="H171" s="21">
        <f t="shared" si="32"/>
        <v>342</v>
      </c>
      <c r="I171" s="21">
        <f t="shared" si="32"/>
        <v>343</v>
      </c>
      <c r="J171" s="21">
        <f t="shared" si="32"/>
        <v>344</v>
      </c>
      <c r="K171" s="21">
        <f t="shared" si="32"/>
        <v>345</v>
      </c>
      <c r="L171" s="21">
        <f t="shared" si="32"/>
        <v>346</v>
      </c>
      <c r="M171" s="21">
        <f t="shared" si="32"/>
        <v>347</v>
      </c>
      <c r="N171" s="21">
        <f t="shared" si="32"/>
        <v>348</v>
      </c>
      <c r="O171" s="21">
        <f t="shared" si="32"/>
        <v>349</v>
      </c>
      <c r="P171" s="21">
        <f t="shared" si="32"/>
        <v>350</v>
      </c>
      <c r="Q171" s="21">
        <f t="shared" si="32"/>
        <v>351</v>
      </c>
      <c r="R171" s="21">
        <f t="shared" si="32"/>
        <v>352</v>
      </c>
      <c r="S171" s="21">
        <f t="shared" si="32"/>
        <v>353</v>
      </c>
      <c r="T171" s="21">
        <f t="shared" si="32"/>
        <v>354</v>
      </c>
      <c r="U171" s="21">
        <f t="shared" si="32"/>
        <v>355</v>
      </c>
      <c r="V171" s="21">
        <f t="shared" si="32"/>
        <v>356</v>
      </c>
      <c r="W171" s="21">
        <f t="shared" si="32"/>
        <v>357</v>
      </c>
      <c r="X171" s="21">
        <f t="shared" si="32"/>
        <v>358</v>
      </c>
      <c r="Y171" s="21">
        <f t="shared" si="32"/>
        <v>359</v>
      </c>
      <c r="Z171" s="21">
        <f t="shared" si="32"/>
        <v>360</v>
      </c>
      <c r="AA171" s="21">
        <f t="shared" si="32"/>
        <v>361</v>
      </c>
      <c r="AB171" s="21">
        <f t="shared" si="32"/>
        <v>362</v>
      </c>
      <c r="AC171" s="21">
        <f t="shared" si="32"/>
        <v>363</v>
      </c>
      <c r="AD171" s="21">
        <f t="shared" si="32"/>
        <v>364</v>
      </c>
      <c r="AE171" s="21">
        <f t="shared" si="32"/>
        <v>365</v>
      </c>
      <c r="AF171" s="21">
        <f t="shared" si="32"/>
        <v>366</v>
      </c>
      <c r="AG171" s="22" t="s">
        <v>7</v>
      </c>
      <c r="AI171"/>
      <c r="AJ171" s="6"/>
      <c r="AK171" s="74"/>
    </row>
    <row r="172" spans="1:42" s="17" customFormat="1" ht="15" customHeight="1" thickTop="1" thickBot="1" x14ac:dyDescent="0.2">
      <c r="A172" s="77" t="str">
        <f>A157</f>
        <v>GAGA 1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78">
        <f>COUNTIF(B172:AF172,"P")+COUNTIF(B172:AF172,"DP")*0.5+AG157</f>
        <v>0</v>
      </c>
      <c r="AH172" s="39"/>
      <c r="AI172" s="92"/>
      <c r="AJ172" s="110"/>
      <c r="AK172" s="39"/>
      <c r="AL172" s="39"/>
      <c r="AM172" s="39"/>
      <c r="AN172" s="39"/>
      <c r="AO172" s="39"/>
      <c r="AP172" s="39"/>
    </row>
    <row r="173" spans="1:42" s="17" customFormat="1" ht="15" customHeight="1" thickTop="1" thickBot="1" x14ac:dyDescent="0.2">
      <c r="A173" s="77" t="str">
        <f t="shared" ref="A173:A185" si="33">A158</f>
        <v>GAGA 2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78">
        <f t="shared" ref="AG173:AG185" si="34">COUNTIF(B173:AF173,"P")+COUNTIF(B173:AF173,"DP")*0.5+AG158</f>
        <v>0</v>
      </c>
      <c r="AI173" s="100"/>
      <c r="AJ173" s="110"/>
      <c r="AK173" s="75"/>
    </row>
    <row r="174" spans="1:42" s="17" customFormat="1" ht="15" customHeight="1" thickTop="1" thickBot="1" x14ac:dyDescent="0.2">
      <c r="A174" s="77" t="str">
        <f t="shared" si="33"/>
        <v>GAGA 3</v>
      </c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78">
        <f t="shared" si="34"/>
        <v>0</v>
      </c>
      <c r="AI174" s="93"/>
      <c r="AJ174" s="110"/>
      <c r="AK174" s="75"/>
    </row>
    <row r="175" spans="1:42" s="17" customFormat="1" ht="15" customHeight="1" thickTop="1" thickBot="1" x14ac:dyDescent="0.2">
      <c r="A175" s="77" t="str">
        <f t="shared" si="33"/>
        <v>GAGA 4</v>
      </c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78">
        <f t="shared" si="34"/>
        <v>0</v>
      </c>
      <c r="AH175" s="39"/>
      <c r="AI175" s="86"/>
      <c r="AJ175" s="110"/>
      <c r="AK175" s="75"/>
    </row>
    <row r="176" spans="1:42" s="17" customFormat="1" ht="15" customHeight="1" thickTop="1" thickBot="1" x14ac:dyDescent="0.2">
      <c r="A176" s="77" t="str">
        <f t="shared" si="33"/>
        <v>GAGA 5</v>
      </c>
      <c r="B176" s="30"/>
      <c r="C176" s="30"/>
      <c r="D176" s="30"/>
      <c r="E176" s="30" t="s">
        <v>2</v>
      </c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78">
        <f t="shared" si="34"/>
        <v>1</v>
      </c>
      <c r="AH176" s="39"/>
      <c r="AI176" s="102"/>
      <c r="AJ176" s="111"/>
      <c r="AK176" s="75"/>
    </row>
    <row r="177" spans="1:47" s="17" customFormat="1" ht="15" customHeight="1" thickTop="1" thickBot="1" x14ac:dyDescent="0.2">
      <c r="A177" s="77" t="str">
        <f t="shared" si="33"/>
        <v>GAGA 6</v>
      </c>
      <c r="B177" s="30"/>
      <c r="C177" s="30"/>
      <c r="D177" s="30"/>
      <c r="E177" s="30"/>
      <c r="F177" s="30" t="s">
        <v>6</v>
      </c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78">
        <f t="shared" si="34"/>
        <v>0</v>
      </c>
      <c r="AI177" s="88"/>
      <c r="AJ177" s="111"/>
      <c r="AK177" s="75"/>
    </row>
    <row r="178" spans="1:47" s="17" customFormat="1" ht="15" customHeight="1" thickTop="1" thickBot="1" x14ac:dyDescent="0.2">
      <c r="A178" s="77" t="str">
        <f t="shared" si="33"/>
        <v>GAGA 7</v>
      </c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78">
        <f t="shared" si="34"/>
        <v>0</v>
      </c>
      <c r="AI178" s="102"/>
      <c r="AJ178" s="111"/>
      <c r="AK178" s="75"/>
    </row>
    <row r="179" spans="1:47" s="17" customFormat="1" ht="15" customHeight="1" thickTop="1" thickBot="1" x14ac:dyDescent="0.2">
      <c r="A179" s="77" t="str">
        <f t="shared" si="33"/>
        <v>GAGA 8</v>
      </c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78">
        <f t="shared" si="34"/>
        <v>0</v>
      </c>
      <c r="AI179" s="90"/>
      <c r="AJ179" s="111"/>
      <c r="AK179" s="75"/>
    </row>
    <row r="180" spans="1:47" s="17" customFormat="1" ht="15" customHeight="1" thickTop="1" thickBot="1" x14ac:dyDescent="0.2">
      <c r="A180" s="77" t="str">
        <f t="shared" si="33"/>
        <v>GAGA 9</v>
      </c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78">
        <f t="shared" si="34"/>
        <v>0</v>
      </c>
      <c r="AI180" s="104"/>
      <c r="AJ180" s="111"/>
      <c r="AK180" s="75"/>
    </row>
    <row r="181" spans="1:47" s="17" customFormat="1" ht="15" customHeight="1" thickTop="1" thickBot="1" x14ac:dyDescent="0.2">
      <c r="A181" s="77" t="str">
        <f t="shared" si="33"/>
        <v>GAGA 10</v>
      </c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78">
        <f t="shared" si="34"/>
        <v>0</v>
      </c>
      <c r="AI181" s="106"/>
      <c r="AJ181" s="111"/>
      <c r="AK181" s="75"/>
    </row>
    <row r="182" spans="1:47" s="17" customFormat="1" ht="15" customHeight="1" thickTop="1" thickBot="1" x14ac:dyDescent="0.2">
      <c r="A182" s="77" t="str">
        <f t="shared" si="33"/>
        <v>GAGA 11</v>
      </c>
      <c r="B182" s="30"/>
      <c r="C182" s="30"/>
      <c r="D182" s="30"/>
      <c r="E182" s="30"/>
      <c r="F182" s="30"/>
      <c r="G182" s="30" t="s">
        <v>3</v>
      </c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78">
        <f t="shared" si="34"/>
        <v>0</v>
      </c>
      <c r="AI182" s="99"/>
      <c r="AJ182" s="111"/>
      <c r="AK182" s="75"/>
    </row>
    <row r="183" spans="1:47" s="17" customFormat="1" ht="15" customHeight="1" thickTop="1" thickBot="1" x14ac:dyDescent="0.2">
      <c r="A183" s="77" t="str">
        <f t="shared" si="33"/>
        <v>GAGA 12</v>
      </c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78">
        <f t="shared" si="34"/>
        <v>0</v>
      </c>
      <c r="AI183" s="108"/>
      <c r="AJ183" s="111"/>
      <c r="AK183" s="75"/>
    </row>
    <row r="184" spans="1:47" s="17" customFormat="1" ht="15" customHeight="1" thickTop="1" thickBot="1" x14ac:dyDescent="0.2">
      <c r="A184" s="77" t="str">
        <f t="shared" si="33"/>
        <v>GAGA 13</v>
      </c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78">
        <f t="shared" si="34"/>
        <v>0</v>
      </c>
      <c r="AI184" s="98"/>
      <c r="AJ184" s="111"/>
      <c r="AK184" s="75"/>
    </row>
    <row r="185" spans="1:47" s="17" customFormat="1" ht="15" customHeight="1" thickTop="1" thickBot="1" x14ac:dyDescent="0.2">
      <c r="A185" s="77" t="str">
        <f t="shared" si="33"/>
        <v>Année</v>
      </c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78">
        <f t="shared" si="34"/>
        <v>0</v>
      </c>
      <c r="AH185" s="39"/>
      <c r="AI185" s="97"/>
      <c r="AJ185" s="110"/>
      <c r="AK185" s="75"/>
    </row>
    <row r="186" spans="1:47" ht="11.25" thickTop="1" x14ac:dyDescent="0.15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</row>
    <row r="187" spans="1:47" ht="10.5" x14ac:dyDescent="0.15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</row>
    <row r="188" spans="1:47" ht="10.5" x14ac:dyDescent="0.15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</row>
    <row r="189" spans="1:47" ht="10.5" x14ac:dyDescent="0.15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</row>
    <row r="190" spans="1:47" ht="10.5" x14ac:dyDescent="0.15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</row>
    <row r="191" spans="1:47" ht="10.5" x14ac:dyDescent="0.15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</row>
    <row r="192" spans="1:47" ht="10.5" x14ac:dyDescent="0.15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</row>
    <row r="193" spans="1:47" ht="10.5" x14ac:dyDescent="0.15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</row>
    <row r="194" spans="1:47" ht="10.5" x14ac:dyDescent="0.15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</row>
    <row r="195" spans="1:47" x14ac:dyDescent="0.2">
      <c r="A195" s="83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84"/>
      <c r="AH195" s="40"/>
      <c r="AI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</row>
    <row r="196" spans="1:47" x14ac:dyDescent="0.2">
      <c r="A196" s="83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84"/>
      <c r="AH196" s="40"/>
      <c r="AI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</row>
    <row r="197" spans="1:47" x14ac:dyDescent="0.2">
      <c r="A197" s="83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84"/>
      <c r="AH197" s="40"/>
      <c r="AI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</row>
    <row r="198" spans="1:47" x14ac:dyDescent="0.2">
      <c r="A198" s="83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84"/>
      <c r="AH198" s="40"/>
      <c r="AI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</row>
    <row r="199" spans="1:47" x14ac:dyDescent="0.2">
      <c r="A199" s="83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84"/>
      <c r="AH199" s="40"/>
      <c r="AI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</row>
    <row r="200" spans="1:47" x14ac:dyDescent="0.2">
      <c r="A200" s="83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84"/>
      <c r="AH200" s="40"/>
      <c r="AI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</row>
    <row r="201" spans="1:47" x14ac:dyDescent="0.2">
      <c r="A201" s="83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84"/>
      <c r="AH201" s="40"/>
      <c r="AI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</row>
    <row r="202" spans="1:47" x14ac:dyDescent="0.2">
      <c r="A202" s="83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84"/>
      <c r="AH202" s="40"/>
      <c r="AI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</row>
    <row r="203" spans="1:47" x14ac:dyDescent="0.2">
      <c r="A203" s="83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84"/>
      <c r="AH203" s="40"/>
      <c r="AI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</row>
    <row r="204" spans="1:47" x14ac:dyDescent="0.2">
      <c r="A204" s="83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84"/>
      <c r="AH204" s="40"/>
      <c r="AI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</row>
    <row r="205" spans="1:47" x14ac:dyDescent="0.2">
      <c r="A205" s="83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84"/>
      <c r="AH205" s="40"/>
      <c r="AI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</row>
    <row r="206" spans="1:47" x14ac:dyDescent="0.2">
      <c r="A206" s="83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84"/>
      <c r="AH206" s="40"/>
      <c r="AI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</row>
    <row r="207" spans="1:47" x14ac:dyDescent="0.2">
      <c r="A207" s="83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84"/>
      <c r="AH207" s="40"/>
      <c r="AI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</row>
    <row r="208" spans="1:47" x14ac:dyDescent="0.2">
      <c r="A208" s="83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84"/>
      <c r="AH208" s="40"/>
      <c r="AI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</row>
    <row r="209" spans="1:47" x14ac:dyDescent="0.2">
      <c r="A209" s="83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84"/>
      <c r="AH209" s="40"/>
      <c r="AI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</row>
    <row r="210" spans="1:47" x14ac:dyDescent="0.2">
      <c r="A210" s="83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84"/>
      <c r="AH210" s="40"/>
      <c r="AI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</row>
    <row r="211" spans="1:47" x14ac:dyDescent="0.2">
      <c r="A211" s="83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84"/>
      <c r="AH211" s="40"/>
      <c r="AI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</row>
    <row r="212" spans="1:47" x14ac:dyDescent="0.2">
      <c r="A212" s="83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84"/>
      <c r="AH212" s="40"/>
      <c r="AI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</row>
    <row r="213" spans="1:47" x14ac:dyDescent="0.2">
      <c r="A213" s="83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84"/>
      <c r="AH213" s="40"/>
      <c r="AI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</row>
    <row r="214" spans="1:47" x14ac:dyDescent="0.2">
      <c r="A214" s="83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84"/>
      <c r="AH214" s="40"/>
      <c r="AI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</row>
    <row r="215" spans="1:47" x14ac:dyDescent="0.2">
      <c r="A215" s="83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84"/>
      <c r="AH215" s="40"/>
      <c r="AI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</row>
    <row r="216" spans="1:47" x14ac:dyDescent="0.2">
      <c r="A216" s="83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84"/>
      <c r="AH216" s="40"/>
      <c r="AI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</row>
    <row r="217" spans="1:47" x14ac:dyDescent="0.2">
      <c r="A217" s="83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84"/>
      <c r="AH217" s="40"/>
      <c r="AI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</row>
    <row r="218" spans="1:47" x14ac:dyDescent="0.2">
      <c r="A218" s="83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84"/>
      <c r="AH218" s="40"/>
      <c r="AI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</row>
    <row r="219" spans="1:47" x14ac:dyDescent="0.2">
      <c r="A219" s="83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84"/>
      <c r="AH219" s="40"/>
      <c r="AI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</row>
    <row r="220" spans="1:47" x14ac:dyDescent="0.2">
      <c r="A220" s="83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84"/>
      <c r="AH220" s="40"/>
      <c r="AI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</row>
    <row r="221" spans="1:47" x14ac:dyDescent="0.2">
      <c r="A221" s="83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84"/>
      <c r="AH221" s="40"/>
      <c r="AI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</row>
    <row r="222" spans="1:47" x14ac:dyDescent="0.2">
      <c r="A222" s="83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84"/>
      <c r="AH222" s="40"/>
      <c r="AI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</row>
    <row r="223" spans="1:47" x14ac:dyDescent="0.2">
      <c r="A223" s="83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84"/>
      <c r="AH223" s="40"/>
      <c r="AI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</row>
    <row r="224" spans="1:47" x14ac:dyDescent="0.2">
      <c r="A224" s="83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84"/>
      <c r="AH224" s="40"/>
      <c r="AI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</row>
    <row r="225" spans="1:47" x14ac:dyDescent="0.2">
      <c r="A225" s="83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84"/>
      <c r="AH225" s="40"/>
      <c r="AI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</row>
    <row r="226" spans="1:47" x14ac:dyDescent="0.2">
      <c r="A226" s="83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84"/>
      <c r="AH226" s="40"/>
      <c r="AI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</row>
    <row r="227" spans="1:47" x14ac:dyDescent="0.2">
      <c r="A227" s="83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84"/>
      <c r="AH227" s="40"/>
      <c r="AI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</row>
    <row r="228" spans="1:47" x14ac:dyDescent="0.2">
      <c r="A228" s="83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84"/>
      <c r="AH228" s="40"/>
      <c r="AI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</row>
    <row r="229" spans="1:47" x14ac:dyDescent="0.2">
      <c r="A229" s="83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84"/>
      <c r="AH229" s="40"/>
      <c r="AI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</row>
  </sheetData>
  <dataConsolidate/>
  <mergeCells count="9">
    <mergeCell ref="AI1:AI3"/>
    <mergeCell ref="A140:S140"/>
    <mergeCell ref="T140:AG140"/>
    <mergeCell ref="T2:AG2"/>
    <mergeCell ref="A2:S2"/>
    <mergeCell ref="A48:S48"/>
    <mergeCell ref="T48:AG48"/>
    <mergeCell ref="A94:S94"/>
    <mergeCell ref="T94:AG94"/>
  </mergeCells>
  <phoneticPr fontId="0" type="noConversion"/>
  <conditionalFormatting sqref="B33:AF33">
    <cfRule type="expression" dxfId="23" priority="226">
      <formula>AND(WEEKDAY(B$33,2)&gt;5,B34="")</formula>
    </cfRule>
  </conditionalFormatting>
  <conditionalFormatting sqref="B49:AF49">
    <cfRule type="expression" dxfId="22" priority="225">
      <formula>AND(WEEKDAY(B$49,2)&gt;5,B50="")</formula>
    </cfRule>
  </conditionalFormatting>
  <conditionalFormatting sqref="B64:AF64">
    <cfRule type="expression" dxfId="21" priority="224">
      <formula>WEEKDAY(B$64,2)&gt;5</formula>
    </cfRule>
  </conditionalFormatting>
  <conditionalFormatting sqref="B79:AF79">
    <cfRule type="expression" dxfId="20" priority="221">
      <formula>WEEKDAY(B$79,2)&gt;5</formula>
    </cfRule>
  </conditionalFormatting>
  <conditionalFormatting sqref="B95:AF95">
    <cfRule type="expression" dxfId="19" priority="220">
      <formula>WEEKDAY(B$95,2)&gt;5</formula>
    </cfRule>
  </conditionalFormatting>
  <conditionalFormatting sqref="B110:AF110">
    <cfRule type="expression" dxfId="18" priority="219">
      <formula>WEEKDAY(B$110,2)&gt;5</formula>
    </cfRule>
  </conditionalFormatting>
  <conditionalFormatting sqref="B125:AF125">
    <cfRule type="expression" dxfId="17" priority="218">
      <formula>WEEKDAY(B$125,2)&gt;5</formula>
    </cfRule>
  </conditionalFormatting>
  <conditionalFormatting sqref="B141:AF141">
    <cfRule type="expression" dxfId="16" priority="217">
      <formula>WEEKDAY(B$141,2)&gt;5</formula>
    </cfRule>
  </conditionalFormatting>
  <conditionalFormatting sqref="B156:AF156">
    <cfRule type="expression" dxfId="15" priority="216">
      <formula>WEEKDAY(B$156,2)&gt;5</formula>
    </cfRule>
  </conditionalFormatting>
  <conditionalFormatting sqref="B171:AF171">
    <cfRule type="expression" dxfId="14" priority="215">
      <formula>WEEKDAY(B$171,2)&gt;5</formula>
    </cfRule>
  </conditionalFormatting>
  <conditionalFormatting sqref="B4:AF16">
    <cfRule type="expression" dxfId="13" priority="134">
      <formula>AND(WEEKDAY(B$3,2)&gt;5,B4="")</formula>
    </cfRule>
  </conditionalFormatting>
  <conditionalFormatting sqref="B18:AD18">
    <cfRule type="expression" dxfId="12" priority="17">
      <formula>WEEKDAY(B$18,2)&gt;5</formula>
    </cfRule>
  </conditionalFormatting>
  <conditionalFormatting sqref="B3:AF3">
    <cfRule type="expression" dxfId="11" priority="133">
      <formula>WEEKDAY(B$3,2)&gt;5</formula>
    </cfRule>
  </conditionalFormatting>
  <conditionalFormatting sqref="B19:AF31">
    <cfRule type="expression" dxfId="10" priority="16">
      <formula>AND(WEEKDAY(B$18,2)&gt;5,B19="")</formula>
    </cfRule>
  </conditionalFormatting>
  <conditionalFormatting sqref="B34:AF46">
    <cfRule type="expression" dxfId="9" priority="15">
      <formula>AND(WEEKDAY(B$33,2)&gt;5,B34="")</formula>
    </cfRule>
  </conditionalFormatting>
  <conditionalFormatting sqref="B50:AF62">
    <cfRule type="expression" dxfId="8" priority="14">
      <formula>AND(WEEKDAY(B$49,2)&gt;5,B50="")</formula>
    </cfRule>
  </conditionalFormatting>
  <conditionalFormatting sqref="B65:AF77">
    <cfRule type="expression" dxfId="7" priority="13">
      <formula>AND(WEEKDAY(B$64,2)&gt;5,B65="")</formula>
    </cfRule>
  </conditionalFormatting>
  <conditionalFormatting sqref="B80:AF92">
    <cfRule type="expression" dxfId="6" priority="12">
      <formula>AND(WEEKDAY(B$79,2)&gt;5,B80="")</formula>
    </cfRule>
  </conditionalFormatting>
  <conditionalFormatting sqref="B96:AF108">
    <cfRule type="expression" dxfId="5" priority="11">
      <formula>AND(WEEKDAY(B$95,2)&gt;5,B96="")</formula>
    </cfRule>
  </conditionalFormatting>
  <conditionalFormatting sqref="B111:AF123">
    <cfRule type="expression" dxfId="4" priority="10">
      <formula>AND(WEEKDAY(B$110,2)&gt;5,B111="")</formula>
    </cfRule>
  </conditionalFormatting>
  <conditionalFormatting sqref="B126:AF138">
    <cfRule type="expression" dxfId="3" priority="9">
      <formula>AND(WEEKDAY(B$125,2)&gt;5,B126="")</formula>
    </cfRule>
  </conditionalFormatting>
  <conditionalFormatting sqref="B142:AF154">
    <cfRule type="expression" dxfId="2" priority="8">
      <formula>AND(WEEKDAY(B$141,2)&gt;5,B142="")</formula>
    </cfRule>
  </conditionalFormatting>
  <conditionalFormatting sqref="B157:AF169">
    <cfRule type="expression" dxfId="1" priority="7">
      <formula>AND(WEEKDAY(B$156,2)&gt;5,B157="")</formula>
    </cfRule>
  </conditionalFormatting>
  <conditionalFormatting sqref="B172:AF185">
    <cfRule type="expression" dxfId="0" priority="6">
      <formula>AND(WEEKDAY(B$171,2)&gt;5,B172="")</formula>
    </cfRule>
  </conditionalFormatting>
  <dataValidations count="2">
    <dataValidation type="list" allowBlank="1" showInputMessage="1" showErrorMessage="1" sqref="AL18">
      <formula1>Personnel</formula1>
    </dataValidation>
    <dataValidation type="list" allowBlank="1" sqref="A34:A46 A157:A169 A50:A62 A172:A185 A142:A154 A126:A138 A111:A123 A96:A108 A80:A92 A65:A77 A19:A31">
      <formula1>#REF!</formula1>
    </dataValidation>
  </dataValidations>
  <printOptions horizontalCentered="1" verticalCentered="1"/>
  <pageMargins left="0.39370078740157483" right="0" top="0" bottom="0" header="0" footer="0"/>
  <pageSetup paperSize="9" scale="98" fitToHeight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6" r:id="rId4" name="COMMAND1">
          <controlPr defaultSize="0" autoLine="0" r:id="rId5">
            <anchor moveWithCells="1">
              <from>
                <xdr:col>41</xdr:col>
                <xdr:colOff>19050</xdr:colOff>
                <xdr:row>1</xdr:row>
                <xdr:rowOff>76200</xdr:rowOff>
              </from>
              <to>
                <xdr:col>45</xdr:col>
                <xdr:colOff>180975</xdr:colOff>
                <xdr:row>2</xdr:row>
                <xdr:rowOff>428625</xdr:rowOff>
              </to>
            </anchor>
          </controlPr>
        </control>
      </mc:Choice>
      <mc:Fallback>
        <control shapeId="5126" r:id="rId4" name="COMMAND1"/>
      </mc:Fallback>
    </mc:AlternateContent>
    <mc:AlternateContent xmlns:mc="http://schemas.openxmlformats.org/markup-compatibility/2006">
      <mc:Choice Requires="x14">
        <control shapeId="5124" r:id="rId6" name="TOGGLEBUTTON3">
          <controlPr defaultSize="0" autoLine="0" r:id="rId7">
            <anchor moveWithCells="1">
              <from>
                <xdr:col>36</xdr:col>
                <xdr:colOff>57150</xdr:colOff>
                <xdr:row>1</xdr:row>
                <xdr:rowOff>76200</xdr:rowOff>
              </from>
              <to>
                <xdr:col>40</xdr:col>
                <xdr:colOff>247650</xdr:colOff>
                <xdr:row>2</xdr:row>
                <xdr:rowOff>438150</xdr:rowOff>
              </to>
            </anchor>
          </controlPr>
        </control>
      </mc:Choice>
      <mc:Fallback>
        <control shapeId="5124" r:id="rId6" name="TOGGLE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Liste!$A$1:$A$4</xm:f>
          </x14:formula1>
          <xm:sqref>B34:AF46 B157:AF169 B142:AF154 B126:AF138 B111:AF123 B96:AF108 B80:AF92 B65:AF77 B50:AF62 B4:AF16 B19:AF31 B172:AF185</xm:sqref>
        </x14:dataValidation>
        <x14:dataValidation type="list" allowBlank="1">
          <x14:formula1>
            <xm:f>Liste!$E$2:$E$21</xm:f>
          </x14:formula1>
          <xm:sqref>A4:A16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7"/>
  <sheetViews>
    <sheetView showGridLines="0" tabSelected="1" zoomScale="90" workbookViewId="0">
      <selection activeCell="E1" sqref="E1"/>
    </sheetView>
  </sheetViews>
  <sheetFormatPr baseColWidth="10" defaultColWidth="11.42578125" defaultRowHeight="15" x14ac:dyDescent="0.25"/>
  <cols>
    <col min="1" max="6" width="16.85546875" style="1" customWidth="1"/>
    <col min="7" max="16384" width="11.42578125" style="1"/>
  </cols>
  <sheetData>
    <row r="1" spans="1:5" x14ac:dyDescent="0.25">
      <c r="A1" s="7" t="s">
        <v>2</v>
      </c>
      <c r="B1" s="1">
        <v>1</v>
      </c>
      <c r="C1" s="1">
        <v>2015</v>
      </c>
      <c r="E1" s="94" t="s">
        <v>34</v>
      </c>
    </row>
    <row r="2" spans="1:5" x14ac:dyDescent="0.25">
      <c r="A2" s="7" t="s">
        <v>6</v>
      </c>
      <c r="B2" s="1">
        <v>2</v>
      </c>
      <c r="C2" s="1">
        <v>2016</v>
      </c>
      <c r="E2" s="95" t="s">
        <v>23</v>
      </c>
    </row>
    <row r="3" spans="1:5" x14ac:dyDescent="0.25">
      <c r="A3" s="7" t="s">
        <v>3</v>
      </c>
      <c r="B3" s="1">
        <v>3</v>
      </c>
      <c r="C3" s="1">
        <v>2017</v>
      </c>
      <c r="E3" s="95" t="s">
        <v>24</v>
      </c>
    </row>
    <row r="4" spans="1:5" x14ac:dyDescent="0.25">
      <c r="A4" s="7" t="s">
        <v>4</v>
      </c>
      <c r="B4" s="1">
        <v>4</v>
      </c>
      <c r="C4" s="1">
        <v>2018</v>
      </c>
      <c r="E4" s="95" t="s">
        <v>25</v>
      </c>
    </row>
    <row r="5" spans="1:5" x14ac:dyDescent="0.25">
      <c r="A5" s="7"/>
      <c r="B5" s="1">
        <v>5</v>
      </c>
      <c r="C5" s="1">
        <v>2019</v>
      </c>
      <c r="E5" s="95" t="s">
        <v>26</v>
      </c>
    </row>
    <row r="6" spans="1:5" x14ac:dyDescent="0.25">
      <c r="A6" s="7"/>
      <c r="B6" s="1">
        <v>6</v>
      </c>
      <c r="C6" s="1">
        <v>2020</v>
      </c>
      <c r="E6" s="95" t="s">
        <v>27</v>
      </c>
    </row>
    <row r="7" spans="1:5" x14ac:dyDescent="0.25">
      <c r="A7" s="7"/>
      <c r="B7" s="1">
        <v>7</v>
      </c>
      <c r="C7" s="1">
        <v>2021</v>
      </c>
      <c r="E7" s="95" t="s">
        <v>28</v>
      </c>
    </row>
    <row r="8" spans="1:5" x14ac:dyDescent="0.25">
      <c r="A8" s="7"/>
      <c r="B8" s="1">
        <v>8</v>
      </c>
      <c r="D8" s="6"/>
      <c r="E8" s="95" t="s">
        <v>29</v>
      </c>
    </row>
    <row r="9" spans="1:5" x14ac:dyDescent="0.25">
      <c r="A9" s="2"/>
      <c r="B9" s="1">
        <v>9</v>
      </c>
      <c r="E9" s="95" t="s">
        <v>30</v>
      </c>
    </row>
    <row r="10" spans="1:5" x14ac:dyDescent="0.25">
      <c r="A10" s="2"/>
      <c r="B10" s="1">
        <v>10</v>
      </c>
      <c r="E10" s="95" t="s">
        <v>31</v>
      </c>
    </row>
    <row r="11" spans="1:5" x14ac:dyDescent="0.25">
      <c r="A11" s="2"/>
      <c r="B11" s="1">
        <v>11</v>
      </c>
      <c r="E11" s="95" t="s">
        <v>32</v>
      </c>
    </row>
    <row r="12" spans="1:5" x14ac:dyDescent="0.25">
      <c r="A12" s="3"/>
      <c r="B12" s="1">
        <v>12</v>
      </c>
      <c r="E12" s="95" t="s">
        <v>33</v>
      </c>
    </row>
    <row r="13" spans="1:5" x14ac:dyDescent="0.25">
      <c r="E13" s="95" t="s">
        <v>35</v>
      </c>
    </row>
    <row r="14" spans="1:5" x14ac:dyDescent="0.25">
      <c r="E14" s="95" t="s">
        <v>36</v>
      </c>
    </row>
    <row r="15" spans="1:5" x14ac:dyDescent="0.25">
      <c r="E15" s="96"/>
    </row>
    <row r="16" spans="1:5" x14ac:dyDescent="0.25">
      <c r="E16" s="96"/>
    </row>
    <row r="17" spans="5:5" x14ac:dyDescent="0.25">
      <c r="E17" s="96"/>
    </row>
    <row r="18" spans="5:5" x14ac:dyDescent="0.25">
      <c r="E18" s="96"/>
    </row>
    <row r="19" spans="5:5" x14ac:dyDescent="0.25">
      <c r="E19" s="96"/>
    </row>
    <row r="20" spans="5:5" x14ac:dyDescent="0.25">
      <c r="E20" s="96"/>
    </row>
    <row r="21" spans="5:5" x14ac:dyDescent="0.25">
      <c r="E21" s="96"/>
    </row>
    <row r="22" spans="5:5" x14ac:dyDescent="0.25">
      <c r="E22" s="96"/>
    </row>
    <row r="23" spans="5:5" x14ac:dyDescent="0.25">
      <c r="E23" s="96"/>
    </row>
    <row r="24" spans="5:5" x14ac:dyDescent="0.25">
      <c r="E24" s="96"/>
    </row>
    <row r="25" spans="5:5" x14ac:dyDescent="0.25">
      <c r="E25" s="96"/>
    </row>
    <row r="26" spans="5:5" x14ac:dyDescent="0.25">
      <c r="E26" s="96"/>
    </row>
    <row r="27" spans="5:5" x14ac:dyDescent="0.25">
      <c r="E27" s="96"/>
    </row>
    <row r="28" spans="5:5" x14ac:dyDescent="0.25">
      <c r="E28" s="96"/>
    </row>
    <row r="29" spans="5:5" x14ac:dyDescent="0.25">
      <c r="E29" s="96"/>
    </row>
    <row r="30" spans="5:5" x14ac:dyDescent="0.25">
      <c r="E30" s="96"/>
    </row>
    <row r="31" spans="5:5" x14ac:dyDescent="0.25">
      <c r="E31" s="96"/>
    </row>
    <row r="32" spans="5:5" x14ac:dyDescent="0.25">
      <c r="E32" s="96"/>
    </row>
    <row r="33" spans="5:5" x14ac:dyDescent="0.25">
      <c r="E33" s="96"/>
    </row>
    <row r="34" spans="5:5" x14ac:dyDescent="0.25">
      <c r="E34" s="96"/>
    </row>
    <row r="35" spans="5:5" x14ac:dyDescent="0.25">
      <c r="E35" s="96"/>
    </row>
    <row r="36" spans="5:5" x14ac:dyDescent="0.25">
      <c r="E36" s="96"/>
    </row>
    <row r="37" spans="5:5" x14ac:dyDescent="0.25">
      <c r="E37" s="9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20"/>
  <sheetViews>
    <sheetView showGridLines="0" workbookViewId="0">
      <selection activeCell="B1" sqref="B1:B20"/>
    </sheetView>
  </sheetViews>
  <sheetFormatPr baseColWidth="10" defaultColWidth="20.7109375" defaultRowHeight="30" customHeight="1" x14ac:dyDescent="0.15"/>
  <sheetData>
    <row r="1" spans="2:2" ht="30" customHeight="1" x14ac:dyDescent="0.15">
      <c r="B1" s="46"/>
    </row>
    <row r="2" spans="2:2" ht="30" customHeight="1" x14ac:dyDescent="0.15">
      <c r="B2" s="47"/>
    </row>
    <row r="3" spans="2:2" ht="30" customHeight="1" x14ac:dyDescent="0.15">
      <c r="B3" s="48"/>
    </row>
    <row r="4" spans="2:2" ht="30" customHeight="1" x14ac:dyDescent="0.15">
      <c r="B4" s="49"/>
    </row>
    <row r="5" spans="2:2" ht="30" customHeight="1" x14ac:dyDescent="0.15">
      <c r="B5" s="50"/>
    </row>
    <row r="6" spans="2:2" ht="30" customHeight="1" x14ac:dyDescent="0.15">
      <c r="B6" s="51"/>
    </row>
    <row r="7" spans="2:2" ht="30" customHeight="1" x14ac:dyDescent="0.15">
      <c r="B7" s="52"/>
    </row>
    <row r="8" spans="2:2" ht="30" customHeight="1" x14ac:dyDescent="0.15">
      <c r="B8" s="53"/>
    </row>
    <row r="9" spans="2:2" ht="30" customHeight="1" x14ac:dyDescent="0.15">
      <c r="B9" s="54"/>
    </row>
    <row r="10" spans="2:2" ht="30" customHeight="1" x14ac:dyDescent="0.15">
      <c r="B10" s="55"/>
    </row>
    <row r="11" spans="2:2" ht="30" customHeight="1" x14ac:dyDescent="0.15">
      <c r="B11" s="56"/>
    </row>
    <row r="12" spans="2:2" ht="30" customHeight="1" x14ac:dyDescent="0.15">
      <c r="B12" s="57"/>
    </row>
    <row r="13" spans="2:2" ht="30" customHeight="1" x14ac:dyDescent="0.15">
      <c r="B13" s="58"/>
    </row>
    <row r="14" spans="2:2" ht="30" customHeight="1" x14ac:dyDescent="0.15">
      <c r="B14" s="59"/>
    </row>
    <row r="15" spans="2:2" ht="30" customHeight="1" x14ac:dyDescent="0.15">
      <c r="B15" s="60"/>
    </row>
    <row r="16" spans="2:2" ht="30" customHeight="1" x14ac:dyDescent="0.15">
      <c r="B16" s="61"/>
    </row>
    <row r="17" spans="2:2" ht="30" customHeight="1" x14ac:dyDescent="0.15">
      <c r="B17" s="62"/>
    </row>
    <row r="18" spans="2:2" ht="30" customHeight="1" x14ac:dyDescent="0.15">
      <c r="B18" s="63"/>
    </row>
    <row r="19" spans="2:2" ht="30" customHeight="1" x14ac:dyDescent="0.15">
      <c r="B19" s="64"/>
    </row>
    <row r="20" spans="2:2" ht="30" customHeight="1" x14ac:dyDescent="0.15">
      <c r="B20" s="6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Configuration</vt:lpstr>
      <vt:lpstr>Calendrier</vt:lpstr>
      <vt:lpstr>Liste</vt:lpstr>
      <vt:lpstr>Couleurs</vt:lpstr>
    </vt:vector>
  </TitlesOfParts>
  <Manager>Marco MELONI;Marco MELONI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RESIDENCE</dc:creator>
  <cp:lastModifiedBy>Utilisateur Windows</cp:lastModifiedBy>
  <dcterms:created xsi:type="dcterms:W3CDTF">2017-09-30T23:51:53Z</dcterms:created>
  <dcterms:modified xsi:type="dcterms:W3CDTF">2017-10-03T18:28:10Z</dcterms:modified>
</cp:coreProperties>
</file>